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omments1.xml" ContentType="application/vnd.openxmlformats-officedocument.spreadsheetml.comments+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127E4BD-6A19-A641-9549-0836AFCD3B2F}" xr6:coauthVersionLast="47" xr6:coauthVersionMax="47" xr10:uidLastSave="{00000000-0000-0000-0000-000000000000}"/>
  <bookViews>
    <workbookView xWindow="0" yWindow="600" windowWidth="38400" windowHeight="19760" xr2:uid="{00000000-000D-0000-FFFF-FFFF00000000}"/>
  </bookViews>
  <sheets>
    <sheet name="Portada" sheetId="329" r:id="rId1"/>
    <sheet name="Contenido" sheetId="170" r:id="rId2"/>
    <sheet name="Metodologia" sheetId="171" r:id="rId3"/>
    <sheet name="Información del Corte" sheetId="270" r:id="rId4"/>
    <sheet name="Empresas Participantes" sheetId="308" r:id="rId5"/>
    <sheet name="Informacion Empresa" sheetId="266" r:id="rId6"/>
    <sheet name="Data Empresa" sheetId="313" r:id="rId7"/>
    <sheet name="Market Analyzer" sheetId="283" r:id="rId8"/>
    <sheet name="Análisis de Competitividad" sheetId="216" r:id="rId9"/>
    <sheet name="Mapa de Calor" sheetId="297" r:id="rId10"/>
    <sheet name="Distribución de Compensación" sheetId="330" r:id="rId11"/>
    <sheet name="Propuesta de Ajuste" sheetId="302" r:id="rId12"/>
    <sheet name="ABC (Propuesta de Ajuste)" sheetId="323" r:id="rId13"/>
    <sheet name="Simulador de Ajuste Salarial" sheetId="300" r:id="rId14"/>
    <sheet name="Data" sheetId="325" r:id="rId15"/>
    <sheet name="Data Mercado" sheetId="328" r:id="rId16"/>
    <sheet name="Acerca de AC Consulting" sheetId="326" r:id="rId17"/>
    <sheet name="Acerca de AC Consulting " sheetId="173" r:id="rId18"/>
    <sheet name="Portafolio de Productos" sheetId="174" r:id="rId19"/>
    <sheet name="Contacto" sheetId="175" r:id="rId20"/>
  </sheets>
  <definedNames>
    <definedName name="_xlnm._FilterDatabase" localSheetId="8" hidden="1">'Análisis de Competitividad'!$A$10:$AD$10</definedName>
    <definedName name="_xlnm._FilterDatabase" localSheetId="6" hidden="1">'Data Empresa'!$A$12:$AN$162</definedName>
    <definedName name="_xlnm._FilterDatabase" localSheetId="4" hidden="1">'Empresas Participantes'!$A$32:$C$32</definedName>
    <definedName name="_xlnm._FilterDatabase" localSheetId="9" hidden="1">'Mapa de Calor'!$A$10:$K$10</definedName>
    <definedName name="_xlnm._FilterDatabase" localSheetId="13" hidden="1">'Simulador de Ajuste Salarial'!$A$14:$O$157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14" i="300" l="1"/>
  <c r="O1014" i="300" s="1"/>
  <c r="R1014" i="300" s="1"/>
  <c r="G1014" i="300"/>
  <c r="H1014" i="300" s="1"/>
  <c r="N1013" i="300"/>
  <c r="O1013" i="300" s="1"/>
  <c r="R1013" i="300" s="1"/>
  <c r="G1013" i="300"/>
  <c r="H1013" i="300" s="1"/>
  <c r="N1012" i="300"/>
  <c r="O1012" i="300" s="1"/>
  <c r="R1012" i="300" s="1"/>
  <c r="G1012" i="300"/>
  <c r="H1012" i="300" s="1"/>
  <c r="N1011" i="300"/>
  <c r="O1011" i="300" s="1"/>
  <c r="R1011" i="300" s="1"/>
  <c r="G1011" i="300"/>
  <c r="H1011" i="300" s="1"/>
  <c r="L1011" i="300" s="1"/>
  <c r="N1010" i="300"/>
  <c r="O1010" i="300" s="1"/>
  <c r="R1010" i="300" s="1"/>
  <c r="G1010" i="300"/>
  <c r="H1010" i="300" s="1"/>
  <c r="N1009" i="300"/>
  <c r="O1009" i="300" s="1"/>
  <c r="R1009" i="300" s="1"/>
  <c r="G1009" i="300"/>
  <c r="H1009" i="300" s="1"/>
  <c r="N1008" i="300"/>
  <c r="O1008" i="300" s="1"/>
  <c r="R1008" i="300" s="1"/>
  <c r="G1008" i="300"/>
  <c r="H1008" i="300" s="1"/>
  <c r="K1008" i="300" s="1"/>
  <c r="N1007" i="300"/>
  <c r="O1007" i="300" s="1"/>
  <c r="R1007" i="300" s="1"/>
  <c r="G1007" i="300"/>
  <c r="H1007" i="300" s="1"/>
  <c r="N1006" i="300"/>
  <c r="O1006" i="300" s="1"/>
  <c r="R1006" i="300" s="1"/>
  <c r="G1006" i="300"/>
  <c r="H1006" i="300" s="1"/>
  <c r="N1005" i="300"/>
  <c r="O1005" i="300" s="1"/>
  <c r="R1005" i="300" s="1"/>
  <c r="G1005" i="300"/>
  <c r="H1005" i="300" s="1"/>
  <c r="L1005" i="300" s="1"/>
  <c r="N1004" i="300"/>
  <c r="O1004" i="300" s="1"/>
  <c r="R1004" i="300" s="1"/>
  <c r="G1004" i="300"/>
  <c r="H1004" i="300" s="1"/>
  <c r="K1004" i="300" s="1"/>
  <c r="N1003" i="300"/>
  <c r="O1003" i="300" s="1"/>
  <c r="R1003" i="300" s="1"/>
  <c r="G1003" i="300"/>
  <c r="H1003" i="300" s="1"/>
  <c r="N1002" i="300"/>
  <c r="O1002" i="300" s="1"/>
  <c r="R1002" i="300" s="1"/>
  <c r="G1002" i="300"/>
  <c r="H1002" i="300" s="1"/>
  <c r="N1001" i="300"/>
  <c r="O1001" i="300" s="1"/>
  <c r="R1001" i="300" s="1"/>
  <c r="G1001" i="300"/>
  <c r="H1001" i="300" s="1"/>
  <c r="L1001" i="300" s="1"/>
  <c r="N1000" i="300"/>
  <c r="O1000" i="300" s="1"/>
  <c r="R1000" i="300" s="1"/>
  <c r="G1000" i="300"/>
  <c r="H1000" i="300" s="1"/>
  <c r="N999" i="300"/>
  <c r="O999" i="300" s="1"/>
  <c r="R999" i="300" s="1"/>
  <c r="G999" i="300"/>
  <c r="H999" i="300" s="1"/>
  <c r="N998" i="300"/>
  <c r="O998" i="300" s="1"/>
  <c r="R998" i="300" s="1"/>
  <c r="G998" i="300"/>
  <c r="H998" i="300" s="1"/>
  <c r="K998" i="300" s="1"/>
  <c r="N997" i="300"/>
  <c r="O997" i="300" s="1"/>
  <c r="R997" i="300" s="1"/>
  <c r="G997" i="300"/>
  <c r="H997" i="300" s="1"/>
  <c r="N996" i="300"/>
  <c r="O996" i="300" s="1"/>
  <c r="R996" i="300" s="1"/>
  <c r="G996" i="300"/>
  <c r="H996" i="300" s="1"/>
  <c r="N995" i="300"/>
  <c r="O995" i="300" s="1"/>
  <c r="R995" i="300" s="1"/>
  <c r="G995" i="300"/>
  <c r="H995" i="300" s="1"/>
  <c r="L995" i="300" s="1"/>
  <c r="N994" i="300"/>
  <c r="O994" i="300" s="1"/>
  <c r="R994" i="300" s="1"/>
  <c r="G994" i="300"/>
  <c r="H994" i="300" s="1"/>
  <c r="N993" i="300"/>
  <c r="O993" i="300" s="1"/>
  <c r="R993" i="300" s="1"/>
  <c r="G993" i="300"/>
  <c r="H993" i="300" s="1"/>
  <c r="N992" i="300"/>
  <c r="O992" i="300" s="1"/>
  <c r="R992" i="300" s="1"/>
  <c r="G992" i="300"/>
  <c r="H992" i="300" s="1"/>
  <c r="J992" i="300" s="1"/>
  <c r="N991" i="300"/>
  <c r="O991" i="300" s="1"/>
  <c r="R991" i="300" s="1"/>
  <c r="G991" i="300"/>
  <c r="H991" i="300" s="1"/>
  <c r="N990" i="300"/>
  <c r="O990" i="300" s="1"/>
  <c r="R990" i="300" s="1"/>
  <c r="G990" i="300"/>
  <c r="H990" i="300" s="1"/>
  <c r="N989" i="300"/>
  <c r="O989" i="300" s="1"/>
  <c r="R989" i="300" s="1"/>
  <c r="G989" i="300"/>
  <c r="H989" i="300" s="1"/>
  <c r="N988" i="300"/>
  <c r="O988" i="300" s="1"/>
  <c r="R988" i="300" s="1"/>
  <c r="G988" i="300"/>
  <c r="H988" i="300" s="1"/>
  <c r="K988" i="300" s="1"/>
  <c r="N987" i="300"/>
  <c r="O987" i="300" s="1"/>
  <c r="R987" i="300" s="1"/>
  <c r="G987" i="300"/>
  <c r="H987" i="300" s="1"/>
  <c r="K987" i="300" s="1"/>
  <c r="N986" i="300"/>
  <c r="O986" i="300" s="1"/>
  <c r="R986" i="300" s="1"/>
  <c r="G986" i="300"/>
  <c r="H986" i="300" s="1"/>
  <c r="N985" i="300"/>
  <c r="O985" i="300" s="1"/>
  <c r="R985" i="300" s="1"/>
  <c r="G985" i="300"/>
  <c r="H985" i="300" s="1"/>
  <c r="L985" i="300" s="1"/>
  <c r="N984" i="300"/>
  <c r="O984" i="300" s="1"/>
  <c r="R984" i="300" s="1"/>
  <c r="G984" i="300"/>
  <c r="H984" i="300" s="1"/>
  <c r="N983" i="300"/>
  <c r="O983" i="300" s="1"/>
  <c r="R983" i="300" s="1"/>
  <c r="G983" i="300"/>
  <c r="H983" i="300" s="1"/>
  <c r="I983" i="300" s="1"/>
  <c r="N982" i="300"/>
  <c r="O982" i="300" s="1"/>
  <c r="R982" i="300" s="1"/>
  <c r="G982" i="300"/>
  <c r="H982" i="300" s="1"/>
  <c r="J982" i="300" s="1"/>
  <c r="N981" i="300"/>
  <c r="O981" i="300" s="1"/>
  <c r="R981" i="300" s="1"/>
  <c r="G981" i="300"/>
  <c r="H981" i="300" s="1"/>
  <c r="I981" i="300" s="1"/>
  <c r="N980" i="300"/>
  <c r="O980" i="300" s="1"/>
  <c r="R980" i="300" s="1"/>
  <c r="G980" i="300"/>
  <c r="H980" i="300" s="1"/>
  <c r="L980" i="300" s="1"/>
  <c r="N979" i="300"/>
  <c r="O979" i="300" s="1"/>
  <c r="R979" i="300" s="1"/>
  <c r="G979" i="300"/>
  <c r="H979" i="300" s="1"/>
  <c r="J979" i="300" s="1"/>
  <c r="N978" i="300"/>
  <c r="O978" i="300" s="1"/>
  <c r="R978" i="300" s="1"/>
  <c r="G978" i="300"/>
  <c r="H978" i="300" s="1"/>
  <c r="N977" i="300"/>
  <c r="O977" i="300" s="1"/>
  <c r="R977" i="300" s="1"/>
  <c r="G977" i="300"/>
  <c r="H977" i="300" s="1"/>
  <c r="N976" i="300"/>
  <c r="O976" i="300" s="1"/>
  <c r="R976" i="300" s="1"/>
  <c r="G976" i="300"/>
  <c r="H976" i="300" s="1"/>
  <c r="N975" i="300"/>
  <c r="O975" i="300" s="1"/>
  <c r="R975" i="300" s="1"/>
  <c r="G975" i="300"/>
  <c r="H975" i="300" s="1"/>
  <c r="N974" i="300"/>
  <c r="O974" i="300" s="1"/>
  <c r="R974" i="300" s="1"/>
  <c r="G974" i="300"/>
  <c r="H974" i="300" s="1"/>
  <c r="N973" i="300"/>
  <c r="O973" i="300" s="1"/>
  <c r="R973" i="300" s="1"/>
  <c r="G973" i="300"/>
  <c r="H973" i="300" s="1"/>
  <c r="N972" i="300"/>
  <c r="O972" i="300" s="1"/>
  <c r="R972" i="300" s="1"/>
  <c r="G972" i="300"/>
  <c r="H972" i="300" s="1"/>
  <c r="N971" i="300"/>
  <c r="O971" i="300" s="1"/>
  <c r="R971" i="300" s="1"/>
  <c r="G971" i="300"/>
  <c r="H971" i="300" s="1"/>
  <c r="L971" i="300" s="1"/>
  <c r="N970" i="300"/>
  <c r="O970" i="300" s="1"/>
  <c r="R970" i="300" s="1"/>
  <c r="G970" i="300"/>
  <c r="H970" i="300" s="1"/>
  <c r="N969" i="300"/>
  <c r="O969" i="300" s="1"/>
  <c r="R969" i="300" s="1"/>
  <c r="G969" i="300"/>
  <c r="H969" i="300" s="1"/>
  <c r="N968" i="300"/>
  <c r="O968" i="300" s="1"/>
  <c r="R968" i="300" s="1"/>
  <c r="G968" i="300"/>
  <c r="H968" i="300" s="1"/>
  <c r="K968" i="300" s="1"/>
  <c r="N967" i="300"/>
  <c r="O967" i="300" s="1"/>
  <c r="R967" i="300" s="1"/>
  <c r="G967" i="300"/>
  <c r="H967" i="300" s="1"/>
  <c r="N966" i="300"/>
  <c r="O966" i="300" s="1"/>
  <c r="R966" i="300" s="1"/>
  <c r="G966" i="300"/>
  <c r="H966" i="300" s="1"/>
  <c r="I966" i="300" s="1"/>
  <c r="N965" i="300"/>
  <c r="O965" i="300" s="1"/>
  <c r="R965" i="300" s="1"/>
  <c r="G965" i="300"/>
  <c r="H965" i="300" s="1"/>
  <c r="N964" i="300"/>
  <c r="O964" i="300" s="1"/>
  <c r="R964" i="300" s="1"/>
  <c r="G964" i="300"/>
  <c r="H964" i="300" s="1"/>
  <c r="N963" i="300"/>
  <c r="O963" i="300" s="1"/>
  <c r="R963" i="300" s="1"/>
  <c r="G963" i="300"/>
  <c r="H963" i="300" s="1"/>
  <c r="N962" i="300"/>
  <c r="O962" i="300" s="1"/>
  <c r="R962" i="300" s="1"/>
  <c r="G962" i="300"/>
  <c r="H962" i="300" s="1"/>
  <c r="N961" i="300"/>
  <c r="O961" i="300" s="1"/>
  <c r="R961" i="300" s="1"/>
  <c r="G961" i="300"/>
  <c r="H961" i="300" s="1"/>
  <c r="N960" i="300"/>
  <c r="O960" i="300" s="1"/>
  <c r="R960" i="300" s="1"/>
  <c r="G960" i="300"/>
  <c r="H960" i="300" s="1"/>
  <c r="L960" i="300" s="1"/>
  <c r="N959" i="300"/>
  <c r="O959" i="300" s="1"/>
  <c r="R959" i="300" s="1"/>
  <c r="G959" i="300"/>
  <c r="H959" i="300" s="1"/>
  <c r="N958" i="300"/>
  <c r="O958" i="300" s="1"/>
  <c r="R958" i="300" s="1"/>
  <c r="G958" i="300"/>
  <c r="H958" i="300" s="1"/>
  <c r="N957" i="300"/>
  <c r="O957" i="300" s="1"/>
  <c r="R957" i="300" s="1"/>
  <c r="G957" i="300"/>
  <c r="H957" i="300" s="1"/>
  <c r="N956" i="300"/>
  <c r="O956" i="300" s="1"/>
  <c r="R956" i="300" s="1"/>
  <c r="G956" i="300"/>
  <c r="H956" i="300" s="1"/>
  <c r="K956" i="300" s="1"/>
  <c r="N955" i="300"/>
  <c r="O955" i="300" s="1"/>
  <c r="R955" i="300" s="1"/>
  <c r="G955" i="300"/>
  <c r="H955" i="300" s="1"/>
  <c r="I955" i="300" s="1"/>
  <c r="N954" i="300"/>
  <c r="O954" i="300" s="1"/>
  <c r="R954" i="300" s="1"/>
  <c r="G954" i="300"/>
  <c r="H954" i="300" s="1"/>
  <c r="N953" i="300"/>
  <c r="O953" i="300" s="1"/>
  <c r="R953" i="300" s="1"/>
  <c r="G953" i="300"/>
  <c r="H953" i="300" s="1"/>
  <c r="I953" i="300" s="1"/>
  <c r="N952" i="300"/>
  <c r="O952" i="300" s="1"/>
  <c r="R952" i="300" s="1"/>
  <c r="G952" i="300"/>
  <c r="H952" i="300" s="1"/>
  <c r="N951" i="300"/>
  <c r="O951" i="300" s="1"/>
  <c r="R951" i="300" s="1"/>
  <c r="G951" i="300"/>
  <c r="H951" i="300" s="1"/>
  <c r="L951" i="300" s="1"/>
  <c r="N950" i="300"/>
  <c r="O950" i="300" s="1"/>
  <c r="R950" i="300" s="1"/>
  <c r="G950" i="300"/>
  <c r="H950" i="300" s="1"/>
  <c r="N949" i="300"/>
  <c r="O949" i="300" s="1"/>
  <c r="R949" i="300" s="1"/>
  <c r="G949" i="300"/>
  <c r="H949" i="300" s="1"/>
  <c r="N948" i="300"/>
  <c r="O948" i="300" s="1"/>
  <c r="R948" i="300" s="1"/>
  <c r="G948" i="300"/>
  <c r="H948" i="300" s="1"/>
  <c r="I948" i="300" s="1"/>
  <c r="N947" i="300"/>
  <c r="O947" i="300" s="1"/>
  <c r="R947" i="300" s="1"/>
  <c r="G947" i="300"/>
  <c r="H947" i="300" s="1"/>
  <c r="N946" i="300"/>
  <c r="O946" i="300" s="1"/>
  <c r="R946" i="300" s="1"/>
  <c r="G946" i="300"/>
  <c r="H946" i="300" s="1"/>
  <c r="K946" i="300" s="1"/>
  <c r="N945" i="300"/>
  <c r="O945" i="300" s="1"/>
  <c r="R945" i="300" s="1"/>
  <c r="G945" i="300"/>
  <c r="H945" i="300" s="1"/>
  <c r="N944" i="300"/>
  <c r="O944" i="300" s="1"/>
  <c r="R944" i="300" s="1"/>
  <c r="G944" i="300"/>
  <c r="H944" i="300" s="1"/>
  <c r="N943" i="300"/>
  <c r="O943" i="300" s="1"/>
  <c r="R943" i="300" s="1"/>
  <c r="G943" i="300"/>
  <c r="H943" i="300" s="1"/>
  <c r="N942" i="300"/>
  <c r="O942" i="300" s="1"/>
  <c r="R942" i="300" s="1"/>
  <c r="G942" i="300"/>
  <c r="H942" i="300" s="1"/>
  <c r="N941" i="300"/>
  <c r="O941" i="300" s="1"/>
  <c r="R941" i="300" s="1"/>
  <c r="G941" i="300"/>
  <c r="H941" i="300" s="1"/>
  <c r="L941" i="300" s="1"/>
  <c r="N940" i="300"/>
  <c r="O940" i="300" s="1"/>
  <c r="R940" i="300" s="1"/>
  <c r="G940" i="300"/>
  <c r="H940" i="300" s="1"/>
  <c r="L940" i="300" s="1"/>
  <c r="N939" i="300"/>
  <c r="O939" i="300" s="1"/>
  <c r="R939" i="300" s="1"/>
  <c r="G939" i="300"/>
  <c r="H939" i="300" s="1"/>
  <c r="N938" i="300"/>
  <c r="O938" i="300" s="1"/>
  <c r="R938" i="300" s="1"/>
  <c r="G938" i="300"/>
  <c r="H938" i="300" s="1"/>
  <c r="N937" i="300"/>
  <c r="O937" i="300" s="1"/>
  <c r="R937" i="300" s="1"/>
  <c r="G937" i="300"/>
  <c r="H937" i="300" s="1"/>
  <c r="K937" i="300" s="1"/>
  <c r="N936" i="300"/>
  <c r="O936" i="300" s="1"/>
  <c r="R936" i="300" s="1"/>
  <c r="G936" i="300"/>
  <c r="H936" i="300" s="1"/>
  <c r="N935" i="300"/>
  <c r="O935" i="300" s="1"/>
  <c r="R935" i="300" s="1"/>
  <c r="G935" i="300"/>
  <c r="H935" i="300" s="1"/>
  <c r="J935" i="300" s="1"/>
  <c r="N934" i="300"/>
  <c r="O934" i="300" s="1"/>
  <c r="R934" i="300" s="1"/>
  <c r="G934" i="300"/>
  <c r="H934" i="300" s="1"/>
  <c r="N933" i="300"/>
  <c r="O933" i="300" s="1"/>
  <c r="R933" i="300" s="1"/>
  <c r="G933" i="300"/>
  <c r="H933" i="300" s="1"/>
  <c r="N932" i="300"/>
  <c r="O932" i="300" s="1"/>
  <c r="R932" i="300" s="1"/>
  <c r="G932" i="300"/>
  <c r="H932" i="300" s="1"/>
  <c r="N931" i="300"/>
  <c r="O931" i="300" s="1"/>
  <c r="R931" i="300" s="1"/>
  <c r="G931" i="300"/>
  <c r="H931" i="300" s="1"/>
  <c r="N930" i="300"/>
  <c r="O930" i="300" s="1"/>
  <c r="R930" i="300" s="1"/>
  <c r="G930" i="300"/>
  <c r="H930" i="300" s="1"/>
  <c r="N929" i="300"/>
  <c r="O929" i="300" s="1"/>
  <c r="R929" i="300" s="1"/>
  <c r="G929" i="300"/>
  <c r="H929" i="300" s="1"/>
  <c r="I929" i="300" s="1"/>
  <c r="N928" i="300"/>
  <c r="O928" i="300" s="1"/>
  <c r="R928" i="300" s="1"/>
  <c r="G928" i="300"/>
  <c r="H928" i="300" s="1"/>
  <c r="L928" i="300" s="1"/>
  <c r="N927" i="300"/>
  <c r="O927" i="300" s="1"/>
  <c r="R927" i="300" s="1"/>
  <c r="G927" i="300"/>
  <c r="H927" i="300" s="1"/>
  <c r="N926" i="300"/>
  <c r="O926" i="300" s="1"/>
  <c r="R926" i="300" s="1"/>
  <c r="G926" i="300"/>
  <c r="H926" i="300" s="1"/>
  <c r="N925" i="300"/>
  <c r="O925" i="300" s="1"/>
  <c r="R925" i="300" s="1"/>
  <c r="G925" i="300"/>
  <c r="H925" i="300" s="1"/>
  <c r="K925" i="300" s="1"/>
  <c r="N924" i="300"/>
  <c r="O924" i="300" s="1"/>
  <c r="R924" i="300" s="1"/>
  <c r="G924" i="300"/>
  <c r="H924" i="300" s="1"/>
  <c r="I924" i="300" s="1"/>
  <c r="N923" i="300"/>
  <c r="O923" i="300" s="1"/>
  <c r="R923" i="300" s="1"/>
  <c r="G923" i="300"/>
  <c r="H923" i="300" s="1"/>
  <c r="K923" i="300" s="1"/>
  <c r="N922" i="300"/>
  <c r="O922" i="300" s="1"/>
  <c r="R922" i="300" s="1"/>
  <c r="G922" i="300"/>
  <c r="H922" i="300" s="1"/>
  <c r="I922" i="300" s="1"/>
  <c r="N921" i="300"/>
  <c r="O921" i="300" s="1"/>
  <c r="R921" i="300" s="1"/>
  <c r="G921" i="300"/>
  <c r="H921" i="300" s="1"/>
  <c r="N920" i="300"/>
  <c r="O920" i="300" s="1"/>
  <c r="R920" i="300" s="1"/>
  <c r="G920" i="300"/>
  <c r="H920" i="300" s="1"/>
  <c r="K920" i="300" s="1"/>
  <c r="N919" i="300"/>
  <c r="O919" i="300" s="1"/>
  <c r="R919" i="300" s="1"/>
  <c r="G919" i="300"/>
  <c r="H919" i="300" s="1"/>
  <c r="N918" i="300"/>
  <c r="O918" i="300" s="1"/>
  <c r="R918" i="300" s="1"/>
  <c r="G918" i="300"/>
  <c r="H918" i="300" s="1"/>
  <c r="I918" i="300" s="1"/>
  <c r="N917" i="300"/>
  <c r="O917" i="300" s="1"/>
  <c r="R917" i="300" s="1"/>
  <c r="G917" i="300"/>
  <c r="H917" i="300" s="1"/>
  <c r="N916" i="300"/>
  <c r="O916" i="300" s="1"/>
  <c r="R916" i="300" s="1"/>
  <c r="G916" i="300"/>
  <c r="H916" i="300" s="1"/>
  <c r="N915" i="300"/>
  <c r="O915" i="300" s="1"/>
  <c r="R915" i="300" s="1"/>
  <c r="G915" i="300"/>
  <c r="H915" i="300" s="1"/>
  <c r="L915" i="300" s="1"/>
  <c r="N914" i="300"/>
  <c r="O914" i="300" s="1"/>
  <c r="R914" i="300" s="1"/>
  <c r="G914" i="300"/>
  <c r="H914" i="300" s="1"/>
  <c r="N913" i="300"/>
  <c r="O913" i="300" s="1"/>
  <c r="R913" i="300" s="1"/>
  <c r="G913" i="300"/>
  <c r="H913" i="300" s="1"/>
  <c r="N912" i="300"/>
  <c r="O912" i="300" s="1"/>
  <c r="R912" i="300" s="1"/>
  <c r="G912" i="300"/>
  <c r="H912" i="300" s="1"/>
  <c r="I912" i="300" s="1"/>
  <c r="N911" i="300"/>
  <c r="O911" i="300" s="1"/>
  <c r="R911" i="300" s="1"/>
  <c r="G911" i="300"/>
  <c r="H911" i="300" s="1"/>
  <c r="N910" i="300"/>
  <c r="O910" i="300" s="1"/>
  <c r="R910" i="300" s="1"/>
  <c r="G910" i="300"/>
  <c r="H910" i="300" s="1"/>
  <c r="K910" i="300" s="1"/>
  <c r="N909" i="300"/>
  <c r="O909" i="300" s="1"/>
  <c r="R909" i="300" s="1"/>
  <c r="G909" i="300"/>
  <c r="H909" i="300" s="1"/>
  <c r="I909" i="300" s="1"/>
  <c r="N908" i="300"/>
  <c r="O908" i="300" s="1"/>
  <c r="R908" i="300" s="1"/>
  <c r="G908" i="300"/>
  <c r="H908" i="300" s="1"/>
  <c r="L908" i="300" s="1"/>
  <c r="N907" i="300"/>
  <c r="O907" i="300" s="1"/>
  <c r="R907" i="300" s="1"/>
  <c r="G907" i="300"/>
  <c r="H907" i="300" s="1"/>
  <c r="N906" i="300"/>
  <c r="O906" i="300" s="1"/>
  <c r="R906" i="300" s="1"/>
  <c r="G906" i="300"/>
  <c r="H906" i="300" s="1"/>
  <c r="N905" i="300"/>
  <c r="O905" i="300" s="1"/>
  <c r="R905" i="300" s="1"/>
  <c r="G905" i="300"/>
  <c r="H905" i="300" s="1"/>
  <c r="N904" i="300"/>
  <c r="O904" i="300" s="1"/>
  <c r="R904" i="300" s="1"/>
  <c r="G904" i="300"/>
  <c r="H904" i="300" s="1"/>
  <c r="J904" i="300" s="1"/>
  <c r="N903" i="300"/>
  <c r="O903" i="300" s="1"/>
  <c r="R903" i="300" s="1"/>
  <c r="G903" i="300"/>
  <c r="H903" i="300" s="1"/>
  <c r="N902" i="300"/>
  <c r="O902" i="300" s="1"/>
  <c r="R902" i="300" s="1"/>
  <c r="G902" i="300"/>
  <c r="H902" i="300" s="1"/>
  <c r="N901" i="300"/>
  <c r="O901" i="300" s="1"/>
  <c r="R901" i="300" s="1"/>
  <c r="G901" i="300"/>
  <c r="H901" i="300" s="1"/>
  <c r="N900" i="300"/>
  <c r="O900" i="300" s="1"/>
  <c r="R900" i="300" s="1"/>
  <c r="G900" i="300"/>
  <c r="H900" i="300" s="1"/>
  <c r="N899" i="300"/>
  <c r="O899" i="300" s="1"/>
  <c r="R899" i="300" s="1"/>
  <c r="G899" i="300"/>
  <c r="H899" i="300" s="1"/>
  <c r="N898" i="300"/>
  <c r="O898" i="300" s="1"/>
  <c r="R898" i="300" s="1"/>
  <c r="G898" i="300"/>
  <c r="H898" i="300" s="1"/>
  <c r="L898" i="300" s="1"/>
  <c r="N897" i="300"/>
  <c r="O897" i="300" s="1"/>
  <c r="R897" i="300" s="1"/>
  <c r="G897" i="300"/>
  <c r="H897" i="300" s="1"/>
  <c r="N896" i="300"/>
  <c r="O896" i="300" s="1"/>
  <c r="R896" i="300" s="1"/>
  <c r="G896" i="300"/>
  <c r="H896" i="300" s="1"/>
  <c r="N895" i="300"/>
  <c r="O895" i="300" s="1"/>
  <c r="R895" i="300" s="1"/>
  <c r="G895" i="300"/>
  <c r="H895" i="300" s="1"/>
  <c r="I895" i="300" s="1"/>
  <c r="N894" i="300"/>
  <c r="O894" i="300" s="1"/>
  <c r="R894" i="300" s="1"/>
  <c r="G894" i="300"/>
  <c r="H894" i="300" s="1"/>
  <c r="N893" i="300"/>
  <c r="O893" i="300" s="1"/>
  <c r="R893" i="300" s="1"/>
  <c r="G893" i="300"/>
  <c r="H893" i="300" s="1"/>
  <c r="I893" i="300" s="1"/>
  <c r="N892" i="300"/>
  <c r="O892" i="300" s="1"/>
  <c r="R892" i="300" s="1"/>
  <c r="G892" i="300"/>
  <c r="H892" i="300" s="1"/>
  <c r="N891" i="300"/>
  <c r="O891" i="300" s="1"/>
  <c r="R891" i="300" s="1"/>
  <c r="G891" i="300"/>
  <c r="H891" i="300" s="1"/>
  <c r="J891" i="300" s="1"/>
  <c r="N890" i="300"/>
  <c r="O890" i="300" s="1"/>
  <c r="R890" i="300" s="1"/>
  <c r="G890" i="300"/>
  <c r="H890" i="300" s="1"/>
  <c r="N889" i="300"/>
  <c r="O889" i="300" s="1"/>
  <c r="R889" i="300" s="1"/>
  <c r="G889" i="300"/>
  <c r="H889" i="300" s="1"/>
  <c r="N888" i="300"/>
  <c r="O888" i="300" s="1"/>
  <c r="R888" i="300" s="1"/>
  <c r="G888" i="300"/>
  <c r="H888" i="300" s="1"/>
  <c r="N887" i="300"/>
  <c r="O887" i="300" s="1"/>
  <c r="R887" i="300" s="1"/>
  <c r="G887" i="300"/>
  <c r="H887" i="300" s="1"/>
  <c r="L887" i="300" s="1"/>
  <c r="N886" i="300"/>
  <c r="O886" i="300" s="1"/>
  <c r="R886" i="300" s="1"/>
  <c r="G886" i="300"/>
  <c r="H886" i="300" s="1"/>
  <c r="N885" i="300"/>
  <c r="O885" i="300" s="1"/>
  <c r="R885" i="300" s="1"/>
  <c r="G885" i="300"/>
  <c r="H885" i="300" s="1"/>
  <c r="N884" i="300"/>
  <c r="O884" i="300" s="1"/>
  <c r="R884" i="300" s="1"/>
  <c r="G884" i="300"/>
  <c r="H884" i="300" s="1"/>
  <c r="L884" i="300" s="1"/>
  <c r="N883" i="300"/>
  <c r="O883" i="300" s="1"/>
  <c r="R883" i="300" s="1"/>
  <c r="G883" i="300"/>
  <c r="H883" i="300" s="1"/>
  <c r="N882" i="300"/>
  <c r="O882" i="300" s="1"/>
  <c r="R882" i="300" s="1"/>
  <c r="G882" i="300"/>
  <c r="H882" i="300" s="1"/>
  <c r="N881" i="300"/>
  <c r="O881" i="300" s="1"/>
  <c r="R881" i="300" s="1"/>
  <c r="G881" i="300"/>
  <c r="H881" i="300" s="1"/>
  <c r="I881" i="300" s="1"/>
  <c r="N880" i="300"/>
  <c r="O880" i="300" s="1"/>
  <c r="R880" i="300" s="1"/>
  <c r="G880" i="300"/>
  <c r="H880" i="300" s="1"/>
  <c r="N879" i="300"/>
  <c r="O879" i="300" s="1"/>
  <c r="R879" i="300" s="1"/>
  <c r="G879" i="300"/>
  <c r="H879" i="300" s="1"/>
  <c r="L879" i="300" s="1"/>
  <c r="N878" i="300"/>
  <c r="O878" i="300" s="1"/>
  <c r="R878" i="300" s="1"/>
  <c r="G878" i="300"/>
  <c r="H878" i="300" s="1"/>
  <c r="J878" i="300" s="1"/>
  <c r="N877" i="300"/>
  <c r="O877" i="300" s="1"/>
  <c r="R877" i="300" s="1"/>
  <c r="G877" i="300"/>
  <c r="H877" i="300" s="1"/>
  <c r="N876" i="300"/>
  <c r="O876" i="300" s="1"/>
  <c r="R876" i="300" s="1"/>
  <c r="G876" i="300"/>
  <c r="H876" i="300" s="1"/>
  <c r="N875" i="300"/>
  <c r="O875" i="300" s="1"/>
  <c r="R875" i="300" s="1"/>
  <c r="G875" i="300"/>
  <c r="H875" i="300" s="1"/>
  <c r="N874" i="300"/>
  <c r="O874" i="300" s="1"/>
  <c r="R874" i="300" s="1"/>
  <c r="G874" i="300"/>
  <c r="H874" i="300" s="1"/>
  <c r="L874" i="300" s="1"/>
  <c r="N873" i="300"/>
  <c r="O873" i="300" s="1"/>
  <c r="R873" i="300" s="1"/>
  <c r="G873" i="300"/>
  <c r="H873" i="300" s="1"/>
  <c r="N872" i="300"/>
  <c r="O872" i="300" s="1"/>
  <c r="R872" i="300" s="1"/>
  <c r="G872" i="300"/>
  <c r="H872" i="300" s="1"/>
  <c r="N871" i="300"/>
  <c r="O871" i="300" s="1"/>
  <c r="R871" i="300" s="1"/>
  <c r="G871" i="300"/>
  <c r="H871" i="300" s="1"/>
  <c r="N870" i="300"/>
  <c r="O870" i="300" s="1"/>
  <c r="R870" i="300" s="1"/>
  <c r="G870" i="300"/>
  <c r="H870" i="300" s="1"/>
  <c r="N869" i="300"/>
  <c r="O869" i="300" s="1"/>
  <c r="R869" i="300" s="1"/>
  <c r="G869" i="300"/>
  <c r="H869" i="300" s="1"/>
  <c r="N868" i="300"/>
  <c r="O868" i="300" s="1"/>
  <c r="R868" i="300" s="1"/>
  <c r="G868" i="300"/>
  <c r="H868" i="300" s="1"/>
  <c r="N867" i="300"/>
  <c r="O867" i="300" s="1"/>
  <c r="R867" i="300" s="1"/>
  <c r="G867" i="300"/>
  <c r="H867" i="300" s="1"/>
  <c r="N866" i="300"/>
  <c r="O866" i="300" s="1"/>
  <c r="R866" i="300" s="1"/>
  <c r="G866" i="300"/>
  <c r="H866" i="300" s="1"/>
  <c r="I866" i="300" s="1"/>
  <c r="N865" i="300"/>
  <c r="O865" i="300" s="1"/>
  <c r="R865" i="300" s="1"/>
  <c r="G865" i="300"/>
  <c r="H865" i="300" s="1"/>
  <c r="N864" i="300"/>
  <c r="O864" i="300" s="1"/>
  <c r="R864" i="300" s="1"/>
  <c r="G864" i="300"/>
  <c r="H864" i="300" s="1"/>
  <c r="L864" i="300" s="1"/>
  <c r="N863" i="300"/>
  <c r="O863" i="300" s="1"/>
  <c r="R863" i="300" s="1"/>
  <c r="G863" i="300"/>
  <c r="H863" i="300" s="1"/>
  <c r="N862" i="300"/>
  <c r="O862" i="300" s="1"/>
  <c r="R862" i="300" s="1"/>
  <c r="G862" i="300"/>
  <c r="H862" i="300" s="1"/>
  <c r="I862" i="300" s="1"/>
  <c r="N861" i="300"/>
  <c r="O861" i="300" s="1"/>
  <c r="R861" i="300" s="1"/>
  <c r="G861" i="300"/>
  <c r="H861" i="300" s="1"/>
  <c r="K861" i="300" s="1"/>
  <c r="N860" i="300"/>
  <c r="O860" i="300" s="1"/>
  <c r="R860" i="300" s="1"/>
  <c r="G860" i="300"/>
  <c r="H860" i="300" s="1"/>
  <c r="I860" i="300" s="1"/>
  <c r="N859" i="300"/>
  <c r="O859" i="300" s="1"/>
  <c r="R859" i="300" s="1"/>
  <c r="G859" i="300"/>
  <c r="H859" i="300" s="1"/>
  <c r="N858" i="300"/>
  <c r="O858" i="300" s="1"/>
  <c r="R858" i="300" s="1"/>
  <c r="G858" i="300"/>
  <c r="H858" i="300" s="1"/>
  <c r="J858" i="300" s="1"/>
  <c r="N857" i="300"/>
  <c r="O857" i="300" s="1"/>
  <c r="R857" i="300" s="1"/>
  <c r="G857" i="300"/>
  <c r="H857" i="300" s="1"/>
  <c r="J857" i="300" s="1"/>
  <c r="N856" i="300"/>
  <c r="O856" i="300" s="1"/>
  <c r="R856" i="300" s="1"/>
  <c r="G856" i="300"/>
  <c r="H856" i="300" s="1"/>
  <c r="K856" i="300" s="1"/>
  <c r="N855" i="300"/>
  <c r="O855" i="300" s="1"/>
  <c r="R855" i="300" s="1"/>
  <c r="G855" i="300"/>
  <c r="H855" i="300" s="1"/>
  <c r="K855" i="300" s="1"/>
  <c r="N854" i="300"/>
  <c r="O854" i="300" s="1"/>
  <c r="R854" i="300" s="1"/>
  <c r="G854" i="300"/>
  <c r="H854" i="300" s="1"/>
  <c r="N853" i="300"/>
  <c r="O853" i="300" s="1"/>
  <c r="R853" i="300" s="1"/>
  <c r="G853" i="300"/>
  <c r="H853" i="300" s="1"/>
  <c r="N852" i="300"/>
  <c r="O852" i="300" s="1"/>
  <c r="R852" i="300" s="1"/>
  <c r="G852" i="300"/>
  <c r="H852" i="300" s="1"/>
  <c r="N851" i="300"/>
  <c r="O851" i="300" s="1"/>
  <c r="R851" i="300" s="1"/>
  <c r="G851" i="300"/>
  <c r="H851" i="300" s="1"/>
  <c r="N850" i="300"/>
  <c r="O850" i="300" s="1"/>
  <c r="R850" i="300" s="1"/>
  <c r="G850" i="300"/>
  <c r="H850" i="300" s="1"/>
  <c r="N849" i="300"/>
  <c r="O849" i="300" s="1"/>
  <c r="R849" i="300" s="1"/>
  <c r="G849" i="300"/>
  <c r="H849" i="300" s="1"/>
  <c r="N848" i="300"/>
  <c r="O848" i="300" s="1"/>
  <c r="R848" i="300" s="1"/>
  <c r="G848" i="300"/>
  <c r="H848" i="300" s="1"/>
  <c r="I848" i="300" s="1"/>
  <c r="N847" i="300"/>
  <c r="O847" i="300" s="1"/>
  <c r="R847" i="300" s="1"/>
  <c r="G847" i="300"/>
  <c r="H847" i="300" s="1"/>
  <c r="N846" i="300"/>
  <c r="O846" i="300" s="1"/>
  <c r="R846" i="300" s="1"/>
  <c r="G846" i="300"/>
  <c r="H846" i="300" s="1"/>
  <c r="N845" i="300"/>
  <c r="O845" i="300" s="1"/>
  <c r="R845" i="300" s="1"/>
  <c r="G845" i="300"/>
  <c r="H845" i="300" s="1"/>
  <c r="N844" i="300"/>
  <c r="O844" i="300" s="1"/>
  <c r="R844" i="300" s="1"/>
  <c r="G844" i="300"/>
  <c r="H844" i="300" s="1"/>
  <c r="N843" i="300"/>
  <c r="O843" i="300" s="1"/>
  <c r="R843" i="300" s="1"/>
  <c r="G843" i="300"/>
  <c r="H843" i="300" s="1"/>
  <c r="N842" i="300"/>
  <c r="O842" i="300" s="1"/>
  <c r="R842" i="300" s="1"/>
  <c r="G842" i="300"/>
  <c r="H842" i="300" s="1"/>
  <c r="L842" i="300" s="1"/>
  <c r="N841" i="300"/>
  <c r="O841" i="300" s="1"/>
  <c r="R841" i="300" s="1"/>
  <c r="G841" i="300"/>
  <c r="H841" i="300" s="1"/>
  <c r="L841" i="300" s="1"/>
  <c r="N840" i="300"/>
  <c r="O840" i="300" s="1"/>
  <c r="R840" i="300" s="1"/>
  <c r="G840" i="300"/>
  <c r="H840" i="300" s="1"/>
  <c r="L840" i="300" s="1"/>
  <c r="N839" i="300"/>
  <c r="O839" i="300" s="1"/>
  <c r="R839" i="300" s="1"/>
  <c r="G839" i="300"/>
  <c r="H839" i="300" s="1"/>
  <c r="N838" i="300"/>
  <c r="O838" i="300" s="1"/>
  <c r="R838" i="300" s="1"/>
  <c r="G838" i="300"/>
  <c r="H838" i="300" s="1"/>
  <c r="I838" i="300" s="1"/>
  <c r="N837" i="300"/>
  <c r="O837" i="300" s="1"/>
  <c r="R837" i="300" s="1"/>
  <c r="G837" i="300"/>
  <c r="H837" i="300" s="1"/>
  <c r="N836" i="300"/>
  <c r="O836" i="300" s="1"/>
  <c r="R836" i="300" s="1"/>
  <c r="G836" i="300"/>
  <c r="H836" i="300" s="1"/>
  <c r="N835" i="300"/>
  <c r="O835" i="300" s="1"/>
  <c r="R835" i="300" s="1"/>
  <c r="G835" i="300"/>
  <c r="H835" i="300" s="1"/>
  <c r="N834" i="300"/>
  <c r="O834" i="300" s="1"/>
  <c r="R834" i="300" s="1"/>
  <c r="G834" i="300"/>
  <c r="H834" i="300" s="1"/>
  <c r="N833" i="300"/>
  <c r="O833" i="300" s="1"/>
  <c r="R833" i="300" s="1"/>
  <c r="G833" i="300"/>
  <c r="H833" i="300" s="1"/>
  <c r="N832" i="300"/>
  <c r="O832" i="300" s="1"/>
  <c r="R832" i="300" s="1"/>
  <c r="G832" i="300"/>
  <c r="H832" i="300" s="1"/>
  <c r="N831" i="300"/>
  <c r="O831" i="300" s="1"/>
  <c r="R831" i="300" s="1"/>
  <c r="G831" i="300"/>
  <c r="H831" i="300" s="1"/>
  <c r="K831" i="300" s="1"/>
  <c r="N830" i="300"/>
  <c r="O830" i="300" s="1"/>
  <c r="R830" i="300" s="1"/>
  <c r="G830" i="300"/>
  <c r="H830" i="300" s="1"/>
  <c r="L830" i="300" s="1"/>
  <c r="N829" i="300"/>
  <c r="O829" i="300" s="1"/>
  <c r="R829" i="300" s="1"/>
  <c r="G829" i="300"/>
  <c r="H829" i="300" s="1"/>
  <c r="N828" i="300"/>
  <c r="O828" i="300" s="1"/>
  <c r="R828" i="300" s="1"/>
  <c r="G828" i="300"/>
  <c r="H828" i="300" s="1"/>
  <c r="J828" i="300" s="1"/>
  <c r="N827" i="300"/>
  <c r="O827" i="300" s="1"/>
  <c r="R827" i="300" s="1"/>
  <c r="G827" i="300"/>
  <c r="H827" i="300" s="1"/>
  <c r="N826" i="300"/>
  <c r="O826" i="300" s="1"/>
  <c r="R826" i="300" s="1"/>
  <c r="G826" i="300"/>
  <c r="H826" i="300" s="1"/>
  <c r="N825" i="300"/>
  <c r="O825" i="300" s="1"/>
  <c r="R825" i="300" s="1"/>
  <c r="G825" i="300"/>
  <c r="H825" i="300" s="1"/>
  <c r="N824" i="300"/>
  <c r="O824" i="300" s="1"/>
  <c r="R824" i="300" s="1"/>
  <c r="G824" i="300"/>
  <c r="H824" i="300" s="1"/>
  <c r="I824" i="300" s="1"/>
  <c r="N823" i="300"/>
  <c r="O823" i="300" s="1"/>
  <c r="R823" i="300" s="1"/>
  <c r="G823" i="300"/>
  <c r="H823" i="300" s="1"/>
  <c r="N822" i="300"/>
  <c r="O822" i="300" s="1"/>
  <c r="R822" i="300" s="1"/>
  <c r="G822" i="300"/>
  <c r="H822" i="300" s="1"/>
  <c r="L822" i="300" s="1"/>
  <c r="N821" i="300"/>
  <c r="O821" i="300" s="1"/>
  <c r="R821" i="300" s="1"/>
  <c r="G821" i="300"/>
  <c r="H821" i="300" s="1"/>
  <c r="N820" i="300"/>
  <c r="O820" i="300" s="1"/>
  <c r="R820" i="300" s="1"/>
  <c r="G820" i="300"/>
  <c r="H820" i="300" s="1"/>
  <c r="N819" i="300"/>
  <c r="O819" i="300" s="1"/>
  <c r="R819" i="300" s="1"/>
  <c r="G819" i="300"/>
  <c r="H819" i="300" s="1"/>
  <c r="I819" i="300" s="1"/>
  <c r="N818" i="300"/>
  <c r="O818" i="300" s="1"/>
  <c r="R818" i="300" s="1"/>
  <c r="G818" i="300"/>
  <c r="H818" i="300" s="1"/>
  <c r="N817" i="300"/>
  <c r="O817" i="300" s="1"/>
  <c r="R817" i="300" s="1"/>
  <c r="G817" i="300"/>
  <c r="H817" i="300" s="1"/>
  <c r="N816" i="300"/>
  <c r="O816" i="300" s="1"/>
  <c r="R816" i="300" s="1"/>
  <c r="G816" i="300"/>
  <c r="H816" i="300" s="1"/>
  <c r="N815" i="300"/>
  <c r="O815" i="300" s="1"/>
  <c r="R815" i="300" s="1"/>
  <c r="G815" i="300"/>
  <c r="H815" i="300" s="1"/>
  <c r="N814" i="300"/>
  <c r="O814" i="300" s="1"/>
  <c r="R814" i="300" s="1"/>
  <c r="G814" i="300"/>
  <c r="H814" i="300" s="1"/>
  <c r="N813" i="300"/>
  <c r="O813" i="300" s="1"/>
  <c r="R813" i="300" s="1"/>
  <c r="G813" i="300"/>
  <c r="H813" i="300" s="1"/>
  <c r="N812" i="300"/>
  <c r="O812" i="300" s="1"/>
  <c r="R812" i="300" s="1"/>
  <c r="G812" i="300"/>
  <c r="H812" i="300" s="1"/>
  <c r="N811" i="300"/>
  <c r="O811" i="300" s="1"/>
  <c r="R811" i="300" s="1"/>
  <c r="G811" i="300"/>
  <c r="H811" i="300" s="1"/>
  <c r="L811" i="300" s="1"/>
  <c r="N810" i="300"/>
  <c r="O810" i="300" s="1"/>
  <c r="R810" i="300" s="1"/>
  <c r="G810" i="300"/>
  <c r="H810" i="300" s="1"/>
  <c r="N809" i="300"/>
  <c r="O809" i="300" s="1"/>
  <c r="R809" i="300" s="1"/>
  <c r="G809" i="300"/>
  <c r="H809" i="300" s="1"/>
  <c r="I809" i="300" s="1"/>
  <c r="N808" i="300"/>
  <c r="O808" i="300" s="1"/>
  <c r="R808" i="300" s="1"/>
  <c r="G808" i="300"/>
  <c r="H808" i="300" s="1"/>
  <c r="N807" i="300"/>
  <c r="O807" i="300" s="1"/>
  <c r="R807" i="300" s="1"/>
  <c r="G807" i="300"/>
  <c r="H807" i="300" s="1"/>
  <c r="N806" i="300"/>
  <c r="O806" i="300" s="1"/>
  <c r="R806" i="300" s="1"/>
  <c r="G806" i="300"/>
  <c r="H806" i="300" s="1"/>
  <c r="N805" i="300"/>
  <c r="O805" i="300" s="1"/>
  <c r="R805" i="300" s="1"/>
  <c r="G805" i="300"/>
  <c r="H805" i="300" s="1"/>
  <c r="N804" i="300"/>
  <c r="O804" i="300" s="1"/>
  <c r="R804" i="300" s="1"/>
  <c r="G804" i="300"/>
  <c r="H804" i="300" s="1"/>
  <c r="N803" i="300"/>
  <c r="O803" i="300" s="1"/>
  <c r="R803" i="300" s="1"/>
  <c r="G803" i="300"/>
  <c r="H803" i="300" s="1"/>
  <c r="N802" i="300"/>
  <c r="O802" i="300" s="1"/>
  <c r="R802" i="300" s="1"/>
  <c r="G802" i="300"/>
  <c r="H802" i="300" s="1"/>
  <c r="J802" i="300" s="1"/>
  <c r="N801" i="300"/>
  <c r="O801" i="300" s="1"/>
  <c r="R801" i="300" s="1"/>
  <c r="G801" i="300"/>
  <c r="H801" i="300" s="1"/>
  <c r="N800" i="300"/>
  <c r="O800" i="300" s="1"/>
  <c r="R800" i="300" s="1"/>
  <c r="G800" i="300"/>
  <c r="H800" i="300" s="1"/>
  <c r="L800" i="300" s="1"/>
  <c r="N799" i="300"/>
  <c r="O799" i="300" s="1"/>
  <c r="R799" i="300" s="1"/>
  <c r="G799" i="300"/>
  <c r="H799" i="300" s="1"/>
  <c r="N798" i="300"/>
  <c r="O798" i="300" s="1"/>
  <c r="R798" i="300" s="1"/>
  <c r="G798" i="300"/>
  <c r="H798" i="300" s="1"/>
  <c r="N797" i="300"/>
  <c r="O797" i="300" s="1"/>
  <c r="R797" i="300" s="1"/>
  <c r="G797" i="300"/>
  <c r="H797" i="300" s="1"/>
  <c r="N796" i="300"/>
  <c r="O796" i="300" s="1"/>
  <c r="R796" i="300" s="1"/>
  <c r="G796" i="300"/>
  <c r="H796" i="300" s="1"/>
  <c r="N795" i="300"/>
  <c r="O795" i="300" s="1"/>
  <c r="R795" i="300" s="1"/>
  <c r="G795" i="300"/>
  <c r="H795" i="300" s="1"/>
  <c r="N794" i="300"/>
  <c r="O794" i="300" s="1"/>
  <c r="R794" i="300" s="1"/>
  <c r="G794" i="300"/>
  <c r="H794" i="300" s="1"/>
  <c r="L794" i="300" s="1"/>
  <c r="N793" i="300"/>
  <c r="O793" i="300" s="1"/>
  <c r="R793" i="300" s="1"/>
  <c r="G793" i="300"/>
  <c r="H793" i="300" s="1"/>
  <c r="K793" i="300" s="1"/>
  <c r="N792" i="300"/>
  <c r="O792" i="300" s="1"/>
  <c r="R792" i="300" s="1"/>
  <c r="G792" i="300"/>
  <c r="H792" i="300" s="1"/>
  <c r="N791" i="300"/>
  <c r="O791" i="300" s="1"/>
  <c r="R791" i="300" s="1"/>
  <c r="G791" i="300"/>
  <c r="H791" i="300" s="1"/>
  <c r="I791" i="300" s="1"/>
  <c r="N790" i="300"/>
  <c r="O790" i="300" s="1"/>
  <c r="R790" i="300" s="1"/>
  <c r="G790" i="300"/>
  <c r="H790" i="300" s="1"/>
  <c r="N789" i="300"/>
  <c r="O789" i="300" s="1"/>
  <c r="R789" i="300" s="1"/>
  <c r="G789" i="300"/>
  <c r="H789" i="300" s="1"/>
  <c r="N788" i="300"/>
  <c r="O788" i="300" s="1"/>
  <c r="R788" i="300" s="1"/>
  <c r="G788" i="300"/>
  <c r="H788" i="300" s="1"/>
  <c r="N787" i="300"/>
  <c r="O787" i="300" s="1"/>
  <c r="R787" i="300" s="1"/>
  <c r="G787" i="300"/>
  <c r="H787" i="300" s="1"/>
  <c r="N786" i="300"/>
  <c r="O786" i="300" s="1"/>
  <c r="R786" i="300" s="1"/>
  <c r="G786" i="300"/>
  <c r="H786" i="300" s="1"/>
  <c r="I786" i="300" s="1"/>
  <c r="N785" i="300"/>
  <c r="O785" i="300" s="1"/>
  <c r="R785" i="300" s="1"/>
  <c r="G785" i="300"/>
  <c r="H785" i="300" s="1"/>
  <c r="N784" i="300"/>
  <c r="O784" i="300" s="1"/>
  <c r="R784" i="300" s="1"/>
  <c r="G784" i="300"/>
  <c r="H784" i="300" s="1"/>
  <c r="N783" i="300"/>
  <c r="O783" i="300" s="1"/>
  <c r="R783" i="300" s="1"/>
  <c r="G783" i="300"/>
  <c r="H783" i="300" s="1"/>
  <c r="N782" i="300"/>
  <c r="O782" i="300" s="1"/>
  <c r="R782" i="300" s="1"/>
  <c r="G782" i="300"/>
  <c r="H782" i="300" s="1"/>
  <c r="K782" i="300" s="1"/>
  <c r="N781" i="300"/>
  <c r="O781" i="300" s="1"/>
  <c r="R781" i="300" s="1"/>
  <c r="G781" i="300"/>
  <c r="H781" i="300" s="1"/>
  <c r="L781" i="300" s="1"/>
  <c r="N780" i="300"/>
  <c r="O780" i="300" s="1"/>
  <c r="R780" i="300" s="1"/>
  <c r="G780" i="300"/>
  <c r="H780" i="300" s="1"/>
  <c r="N779" i="300"/>
  <c r="O779" i="300" s="1"/>
  <c r="R779" i="300" s="1"/>
  <c r="G779" i="300"/>
  <c r="H779" i="300" s="1"/>
  <c r="L779" i="300" s="1"/>
  <c r="N778" i="300"/>
  <c r="O778" i="300" s="1"/>
  <c r="R778" i="300" s="1"/>
  <c r="G778" i="300"/>
  <c r="H778" i="300" s="1"/>
  <c r="N777" i="300"/>
  <c r="O777" i="300" s="1"/>
  <c r="R777" i="300" s="1"/>
  <c r="G777" i="300"/>
  <c r="H777" i="300" s="1"/>
  <c r="N776" i="300"/>
  <c r="O776" i="300" s="1"/>
  <c r="R776" i="300" s="1"/>
  <c r="G776" i="300"/>
  <c r="H776" i="300" s="1"/>
  <c r="N775" i="300"/>
  <c r="O775" i="300" s="1"/>
  <c r="R775" i="300" s="1"/>
  <c r="G775" i="300"/>
  <c r="H775" i="300" s="1"/>
  <c r="N774" i="300"/>
  <c r="O774" i="300" s="1"/>
  <c r="R774" i="300" s="1"/>
  <c r="G774" i="300"/>
  <c r="H774" i="300" s="1"/>
  <c r="N773" i="300"/>
  <c r="O773" i="300" s="1"/>
  <c r="R773" i="300" s="1"/>
  <c r="G773" i="300"/>
  <c r="H773" i="300" s="1"/>
  <c r="I773" i="300" s="1"/>
  <c r="N772" i="300"/>
  <c r="O772" i="300" s="1"/>
  <c r="R772" i="300" s="1"/>
  <c r="G772" i="300"/>
  <c r="H772" i="300" s="1"/>
  <c r="N771" i="300"/>
  <c r="O771" i="300" s="1"/>
  <c r="R771" i="300" s="1"/>
  <c r="G771" i="300"/>
  <c r="H771" i="300" s="1"/>
  <c r="N770" i="300"/>
  <c r="O770" i="300" s="1"/>
  <c r="R770" i="300" s="1"/>
  <c r="G770" i="300"/>
  <c r="H770" i="300" s="1"/>
  <c r="N769" i="300"/>
  <c r="O769" i="300" s="1"/>
  <c r="R769" i="300" s="1"/>
  <c r="G769" i="300"/>
  <c r="H769" i="300" s="1"/>
  <c r="N768" i="300"/>
  <c r="O768" i="300" s="1"/>
  <c r="R768" i="300" s="1"/>
  <c r="G768" i="300"/>
  <c r="H768" i="300" s="1"/>
  <c r="N767" i="300"/>
  <c r="O767" i="300" s="1"/>
  <c r="R767" i="300" s="1"/>
  <c r="G767" i="300"/>
  <c r="H767" i="300" s="1"/>
  <c r="N766" i="300"/>
  <c r="O766" i="300" s="1"/>
  <c r="R766" i="300" s="1"/>
  <c r="G766" i="300"/>
  <c r="H766" i="300" s="1"/>
  <c r="N765" i="300"/>
  <c r="O765" i="300" s="1"/>
  <c r="R765" i="300" s="1"/>
  <c r="G765" i="300"/>
  <c r="H765" i="300" s="1"/>
  <c r="N764" i="300"/>
  <c r="O764" i="300" s="1"/>
  <c r="R764" i="300" s="1"/>
  <c r="G764" i="300"/>
  <c r="H764" i="300" s="1"/>
  <c r="N763" i="300"/>
  <c r="O763" i="300" s="1"/>
  <c r="R763" i="300" s="1"/>
  <c r="G763" i="300"/>
  <c r="H763" i="300" s="1"/>
  <c r="J763" i="300" s="1"/>
  <c r="N762" i="300"/>
  <c r="O762" i="300" s="1"/>
  <c r="R762" i="300" s="1"/>
  <c r="G762" i="300"/>
  <c r="H762" i="300" s="1"/>
  <c r="N761" i="300"/>
  <c r="O761" i="300" s="1"/>
  <c r="R761" i="300" s="1"/>
  <c r="G761" i="300"/>
  <c r="H761" i="300" s="1"/>
  <c r="I761" i="300" s="1"/>
  <c r="N760" i="300"/>
  <c r="O760" i="300" s="1"/>
  <c r="R760" i="300" s="1"/>
  <c r="G760" i="300"/>
  <c r="H760" i="300" s="1"/>
  <c r="N759" i="300"/>
  <c r="O759" i="300" s="1"/>
  <c r="R759" i="300" s="1"/>
  <c r="G759" i="300"/>
  <c r="H759" i="300" s="1"/>
  <c r="L759" i="300" s="1"/>
  <c r="N758" i="300"/>
  <c r="O758" i="300" s="1"/>
  <c r="R758" i="300" s="1"/>
  <c r="G758" i="300"/>
  <c r="H758" i="300" s="1"/>
  <c r="N757" i="300"/>
  <c r="O757" i="300" s="1"/>
  <c r="R757" i="300" s="1"/>
  <c r="G757" i="300"/>
  <c r="H757" i="300" s="1"/>
  <c r="N756" i="300"/>
  <c r="O756" i="300" s="1"/>
  <c r="R756" i="300" s="1"/>
  <c r="G756" i="300"/>
  <c r="H756" i="300" s="1"/>
  <c r="N755" i="300"/>
  <c r="O755" i="300" s="1"/>
  <c r="R755" i="300" s="1"/>
  <c r="G755" i="300"/>
  <c r="H755" i="300" s="1"/>
  <c r="N754" i="300"/>
  <c r="O754" i="300" s="1"/>
  <c r="R754" i="300" s="1"/>
  <c r="G754" i="300"/>
  <c r="H754" i="300" s="1"/>
  <c r="N753" i="300"/>
  <c r="O753" i="300" s="1"/>
  <c r="R753" i="300" s="1"/>
  <c r="G753" i="300"/>
  <c r="H753" i="300" s="1"/>
  <c r="N752" i="300"/>
  <c r="O752" i="300" s="1"/>
  <c r="R752" i="300" s="1"/>
  <c r="G752" i="300"/>
  <c r="H752" i="300" s="1"/>
  <c r="N751" i="300"/>
  <c r="O751" i="300" s="1"/>
  <c r="R751" i="300" s="1"/>
  <c r="G751" i="300"/>
  <c r="H751" i="300" s="1"/>
  <c r="J751" i="300" s="1"/>
  <c r="N750" i="300"/>
  <c r="O750" i="300" s="1"/>
  <c r="R750" i="300" s="1"/>
  <c r="G750" i="300"/>
  <c r="H750" i="300" s="1"/>
  <c r="L750" i="300" s="1"/>
  <c r="N749" i="300"/>
  <c r="O749" i="300" s="1"/>
  <c r="R749" i="300" s="1"/>
  <c r="G749" i="300"/>
  <c r="H749" i="300" s="1"/>
  <c r="N748" i="300"/>
  <c r="O748" i="300" s="1"/>
  <c r="R748" i="300" s="1"/>
  <c r="G748" i="300"/>
  <c r="H748" i="300" s="1"/>
  <c r="N747" i="300"/>
  <c r="O747" i="300" s="1"/>
  <c r="R747" i="300" s="1"/>
  <c r="G747" i="300"/>
  <c r="H747" i="300" s="1"/>
  <c r="N746" i="300"/>
  <c r="O746" i="300" s="1"/>
  <c r="R746" i="300" s="1"/>
  <c r="G746" i="300"/>
  <c r="H746" i="300" s="1"/>
  <c r="I746" i="300" s="1"/>
  <c r="N745" i="300"/>
  <c r="O745" i="300" s="1"/>
  <c r="R745" i="300" s="1"/>
  <c r="G745" i="300"/>
  <c r="H745" i="300" s="1"/>
  <c r="L745" i="300" s="1"/>
  <c r="N744" i="300"/>
  <c r="O744" i="300" s="1"/>
  <c r="R744" i="300" s="1"/>
  <c r="G744" i="300"/>
  <c r="H744" i="300" s="1"/>
  <c r="N743" i="300"/>
  <c r="O743" i="300" s="1"/>
  <c r="R743" i="300" s="1"/>
  <c r="G743" i="300"/>
  <c r="H743" i="300" s="1"/>
  <c r="I743" i="300" s="1"/>
  <c r="N742" i="300"/>
  <c r="O742" i="300" s="1"/>
  <c r="R742" i="300" s="1"/>
  <c r="G742" i="300"/>
  <c r="H742" i="300" s="1"/>
  <c r="N741" i="300"/>
  <c r="O741" i="300" s="1"/>
  <c r="R741" i="300" s="1"/>
  <c r="G741" i="300"/>
  <c r="H741" i="300" s="1"/>
  <c r="J741" i="300" s="1"/>
  <c r="N740" i="300"/>
  <c r="O740" i="300" s="1"/>
  <c r="R740" i="300" s="1"/>
  <c r="G740" i="300"/>
  <c r="H740" i="300" s="1"/>
  <c r="L740" i="300" s="1"/>
  <c r="N739" i="300"/>
  <c r="O739" i="300" s="1"/>
  <c r="R739" i="300" s="1"/>
  <c r="G739" i="300"/>
  <c r="H739" i="300" s="1"/>
  <c r="N738" i="300"/>
  <c r="O738" i="300" s="1"/>
  <c r="R738" i="300" s="1"/>
  <c r="G738" i="300"/>
  <c r="H738" i="300" s="1"/>
  <c r="N737" i="300"/>
  <c r="O737" i="300" s="1"/>
  <c r="R737" i="300" s="1"/>
  <c r="G737" i="300"/>
  <c r="H737" i="300" s="1"/>
  <c r="N736" i="300"/>
  <c r="O736" i="300" s="1"/>
  <c r="R736" i="300" s="1"/>
  <c r="G736" i="300"/>
  <c r="H736" i="300" s="1"/>
  <c r="N735" i="300"/>
  <c r="O735" i="300" s="1"/>
  <c r="R735" i="300" s="1"/>
  <c r="G735" i="300"/>
  <c r="H735" i="300" s="1"/>
  <c r="N734" i="300"/>
  <c r="O734" i="300" s="1"/>
  <c r="R734" i="300" s="1"/>
  <c r="G734" i="300"/>
  <c r="H734" i="300" s="1"/>
  <c r="K734" i="300" s="1"/>
  <c r="N733" i="300"/>
  <c r="O733" i="300" s="1"/>
  <c r="R733" i="300" s="1"/>
  <c r="G733" i="300"/>
  <c r="H733" i="300" s="1"/>
  <c r="N732" i="300"/>
  <c r="O732" i="300" s="1"/>
  <c r="R732" i="300" s="1"/>
  <c r="G732" i="300"/>
  <c r="H732" i="300" s="1"/>
  <c r="J732" i="300" s="1"/>
  <c r="N731" i="300"/>
  <c r="O731" i="300" s="1"/>
  <c r="R731" i="300" s="1"/>
  <c r="G731" i="300"/>
  <c r="H731" i="300" s="1"/>
  <c r="N730" i="300"/>
  <c r="O730" i="300" s="1"/>
  <c r="R730" i="300" s="1"/>
  <c r="G730" i="300"/>
  <c r="H730" i="300" s="1"/>
  <c r="N729" i="300"/>
  <c r="O729" i="300" s="1"/>
  <c r="R729" i="300" s="1"/>
  <c r="G729" i="300"/>
  <c r="H729" i="300" s="1"/>
  <c r="N728" i="300"/>
  <c r="O728" i="300" s="1"/>
  <c r="R728" i="300" s="1"/>
  <c r="G728" i="300"/>
  <c r="H728" i="300" s="1"/>
  <c r="N727" i="300"/>
  <c r="O727" i="300" s="1"/>
  <c r="R727" i="300" s="1"/>
  <c r="G727" i="300"/>
  <c r="H727" i="300" s="1"/>
  <c r="K727" i="300" s="1"/>
  <c r="N726" i="300"/>
  <c r="O726" i="300" s="1"/>
  <c r="R726" i="300" s="1"/>
  <c r="G726" i="300"/>
  <c r="H726" i="300" s="1"/>
  <c r="N725" i="300"/>
  <c r="O725" i="300" s="1"/>
  <c r="R725" i="300" s="1"/>
  <c r="G725" i="300"/>
  <c r="H725" i="300" s="1"/>
  <c r="J725" i="300" s="1"/>
  <c r="N724" i="300"/>
  <c r="O724" i="300" s="1"/>
  <c r="R724" i="300" s="1"/>
  <c r="G724" i="300"/>
  <c r="H724" i="300" s="1"/>
  <c r="N723" i="300"/>
  <c r="O723" i="300" s="1"/>
  <c r="R723" i="300" s="1"/>
  <c r="G723" i="300"/>
  <c r="H723" i="300" s="1"/>
  <c r="N722" i="300"/>
  <c r="O722" i="300" s="1"/>
  <c r="R722" i="300" s="1"/>
  <c r="G722" i="300"/>
  <c r="H722" i="300" s="1"/>
  <c r="N721" i="300"/>
  <c r="O721" i="300" s="1"/>
  <c r="R721" i="300" s="1"/>
  <c r="G721" i="300"/>
  <c r="H721" i="300" s="1"/>
  <c r="N720" i="300"/>
  <c r="O720" i="300" s="1"/>
  <c r="R720" i="300" s="1"/>
  <c r="G720" i="300"/>
  <c r="H720" i="300" s="1"/>
  <c r="N719" i="300"/>
  <c r="O719" i="300" s="1"/>
  <c r="R719" i="300" s="1"/>
  <c r="G719" i="300"/>
  <c r="H719" i="300" s="1"/>
  <c r="N718" i="300"/>
  <c r="O718" i="300" s="1"/>
  <c r="R718" i="300" s="1"/>
  <c r="G718" i="300"/>
  <c r="H718" i="300" s="1"/>
  <c r="J718" i="300" s="1"/>
  <c r="N717" i="300"/>
  <c r="O717" i="300" s="1"/>
  <c r="R717" i="300" s="1"/>
  <c r="G717" i="300"/>
  <c r="H717" i="300" s="1"/>
  <c r="N716" i="300"/>
  <c r="O716" i="300" s="1"/>
  <c r="R716" i="300" s="1"/>
  <c r="G716" i="300"/>
  <c r="H716" i="300" s="1"/>
  <c r="N715" i="300"/>
  <c r="O715" i="300" s="1"/>
  <c r="R715" i="300" s="1"/>
  <c r="G715" i="300"/>
  <c r="H715" i="300" s="1"/>
  <c r="J715" i="300" s="1"/>
  <c r="N714" i="300"/>
  <c r="O714" i="300" s="1"/>
  <c r="R714" i="300" s="1"/>
  <c r="G714" i="300"/>
  <c r="H714" i="300" s="1"/>
  <c r="N713" i="300"/>
  <c r="O713" i="300" s="1"/>
  <c r="R713" i="300" s="1"/>
  <c r="G713" i="300"/>
  <c r="H713" i="300" s="1"/>
  <c r="L713" i="300" s="1"/>
  <c r="N712" i="300"/>
  <c r="O712" i="300" s="1"/>
  <c r="R712" i="300" s="1"/>
  <c r="G712" i="300"/>
  <c r="H712" i="300" s="1"/>
  <c r="N711" i="300"/>
  <c r="O711" i="300" s="1"/>
  <c r="R711" i="300" s="1"/>
  <c r="G711" i="300"/>
  <c r="H711" i="300" s="1"/>
  <c r="N710" i="300"/>
  <c r="O710" i="300" s="1"/>
  <c r="R710" i="300" s="1"/>
  <c r="G710" i="300"/>
  <c r="H710" i="300" s="1"/>
  <c r="N709" i="300"/>
  <c r="O709" i="300" s="1"/>
  <c r="R709" i="300" s="1"/>
  <c r="G709" i="300"/>
  <c r="H709" i="300" s="1"/>
  <c r="K709" i="300" s="1"/>
  <c r="N708" i="300"/>
  <c r="O708" i="300" s="1"/>
  <c r="R708" i="300" s="1"/>
  <c r="G708" i="300"/>
  <c r="H708" i="300" s="1"/>
  <c r="N707" i="300"/>
  <c r="O707" i="300" s="1"/>
  <c r="R707" i="300" s="1"/>
  <c r="G707" i="300"/>
  <c r="H707" i="300" s="1"/>
  <c r="J707" i="300" s="1"/>
  <c r="N706" i="300"/>
  <c r="O706" i="300" s="1"/>
  <c r="R706" i="300" s="1"/>
  <c r="G706" i="300"/>
  <c r="H706" i="300" s="1"/>
  <c r="N705" i="300"/>
  <c r="O705" i="300" s="1"/>
  <c r="R705" i="300" s="1"/>
  <c r="G705" i="300"/>
  <c r="H705" i="300" s="1"/>
  <c r="N704" i="300"/>
  <c r="O704" i="300" s="1"/>
  <c r="R704" i="300" s="1"/>
  <c r="G704" i="300"/>
  <c r="H704" i="300" s="1"/>
  <c r="N703" i="300"/>
  <c r="O703" i="300" s="1"/>
  <c r="R703" i="300" s="1"/>
  <c r="G703" i="300"/>
  <c r="H703" i="300" s="1"/>
  <c r="L703" i="300" s="1"/>
  <c r="N702" i="300"/>
  <c r="O702" i="300" s="1"/>
  <c r="R702" i="300" s="1"/>
  <c r="G702" i="300"/>
  <c r="H702" i="300" s="1"/>
  <c r="N701" i="300"/>
  <c r="O701" i="300" s="1"/>
  <c r="R701" i="300" s="1"/>
  <c r="G701" i="300"/>
  <c r="H701" i="300" s="1"/>
  <c r="I701" i="300" s="1"/>
  <c r="N700" i="300"/>
  <c r="O700" i="300" s="1"/>
  <c r="R700" i="300" s="1"/>
  <c r="G700" i="300"/>
  <c r="H700" i="300" s="1"/>
  <c r="K700" i="300" s="1"/>
  <c r="N699" i="300"/>
  <c r="O699" i="300" s="1"/>
  <c r="R699" i="300" s="1"/>
  <c r="G699" i="300"/>
  <c r="H699" i="300" s="1"/>
  <c r="N698" i="300"/>
  <c r="O698" i="300" s="1"/>
  <c r="R698" i="300" s="1"/>
  <c r="G698" i="300"/>
  <c r="H698" i="300" s="1"/>
  <c r="L698" i="300" s="1"/>
  <c r="N697" i="300"/>
  <c r="O697" i="300" s="1"/>
  <c r="R697" i="300" s="1"/>
  <c r="G697" i="300"/>
  <c r="H697" i="300" s="1"/>
  <c r="N696" i="300"/>
  <c r="O696" i="300" s="1"/>
  <c r="R696" i="300" s="1"/>
  <c r="G696" i="300"/>
  <c r="H696" i="300" s="1"/>
  <c r="N695" i="300"/>
  <c r="O695" i="300" s="1"/>
  <c r="R695" i="300" s="1"/>
  <c r="G695" i="300"/>
  <c r="H695" i="300" s="1"/>
  <c r="N694" i="300"/>
  <c r="O694" i="300" s="1"/>
  <c r="R694" i="300" s="1"/>
  <c r="G694" i="300"/>
  <c r="H694" i="300" s="1"/>
  <c r="I694" i="300" s="1"/>
  <c r="N693" i="300"/>
  <c r="O693" i="300" s="1"/>
  <c r="R693" i="300" s="1"/>
  <c r="G693" i="300"/>
  <c r="H693" i="300" s="1"/>
  <c r="N692" i="300"/>
  <c r="O692" i="300" s="1"/>
  <c r="R692" i="300" s="1"/>
  <c r="G692" i="300"/>
  <c r="H692" i="300" s="1"/>
  <c r="K692" i="300" s="1"/>
  <c r="N691" i="300"/>
  <c r="O691" i="300" s="1"/>
  <c r="R691" i="300" s="1"/>
  <c r="G691" i="300"/>
  <c r="H691" i="300" s="1"/>
  <c r="I691" i="300" s="1"/>
  <c r="N690" i="300"/>
  <c r="O690" i="300" s="1"/>
  <c r="R690" i="300" s="1"/>
  <c r="G690" i="300"/>
  <c r="H690" i="300" s="1"/>
  <c r="I690" i="300" s="1"/>
  <c r="N689" i="300"/>
  <c r="O689" i="300" s="1"/>
  <c r="R689" i="300" s="1"/>
  <c r="G689" i="300"/>
  <c r="H689" i="300" s="1"/>
  <c r="I689" i="300" s="1"/>
  <c r="N688" i="300"/>
  <c r="O688" i="300" s="1"/>
  <c r="R688" i="300" s="1"/>
  <c r="G688" i="300"/>
  <c r="H688" i="300" s="1"/>
  <c r="N687" i="300"/>
  <c r="O687" i="300" s="1"/>
  <c r="R687" i="300" s="1"/>
  <c r="G687" i="300"/>
  <c r="H687" i="300" s="1"/>
  <c r="N686" i="300"/>
  <c r="O686" i="300" s="1"/>
  <c r="R686" i="300" s="1"/>
  <c r="G686" i="300"/>
  <c r="H686" i="300" s="1"/>
  <c r="N685" i="300"/>
  <c r="O685" i="300" s="1"/>
  <c r="R685" i="300" s="1"/>
  <c r="G685" i="300"/>
  <c r="H685" i="300" s="1"/>
  <c r="N684" i="300"/>
  <c r="O684" i="300" s="1"/>
  <c r="R684" i="300" s="1"/>
  <c r="G684" i="300"/>
  <c r="H684" i="300" s="1"/>
  <c r="N683" i="300"/>
  <c r="O683" i="300" s="1"/>
  <c r="R683" i="300" s="1"/>
  <c r="G683" i="300"/>
  <c r="H683" i="300" s="1"/>
  <c r="N682" i="300"/>
  <c r="O682" i="300" s="1"/>
  <c r="R682" i="300" s="1"/>
  <c r="G682" i="300"/>
  <c r="H682" i="300" s="1"/>
  <c r="L682" i="300" s="1"/>
  <c r="N681" i="300"/>
  <c r="O681" i="300" s="1"/>
  <c r="R681" i="300" s="1"/>
  <c r="G681" i="300"/>
  <c r="H681" i="300" s="1"/>
  <c r="J681" i="300" s="1"/>
  <c r="N680" i="300"/>
  <c r="O680" i="300" s="1"/>
  <c r="R680" i="300" s="1"/>
  <c r="G680" i="300"/>
  <c r="H680" i="300" s="1"/>
  <c r="N679" i="300"/>
  <c r="O679" i="300" s="1"/>
  <c r="R679" i="300" s="1"/>
  <c r="G679" i="300"/>
  <c r="H679" i="300" s="1"/>
  <c r="N678" i="300"/>
  <c r="O678" i="300" s="1"/>
  <c r="R678" i="300" s="1"/>
  <c r="G678" i="300"/>
  <c r="H678" i="300" s="1"/>
  <c r="I678" i="300" s="1"/>
  <c r="N677" i="300"/>
  <c r="O677" i="300" s="1"/>
  <c r="R677" i="300" s="1"/>
  <c r="G677" i="300"/>
  <c r="H677" i="300" s="1"/>
  <c r="N676" i="300"/>
  <c r="O676" i="300" s="1"/>
  <c r="R676" i="300" s="1"/>
  <c r="G676" i="300"/>
  <c r="H676" i="300" s="1"/>
  <c r="I676" i="300" s="1"/>
  <c r="N675" i="300"/>
  <c r="O675" i="300" s="1"/>
  <c r="R675" i="300" s="1"/>
  <c r="G675" i="300"/>
  <c r="H675" i="300" s="1"/>
  <c r="J675" i="300" s="1"/>
  <c r="N674" i="300"/>
  <c r="O674" i="300" s="1"/>
  <c r="R674" i="300" s="1"/>
  <c r="G674" i="300"/>
  <c r="H674" i="300" s="1"/>
  <c r="N673" i="300"/>
  <c r="O673" i="300" s="1"/>
  <c r="R673" i="300" s="1"/>
  <c r="G673" i="300"/>
  <c r="H673" i="300" s="1"/>
  <c r="N672" i="300"/>
  <c r="O672" i="300" s="1"/>
  <c r="R672" i="300" s="1"/>
  <c r="G672" i="300"/>
  <c r="H672" i="300" s="1"/>
  <c r="K672" i="300" s="1"/>
  <c r="N671" i="300"/>
  <c r="O671" i="300" s="1"/>
  <c r="R671" i="300" s="1"/>
  <c r="G671" i="300"/>
  <c r="H671" i="300" s="1"/>
  <c r="J671" i="300" s="1"/>
  <c r="N670" i="300"/>
  <c r="O670" i="300" s="1"/>
  <c r="R670" i="300" s="1"/>
  <c r="G670" i="300"/>
  <c r="H670" i="300" s="1"/>
  <c r="J670" i="300" s="1"/>
  <c r="N669" i="300"/>
  <c r="O669" i="300" s="1"/>
  <c r="R669" i="300" s="1"/>
  <c r="G669" i="300"/>
  <c r="H669" i="300" s="1"/>
  <c r="N668" i="300"/>
  <c r="O668" i="300" s="1"/>
  <c r="R668" i="300" s="1"/>
  <c r="G668" i="300"/>
  <c r="H668" i="300" s="1"/>
  <c r="L668" i="300" s="1"/>
  <c r="N667" i="300"/>
  <c r="O667" i="300" s="1"/>
  <c r="R667" i="300" s="1"/>
  <c r="G667" i="300"/>
  <c r="H667" i="300" s="1"/>
  <c r="K667" i="300" s="1"/>
  <c r="N666" i="300"/>
  <c r="O666" i="300" s="1"/>
  <c r="R666" i="300" s="1"/>
  <c r="G666" i="300"/>
  <c r="H666" i="300" s="1"/>
  <c r="N665" i="300"/>
  <c r="O665" i="300" s="1"/>
  <c r="R665" i="300" s="1"/>
  <c r="G665" i="300"/>
  <c r="H665" i="300" s="1"/>
  <c r="J665" i="300" s="1"/>
  <c r="N664" i="300"/>
  <c r="O664" i="300" s="1"/>
  <c r="R664" i="300" s="1"/>
  <c r="G664" i="300"/>
  <c r="H664" i="300" s="1"/>
  <c r="I664" i="300" s="1"/>
  <c r="N663" i="300"/>
  <c r="O663" i="300" s="1"/>
  <c r="R663" i="300" s="1"/>
  <c r="G663" i="300"/>
  <c r="H663" i="300" s="1"/>
  <c r="N662" i="300"/>
  <c r="O662" i="300" s="1"/>
  <c r="R662" i="300" s="1"/>
  <c r="G662" i="300"/>
  <c r="H662" i="300" s="1"/>
  <c r="L662" i="300" s="1"/>
  <c r="N661" i="300"/>
  <c r="O661" i="300" s="1"/>
  <c r="R661" i="300" s="1"/>
  <c r="G661" i="300"/>
  <c r="H661" i="300" s="1"/>
  <c r="N660" i="300"/>
  <c r="O660" i="300" s="1"/>
  <c r="R660" i="300" s="1"/>
  <c r="G660" i="300"/>
  <c r="H660" i="300" s="1"/>
  <c r="I660" i="300" s="1"/>
  <c r="N659" i="300"/>
  <c r="O659" i="300" s="1"/>
  <c r="R659" i="300" s="1"/>
  <c r="G659" i="300"/>
  <c r="H659" i="300" s="1"/>
  <c r="L659" i="300" s="1"/>
  <c r="N658" i="300"/>
  <c r="O658" i="300" s="1"/>
  <c r="R658" i="300" s="1"/>
  <c r="G658" i="300"/>
  <c r="H658" i="300" s="1"/>
  <c r="K658" i="300" s="1"/>
  <c r="N657" i="300"/>
  <c r="O657" i="300" s="1"/>
  <c r="R657" i="300" s="1"/>
  <c r="G657" i="300"/>
  <c r="H657" i="300" s="1"/>
  <c r="N656" i="300"/>
  <c r="O656" i="300" s="1"/>
  <c r="R656" i="300" s="1"/>
  <c r="G656" i="300"/>
  <c r="H656" i="300" s="1"/>
  <c r="N655" i="300"/>
  <c r="O655" i="300" s="1"/>
  <c r="R655" i="300" s="1"/>
  <c r="G655" i="300"/>
  <c r="H655" i="300" s="1"/>
  <c r="N654" i="300"/>
  <c r="O654" i="300" s="1"/>
  <c r="R654" i="300" s="1"/>
  <c r="G654" i="300"/>
  <c r="H654" i="300" s="1"/>
  <c r="N653" i="300"/>
  <c r="O653" i="300" s="1"/>
  <c r="R653" i="300" s="1"/>
  <c r="G653" i="300"/>
  <c r="H653" i="300" s="1"/>
  <c r="N652" i="300"/>
  <c r="O652" i="300" s="1"/>
  <c r="R652" i="300" s="1"/>
  <c r="G652" i="300"/>
  <c r="H652" i="300" s="1"/>
  <c r="I652" i="300" s="1"/>
  <c r="N651" i="300"/>
  <c r="O651" i="300" s="1"/>
  <c r="R651" i="300" s="1"/>
  <c r="G651" i="300"/>
  <c r="H651" i="300" s="1"/>
  <c r="N650" i="300"/>
  <c r="O650" i="300" s="1"/>
  <c r="R650" i="300" s="1"/>
  <c r="G650" i="300"/>
  <c r="H650" i="300" s="1"/>
  <c r="N649" i="300"/>
  <c r="O649" i="300" s="1"/>
  <c r="R649" i="300" s="1"/>
  <c r="G649" i="300"/>
  <c r="H649" i="300" s="1"/>
  <c r="I649" i="300" s="1"/>
  <c r="N648" i="300"/>
  <c r="O648" i="300" s="1"/>
  <c r="R648" i="300" s="1"/>
  <c r="G648" i="300"/>
  <c r="H648" i="300" s="1"/>
  <c r="N647" i="300"/>
  <c r="O647" i="300" s="1"/>
  <c r="R647" i="300" s="1"/>
  <c r="G647" i="300"/>
  <c r="H647" i="300" s="1"/>
  <c r="I647" i="300" s="1"/>
  <c r="N646" i="300"/>
  <c r="O646" i="300" s="1"/>
  <c r="R646" i="300" s="1"/>
  <c r="G646" i="300"/>
  <c r="H646" i="300" s="1"/>
  <c r="K646" i="300" s="1"/>
  <c r="N645" i="300"/>
  <c r="O645" i="300" s="1"/>
  <c r="R645" i="300" s="1"/>
  <c r="G645" i="300"/>
  <c r="H645" i="300" s="1"/>
  <c r="N644" i="300"/>
  <c r="O644" i="300" s="1"/>
  <c r="R644" i="300" s="1"/>
  <c r="G644" i="300"/>
  <c r="H644" i="300" s="1"/>
  <c r="N643" i="300"/>
  <c r="O643" i="300" s="1"/>
  <c r="R643" i="300" s="1"/>
  <c r="G643" i="300"/>
  <c r="H643" i="300" s="1"/>
  <c r="I643" i="300" s="1"/>
  <c r="N642" i="300"/>
  <c r="O642" i="300" s="1"/>
  <c r="R642" i="300" s="1"/>
  <c r="G642" i="300"/>
  <c r="H642" i="300" s="1"/>
  <c r="N641" i="300"/>
  <c r="O641" i="300" s="1"/>
  <c r="R641" i="300" s="1"/>
  <c r="G641" i="300"/>
  <c r="H641" i="300" s="1"/>
  <c r="K641" i="300" s="1"/>
  <c r="N640" i="300"/>
  <c r="O640" i="300" s="1"/>
  <c r="R640" i="300" s="1"/>
  <c r="G640" i="300"/>
  <c r="H640" i="300" s="1"/>
  <c r="L640" i="300" s="1"/>
  <c r="N639" i="300"/>
  <c r="O639" i="300" s="1"/>
  <c r="R639" i="300" s="1"/>
  <c r="G639" i="300"/>
  <c r="H639" i="300" s="1"/>
  <c r="I639" i="300" s="1"/>
  <c r="N638" i="300"/>
  <c r="O638" i="300" s="1"/>
  <c r="R638" i="300" s="1"/>
  <c r="G638" i="300"/>
  <c r="H638" i="300" s="1"/>
  <c r="N637" i="300"/>
  <c r="O637" i="300" s="1"/>
  <c r="R637" i="300" s="1"/>
  <c r="G637" i="300"/>
  <c r="H637" i="300" s="1"/>
  <c r="I637" i="300" s="1"/>
  <c r="N636" i="300"/>
  <c r="O636" i="300" s="1"/>
  <c r="R636" i="300" s="1"/>
  <c r="G636" i="300"/>
  <c r="H636" i="300" s="1"/>
  <c r="L636" i="300" s="1"/>
  <c r="N635" i="300"/>
  <c r="O635" i="300" s="1"/>
  <c r="R635" i="300" s="1"/>
  <c r="G635" i="300"/>
  <c r="H635" i="300" s="1"/>
  <c r="I635" i="300" s="1"/>
  <c r="N634" i="300"/>
  <c r="O634" i="300" s="1"/>
  <c r="R634" i="300" s="1"/>
  <c r="G634" i="300"/>
  <c r="H634" i="300" s="1"/>
  <c r="N633" i="300"/>
  <c r="O633" i="300" s="1"/>
  <c r="R633" i="300" s="1"/>
  <c r="G633" i="300"/>
  <c r="H633" i="300" s="1"/>
  <c r="N632" i="300"/>
  <c r="O632" i="300" s="1"/>
  <c r="R632" i="300" s="1"/>
  <c r="G632" i="300"/>
  <c r="H632" i="300" s="1"/>
  <c r="K632" i="300" s="1"/>
  <c r="N631" i="300"/>
  <c r="O631" i="300" s="1"/>
  <c r="R631" i="300" s="1"/>
  <c r="G631" i="300"/>
  <c r="H631" i="300" s="1"/>
  <c r="N630" i="300"/>
  <c r="O630" i="300" s="1"/>
  <c r="R630" i="300" s="1"/>
  <c r="G630" i="300"/>
  <c r="H630" i="300" s="1"/>
  <c r="J630" i="300" s="1"/>
  <c r="N629" i="300"/>
  <c r="O629" i="300" s="1"/>
  <c r="R629" i="300" s="1"/>
  <c r="G629" i="300"/>
  <c r="H629" i="300" s="1"/>
  <c r="I629" i="300" s="1"/>
  <c r="N628" i="300"/>
  <c r="O628" i="300" s="1"/>
  <c r="R628" i="300" s="1"/>
  <c r="G628" i="300"/>
  <c r="H628" i="300" s="1"/>
  <c r="K628" i="300" s="1"/>
  <c r="N627" i="300"/>
  <c r="O627" i="300" s="1"/>
  <c r="R627" i="300" s="1"/>
  <c r="G627" i="300"/>
  <c r="H627" i="300" s="1"/>
  <c r="N626" i="300"/>
  <c r="O626" i="300" s="1"/>
  <c r="R626" i="300" s="1"/>
  <c r="G626" i="300"/>
  <c r="H626" i="300" s="1"/>
  <c r="N625" i="300"/>
  <c r="O625" i="300" s="1"/>
  <c r="R625" i="300" s="1"/>
  <c r="G625" i="300"/>
  <c r="H625" i="300" s="1"/>
  <c r="N624" i="300"/>
  <c r="O624" i="300" s="1"/>
  <c r="R624" i="300" s="1"/>
  <c r="G624" i="300"/>
  <c r="H624" i="300" s="1"/>
  <c r="N623" i="300"/>
  <c r="O623" i="300" s="1"/>
  <c r="R623" i="300" s="1"/>
  <c r="G623" i="300"/>
  <c r="H623" i="300" s="1"/>
  <c r="L623" i="300" s="1"/>
  <c r="N622" i="300"/>
  <c r="O622" i="300" s="1"/>
  <c r="R622" i="300" s="1"/>
  <c r="G622" i="300"/>
  <c r="H622" i="300" s="1"/>
  <c r="N621" i="300"/>
  <c r="O621" i="300" s="1"/>
  <c r="R621" i="300" s="1"/>
  <c r="G621" i="300"/>
  <c r="H621" i="300" s="1"/>
  <c r="N620" i="300"/>
  <c r="O620" i="300" s="1"/>
  <c r="R620" i="300" s="1"/>
  <c r="G620" i="300"/>
  <c r="H620" i="300" s="1"/>
  <c r="N619" i="300"/>
  <c r="O619" i="300" s="1"/>
  <c r="R619" i="300" s="1"/>
  <c r="G619" i="300"/>
  <c r="H619" i="300" s="1"/>
  <c r="N618" i="300"/>
  <c r="O618" i="300" s="1"/>
  <c r="R618" i="300" s="1"/>
  <c r="G618" i="300"/>
  <c r="H618" i="300" s="1"/>
  <c r="N617" i="300"/>
  <c r="O617" i="300" s="1"/>
  <c r="R617" i="300" s="1"/>
  <c r="G617" i="300"/>
  <c r="H617" i="300" s="1"/>
  <c r="N616" i="300"/>
  <c r="O616" i="300" s="1"/>
  <c r="R616" i="300" s="1"/>
  <c r="G616" i="300"/>
  <c r="H616" i="300" s="1"/>
  <c r="L616" i="300" s="1"/>
  <c r="N615" i="300"/>
  <c r="O615" i="300" s="1"/>
  <c r="R615" i="300" s="1"/>
  <c r="G615" i="300"/>
  <c r="H615" i="300" s="1"/>
  <c r="N614" i="300"/>
  <c r="O614" i="300" s="1"/>
  <c r="R614" i="300" s="1"/>
  <c r="G614" i="300"/>
  <c r="H614" i="300" s="1"/>
  <c r="N613" i="300"/>
  <c r="O613" i="300" s="1"/>
  <c r="R613" i="300" s="1"/>
  <c r="G613" i="300"/>
  <c r="H613" i="300" s="1"/>
  <c r="N612" i="300"/>
  <c r="O612" i="300" s="1"/>
  <c r="R612" i="300" s="1"/>
  <c r="G612" i="300"/>
  <c r="H612" i="300" s="1"/>
  <c r="N611" i="300"/>
  <c r="O611" i="300" s="1"/>
  <c r="R611" i="300" s="1"/>
  <c r="G611" i="300"/>
  <c r="H611" i="300" s="1"/>
  <c r="L611" i="300" s="1"/>
  <c r="N610" i="300"/>
  <c r="O610" i="300" s="1"/>
  <c r="R610" i="300" s="1"/>
  <c r="G610" i="300"/>
  <c r="H610" i="300" s="1"/>
  <c r="L610" i="300" s="1"/>
  <c r="N609" i="300"/>
  <c r="O609" i="300" s="1"/>
  <c r="R609" i="300" s="1"/>
  <c r="G609" i="300"/>
  <c r="H609" i="300" s="1"/>
  <c r="N608" i="300"/>
  <c r="O608" i="300" s="1"/>
  <c r="R608" i="300" s="1"/>
  <c r="G608" i="300"/>
  <c r="H608" i="300" s="1"/>
  <c r="N607" i="300"/>
  <c r="O607" i="300" s="1"/>
  <c r="R607" i="300" s="1"/>
  <c r="G607" i="300"/>
  <c r="H607" i="300" s="1"/>
  <c r="N606" i="300"/>
  <c r="O606" i="300" s="1"/>
  <c r="R606" i="300" s="1"/>
  <c r="G606" i="300"/>
  <c r="H606" i="300" s="1"/>
  <c r="N605" i="300"/>
  <c r="O605" i="300" s="1"/>
  <c r="R605" i="300" s="1"/>
  <c r="G605" i="300"/>
  <c r="H605" i="300" s="1"/>
  <c r="L605" i="300" s="1"/>
  <c r="N604" i="300"/>
  <c r="O604" i="300" s="1"/>
  <c r="R604" i="300" s="1"/>
  <c r="G604" i="300"/>
  <c r="H604" i="300" s="1"/>
  <c r="N603" i="300"/>
  <c r="O603" i="300" s="1"/>
  <c r="R603" i="300" s="1"/>
  <c r="G603" i="300"/>
  <c r="H603" i="300" s="1"/>
  <c r="N602" i="300"/>
  <c r="O602" i="300" s="1"/>
  <c r="R602" i="300" s="1"/>
  <c r="G602" i="300"/>
  <c r="H602" i="300" s="1"/>
  <c r="N601" i="300"/>
  <c r="O601" i="300" s="1"/>
  <c r="R601" i="300" s="1"/>
  <c r="G601" i="300"/>
  <c r="H601" i="300" s="1"/>
  <c r="N600" i="300"/>
  <c r="O600" i="300" s="1"/>
  <c r="R600" i="300" s="1"/>
  <c r="G600" i="300"/>
  <c r="H600" i="300" s="1"/>
  <c r="K600" i="300" s="1"/>
  <c r="N599" i="300"/>
  <c r="O599" i="300" s="1"/>
  <c r="R599" i="300" s="1"/>
  <c r="G599" i="300"/>
  <c r="H599" i="300" s="1"/>
  <c r="N598" i="300"/>
  <c r="O598" i="300" s="1"/>
  <c r="R598" i="300" s="1"/>
  <c r="G598" i="300"/>
  <c r="H598" i="300" s="1"/>
  <c r="N597" i="300"/>
  <c r="O597" i="300" s="1"/>
  <c r="R597" i="300" s="1"/>
  <c r="G597" i="300"/>
  <c r="H597" i="300" s="1"/>
  <c r="I597" i="300" s="1"/>
  <c r="N596" i="300"/>
  <c r="O596" i="300" s="1"/>
  <c r="R596" i="300" s="1"/>
  <c r="G596" i="300"/>
  <c r="H596" i="300" s="1"/>
  <c r="N595" i="300"/>
  <c r="O595" i="300" s="1"/>
  <c r="R595" i="300" s="1"/>
  <c r="G595" i="300"/>
  <c r="H595" i="300" s="1"/>
  <c r="L595" i="300" s="1"/>
  <c r="N594" i="300"/>
  <c r="O594" i="300" s="1"/>
  <c r="R594" i="300" s="1"/>
  <c r="G594" i="300"/>
  <c r="H594" i="300" s="1"/>
  <c r="I594" i="300" s="1"/>
  <c r="N593" i="300"/>
  <c r="O593" i="300" s="1"/>
  <c r="R593" i="300" s="1"/>
  <c r="G593" i="300"/>
  <c r="H593" i="300" s="1"/>
  <c r="N592" i="300"/>
  <c r="O592" i="300" s="1"/>
  <c r="R592" i="300" s="1"/>
  <c r="G592" i="300"/>
  <c r="H592" i="300" s="1"/>
  <c r="N591" i="300"/>
  <c r="O591" i="300" s="1"/>
  <c r="R591" i="300" s="1"/>
  <c r="G591" i="300"/>
  <c r="H591" i="300" s="1"/>
  <c r="N590" i="300"/>
  <c r="O590" i="300" s="1"/>
  <c r="R590" i="300" s="1"/>
  <c r="G590" i="300"/>
  <c r="H590" i="300" s="1"/>
  <c r="N589" i="300"/>
  <c r="O589" i="300" s="1"/>
  <c r="R589" i="300" s="1"/>
  <c r="G589" i="300"/>
  <c r="H589" i="300" s="1"/>
  <c r="N588" i="300"/>
  <c r="O588" i="300" s="1"/>
  <c r="R588" i="300" s="1"/>
  <c r="G588" i="300"/>
  <c r="H588" i="300" s="1"/>
  <c r="N587" i="300"/>
  <c r="O587" i="300" s="1"/>
  <c r="R587" i="300" s="1"/>
  <c r="G587" i="300"/>
  <c r="H587" i="300" s="1"/>
  <c r="I587" i="300" s="1"/>
  <c r="N586" i="300"/>
  <c r="O586" i="300" s="1"/>
  <c r="R586" i="300" s="1"/>
  <c r="G586" i="300"/>
  <c r="H586" i="300" s="1"/>
  <c r="L586" i="300" s="1"/>
  <c r="N585" i="300"/>
  <c r="O585" i="300" s="1"/>
  <c r="R585" i="300" s="1"/>
  <c r="G585" i="300"/>
  <c r="H585" i="300" s="1"/>
  <c r="N584" i="300"/>
  <c r="O584" i="300" s="1"/>
  <c r="R584" i="300" s="1"/>
  <c r="G584" i="300"/>
  <c r="H584" i="300" s="1"/>
  <c r="L584" i="300" s="1"/>
  <c r="N583" i="300"/>
  <c r="O583" i="300" s="1"/>
  <c r="R583" i="300" s="1"/>
  <c r="G583" i="300"/>
  <c r="H583" i="300" s="1"/>
  <c r="L583" i="300" s="1"/>
  <c r="N582" i="300"/>
  <c r="O582" i="300" s="1"/>
  <c r="R582" i="300" s="1"/>
  <c r="G582" i="300"/>
  <c r="H582" i="300" s="1"/>
  <c r="L582" i="300" s="1"/>
  <c r="N581" i="300"/>
  <c r="O581" i="300" s="1"/>
  <c r="R581" i="300" s="1"/>
  <c r="G581" i="300"/>
  <c r="H581" i="300" s="1"/>
  <c r="N580" i="300"/>
  <c r="O580" i="300" s="1"/>
  <c r="R580" i="300" s="1"/>
  <c r="G580" i="300"/>
  <c r="H580" i="300" s="1"/>
  <c r="N579" i="300"/>
  <c r="O579" i="300" s="1"/>
  <c r="R579" i="300" s="1"/>
  <c r="G579" i="300"/>
  <c r="H579" i="300" s="1"/>
  <c r="L579" i="300" s="1"/>
  <c r="N578" i="300"/>
  <c r="O578" i="300" s="1"/>
  <c r="R578" i="300" s="1"/>
  <c r="G578" i="300"/>
  <c r="H578" i="300" s="1"/>
  <c r="I578" i="300" s="1"/>
  <c r="N577" i="300"/>
  <c r="O577" i="300" s="1"/>
  <c r="R577" i="300" s="1"/>
  <c r="G577" i="300"/>
  <c r="H577" i="300" s="1"/>
  <c r="N576" i="300"/>
  <c r="O576" i="300" s="1"/>
  <c r="R576" i="300" s="1"/>
  <c r="G576" i="300"/>
  <c r="H576" i="300" s="1"/>
  <c r="L576" i="300" s="1"/>
  <c r="N575" i="300"/>
  <c r="O575" i="300" s="1"/>
  <c r="R575" i="300" s="1"/>
  <c r="G575" i="300"/>
  <c r="H575" i="300" s="1"/>
  <c r="N574" i="300"/>
  <c r="O574" i="300" s="1"/>
  <c r="R574" i="300" s="1"/>
  <c r="G574" i="300"/>
  <c r="H574" i="300" s="1"/>
  <c r="N573" i="300"/>
  <c r="O573" i="300" s="1"/>
  <c r="R573" i="300" s="1"/>
  <c r="G573" i="300"/>
  <c r="H573" i="300" s="1"/>
  <c r="J573" i="300" s="1"/>
  <c r="N572" i="300"/>
  <c r="O572" i="300" s="1"/>
  <c r="R572" i="300" s="1"/>
  <c r="G572" i="300"/>
  <c r="H572" i="300" s="1"/>
  <c r="K572" i="300" s="1"/>
  <c r="N571" i="300"/>
  <c r="O571" i="300" s="1"/>
  <c r="R571" i="300" s="1"/>
  <c r="G571" i="300"/>
  <c r="H571" i="300" s="1"/>
  <c r="N570" i="300"/>
  <c r="O570" i="300" s="1"/>
  <c r="R570" i="300" s="1"/>
  <c r="G570" i="300"/>
  <c r="H570" i="300" s="1"/>
  <c r="N569" i="300"/>
  <c r="O569" i="300" s="1"/>
  <c r="R569" i="300" s="1"/>
  <c r="G569" i="300"/>
  <c r="H569" i="300" s="1"/>
  <c r="N568" i="300"/>
  <c r="O568" i="300" s="1"/>
  <c r="R568" i="300" s="1"/>
  <c r="G568" i="300"/>
  <c r="H568" i="300" s="1"/>
  <c r="N567" i="300"/>
  <c r="O567" i="300" s="1"/>
  <c r="R567" i="300" s="1"/>
  <c r="G567" i="300"/>
  <c r="H567" i="300" s="1"/>
  <c r="N566" i="300"/>
  <c r="O566" i="300" s="1"/>
  <c r="R566" i="300" s="1"/>
  <c r="G566" i="300"/>
  <c r="H566" i="300" s="1"/>
  <c r="N565" i="300"/>
  <c r="O565" i="300" s="1"/>
  <c r="R565" i="300" s="1"/>
  <c r="G565" i="300"/>
  <c r="H565" i="300" s="1"/>
  <c r="N564" i="300"/>
  <c r="O564" i="300" s="1"/>
  <c r="R564" i="300" s="1"/>
  <c r="G564" i="300"/>
  <c r="H564" i="300" s="1"/>
  <c r="I564" i="300" s="1"/>
  <c r="N563" i="300"/>
  <c r="O563" i="300" s="1"/>
  <c r="R563" i="300" s="1"/>
  <c r="G563" i="300"/>
  <c r="H563" i="300" s="1"/>
  <c r="J563" i="300" s="1"/>
  <c r="N562" i="300"/>
  <c r="O562" i="300" s="1"/>
  <c r="R562" i="300" s="1"/>
  <c r="G562" i="300"/>
  <c r="H562" i="300" s="1"/>
  <c r="N561" i="300"/>
  <c r="O561" i="300" s="1"/>
  <c r="R561" i="300" s="1"/>
  <c r="G561" i="300"/>
  <c r="H561" i="300" s="1"/>
  <c r="N560" i="300"/>
  <c r="O560" i="300" s="1"/>
  <c r="R560" i="300" s="1"/>
  <c r="G560" i="300"/>
  <c r="H560" i="300" s="1"/>
  <c r="N559" i="300"/>
  <c r="O559" i="300" s="1"/>
  <c r="R559" i="300" s="1"/>
  <c r="G559" i="300"/>
  <c r="H559" i="300" s="1"/>
  <c r="N558" i="300"/>
  <c r="O558" i="300" s="1"/>
  <c r="R558" i="300" s="1"/>
  <c r="G558" i="300"/>
  <c r="H558" i="300" s="1"/>
  <c r="N557" i="300"/>
  <c r="O557" i="300" s="1"/>
  <c r="R557" i="300" s="1"/>
  <c r="G557" i="300"/>
  <c r="H557" i="300" s="1"/>
  <c r="N556" i="300"/>
  <c r="O556" i="300" s="1"/>
  <c r="R556" i="300" s="1"/>
  <c r="G556" i="300"/>
  <c r="H556" i="300" s="1"/>
  <c r="N555" i="300"/>
  <c r="O555" i="300" s="1"/>
  <c r="R555" i="300" s="1"/>
  <c r="G555" i="300"/>
  <c r="H555" i="300" s="1"/>
  <c r="N554" i="300"/>
  <c r="O554" i="300" s="1"/>
  <c r="R554" i="300" s="1"/>
  <c r="G554" i="300"/>
  <c r="H554" i="300" s="1"/>
  <c r="N553" i="300"/>
  <c r="O553" i="300" s="1"/>
  <c r="R553" i="300" s="1"/>
  <c r="G553" i="300"/>
  <c r="H553" i="300" s="1"/>
  <c r="K553" i="300" s="1"/>
  <c r="N552" i="300"/>
  <c r="O552" i="300" s="1"/>
  <c r="R552" i="300" s="1"/>
  <c r="G552" i="300"/>
  <c r="H552" i="300" s="1"/>
  <c r="N551" i="300"/>
  <c r="O551" i="300" s="1"/>
  <c r="R551" i="300" s="1"/>
  <c r="G551" i="300"/>
  <c r="H551" i="300" s="1"/>
  <c r="K551" i="300" s="1"/>
  <c r="N550" i="300"/>
  <c r="O550" i="300" s="1"/>
  <c r="R550" i="300" s="1"/>
  <c r="G550" i="300"/>
  <c r="H550" i="300" s="1"/>
  <c r="I550" i="300" s="1"/>
  <c r="N549" i="300"/>
  <c r="O549" i="300" s="1"/>
  <c r="R549" i="300" s="1"/>
  <c r="G549" i="300"/>
  <c r="H549" i="300" s="1"/>
  <c r="N548" i="300"/>
  <c r="O548" i="300" s="1"/>
  <c r="R548" i="300" s="1"/>
  <c r="G548" i="300"/>
  <c r="H548" i="300" s="1"/>
  <c r="N547" i="300"/>
  <c r="O547" i="300" s="1"/>
  <c r="R547" i="300" s="1"/>
  <c r="G547" i="300"/>
  <c r="H547" i="300" s="1"/>
  <c r="N546" i="300"/>
  <c r="O546" i="300" s="1"/>
  <c r="R546" i="300" s="1"/>
  <c r="G546" i="300"/>
  <c r="H546" i="300" s="1"/>
  <c r="L546" i="300" s="1"/>
  <c r="N545" i="300"/>
  <c r="O545" i="300" s="1"/>
  <c r="R545" i="300" s="1"/>
  <c r="G545" i="300"/>
  <c r="H545" i="300" s="1"/>
  <c r="I545" i="300" s="1"/>
  <c r="N544" i="300"/>
  <c r="O544" i="300" s="1"/>
  <c r="R544" i="300" s="1"/>
  <c r="G544" i="300"/>
  <c r="H544" i="300" s="1"/>
  <c r="N543" i="300"/>
  <c r="O543" i="300" s="1"/>
  <c r="R543" i="300" s="1"/>
  <c r="G543" i="300"/>
  <c r="H543" i="300" s="1"/>
  <c r="K543" i="300" s="1"/>
  <c r="N542" i="300"/>
  <c r="O542" i="300" s="1"/>
  <c r="R542" i="300" s="1"/>
  <c r="G542" i="300"/>
  <c r="H542" i="300" s="1"/>
  <c r="N541" i="300"/>
  <c r="O541" i="300" s="1"/>
  <c r="R541" i="300" s="1"/>
  <c r="G541" i="300"/>
  <c r="H541" i="300" s="1"/>
  <c r="N540" i="300"/>
  <c r="O540" i="300" s="1"/>
  <c r="R540" i="300" s="1"/>
  <c r="G540" i="300"/>
  <c r="H540" i="300" s="1"/>
  <c r="N539" i="300"/>
  <c r="O539" i="300" s="1"/>
  <c r="R539" i="300" s="1"/>
  <c r="G539" i="300"/>
  <c r="H539" i="300" s="1"/>
  <c r="N538" i="300"/>
  <c r="O538" i="300" s="1"/>
  <c r="R538" i="300" s="1"/>
  <c r="G538" i="300"/>
  <c r="H538" i="300" s="1"/>
  <c r="N537" i="300"/>
  <c r="O537" i="300" s="1"/>
  <c r="R537" i="300" s="1"/>
  <c r="G537" i="300"/>
  <c r="H537" i="300" s="1"/>
  <c r="N536" i="300"/>
  <c r="O536" i="300" s="1"/>
  <c r="R536" i="300" s="1"/>
  <c r="G536" i="300"/>
  <c r="H536" i="300" s="1"/>
  <c r="J536" i="300" s="1"/>
  <c r="N535" i="300"/>
  <c r="O535" i="300" s="1"/>
  <c r="R535" i="300" s="1"/>
  <c r="G535" i="300"/>
  <c r="H535" i="300" s="1"/>
  <c r="J535" i="300" s="1"/>
  <c r="N534" i="300"/>
  <c r="O534" i="300" s="1"/>
  <c r="R534" i="300" s="1"/>
  <c r="G534" i="300"/>
  <c r="H534" i="300" s="1"/>
  <c r="N533" i="300"/>
  <c r="O533" i="300" s="1"/>
  <c r="R533" i="300" s="1"/>
  <c r="G533" i="300"/>
  <c r="H533" i="300" s="1"/>
  <c r="L533" i="300" s="1"/>
  <c r="N532" i="300"/>
  <c r="O532" i="300" s="1"/>
  <c r="R532" i="300" s="1"/>
  <c r="G532" i="300"/>
  <c r="H532" i="300" s="1"/>
  <c r="N531" i="300"/>
  <c r="O531" i="300" s="1"/>
  <c r="R531" i="300" s="1"/>
  <c r="G531" i="300"/>
  <c r="H531" i="300" s="1"/>
  <c r="N530" i="300"/>
  <c r="O530" i="300" s="1"/>
  <c r="R530" i="300" s="1"/>
  <c r="G530" i="300"/>
  <c r="H530" i="300" s="1"/>
  <c r="N529" i="300"/>
  <c r="O529" i="300" s="1"/>
  <c r="R529" i="300" s="1"/>
  <c r="G529" i="300"/>
  <c r="H529" i="300" s="1"/>
  <c r="N528" i="300"/>
  <c r="O528" i="300" s="1"/>
  <c r="R528" i="300" s="1"/>
  <c r="G528" i="300"/>
  <c r="H528" i="300" s="1"/>
  <c r="N527" i="300"/>
  <c r="O527" i="300" s="1"/>
  <c r="R527" i="300" s="1"/>
  <c r="G527" i="300"/>
  <c r="H527" i="300" s="1"/>
  <c r="N526" i="300"/>
  <c r="O526" i="300" s="1"/>
  <c r="R526" i="300" s="1"/>
  <c r="G526" i="300"/>
  <c r="H526" i="300" s="1"/>
  <c r="N525" i="300"/>
  <c r="O525" i="300" s="1"/>
  <c r="R525" i="300" s="1"/>
  <c r="G525" i="300"/>
  <c r="H525" i="300" s="1"/>
  <c r="N524" i="300"/>
  <c r="O524" i="300" s="1"/>
  <c r="R524" i="300" s="1"/>
  <c r="G524" i="300"/>
  <c r="H524" i="300" s="1"/>
  <c r="J524" i="300" s="1"/>
  <c r="N523" i="300"/>
  <c r="O523" i="300" s="1"/>
  <c r="R523" i="300" s="1"/>
  <c r="G523" i="300"/>
  <c r="H523" i="300" s="1"/>
  <c r="N522" i="300"/>
  <c r="O522" i="300" s="1"/>
  <c r="R522" i="300" s="1"/>
  <c r="G522" i="300"/>
  <c r="H522" i="300" s="1"/>
  <c r="N521" i="300"/>
  <c r="O521" i="300" s="1"/>
  <c r="R521" i="300" s="1"/>
  <c r="G521" i="300"/>
  <c r="H521" i="300" s="1"/>
  <c r="L521" i="300" s="1"/>
  <c r="N520" i="300"/>
  <c r="O520" i="300" s="1"/>
  <c r="R520" i="300" s="1"/>
  <c r="G520" i="300"/>
  <c r="H520" i="300" s="1"/>
  <c r="N519" i="300"/>
  <c r="O519" i="300" s="1"/>
  <c r="R519" i="300" s="1"/>
  <c r="G519" i="300"/>
  <c r="H519" i="300" s="1"/>
  <c r="N518" i="300"/>
  <c r="O518" i="300" s="1"/>
  <c r="R518" i="300" s="1"/>
  <c r="G518" i="300"/>
  <c r="H518" i="300" s="1"/>
  <c r="N517" i="300"/>
  <c r="O517" i="300" s="1"/>
  <c r="R517" i="300" s="1"/>
  <c r="G517" i="300"/>
  <c r="H517" i="300" s="1"/>
  <c r="I517" i="300" s="1"/>
  <c r="N516" i="300"/>
  <c r="O516" i="300" s="1"/>
  <c r="R516" i="300" s="1"/>
  <c r="G516" i="300"/>
  <c r="H516" i="300" s="1"/>
  <c r="N515" i="300"/>
  <c r="O515" i="300" s="1"/>
  <c r="R515" i="300" s="1"/>
  <c r="G515" i="300"/>
  <c r="H515" i="300" s="1"/>
  <c r="I515" i="300" s="1"/>
  <c r="N514" i="300"/>
  <c r="O514" i="300" s="1"/>
  <c r="R514" i="300" s="1"/>
  <c r="G514" i="300"/>
  <c r="H514" i="300" s="1"/>
  <c r="N513" i="300"/>
  <c r="O513" i="300" s="1"/>
  <c r="R513" i="300" s="1"/>
  <c r="G513" i="300"/>
  <c r="H513" i="300" s="1"/>
  <c r="J513" i="300" s="1"/>
  <c r="N512" i="300"/>
  <c r="O512" i="300" s="1"/>
  <c r="R512" i="300" s="1"/>
  <c r="G512" i="300"/>
  <c r="H512" i="300" s="1"/>
  <c r="K512" i="300" s="1"/>
  <c r="N511" i="300"/>
  <c r="O511" i="300" s="1"/>
  <c r="R511" i="300" s="1"/>
  <c r="G511" i="300"/>
  <c r="H511" i="300" s="1"/>
  <c r="N510" i="300"/>
  <c r="O510" i="300" s="1"/>
  <c r="R510" i="300" s="1"/>
  <c r="G510" i="300"/>
  <c r="H510" i="300" s="1"/>
  <c r="K510" i="300" s="1"/>
  <c r="N509" i="300"/>
  <c r="O509" i="300" s="1"/>
  <c r="R509" i="300" s="1"/>
  <c r="G509" i="300"/>
  <c r="H509" i="300" s="1"/>
  <c r="N508" i="300"/>
  <c r="O508" i="300" s="1"/>
  <c r="R508" i="300" s="1"/>
  <c r="G508" i="300"/>
  <c r="H508" i="300" s="1"/>
  <c r="K508" i="300" s="1"/>
  <c r="N507" i="300"/>
  <c r="O507" i="300" s="1"/>
  <c r="R507" i="300" s="1"/>
  <c r="G507" i="300"/>
  <c r="H507" i="300" s="1"/>
  <c r="L507" i="300" s="1"/>
  <c r="N506" i="300"/>
  <c r="O506" i="300" s="1"/>
  <c r="R506" i="300" s="1"/>
  <c r="G506" i="300"/>
  <c r="H506" i="300" s="1"/>
  <c r="N505" i="300"/>
  <c r="O505" i="300" s="1"/>
  <c r="R505" i="300" s="1"/>
  <c r="G505" i="300"/>
  <c r="H505" i="300" s="1"/>
  <c r="N504" i="300"/>
  <c r="O504" i="300" s="1"/>
  <c r="R504" i="300" s="1"/>
  <c r="G504" i="300"/>
  <c r="H504" i="300" s="1"/>
  <c r="N503" i="300"/>
  <c r="O503" i="300" s="1"/>
  <c r="R503" i="300" s="1"/>
  <c r="G503" i="300"/>
  <c r="H503" i="300" s="1"/>
  <c r="I503" i="300" s="1"/>
  <c r="N502" i="300"/>
  <c r="O502" i="300" s="1"/>
  <c r="R502" i="300" s="1"/>
  <c r="G502" i="300"/>
  <c r="H502" i="300" s="1"/>
  <c r="N501" i="300"/>
  <c r="O501" i="300" s="1"/>
  <c r="R501" i="300" s="1"/>
  <c r="G501" i="300"/>
  <c r="H501" i="300" s="1"/>
  <c r="J501" i="300" s="1"/>
  <c r="N500" i="300"/>
  <c r="O500" i="300" s="1"/>
  <c r="R500" i="300" s="1"/>
  <c r="G500" i="300"/>
  <c r="H500" i="300" s="1"/>
  <c r="N499" i="300"/>
  <c r="O499" i="300" s="1"/>
  <c r="R499" i="300" s="1"/>
  <c r="G499" i="300"/>
  <c r="H499" i="300" s="1"/>
  <c r="N498" i="300"/>
  <c r="O498" i="300" s="1"/>
  <c r="R498" i="300" s="1"/>
  <c r="G498" i="300"/>
  <c r="H498" i="300" s="1"/>
  <c r="N497" i="300"/>
  <c r="O497" i="300" s="1"/>
  <c r="R497" i="300" s="1"/>
  <c r="G497" i="300"/>
  <c r="H497" i="300" s="1"/>
  <c r="N496" i="300"/>
  <c r="O496" i="300" s="1"/>
  <c r="R496" i="300" s="1"/>
  <c r="G496" i="300"/>
  <c r="H496" i="300" s="1"/>
  <c r="N495" i="300"/>
  <c r="O495" i="300" s="1"/>
  <c r="R495" i="300" s="1"/>
  <c r="G495" i="300"/>
  <c r="H495" i="300" s="1"/>
  <c r="J495" i="300" s="1"/>
  <c r="N494" i="300"/>
  <c r="O494" i="300" s="1"/>
  <c r="R494" i="300" s="1"/>
  <c r="G494" i="300"/>
  <c r="H494" i="300" s="1"/>
  <c r="J494" i="300" s="1"/>
  <c r="N493" i="300"/>
  <c r="O493" i="300" s="1"/>
  <c r="R493" i="300" s="1"/>
  <c r="G493" i="300"/>
  <c r="H493" i="300" s="1"/>
  <c r="J493" i="300" s="1"/>
  <c r="N492" i="300"/>
  <c r="O492" i="300" s="1"/>
  <c r="R492" i="300" s="1"/>
  <c r="G492" i="300"/>
  <c r="H492" i="300" s="1"/>
  <c r="N491" i="300"/>
  <c r="O491" i="300" s="1"/>
  <c r="R491" i="300" s="1"/>
  <c r="G491" i="300"/>
  <c r="H491" i="300" s="1"/>
  <c r="N490" i="300"/>
  <c r="O490" i="300" s="1"/>
  <c r="R490" i="300" s="1"/>
  <c r="G490" i="300"/>
  <c r="H490" i="300" s="1"/>
  <c r="N489" i="300"/>
  <c r="O489" i="300" s="1"/>
  <c r="R489" i="300" s="1"/>
  <c r="G489" i="300"/>
  <c r="H489" i="300" s="1"/>
  <c r="N488" i="300"/>
  <c r="O488" i="300" s="1"/>
  <c r="R488" i="300" s="1"/>
  <c r="G488" i="300"/>
  <c r="H488" i="300" s="1"/>
  <c r="N487" i="300"/>
  <c r="O487" i="300" s="1"/>
  <c r="R487" i="300" s="1"/>
  <c r="G487" i="300"/>
  <c r="H487" i="300" s="1"/>
  <c r="N486" i="300"/>
  <c r="O486" i="300" s="1"/>
  <c r="R486" i="300" s="1"/>
  <c r="G486" i="300"/>
  <c r="H486" i="300" s="1"/>
  <c r="J486" i="300" s="1"/>
  <c r="N485" i="300"/>
  <c r="O485" i="300" s="1"/>
  <c r="R485" i="300" s="1"/>
  <c r="G485" i="300"/>
  <c r="H485" i="300" s="1"/>
  <c r="L485" i="300" s="1"/>
  <c r="N484" i="300"/>
  <c r="O484" i="300" s="1"/>
  <c r="R484" i="300" s="1"/>
  <c r="G484" i="300"/>
  <c r="H484" i="300" s="1"/>
  <c r="J484" i="300" s="1"/>
  <c r="N483" i="300"/>
  <c r="O483" i="300" s="1"/>
  <c r="R483" i="300" s="1"/>
  <c r="G483" i="300"/>
  <c r="H483" i="300" s="1"/>
  <c r="N482" i="300"/>
  <c r="O482" i="300" s="1"/>
  <c r="R482" i="300" s="1"/>
  <c r="G482" i="300"/>
  <c r="H482" i="300" s="1"/>
  <c r="N481" i="300"/>
  <c r="O481" i="300" s="1"/>
  <c r="R481" i="300" s="1"/>
  <c r="G481" i="300"/>
  <c r="H481" i="300" s="1"/>
  <c r="N480" i="300"/>
  <c r="O480" i="300" s="1"/>
  <c r="R480" i="300" s="1"/>
  <c r="G480" i="300"/>
  <c r="H480" i="300" s="1"/>
  <c r="N479" i="300"/>
  <c r="O479" i="300" s="1"/>
  <c r="R479" i="300" s="1"/>
  <c r="G479" i="300"/>
  <c r="H479" i="300" s="1"/>
  <c r="L479" i="300" s="1"/>
  <c r="N478" i="300"/>
  <c r="O478" i="300" s="1"/>
  <c r="R478" i="300" s="1"/>
  <c r="G478" i="300"/>
  <c r="H478" i="300" s="1"/>
  <c r="N477" i="300"/>
  <c r="O477" i="300" s="1"/>
  <c r="R477" i="300" s="1"/>
  <c r="G477" i="300"/>
  <c r="H477" i="300" s="1"/>
  <c r="I477" i="300" s="1"/>
  <c r="N476" i="300"/>
  <c r="O476" i="300" s="1"/>
  <c r="R476" i="300" s="1"/>
  <c r="G476" i="300"/>
  <c r="H476" i="300" s="1"/>
  <c r="N475" i="300"/>
  <c r="O475" i="300" s="1"/>
  <c r="R475" i="300" s="1"/>
  <c r="G475" i="300"/>
  <c r="H475" i="300" s="1"/>
  <c r="I475" i="300" s="1"/>
  <c r="N474" i="300"/>
  <c r="O474" i="300" s="1"/>
  <c r="R474" i="300" s="1"/>
  <c r="G474" i="300"/>
  <c r="H474" i="300" s="1"/>
  <c r="N473" i="300"/>
  <c r="O473" i="300" s="1"/>
  <c r="R473" i="300" s="1"/>
  <c r="G473" i="300"/>
  <c r="H473" i="300" s="1"/>
  <c r="N472" i="300"/>
  <c r="O472" i="300" s="1"/>
  <c r="R472" i="300" s="1"/>
  <c r="G472" i="300"/>
  <c r="H472" i="300" s="1"/>
  <c r="N471" i="300"/>
  <c r="O471" i="300" s="1"/>
  <c r="R471" i="300" s="1"/>
  <c r="G471" i="300"/>
  <c r="H471" i="300" s="1"/>
  <c r="N470" i="300"/>
  <c r="O470" i="300" s="1"/>
  <c r="R470" i="300" s="1"/>
  <c r="G470" i="300"/>
  <c r="H470" i="300" s="1"/>
  <c r="N469" i="300"/>
  <c r="O469" i="300" s="1"/>
  <c r="R469" i="300" s="1"/>
  <c r="G469" i="300"/>
  <c r="H469" i="300" s="1"/>
  <c r="N468" i="300"/>
  <c r="O468" i="300" s="1"/>
  <c r="R468" i="300" s="1"/>
  <c r="G468" i="300"/>
  <c r="H468" i="300" s="1"/>
  <c r="I468" i="300" s="1"/>
  <c r="N467" i="300"/>
  <c r="O467" i="300" s="1"/>
  <c r="R467" i="300" s="1"/>
  <c r="G467" i="300"/>
  <c r="H467" i="300" s="1"/>
  <c r="N466" i="300"/>
  <c r="O466" i="300" s="1"/>
  <c r="R466" i="300" s="1"/>
  <c r="G466" i="300"/>
  <c r="H466" i="300" s="1"/>
  <c r="I466" i="300" s="1"/>
  <c r="N465" i="300"/>
  <c r="O465" i="300" s="1"/>
  <c r="R465" i="300" s="1"/>
  <c r="G465" i="300"/>
  <c r="H465" i="300" s="1"/>
  <c r="N464" i="300"/>
  <c r="O464" i="300" s="1"/>
  <c r="R464" i="300" s="1"/>
  <c r="G464" i="300"/>
  <c r="H464" i="300" s="1"/>
  <c r="N463" i="300"/>
  <c r="O463" i="300" s="1"/>
  <c r="R463" i="300" s="1"/>
  <c r="G463" i="300"/>
  <c r="H463" i="300" s="1"/>
  <c r="L463" i="300" s="1"/>
  <c r="N462" i="300"/>
  <c r="O462" i="300" s="1"/>
  <c r="R462" i="300" s="1"/>
  <c r="G462" i="300"/>
  <c r="H462" i="300" s="1"/>
  <c r="I462" i="300" s="1"/>
  <c r="N461" i="300"/>
  <c r="O461" i="300" s="1"/>
  <c r="R461" i="300" s="1"/>
  <c r="G461" i="300"/>
  <c r="H461" i="300" s="1"/>
  <c r="N460" i="300"/>
  <c r="O460" i="300" s="1"/>
  <c r="R460" i="300" s="1"/>
  <c r="G460" i="300"/>
  <c r="H460" i="300" s="1"/>
  <c r="N459" i="300"/>
  <c r="O459" i="300" s="1"/>
  <c r="R459" i="300" s="1"/>
  <c r="G459" i="300"/>
  <c r="H459" i="300" s="1"/>
  <c r="N458" i="300"/>
  <c r="O458" i="300" s="1"/>
  <c r="R458" i="300" s="1"/>
  <c r="G458" i="300"/>
  <c r="H458" i="300" s="1"/>
  <c r="I458" i="300" s="1"/>
  <c r="N457" i="300"/>
  <c r="O457" i="300" s="1"/>
  <c r="R457" i="300" s="1"/>
  <c r="G457" i="300"/>
  <c r="H457" i="300" s="1"/>
  <c r="N456" i="300"/>
  <c r="O456" i="300" s="1"/>
  <c r="R456" i="300" s="1"/>
  <c r="G456" i="300"/>
  <c r="H456" i="300" s="1"/>
  <c r="I456" i="300" s="1"/>
  <c r="N455" i="300"/>
  <c r="O455" i="300" s="1"/>
  <c r="R455" i="300" s="1"/>
  <c r="G455" i="300"/>
  <c r="H455" i="300" s="1"/>
  <c r="N454" i="300"/>
  <c r="O454" i="300" s="1"/>
  <c r="R454" i="300" s="1"/>
  <c r="G454" i="300"/>
  <c r="H454" i="300" s="1"/>
  <c r="K454" i="300" s="1"/>
  <c r="N453" i="300"/>
  <c r="O453" i="300" s="1"/>
  <c r="R453" i="300" s="1"/>
  <c r="G453" i="300"/>
  <c r="H453" i="300" s="1"/>
  <c r="K453" i="300" s="1"/>
  <c r="N452" i="300"/>
  <c r="O452" i="300" s="1"/>
  <c r="R452" i="300" s="1"/>
  <c r="G452" i="300"/>
  <c r="H452" i="300" s="1"/>
  <c r="N451" i="300"/>
  <c r="O451" i="300" s="1"/>
  <c r="R451" i="300" s="1"/>
  <c r="G451" i="300"/>
  <c r="H451" i="300" s="1"/>
  <c r="K451" i="300" s="1"/>
  <c r="N450" i="300"/>
  <c r="O450" i="300" s="1"/>
  <c r="R450" i="300" s="1"/>
  <c r="G450" i="300"/>
  <c r="H450" i="300" s="1"/>
  <c r="I450" i="300" s="1"/>
  <c r="N449" i="300"/>
  <c r="O449" i="300" s="1"/>
  <c r="R449" i="300" s="1"/>
  <c r="G449" i="300"/>
  <c r="H449" i="300" s="1"/>
  <c r="N448" i="300"/>
  <c r="O448" i="300" s="1"/>
  <c r="R448" i="300" s="1"/>
  <c r="G448" i="300"/>
  <c r="H448" i="300" s="1"/>
  <c r="K448" i="300" s="1"/>
  <c r="N447" i="300"/>
  <c r="O447" i="300" s="1"/>
  <c r="R447" i="300" s="1"/>
  <c r="G447" i="300"/>
  <c r="H447" i="300" s="1"/>
  <c r="N446" i="300"/>
  <c r="O446" i="300" s="1"/>
  <c r="R446" i="300" s="1"/>
  <c r="G446" i="300"/>
  <c r="H446" i="300" s="1"/>
  <c r="I446" i="300" s="1"/>
  <c r="N445" i="300"/>
  <c r="O445" i="300" s="1"/>
  <c r="R445" i="300" s="1"/>
  <c r="G445" i="300"/>
  <c r="H445" i="300" s="1"/>
  <c r="L445" i="300" s="1"/>
  <c r="N444" i="300"/>
  <c r="O444" i="300" s="1"/>
  <c r="R444" i="300" s="1"/>
  <c r="G444" i="300"/>
  <c r="H444" i="300" s="1"/>
  <c r="N443" i="300"/>
  <c r="O443" i="300" s="1"/>
  <c r="R443" i="300" s="1"/>
  <c r="G443" i="300"/>
  <c r="H443" i="300" s="1"/>
  <c r="N442" i="300"/>
  <c r="O442" i="300" s="1"/>
  <c r="R442" i="300" s="1"/>
  <c r="G442" i="300"/>
  <c r="H442" i="300" s="1"/>
  <c r="N441" i="300"/>
  <c r="O441" i="300" s="1"/>
  <c r="R441" i="300" s="1"/>
  <c r="G441" i="300"/>
  <c r="H441" i="300" s="1"/>
  <c r="N440" i="300"/>
  <c r="O440" i="300" s="1"/>
  <c r="R440" i="300" s="1"/>
  <c r="G440" i="300"/>
  <c r="H440" i="300" s="1"/>
  <c r="N439" i="300"/>
  <c r="O439" i="300" s="1"/>
  <c r="R439" i="300" s="1"/>
  <c r="G439" i="300"/>
  <c r="H439" i="300" s="1"/>
  <c r="N438" i="300"/>
  <c r="O438" i="300" s="1"/>
  <c r="R438" i="300" s="1"/>
  <c r="G438" i="300"/>
  <c r="H438" i="300" s="1"/>
  <c r="N437" i="300"/>
  <c r="O437" i="300" s="1"/>
  <c r="R437" i="300" s="1"/>
  <c r="G437" i="300"/>
  <c r="H437" i="300" s="1"/>
  <c r="N436" i="300"/>
  <c r="O436" i="300" s="1"/>
  <c r="R436" i="300" s="1"/>
  <c r="G436" i="300"/>
  <c r="H436" i="300" s="1"/>
  <c r="N435" i="300"/>
  <c r="O435" i="300" s="1"/>
  <c r="R435" i="300" s="1"/>
  <c r="G435" i="300"/>
  <c r="H435" i="300" s="1"/>
  <c r="J435" i="300" s="1"/>
  <c r="N434" i="300"/>
  <c r="O434" i="300" s="1"/>
  <c r="R434" i="300" s="1"/>
  <c r="G434" i="300"/>
  <c r="H434" i="300" s="1"/>
  <c r="N433" i="300"/>
  <c r="O433" i="300" s="1"/>
  <c r="R433" i="300" s="1"/>
  <c r="G433" i="300"/>
  <c r="H433" i="300" s="1"/>
  <c r="N432" i="300"/>
  <c r="O432" i="300" s="1"/>
  <c r="R432" i="300" s="1"/>
  <c r="G432" i="300"/>
  <c r="H432" i="300" s="1"/>
  <c r="N431" i="300"/>
  <c r="O431" i="300" s="1"/>
  <c r="R431" i="300" s="1"/>
  <c r="G431" i="300"/>
  <c r="H431" i="300" s="1"/>
  <c r="N430" i="300"/>
  <c r="O430" i="300" s="1"/>
  <c r="R430" i="300" s="1"/>
  <c r="G430" i="300"/>
  <c r="H430" i="300" s="1"/>
  <c r="L430" i="300" s="1"/>
  <c r="N429" i="300"/>
  <c r="O429" i="300" s="1"/>
  <c r="R429" i="300" s="1"/>
  <c r="G429" i="300"/>
  <c r="H429" i="300" s="1"/>
  <c r="N428" i="300"/>
  <c r="O428" i="300" s="1"/>
  <c r="R428" i="300" s="1"/>
  <c r="G428" i="300"/>
  <c r="H428" i="300" s="1"/>
  <c r="L428" i="300" s="1"/>
  <c r="N427" i="300"/>
  <c r="O427" i="300" s="1"/>
  <c r="R427" i="300" s="1"/>
  <c r="G427" i="300"/>
  <c r="H427" i="300" s="1"/>
  <c r="N426" i="300"/>
  <c r="O426" i="300" s="1"/>
  <c r="R426" i="300" s="1"/>
  <c r="G426" i="300"/>
  <c r="H426" i="300" s="1"/>
  <c r="N425" i="300"/>
  <c r="O425" i="300" s="1"/>
  <c r="R425" i="300" s="1"/>
  <c r="G425" i="300"/>
  <c r="H425" i="300" s="1"/>
  <c r="N424" i="300"/>
  <c r="O424" i="300" s="1"/>
  <c r="R424" i="300" s="1"/>
  <c r="G424" i="300"/>
  <c r="H424" i="300" s="1"/>
  <c r="N423" i="300"/>
  <c r="O423" i="300" s="1"/>
  <c r="R423" i="300" s="1"/>
  <c r="G423" i="300"/>
  <c r="H423" i="300" s="1"/>
  <c r="N422" i="300"/>
  <c r="O422" i="300" s="1"/>
  <c r="R422" i="300" s="1"/>
  <c r="G422" i="300"/>
  <c r="H422" i="300" s="1"/>
  <c r="N421" i="300"/>
  <c r="O421" i="300" s="1"/>
  <c r="R421" i="300" s="1"/>
  <c r="G421" i="300"/>
  <c r="H421" i="300" s="1"/>
  <c r="N420" i="300"/>
  <c r="O420" i="300" s="1"/>
  <c r="R420" i="300" s="1"/>
  <c r="G420" i="300"/>
  <c r="H420" i="300" s="1"/>
  <c r="N419" i="300"/>
  <c r="O419" i="300" s="1"/>
  <c r="R419" i="300" s="1"/>
  <c r="G419" i="300"/>
  <c r="H419" i="300" s="1"/>
  <c r="N418" i="300"/>
  <c r="O418" i="300" s="1"/>
  <c r="R418" i="300" s="1"/>
  <c r="G418" i="300"/>
  <c r="H418" i="300" s="1"/>
  <c r="I418" i="300" s="1"/>
  <c r="N417" i="300"/>
  <c r="O417" i="300" s="1"/>
  <c r="R417" i="300" s="1"/>
  <c r="G417" i="300"/>
  <c r="H417" i="300" s="1"/>
  <c r="L417" i="300" s="1"/>
  <c r="N416" i="300"/>
  <c r="O416" i="300" s="1"/>
  <c r="R416" i="300" s="1"/>
  <c r="G416" i="300"/>
  <c r="H416" i="300" s="1"/>
  <c r="L416" i="300" s="1"/>
  <c r="N415" i="300"/>
  <c r="O415" i="300" s="1"/>
  <c r="R415" i="300" s="1"/>
  <c r="G415" i="300"/>
  <c r="H415" i="300" s="1"/>
  <c r="N414" i="300"/>
  <c r="O414" i="300" s="1"/>
  <c r="R414" i="300" s="1"/>
  <c r="G414" i="300"/>
  <c r="H414" i="300" s="1"/>
  <c r="N413" i="300"/>
  <c r="O413" i="300" s="1"/>
  <c r="R413" i="300" s="1"/>
  <c r="G413" i="300"/>
  <c r="H413" i="300" s="1"/>
  <c r="N412" i="300"/>
  <c r="O412" i="300" s="1"/>
  <c r="R412" i="300" s="1"/>
  <c r="G412" i="300"/>
  <c r="H412" i="300" s="1"/>
  <c r="I412" i="300" s="1"/>
  <c r="N411" i="300"/>
  <c r="O411" i="300" s="1"/>
  <c r="R411" i="300" s="1"/>
  <c r="G411" i="300"/>
  <c r="H411" i="300" s="1"/>
  <c r="L411" i="300" s="1"/>
  <c r="N410" i="300"/>
  <c r="O410" i="300" s="1"/>
  <c r="R410" i="300" s="1"/>
  <c r="G410" i="300"/>
  <c r="H410" i="300" s="1"/>
  <c r="N409" i="300"/>
  <c r="O409" i="300" s="1"/>
  <c r="R409" i="300" s="1"/>
  <c r="G409" i="300"/>
  <c r="H409" i="300" s="1"/>
  <c r="N408" i="300"/>
  <c r="O408" i="300" s="1"/>
  <c r="R408" i="300" s="1"/>
  <c r="G408" i="300"/>
  <c r="H408" i="300" s="1"/>
  <c r="N407" i="300"/>
  <c r="O407" i="300" s="1"/>
  <c r="R407" i="300" s="1"/>
  <c r="G407" i="300"/>
  <c r="H407" i="300" s="1"/>
  <c r="N406" i="300"/>
  <c r="O406" i="300" s="1"/>
  <c r="R406" i="300" s="1"/>
  <c r="G406" i="300"/>
  <c r="H406" i="300" s="1"/>
  <c r="I406" i="300" s="1"/>
  <c r="N405" i="300"/>
  <c r="O405" i="300" s="1"/>
  <c r="R405" i="300" s="1"/>
  <c r="G405" i="300"/>
  <c r="H405" i="300" s="1"/>
  <c r="N404" i="300"/>
  <c r="O404" i="300" s="1"/>
  <c r="R404" i="300" s="1"/>
  <c r="G404" i="300"/>
  <c r="H404" i="300" s="1"/>
  <c r="L404" i="300" s="1"/>
  <c r="N403" i="300"/>
  <c r="O403" i="300" s="1"/>
  <c r="R403" i="300" s="1"/>
  <c r="G403" i="300"/>
  <c r="H403" i="300" s="1"/>
  <c r="N402" i="300"/>
  <c r="O402" i="300" s="1"/>
  <c r="R402" i="300" s="1"/>
  <c r="G402" i="300"/>
  <c r="H402" i="300" s="1"/>
  <c r="I402" i="300" s="1"/>
  <c r="N401" i="300"/>
  <c r="O401" i="300" s="1"/>
  <c r="R401" i="300" s="1"/>
  <c r="G401" i="300"/>
  <c r="H401" i="300" s="1"/>
  <c r="I401" i="300" s="1"/>
  <c r="N400" i="300"/>
  <c r="O400" i="300" s="1"/>
  <c r="R400" i="300" s="1"/>
  <c r="G400" i="300"/>
  <c r="H400" i="300" s="1"/>
  <c r="N399" i="300"/>
  <c r="O399" i="300" s="1"/>
  <c r="R399" i="300" s="1"/>
  <c r="G399" i="300"/>
  <c r="H399" i="300" s="1"/>
  <c r="N398" i="300"/>
  <c r="O398" i="300" s="1"/>
  <c r="R398" i="300" s="1"/>
  <c r="G398" i="300"/>
  <c r="H398" i="300" s="1"/>
  <c r="N397" i="300"/>
  <c r="O397" i="300" s="1"/>
  <c r="R397" i="300" s="1"/>
  <c r="G397" i="300"/>
  <c r="H397" i="300" s="1"/>
  <c r="L397" i="300" s="1"/>
  <c r="N396" i="300"/>
  <c r="O396" i="300" s="1"/>
  <c r="R396" i="300" s="1"/>
  <c r="G396" i="300"/>
  <c r="H396" i="300" s="1"/>
  <c r="I396" i="300" s="1"/>
  <c r="N395" i="300"/>
  <c r="O395" i="300" s="1"/>
  <c r="R395" i="300" s="1"/>
  <c r="G395" i="300"/>
  <c r="H395" i="300" s="1"/>
  <c r="N394" i="300"/>
  <c r="O394" i="300" s="1"/>
  <c r="R394" i="300" s="1"/>
  <c r="G394" i="300"/>
  <c r="H394" i="300" s="1"/>
  <c r="N393" i="300"/>
  <c r="O393" i="300" s="1"/>
  <c r="R393" i="300" s="1"/>
  <c r="G393" i="300"/>
  <c r="H393" i="300" s="1"/>
  <c r="N392" i="300"/>
  <c r="O392" i="300" s="1"/>
  <c r="R392" i="300" s="1"/>
  <c r="G392" i="300"/>
  <c r="H392" i="300" s="1"/>
  <c r="N391" i="300"/>
  <c r="O391" i="300" s="1"/>
  <c r="R391" i="300" s="1"/>
  <c r="G391" i="300"/>
  <c r="H391" i="300" s="1"/>
  <c r="J391" i="300" s="1"/>
  <c r="N390" i="300"/>
  <c r="O390" i="300" s="1"/>
  <c r="R390" i="300" s="1"/>
  <c r="G390" i="300"/>
  <c r="H390" i="300" s="1"/>
  <c r="N389" i="300"/>
  <c r="O389" i="300" s="1"/>
  <c r="R389" i="300" s="1"/>
  <c r="G389" i="300"/>
  <c r="H389" i="300" s="1"/>
  <c r="N388" i="300"/>
  <c r="O388" i="300" s="1"/>
  <c r="R388" i="300" s="1"/>
  <c r="G388" i="300"/>
  <c r="H388" i="300" s="1"/>
  <c r="L388" i="300" s="1"/>
  <c r="N387" i="300"/>
  <c r="O387" i="300" s="1"/>
  <c r="R387" i="300" s="1"/>
  <c r="G387" i="300"/>
  <c r="H387" i="300" s="1"/>
  <c r="N386" i="300"/>
  <c r="O386" i="300" s="1"/>
  <c r="R386" i="300" s="1"/>
  <c r="G386" i="300"/>
  <c r="H386" i="300" s="1"/>
  <c r="I386" i="300" s="1"/>
  <c r="N385" i="300"/>
  <c r="O385" i="300" s="1"/>
  <c r="R385" i="300" s="1"/>
  <c r="G385" i="300"/>
  <c r="H385" i="300" s="1"/>
  <c r="N384" i="300"/>
  <c r="O384" i="300" s="1"/>
  <c r="R384" i="300" s="1"/>
  <c r="G384" i="300"/>
  <c r="H384" i="300" s="1"/>
  <c r="N383" i="300"/>
  <c r="O383" i="300" s="1"/>
  <c r="R383" i="300" s="1"/>
  <c r="G383" i="300"/>
  <c r="H383" i="300" s="1"/>
  <c r="L383" i="300" s="1"/>
  <c r="N382" i="300"/>
  <c r="O382" i="300" s="1"/>
  <c r="R382" i="300" s="1"/>
  <c r="G382" i="300"/>
  <c r="H382" i="300" s="1"/>
  <c r="N381" i="300"/>
  <c r="O381" i="300" s="1"/>
  <c r="R381" i="300" s="1"/>
  <c r="G381" i="300"/>
  <c r="H381" i="300" s="1"/>
  <c r="N380" i="300"/>
  <c r="O380" i="300" s="1"/>
  <c r="R380" i="300" s="1"/>
  <c r="G380" i="300"/>
  <c r="H380" i="300" s="1"/>
  <c r="I380" i="300" s="1"/>
  <c r="N379" i="300"/>
  <c r="O379" i="300" s="1"/>
  <c r="R379" i="300" s="1"/>
  <c r="G379" i="300"/>
  <c r="H379" i="300" s="1"/>
  <c r="N378" i="300"/>
  <c r="O378" i="300" s="1"/>
  <c r="R378" i="300" s="1"/>
  <c r="G378" i="300"/>
  <c r="H378" i="300" s="1"/>
  <c r="L378" i="300" s="1"/>
  <c r="N377" i="300"/>
  <c r="O377" i="300" s="1"/>
  <c r="R377" i="300" s="1"/>
  <c r="G377" i="300"/>
  <c r="H377" i="300" s="1"/>
  <c r="N376" i="300"/>
  <c r="O376" i="300" s="1"/>
  <c r="R376" i="300" s="1"/>
  <c r="G376" i="300"/>
  <c r="H376" i="300" s="1"/>
  <c r="N375" i="300"/>
  <c r="O375" i="300" s="1"/>
  <c r="R375" i="300" s="1"/>
  <c r="G375" i="300"/>
  <c r="H375" i="300" s="1"/>
  <c r="I375" i="300" s="1"/>
  <c r="N374" i="300"/>
  <c r="O374" i="300" s="1"/>
  <c r="R374" i="300" s="1"/>
  <c r="G374" i="300"/>
  <c r="H374" i="300" s="1"/>
  <c r="N373" i="300"/>
  <c r="O373" i="300" s="1"/>
  <c r="R373" i="300" s="1"/>
  <c r="G373" i="300"/>
  <c r="H373" i="300" s="1"/>
  <c r="N372" i="300"/>
  <c r="O372" i="300" s="1"/>
  <c r="R372" i="300" s="1"/>
  <c r="G372" i="300"/>
  <c r="H372" i="300" s="1"/>
  <c r="N371" i="300"/>
  <c r="O371" i="300" s="1"/>
  <c r="R371" i="300" s="1"/>
  <c r="G371" i="300"/>
  <c r="H371" i="300" s="1"/>
  <c r="J371" i="300" s="1"/>
  <c r="N370" i="300"/>
  <c r="O370" i="300" s="1"/>
  <c r="R370" i="300" s="1"/>
  <c r="G370" i="300"/>
  <c r="H370" i="300" s="1"/>
  <c r="N369" i="300"/>
  <c r="O369" i="300" s="1"/>
  <c r="R369" i="300" s="1"/>
  <c r="G369" i="300"/>
  <c r="H369" i="300" s="1"/>
  <c r="N368" i="300"/>
  <c r="O368" i="300" s="1"/>
  <c r="R368" i="300" s="1"/>
  <c r="G368" i="300"/>
  <c r="H368" i="300" s="1"/>
  <c r="L368" i="300" s="1"/>
  <c r="N367" i="300"/>
  <c r="O367" i="300" s="1"/>
  <c r="R367" i="300" s="1"/>
  <c r="G367" i="300"/>
  <c r="H367" i="300" s="1"/>
  <c r="N366" i="300"/>
  <c r="O366" i="300" s="1"/>
  <c r="R366" i="300" s="1"/>
  <c r="G366" i="300"/>
  <c r="H366" i="300" s="1"/>
  <c r="I366" i="300" s="1"/>
  <c r="N365" i="300"/>
  <c r="O365" i="300" s="1"/>
  <c r="R365" i="300" s="1"/>
  <c r="G365" i="300"/>
  <c r="H365" i="300" s="1"/>
  <c r="N364" i="300"/>
  <c r="O364" i="300" s="1"/>
  <c r="R364" i="300" s="1"/>
  <c r="G364" i="300"/>
  <c r="H364" i="300" s="1"/>
  <c r="K364" i="300" s="1"/>
  <c r="N363" i="300"/>
  <c r="O363" i="300" s="1"/>
  <c r="R363" i="300" s="1"/>
  <c r="G363" i="300"/>
  <c r="H363" i="300" s="1"/>
  <c r="N362" i="300"/>
  <c r="O362" i="300" s="1"/>
  <c r="R362" i="300" s="1"/>
  <c r="G362" i="300"/>
  <c r="H362" i="300" s="1"/>
  <c r="J362" i="300" s="1"/>
  <c r="N361" i="300"/>
  <c r="O361" i="300" s="1"/>
  <c r="R361" i="300" s="1"/>
  <c r="G361" i="300"/>
  <c r="H361" i="300" s="1"/>
  <c r="N360" i="300"/>
  <c r="O360" i="300" s="1"/>
  <c r="R360" i="300" s="1"/>
  <c r="G360" i="300"/>
  <c r="H360" i="300" s="1"/>
  <c r="I360" i="300" s="1"/>
  <c r="N359" i="300"/>
  <c r="O359" i="300" s="1"/>
  <c r="R359" i="300" s="1"/>
  <c r="G359" i="300"/>
  <c r="H359" i="300" s="1"/>
  <c r="N358" i="300"/>
  <c r="O358" i="300" s="1"/>
  <c r="R358" i="300" s="1"/>
  <c r="G358" i="300"/>
  <c r="H358" i="300" s="1"/>
  <c r="L358" i="300" s="1"/>
  <c r="N357" i="300"/>
  <c r="O357" i="300" s="1"/>
  <c r="R357" i="300" s="1"/>
  <c r="G357" i="300"/>
  <c r="H357" i="300" s="1"/>
  <c r="N356" i="300"/>
  <c r="O356" i="300" s="1"/>
  <c r="R356" i="300" s="1"/>
  <c r="G356" i="300"/>
  <c r="H356" i="300" s="1"/>
  <c r="I356" i="300" s="1"/>
  <c r="N355" i="300"/>
  <c r="O355" i="300" s="1"/>
  <c r="R355" i="300" s="1"/>
  <c r="G355" i="300"/>
  <c r="H355" i="300" s="1"/>
  <c r="L355" i="300" s="1"/>
  <c r="N354" i="300"/>
  <c r="O354" i="300" s="1"/>
  <c r="R354" i="300" s="1"/>
  <c r="G354" i="300"/>
  <c r="H354" i="300" s="1"/>
  <c r="N353" i="300"/>
  <c r="O353" i="300" s="1"/>
  <c r="R353" i="300" s="1"/>
  <c r="G353" i="300"/>
  <c r="H353" i="300" s="1"/>
  <c r="N352" i="300"/>
  <c r="O352" i="300" s="1"/>
  <c r="R352" i="300" s="1"/>
  <c r="G352" i="300"/>
  <c r="H352" i="300" s="1"/>
  <c r="N351" i="300"/>
  <c r="O351" i="300" s="1"/>
  <c r="R351" i="300" s="1"/>
  <c r="G351" i="300"/>
  <c r="H351" i="300" s="1"/>
  <c r="N350" i="300"/>
  <c r="O350" i="300" s="1"/>
  <c r="R350" i="300" s="1"/>
  <c r="G350" i="300"/>
  <c r="H350" i="300" s="1"/>
  <c r="N349" i="300"/>
  <c r="O349" i="300" s="1"/>
  <c r="R349" i="300" s="1"/>
  <c r="G349" i="300"/>
  <c r="H349" i="300" s="1"/>
  <c r="N348" i="300"/>
  <c r="O348" i="300" s="1"/>
  <c r="R348" i="300" s="1"/>
  <c r="G348" i="300"/>
  <c r="H348" i="300" s="1"/>
  <c r="N347" i="300"/>
  <c r="O347" i="300" s="1"/>
  <c r="R347" i="300" s="1"/>
  <c r="G347" i="300"/>
  <c r="H347" i="300" s="1"/>
  <c r="K347" i="300" s="1"/>
  <c r="N346" i="300"/>
  <c r="O346" i="300" s="1"/>
  <c r="R346" i="300" s="1"/>
  <c r="G346" i="300"/>
  <c r="H346" i="300" s="1"/>
  <c r="J346" i="300" s="1"/>
  <c r="N345" i="300"/>
  <c r="O345" i="300" s="1"/>
  <c r="R345" i="300" s="1"/>
  <c r="G345" i="300"/>
  <c r="H345" i="300" s="1"/>
  <c r="N344" i="300"/>
  <c r="O344" i="300" s="1"/>
  <c r="R344" i="300" s="1"/>
  <c r="G344" i="300"/>
  <c r="H344" i="300" s="1"/>
  <c r="L344" i="300" s="1"/>
  <c r="N343" i="300"/>
  <c r="O343" i="300" s="1"/>
  <c r="R343" i="300" s="1"/>
  <c r="G343" i="300"/>
  <c r="H343" i="300" s="1"/>
  <c r="L343" i="300" s="1"/>
  <c r="N342" i="300"/>
  <c r="O342" i="300" s="1"/>
  <c r="R342" i="300" s="1"/>
  <c r="G342" i="300"/>
  <c r="H342" i="300" s="1"/>
  <c r="N341" i="300"/>
  <c r="O341" i="300" s="1"/>
  <c r="R341" i="300" s="1"/>
  <c r="G341" i="300"/>
  <c r="H341" i="300" s="1"/>
  <c r="N340" i="300"/>
  <c r="O340" i="300" s="1"/>
  <c r="R340" i="300" s="1"/>
  <c r="G340" i="300"/>
  <c r="H340" i="300" s="1"/>
  <c r="N339" i="300"/>
  <c r="O339" i="300" s="1"/>
  <c r="R339" i="300" s="1"/>
  <c r="G339" i="300"/>
  <c r="H339" i="300" s="1"/>
  <c r="N338" i="300"/>
  <c r="O338" i="300" s="1"/>
  <c r="R338" i="300" s="1"/>
  <c r="G338" i="300"/>
  <c r="H338" i="300" s="1"/>
  <c r="L338" i="300" s="1"/>
  <c r="N337" i="300"/>
  <c r="O337" i="300" s="1"/>
  <c r="R337" i="300" s="1"/>
  <c r="G337" i="300"/>
  <c r="H337" i="300" s="1"/>
  <c r="I337" i="300" s="1"/>
  <c r="N336" i="300"/>
  <c r="O336" i="300" s="1"/>
  <c r="R336" i="300" s="1"/>
  <c r="G336" i="300"/>
  <c r="H336" i="300" s="1"/>
  <c r="N335" i="300"/>
  <c r="O335" i="300" s="1"/>
  <c r="R335" i="300" s="1"/>
  <c r="G335" i="300"/>
  <c r="H335" i="300" s="1"/>
  <c r="K335" i="300" s="1"/>
  <c r="N334" i="300"/>
  <c r="O334" i="300" s="1"/>
  <c r="R334" i="300" s="1"/>
  <c r="G334" i="300"/>
  <c r="H334" i="300" s="1"/>
  <c r="L334" i="300" s="1"/>
  <c r="N333" i="300"/>
  <c r="O333" i="300" s="1"/>
  <c r="R333" i="300" s="1"/>
  <c r="G333" i="300"/>
  <c r="H333" i="300" s="1"/>
  <c r="N332" i="300"/>
  <c r="O332" i="300" s="1"/>
  <c r="R332" i="300" s="1"/>
  <c r="G332" i="300"/>
  <c r="H332" i="300" s="1"/>
  <c r="N331" i="300"/>
  <c r="O331" i="300" s="1"/>
  <c r="R331" i="300" s="1"/>
  <c r="G331" i="300"/>
  <c r="H331" i="300" s="1"/>
  <c r="I331" i="300" s="1"/>
  <c r="N330" i="300"/>
  <c r="O330" i="300" s="1"/>
  <c r="R330" i="300" s="1"/>
  <c r="G330" i="300"/>
  <c r="H330" i="300" s="1"/>
  <c r="N329" i="300"/>
  <c r="O329" i="300" s="1"/>
  <c r="R329" i="300" s="1"/>
  <c r="G329" i="300"/>
  <c r="H329" i="300" s="1"/>
  <c r="N328" i="300"/>
  <c r="O328" i="300" s="1"/>
  <c r="R328" i="300" s="1"/>
  <c r="G328" i="300"/>
  <c r="H328" i="300" s="1"/>
  <c r="N327" i="300"/>
  <c r="O327" i="300" s="1"/>
  <c r="R327" i="300" s="1"/>
  <c r="G327" i="300"/>
  <c r="H327" i="300" s="1"/>
  <c r="I327" i="300" s="1"/>
  <c r="N326" i="300"/>
  <c r="O326" i="300" s="1"/>
  <c r="R326" i="300" s="1"/>
  <c r="G326" i="300"/>
  <c r="H326" i="300" s="1"/>
  <c r="I326" i="300" s="1"/>
  <c r="N325" i="300"/>
  <c r="O325" i="300" s="1"/>
  <c r="R325" i="300" s="1"/>
  <c r="G325" i="300"/>
  <c r="H325" i="300" s="1"/>
  <c r="K325" i="300" s="1"/>
  <c r="N324" i="300"/>
  <c r="O324" i="300" s="1"/>
  <c r="R324" i="300" s="1"/>
  <c r="G324" i="300"/>
  <c r="H324" i="300" s="1"/>
  <c r="N323" i="300"/>
  <c r="O323" i="300" s="1"/>
  <c r="R323" i="300" s="1"/>
  <c r="G323" i="300"/>
  <c r="H323" i="300" s="1"/>
  <c r="N322" i="300"/>
  <c r="O322" i="300" s="1"/>
  <c r="R322" i="300" s="1"/>
  <c r="G322" i="300"/>
  <c r="H322" i="300" s="1"/>
  <c r="N321" i="300"/>
  <c r="O321" i="300" s="1"/>
  <c r="R321" i="300" s="1"/>
  <c r="G321" i="300"/>
  <c r="H321" i="300" s="1"/>
  <c r="J321" i="300" s="1"/>
  <c r="N320" i="300"/>
  <c r="O320" i="300" s="1"/>
  <c r="R320" i="300" s="1"/>
  <c r="G320" i="300"/>
  <c r="H320" i="300" s="1"/>
  <c r="N319" i="300"/>
  <c r="O319" i="300" s="1"/>
  <c r="R319" i="300" s="1"/>
  <c r="G319" i="300"/>
  <c r="H319" i="300" s="1"/>
  <c r="N318" i="300"/>
  <c r="O318" i="300" s="1"/>
  <c r="R318" i="300" s="1"/>
  <c r="G318" i="300"/>
  <c r="H318" i="300" s="1"/>
  <c r="N317" i="300"/>
  <c r="O317" i="300" s="1"/>
  <c r="R317" i="300" s="1"/>
  <c r="G317" i="300"/>
  <c r="H317" i="300" s="1"/>
  <c r="J317" i="300" s="1"/>
  <c r="N316" i="300"/>
  <c r="O316" i="300" s="1"/>
  <c r="R316" i="300" s="1"/>
  <c r="G316" i="300"/>
  <c r="H316" i="300" s="1"/>
  <c r="N315" i="300"/>
  <c r="O315" i="300" s="1"/>
  <c r="R315" i="300" s="1"/>
  <c r="G315" i="300"/>
  <c r="H315" i="300" s="1"/>
  <c r="N314" i="300"/>
  <c r="O314" i="300" s="1"/>
  <c r="R314" i="300" s="1"/>
  <c r="G314" i="300"/>
  <c r="H314" i="300" s="1"/>
  <c r="L314" i="300" s="1"/>
  <c r="N313" i="300"/>
  <c r="O313" i="300" s="1"/>
  <c r="R313" i="300" s="1"/>
  <c r="G313" i="300"/>
  <c r="H313" i="300" s="1"/>
  <c r="N312" i="300"/>
  <c r="O312" i="300" s="1"/>
  <c r="R312" i="300" s="1"/>
  <c r="G312" i="300"/>
  <c r="H312" i="300" s="1"/>
  <c r="N311" i="300"/>
  <c r="O311" i="300" s="1"/>
  <c r="R311" i="300" s="1"/>
  <c r="G311" i="300"/>
  <c r="H311" i="300" s="1"/>
  <c r="N310" i="300"/>
  <c r="O310" i="300" s="1"/>
  <c r="R310" i="300" s="1"/>
  <c r="G310" i="300"/>
  <c r="H310" i="300" s="1"/>
  <c r="N309" i="300"/>
  <c r="O309" i="300" s="1"/>
  <c r="R309" i="300" s="1"/>
  <c r="G309" i="300"/>
  <c r="H309" i="300" s="1"/>
  <c r="L309" i="300" s="1"/>
  <c r="N308" i="300"/>
  <c r="O308" i="300" s="1"/>
  <c r="R308" i="300" s="1"/>
  <c r="G308" i="300"/>
  <c r="H308" i="300" s="1"/>
  <c r="N307" i="300"/>
  <c r="O307" i="300" s="1"/>
  <c r="R307" i="300" s="1"/>
  <c r="G307" i="300"/>
  <c r="H307" i="300" s="1"/>
  <c r="N306" i="300"/>
  <c r="O306" i="300" s="1"/>
  <c r="R306" i="300" s="1"/>
  <c r="G306" i="300"/>
  <c r="H306" i="300" s="1"/>
  <c r="N305" i="300"/>
  <c r="O305" i="300" s="1"/>
  <c r="R305" i="300" s="1"/>
  <c r="G305" i="300"/>
  <c r="H305" i="300" s="1"/>
  <c r="L305" i="300" s="1"/>
  <c r="N304" i="300"/>
  <c r="O304" i="300" s="1"/>
  <c r="R304" i="300" s="1"/>
  <c r="G304" i="300"/>
  <c r="H304" i="300" s="1"/>
  <c r="N303" i="300"/>
  <c r="O303" i="300" s="1"/>
  <c r="R303" i="300" s="1"/>
  <c r="G303" i="300"/>
  <c r="H303" i="300" s="1"/>
  <c r="N302" i="300"/>
  <c r="O302" i="300" s="1"/>
  <c r="R302" i="300" s="1"/>
  <c r="G302" i="300"/>
  <c r="H302" i="300" s="1"/>
  <c r="L302" i="300" s="1"/>
  <c r="N301" i="300"/>
  <c r="O301" i="300" s="1"/>
  <c r="R301" i="300" s="1"/>
  <c r="G301" i="300"/>
  <c r="H301" i="300" s="1"/>
  <c r="I301" i="300" s="1"/>
  <c r="N300" i="300"/>
  <c r="O300" i="300" s="1"/>
  <c r="R300" i="300" s="1"/>
  <c r="G300" i="300"/>
  <c r="H300" i="300" s="1"/>
  <c r="N299" i="300"/>
  <c r="O299" i="300" s="1"/>
  <c r="R299" i="300" s="1"/>
  <c r="G299" i="300"/>
  <c r="H299" i="300" s="1"/>
  <c r="L299" i="300" s="1"/>
  <c r="N298" i="300"/>
  <c r="O298" i="300" s="1"/>
  <c r="R298" i="300" s="1"/>
  <c r="G298" i="300"/>
  <c r="H298" i="300" s="1"/>
  <c r="N297" i="300"/>
  <c r="O297" i="300" s="1"/>
  <c r="R297" i="300" s="1"/>
  <c r="G297" i="300"/>
  <c r="H297" i="300" s="1"/>
  <c r="N296" i="300"/>
  <c r="O296" i="300" s="1"/>
  <c r="R296" i="300" s="1"/>
  <c r="G296" i="300"/>
  <c r="H296" i="300" s="1"/>
  <c r="L296" i="300" s="1"/>
  <c r="N295" i="300"/>
  <c r="O295" i="300" s="1"/>
  <c r="R295" i="300" s="1"/>
  <c r="G295" i="300"/>
  <c r="H295" i="300" s="1"/>
  <c r="N294" i="300"/>
  <c r="O294" i="300" s="1"/>
  <c r="R294" i="300" s="1"/>
  <c r="G294" i="300"/>
  <c r="H294" i="300" s="1"/>
  <c r="N293" i="300"/>
  <c r="O293" i="300" s="1"/>
  <c r="R293" i="300" s="1"/>
  <c r="G293" i="300"/>
  <c r="H293" i="300" s="1"/>
  <c r="N292" i="300"/>
  <c r="O292" i="300" s="1"/>
  <c r="R292" i="300" s="1"/>
  <c r="G292" i="300"/>
  <c r="H292" i="300" s="1"/>
  <c r="J292" i="300" s="1"/>
  <c r="N291" i="300"/>
  <c r="O291" i="300" s="1"/>
  <c r="R291" i="300" s="1"/>
  <c r="G291" i="300"/>
  <c r="H291" i="300" s="1"/>
  <c r="N290" i="300"/>
  <c r="O290" i="300" s="1"/>
  <c r="R290" i="300" s="1"/>
  <c r="G290" i="300"/>
  <c r="H290" i="300" s="1"/>
  <c r="N289" i="300"/>
  <c r="O289" i="300" s="1"/>
  <c r="R289" i="300" s="1"/>
  <c r="G289" i="300"/>
  <c r="H289" i="300" s="1"/>
  <c r="N288" i="300"/>
  <c r="O288" i="300" s="1"/>
  <c r="R288" i="300" s="1"/>
  <c r="G288" i="300"/>
  <c r="H288" i="300" s="1"/>
  <c r="N287" i="300"/>
  <c r="O287" i="300" s="1"/>
  <c r="R287" i="300" s="1"/>
  <c r="G287" i="300"/>
  <c r="H287" i="300" s="1"/>
  <c r="I287" i="300" s="1"/>
  <c r="N286" i="300"/>
  <c r="O286" i="300" s="1"/>
  <c r="R286" i="300" s="1"/>
  <c r="G286" i="300"/>
  <c r="H286" i="300" s="1"/>
  <c r="L286" i="300" s="1"/>
  <c r="N285" i="300"/>
  <c r="O285" i="300" s="1"/>
  <c r="R285" i="300" s="1"/>
  <c r="G285" i="300"/>
  <c r="H285" i="300" s="1"/>
  <c r="N284" i="300"/>
  <c r="O284" i="300" s="1"/>
  <c r="R284" i="300" s="1"/>
  <c r="G284" i="300"/>
  <c r="H284" i="300" s="1"/>
  <c r="N283" i="300"/>
  <c r="O283" i="300" s="1"/>
  <c r="R283" i="300" s="1"/>
  <c r="G283" i="300"/>
  <c r="H283" i="300" s="1"/>
  <c r="L283" i="300" s="1"/>
  <c r="N282" i="300"/>
  <c r="O282" i="300" s="1"/>
  <c r="R282" i="300" s="1"/>
  <c r="G282" i="300"/>
  <c r="H282" i="300" s="1"/>
  <c r="N281" i="300"/>
  <c r="O281" i="300" s="1"/>
  <c r="R281" i="300" s="1"/>
  <c r="G281" i="300"/>
  <c r="H281" i="300" s="1"/>
  <c r="N280" i="300"/>
  <c r="O280" i="300" s="1"/>
  <c r="R280" i="300" s="1"/>
  <c r="G280" i="300"/>
  <c r="H280" i="300" s="1"/>
  <c r="N279" i="300"/>
  <c r="O279" i="300" s="1"/>
  <c r="R279" i="300" s="1"/>
  <c r="G279" i="300"/>
  <c r="H279" i="300" s="1"/>
  <c r="N278" i="300"/>
  <c r="O278" i="300" s="1"/>
  <c r="R278" i="300" s="1"/>
  <c r="G278" i="300"/>
  <c r="H278" i="300" s="1"/>
  <c r="N277" i="300"/>
  <c r="O277" i="300" s="1"/>
  <c r="R277" i="300" s="1"/>
  <c r="G277" i="300"/>
  <c r="H277" i="300" s="1"/>
  <c r="N276" i="300"/>
  <c r="O276" i="300" s="1"/>
  <c r="R276" i="300" s="1"/>
  <c r="G276" i="300"/>
  <c r="H276" i="300" s="1"/>
  <c r="L276" i="300" s="1"/>
  <c r="N275" i="300"/>
  <c r="O275" i="300" s="1"/>
  <c r="R275" i="300" s="1"/>
  <c r="G275" i="300"/>
  <c r="H275" i="300" s="1"/>
  <c r="I275" i="300" s="1"/>
  <c r="N274" i="300"/>
  <c r="O274" i="300" s="1"/>
  <c r="R274" i="300" s="1"/>
  <c r="G274" i="300"/>
  <c r="H274" i="300" s="1"/>
  <c r="N273" i="300"/>
  <c r="O273" i="300" s="1"/>
  <c r="R273" i="300" s="1"/>
  <c r="G273" i="300"/>
  <c r="H273" i="300" s="1"/>
  <c r="N272" i="300"/>
  <c r="O272" i="300" s="1"/>
  <c r="R272" i="300" s="1"/>
  <c r="G272" i="300"/>
  <c r="H272" i="300" s="1"/>
  <c r="N271" i="300"/>
  <c r="O271" i="300" s="1"/>
  <c r="R271" i="300" s="1"/>
  <c r="G271" i="300"/>
  <c r="H271" i="300" s="1"/>
  <c r="N270" i="300"/>
  <c r="O270" i="300" s="1"/>
  <c r="R270" i="300" s="1"/>
  <c r="G270" i="300"/>
  <c r="H270" i="300" s="1"/>
  <c r="N269" i="300"/>
  <c r="O269" i="300" s="1"/>
  <c r="R269" i="300" s="1"/>
  <c r="G269" i="300"/>
  <c r="H269" i="300" s="1"/>
  <c r="K269" i="300" s="1"/>
  <c r="N268" i="300"/>
  <c r="O268" i="300" s="1"/>
  <c r="R268" i="300" s="1"/>
  <c r="G268" i="300"/>
  <c r="H268" i="300" s="1"/>
  <c r="N267" i="300"/>
  <c r="O267" i="300" s="1"/>
  <c r="R267" i="300" s="1"/>
  <c r="G267" i="300"/>
  <c r="H267" i="300" s="1"/>
  <c r="N266" i="300"/>
  <c r="O266" i="300" s="1"/>
  <c r="R266" i="300" s="1"/>
  <c r="G266" i="300"/>
  <c r="H266" i="300" s="1"/>
  <c r="N265" i="300"/>
  <c r="O265" i="300" s="1"/>
  <c r="R265" i="300" s="1"/>
  <c r="G265" i="300"/>
  <c r="H265" i="300" s="1"/>
  <c r="N264" i="300"/>
  <c r="O264" i="300" s="1"/>
  <c r="R264" i="300" s="1"/>
  <c r="G264" i="300"/>
  <c r="H264" i="300" s="1"/>
  <c r="N263" i="300"/>
  <c r="O263" i="300" s="1"/>
  <c r="R263" i="300" s="1"/>
  <c r="G263" i="300"/>
  <c r="H263" i="300" s="1"/>
  <c r="K263" i="300" s="1"/>
  <c r="N262" i="300"/>
  <c r="O262" i="300" s="1"/>
  <c r="R262" i="300" s="1"/>
  <c r="G262" i="300"/>
  <c r="H262" i="300" s="1"/>
  <c r="L262" i="300" s="1"/>
  <c r="N261" i="300"/>
  <c r="O261" i="300" s="1"/>
  <c r="R261" i="300" s="1"/>
  <c r="G261" i="300"/>
  <c r="H261" i="300" s="1"/>
  <c r="N260" i="300"/>
  <c r="O260" i="300" s="1"/>
  <c r="R260" i="300" s="1"/>
  <c r="G260" i="300"/>
  <c r="H260" i="300" s="1"/>
  <c r="N259" i="300"/>
  <c r="O259" i="300" s="1"/>
  <c r="R259" i="300" s="1"/>
  <c r="G259" i="300"/>
  <c r="H259" i="300" s="1"/>
  <c r="N258" i="300"/>
  <c r="O258" i="300" s="1"/>
  <c r="R258" i="300" s="1"/>
  <c r="G258" i="300"/>
  <c r="H258" i="300" s="1"/>
  <c r="N257" i="300"/>
  <c r="O257" i="300" s="1"/>
  <c r="R257" i="300" s="1"/>
  <c r="G257" i="300"/>
  <c r="H257" i="300" s="1"/>
  <c r="N256" i="300"/>
  <c r="O256" i="300" s="1"/>
  <c r="R256" i="300" s="1"/>
  <c r="G256" i="300"/>
  <c r="H256" i="300" s="1"/>
  <c r="K256" i="300" s="1"/>
  <c r="N255" i="300"/>
  <c r="O255" i="300" s="1"/>
  <c r="R255" i="300" s="1"/>
  <c r="G255" i="300"/>
  <c r="H255" i="300" s="1"/>
  <c r="N254" i="300"/>
  <c r="O254" i="300" s="1"/>
  <c r="R254" i="300" s="1"/>
  <c r="G254" i="300"/>
  <c r="H254" i="300" s="1"/>
  <c r="N253" i="300"/>
  <c r="O253" i="300" s="1"/>
  <c r="R253" i="300" s="1"/>
  <c r="G253" i="300"/>
  <c r="H253" i="300" s="1"/>
  <c r="N252" i="300"/>
  <c r="O252" i="300" s="1"/>
  <c r="R252" i="300" s="1"/>
  <c r="G252" i="300"/>
  <c r="H252" i="300" s="1"/>
  <c r="N251" i="300"/>
  <c r="O251" i="300" s="1"/>
  <c r="R251" i="300" s="1"/>
  <c r="G251" i="300"/>
  <c r="H251" i="300" s="1"/>
  <c r="N250" i="300"/>
  <c r="O250" i="300" s="1"/>
  <c r="R250" i="300" s="1"/>
  <c r="G250" i="300"/>
  <c r="H250" i="300" s="1"/>
  <c r="N249" i="300"/>
  <c r="O249" i="300" s="1"/>
  <c r="R249" i="300" s="1"/>
  <c r="G249" i="300"/>
  <c r="H249" i="300" s="1"/>
  <c r="L249" i="300" s="1"/>
  <c r="N248" i="300"/>
  <c r="O248" i="300" s="1"/>
  <c r="R248" i="300" s="1"/>
  <c r="G248" i="300"/>
  <c r="H248" i="300" s="1"/>
  <c r="N247" i="300"/>
  <c r="O247" i="300" s="1"/>
  <c r="R247" i="300" s="1"/>
  <c r="G247" i="300"/>
  <c r="H247" i="300" s="1"/>
  <c r="N246" i="300"/>
  <c r="O246" i="300" s="1"/>
  <c r="R246" i="300" s="1"/>
  <c r="G246" i="300"/>
  <c r="H246" i="300" s="1"/>
  <c r="N245" i="300"/>
  <c r="O245" i="300" s="1"/>
  <c r="R245" i="300" s="1"/>
  <c r="G245" i="300"/>
  <c r="H245" i="300" s="1"/>
  <c r="N244" i="300"/>
  <c r="O244" i="300" s="1"/>
  <c r="R244" i="300" s="1"/>
  <c r="G244" i="300"/>
  <c r="H244" i="300" s="1"/>
  <c r="N243" i="300"/>
  <c r="O243" i="300" s="1"/>
  <c r="R243" i="300" s="1"/>
  <c r="G243" i="300"/>
  <c r="H243" i="300" s="1"/>
  <c r="L243" i="300" s="1"/>
  <c r="N242" i="300"/>
  <c r="O242" i="300" s="1"/>
  <c r="R242" i="300" s="1"/>
  <c r="G242" i="300"/>
  <c r="H242" i="300" s="1"/>
  <c r="L242" i="300" s="1"/>
  <c r="N241" i="300"/>
  <c r="O241" i="300" s="1"/>
  <c r="R241" i="300" s="1"/>
  <c r="G241" i="300"/>
  <c r="H241" i="300" s="1"/>
  <c r="N240" i="300"/>
  <c r="O240" i="300" s="1"/>
  <c r="R240" i="300" s="1"/>
  <c r="G240" i="300"/>
  <c r="H240" i="300" s="1"/>
  <c r="L240" i="300" s="1"/>
  <c r="N239" i="300"/>
  <c r="O239" i="300" s="1"/>
  <c r="R239" i="300" s="1"/>
  <c r="G239" i="300"/>
  <c r="H239" i="300" s="1"/>
  <c r="J239" i="300" s="1"/>
  <c r="N238" i="300"/>
  <c r="O238" i="300" s="1"/>
  <c r="R238" i="300" s="1"/>
  <c r="G238" i="300"/>
  <c r="H238" i="300" s="1"/>
  <c r="N237" i="300"/>
  <c r="O237" i="300" s="1"/>
  <c r="R237" i="300" s="1"/>
  <c r="G237" i="300"/>
  <c r="H237" i="300" s="1"/>
  <c r="L237" i="300" s="1"/>
  <c r="N236" i="300"/>
  <c r="O236" i="300" s="1"/>
  <c r="R236" i="300" s="1"/>
  <c r="G236" i="300"/>
  <c r="H236" i="300" s="1"/>
  <c r="N235" i="300"/>
  <c r="O235" i="300" s="1"/>
  <c r="R235" i="300" s="1"/>
  <c r="G235" i="300"/>
  <c r="H235" i="300" s="1"/>
  <c r="N234" i="300"/>
  <c r="O234" i="300" s="1"/>
  <c r="R234" i="300" s="1"/>
  <c r="G234" i="300"/>
  <c r="H234" i="300" s="1"/>
  <c r="N233" i="300"/>
  <c r="O233" i="300" s="1"/>
  <c r="R233" i="300" s="1"/>
  <c r="G233" i="300"/>
  <c r="H233" i="300" s="1"/>
  <c r="N232" i="300"/>
  <c r="O232" i="300" s="1"/>
  <c r="R232" i="300" s="1"/>
  <c r="G232" i="300"/>
  <c r="H232" i="300" s="1"/>
  <c r="N231" i="300"/>
  <c r="O231" i="300" s="1"/>
  <c r="R231" i="300" s="1"/>
  <c r="G231" i="300"/>
  <c r="H231" i="300" s="1"/>
  <c r="N230" i="300"/>
  <c r="O230" i="300" s="1"/>
  <c r="R230" i="300" s="1"/>
  <c r="G230" i="300"/>
  <c r="H230" i="300" s="1"/>
  <c r="N229" i="300"/>
  <c r="O229" i="300" s="1"/>
  <c r="R229" i="300" s="1"/>
  <c r="G229" i="300"/>
  <c r="H229" i="300" s="1"/>
  <c r="K229" i="300" s="1"/>
  <c r="N228" i="300"/>
  <c r="O228" i="300" s="1"/>
  <c r="R228" i="300" s="1"/>
  <c r="G228" i="300"/>
  <c r="H228" i="300" s="1"/>
  <c r="N227" i="300"/>
  <c r="O227" i="300" s="1"/>
  <c r="R227" i="300" s="1"/>
  <c r="G227" i="300"/>
  <c r="H227" i="300" s="1"/>
  <c r="N226" i="300"/>
  <c r="O226" i="300" s="1"/>
  <c r="R226" i="300" s="1"/>
  <c r="G226" i="300"/>
  <c r="H226" i="300" s="1"/>
  <c r="N225" i="300"/>
  <c r="O225" i="300" s="1"/>
  <c r="R225" i="300" s="1"/>
  <c r="G225" i="300"/>
  <c r="H225" i="300" s="1"/>
  <c r="N224" i="300"/>
  <c r="O224" i="300" s="1"/>
  <c r="R224" i="300" s="1"/>
  <c r="G224" i="300"/>
  <c r="H224" i="300" s="1"/>
  <c r="N223" i="300"/>
  <c r="O223" i="300" s="1"/>
  <c r="R223" i="300" s="1"/>
  <c r="G223" i="300"/>
  <c r="H223" i="300" s="1"/>
  <c r="N222" i="300"/>
  <c r="O222" i="300" s="1"/>
  <c r="R222" i="300" s="1"/>
  <c r="G222" i="300"/>
  <c r="H222" i="300" s="1"/>
  <c r="J222" i="300" s="1"/>
  <c r="N221" i="300"/>
  <c r="O221" i="300" s="1"/>
  <c r="R221" i="300" s="1"/>
  <c r="G221" i="300"/>
  <c r="H221" i="300" s="1"/>
  <c r="N220" i="300"/>
  <c r="O220" i="300" s="1"/>
  <c r="R220" i="300" s="1"/>
  <c r="G220" i="300"/>
  <c r="H220" i="300" s="1"/>
  <c r="N219" i="300"/>
  <c r="O219" i="300" s="1"/>
  <c r="R219" i="300" s="1"/>
  <c r="G219" i="300"/>
  <c r="H219" i="300" s="1"/>
  <c r="L219" i="300" s="1"/>
  <c r="N218" i="300"/>
  <c r="O218" i="300" s="1"/>
  <c r="R218" i="300" s="1"/>
  <c r="G218" i="300"/>
  <c r="H218" i="300" s="1"/>
  <c r="N217" i="300"/>
  <c r="O217" i="300" s="1"/>
  <c r="R217" i="300" s="1"/>
  <c r="G217" i="300"/>
  <c r="H217" i="300" s="1"/>
  <c r="N216" i="300"/>
  <c r="O216" i="300" s="1"/>
  <c r="R216" i="300" s="1"/>
  <c r="G216" i="300"/>
  <c r="H216" i="300" s="1"/>
  <c r="N215" i="300"/>
  <c r="O215" i="300" s="1"/>
  <c r="R215" i="300" s="1"/>
  <c r="G215" i="300"/>
  <c r="H215" i="300" s="1"/>
  <c r="N214" i="300"/>
  <c r="O214" i="300" s="1"/>
  <c r="R214" i="300" s="1"/>
  <c r="G214" i="300"/>
  <c r="H214" i="300" s="1"/>
  <c r="N213" i="300"/>
  <c r="O213" i="300" s="1"/>
  <c r="R213" i="300" s="1"/>
  <c r="G213" i="300"/>
  <c r="H213" i="300" s="1"/>
  <c r="N212" i="300"/>
  <c r="O212" i="300" s="1"/>
  <c r="R212" i="300" s="1"/>
  <c r="G212" i="300"/>
  <c r="H212" i="300" s="1"/>
  <c r="L212" i="300" s="1"/>
  <c r="N211" i="300"/>
  <c r="O211" i="300" s="1"/>
  <c r="R211" i="300" s="1"/>
  <c r="G211" i="300"/>
  <c r="H211" i="300" s="1"/>
  <c r="N210" i="300"/>
  <c r="O210" i="300" s="1"/>
  <c r="R210" i="300" s="1"/>
  <c r="G210" i="300"/>
  <c r="H210" i="300" s="1"/>
  <c r="N209" i="300"/>
  <c r="O209" i="300" s="1"/>
  <c r="R209" i="300" s="1"/>
  <c r="G209" i="300"/>
  <c r="H209" i="300" s="1"/>
  <c r="J209" i="300" s="1"/>
  <c r="N208" i="300"/>
  <c r="O208" i="300" s="1"/>
  <c r="R208" i="300" s="1"/>
  <c r="G208" i="300"/>
  <c r="H208" i="300" s="1"/>
  <c r="N207" i="300"/>
  <c r="O207" i="300" s="1"/>
  <c r="R207" i="300" s="1"/>
  <c r="G207" i="300"/>
  <c r="H207" i="300" s="1"/>
  <c r="N206" i="300"/>
  <c r="O206" i="300" s="1"/>
  <c r="R206" i="300" s="1"/>
  <c r="G206" i="300"/>
  <c r="H206" i="300" s="1"/>
  <c r="N205" i="300"/>
  <c r="O205" i="300" s="1"/>
  <c r="R205" i="300" s="1"/>
  <c r="G205" i="300"/>
  <c r="H205" i="300" s="1"/>
  <c r="I205" i="300" s="1"/>
  <c r="N204" i="300"/>
  <c r="O204" i="300" s="1"/>
  <c r="R204" i="300" s="1"/>
  <c r="G204" i="300"/>
  <c r="H204" i="300" s="1"/>
  <c r="N203" i="300"/>
  <c r="O203" i="300" s="1"/>
  <c r="R203" i="300" s="1"/>
  <c r="G203" i="300"/>
  <c r="H203" i="300" s="1"/>
  <c r="L203" i="300" s="1"/>
  <c r="N202" i="300"/>
  <c r="O202" i="300" s="1"/>
  <c r="R202" i="300" s="1"/>
  <c r="G202" i="300"/>
  <c r="H202" i="300" s="1"/>
  <c r="N201" i="300"/>
  <c r="O201" i="300" s="1"/>
  <c r="R201" i="300" s="1"/>
  <c r="G201" i="300"/>
  <c r="H201" i="300" s="1"/>
  <c r="J201" i="300" s="1"/>
  <c r="N200" i="300"/>
  <c r="O200" i="300" s="1"/>
  <c r="R200" i="300" s="1"/>
  <c r="G200" i="300"/>
  <c r="H200" i="300" s="1"/>
  <c r="N199" i="300"/>
  <c r="O199" i="300" s="1"/>
  <c r="R199" i="300" s="1"/>
  <c r="G199" i="300"/>
  <c r="H199" i="300" s="1"/>
  <c r="N198" i="300"/>
  <c r="O198" i="300" s="1"/>
  <c r="R198" i="300" s="1"/>
  <c r="G198" i="300"/>
  <c r="H198" i="300" s="1"/>
  <c r="L198" i="300" s="1"/>
  <c r="N197" i="300"/>
  <c r="O197" i="300" s="1"/>
  <c r="R197" i="300" s="1"/>
  <c r="G197" i="300"/>
  <c r="H197" i="300" s="1"/>
  <c r="I197" i="300" s="1"/>
  <c r="N196" i="300"/>
  <c r="O196" i="300" s="1"/>
  <c r="R196" i="300" s="1"/>
  <c r="G196" i="300"/>
  <c r="H196" i="300" s="1"/>
  <c r="N195" i="300"/>
  <c r="O195" i="300" s="1"/>
  <c r="R195" i="300" s="1"/>
  <c r="G195" i="300"/>
  <c r="H195" i="300" s="1"/>
  <c r="N194" i="300"/>
  <c r="O194" i="300" s="1"/>
  <c r="R194" i="300" s="1"/>
  <c r="G194" i="300"/>
  <c r="H194" i="300" s="1"/>
  <c r="N193" i="300"/>
  <c r="O193" i="300" s="1"/>
  <c r="R193" i="300" s="1"/>
  <c r="G193" i="300"/>
  <c r="H193" i="300" s="1"/>
  <c r="N192" i="300"/>
  <c r="O192" i="300" s="1"/>
  <c r="R192" i="300" s="1"/>
  <c r="G192" i="300"/>
  <c r="H192" i="300" s="1"/>
  <c r="N191" i="300"/>
  <c r="O191" i="300" s="1"/>
  <c r="R191" i="300" s="1"/>
  <c r="G191" i="300"/>
  <c r="H191" i="300" s="1"/>
  <c r="L191" i="300" s="1"/>
  <c r="N190" i="300"/>
  <c r="O190" i="300" s="1"/>
  <c r="R190" i="300" s="1"/>
  <c r="G190" i="300"/>
  <c r="H190" i="300" s="1"/>
  <c r="L190" i="300" s="1"/>
  <c r="N189" i="300"/>
  <c r="O189" i="300" s="1"/>
  <c r="R189" i="300" s="1"/>
  <c r="G189" i="300"/>
  <c r="H189" i="300" s="1"/>
  <c r="L189" i="300" s="1"/>
  <c r="N188" i="300"/>
  <c r="O188" i="300" s="1"/>
  <c r="R188" i="300" s="1"/>
  <c r="G188" i="300"/>
  <c r="H188" i="300" s="1"/>
  <c r="N187" i="300"/>
  <c r="O187" i="300" s="1"/>
  <c r="R187" i="300" s="1"/>
  <c r="G187" i="300"/>
  <c r="H187" i="300" s="1"/>
  <c r="N186" i="300"/>
  <c r="O186" i="300" s="1"/>
  <c r="R186" i="300" s="1"/>
  <c r="G186" i="300"/>
  <c r="H186" i="300" s="1"/>
  <c r="J186" i="300" s="1"/>
  <c r="N185" i="300"/>
  <c r="O185" i="300" s="1"/>
  <c r="R185" i="300" s="1"/>
  <c r="G185" i="300"/>
  <c r="H185" i="300" s="1"/>
  <c r="N184" i="300"/>
  <c r="O184" i="300" s="1"/>
  <c r="R184" i="300" s="1"/>
  <c r="G184" i="300"/>
  <c r="H184" i="300" s="1"/>
  <c r="N183" i="300"/>
  <c r="O183" i="300" s="1"/>
  <c r="R183" i="300" s="1"/>
  <c r="G183" i="300"/>
  <c r="H183" i="300" s="1"/>
  <c r="L183" i="300" s="1"/>
  <c r="N182" i="300"/>
  <c r="O182" i="300" s="1"/>
  <c r="R182" i="300" s="1"/>
  <c r="G182" i="300"/>
  <c r="H182" i="300" s="1"/>
  <c r="L182" i="300" s="1"/>
  <c r="N181" i="300"/>
  <c r="O181" i="300" s="1"/>
  <c r="R181" i="300" s="1"/>
  <c r="G181" i="300"/>
  <c r="H181" i="300" s="1"/>
  <c r="N180" i="300"/>
  <c r="O180" i="300" s="1"/>
  <c r="R180" i="300" s="1"/>
  <c r="G180" i="300"/>
  <c r="H180" i="300" s="1"/>
  <c r="N179" i="300"/>
  <c r="O179" i="300" s="1"/>
  <c r="R179" i="300" s="1"/>
  <c r="G179" i="300"/>
  <c r="H179" i="300" s="1"/>
  <c r="K179" i="300" s="1"/>
  <c r="N178" i="300"/>
  <c r="O178" i="300" s="1"/>
  <c r="R178" i="300" s="1"/>
  <c r="G178" i="300"/>
  <c r="H178" i="300" s="1"/>
  <c r="N177" i="300"/>
  <c r="O177" i="300" s="1"/>
  <c r="R177" i="300" s="1"/>
  <c r="G177" i="300"/>
  <c r="H177" i="300" s="1"/>
  <c r="N176" i="300"/>
  <c r="O176" i="300" s="1"/>
  <c r="R176" i="300" s="1"/>
  <c r="G176" i="300"/>
  <c r="H176" i="300" s="1"/>
  <c r="N175" i="300"/>
  <c r="O175" i="300" s="1"/>
  <c r="R175" i="300" s="1"/>
  <c r="G175" i="300"/>
  <c r="H175" i="300" s="1"/>
  <c r="N174" i="300"/>
  <c r="O174" i="300" s="1"/>
  <c r="R174" i="300" s="1"/>
  <c r="G174" i="300"/>
  <c r="H174" i="300" s="1"/>
  <c r="N173" i="300"/>
  <c r="O173" i="300" s="1"/>
  <c r="R173" i="300" s="1"/>
  <c r="G173" i="300"/>
  <c r="H173" i="300" s="1"/>
  <c r="L173" i="300" s="1"/>
  <c r="N172" i="300"/>
  <c r="O172" i="300" s="1"/>
  <c r="R172" i="300" s="1"/>
  <c r="G172" i="300"/>
  <c r="H172" i="300" s="1"/>
  <c r="N171" i="300"/>
  <c r="O171" i="300" s="1"/>
  <c r="R171" i="300" s="1"/>
  <c r="G171" i="300"/>
  <c r="H171" i="300" s="1"/>
  <c r="N170" i="300"/>
  <c r="O170" i="300" s="1"/>
  <c r="R170" i="300" s="1"/>
  <c r="G170" i="300"/>
  <c r="H170" i="300" s="1"/>
  <c r="J170" i="300" s="1"/>
  <c r="N169" i="300"/>
  <c r="O169" i="300" s="1"/>
  <c r="R169" i="300" s="1"/>
  <c r="G169" i="300"/>
  <c r="H169" i="300" s="1"/>
  <c r="I169" i="300" s="1"/>
  <c r="N168" i="300"/>
  <c r="O168" i="300" s="1"/>
  <c r="R168" i="300" s="1"/>
  <c r="G168" i="300"/>
  <c r="H168" i="300" s="1"/>
  <c r="I168" i="300" s="1"/>
  <c r="N167" i="300"/>
  <c r="O167" i="300" s="1"/>
  <c r="R167" i="300" s="1"/>
  <c r="G167" i="300"/>
  <c r="H167" i="300" s="1"/>
  <c r="N166" i="300"/>
  <c r="O166" i="300" s="1"/>
  <c r="R166" i="300" s="1"/>
  <c r="G166" i="300"/>
  <c r="H166" i="300" s="1"/>
  <c r="N165" i="300"/>
  <c r="O165" i="300" s="1"/>
  <c r="R165" i="300" s="1"/>
  <c r="G165" i="300"/>
  <c r="H165" i="300" s="1"/>
  <c r="N164" i="300"/>
  <c r="O164" i="300" s="1"/>
  <c r="R164" i="300" s="1"/>
  <c r="G164" i="300"/>
  <c r="H164" i="300" s="1"/>
  <c r="N163" i="300"/>
  <c r="O163" i="300" s="1"/>
  <c r="R163" i="300" s="1"/>
  <c r="G163" i="300"/>
  <c r="H163" i="300" s="1"/>
  <c r="N162" i="300"/>
  <c r="O162" i="300" s="1"/>
  <c r="R162" i="300" s="1"/>
  <c r="G162" i="300"/>
  <c r="H162" i="300" s="1"/>
  <c r="L162" i="300" s="1"/>
  <c r="N161" i="300"/>
  <c r="O161" i="300" s="1"/>
  <c r="R161" i="300" s="1"/>
  <c r="G161" i="300"/>
  <c r="H161" i="300" s="1"/>
  <c r="N160" i="300"/>
  <c r="O160" i="300" s="1"/>
  <c r="R160" i="300" s="1"/>
  <c r="G160" i="300"/>
  <c r="H160" i="300" s="1"/>
  <c r="J160" i="300" s="1"/>
  <c r="N159" i="300"/>
  <c r="O159" i="300" s="1"/>
  <c r="R159" i="300" s="1"/>
  <c r="G159" i="300"/>
  <c r="H159" i="300" s="1"/>
  <c r="L159" i="300" s="1"/>
  <c r="N158" i="300"/>
  <c r="O158" i="300" s="1"/>
  <c r="R158" i="300" s="1"/>
  <c r="G158" i="300"/>
  <c r="H158" i="300" s="1"/>
  <c r="N157" i="300"/>
  <c r="O157" i="300" s="1"/>
  <c r="R157" i="300" s="1"/>
  <c r="G157" i="300"/>
  <c r="H157" i="300" s="1"/>
  <c r="N156" i="300"/>
  <c r="O156" i="300" s="1"/>
  <c r="R156" i="300" s="1"/>
  <c r="G156" i="300"/>
  <c r="H156" i="300" s="1"/>
  <c r="N155" i="300"/>
  <c r="O155" i="300" s="1"/>
  <c r="R155" i="300" s="1"/>
  <c r="G155" i="300"/>
  <c r="H155" i="300" s="1"/>
  <c r="N154" i="300"/>
  <c r="O154" i="300" s="1"/>
  <c r="R154" i="300" s="1"/>
  <c r="G154" i="300"/>
  <c r="H154" i="300" s="1"/>
  <c r="N153" i="300"/>
  <c r="O153" i="300" s="1"/>
  <c r="R153" i="300" s="1"/>
  <c r="G153" i="300"/>
  <c r="H153" i="300" s="1"/>
  <c r="N152" i="300"/>
  <c r="O152" i="300" s="1"/>
  <c r="R152" i="300" s="1"/>
  <c r="G152" i="300"/>
  <c r="H152" i="300" s="1"/>
  <c r="K152" i="300" s="1"/>
  <c r="N151" i="300"/>
  <c r="O151" i="300" s="1"/>
  <c r="R151" i="300" s="1"/>
  <c r="G151" i="300"/>
  <c r="H151" i="300" s="1"/>
  <c r="N150" i="300"/>
  <c r="O150" i="300" s="1"/>
  <c r="R150" i="300" s="1"/>
  <c r="G150" i="300"/>
  <c r="H150" i="300" s="1"/>
  <c r="L150" i="300" s="1"/>
  <c r="N149" i="300"/>
  <c r="O149" i="300" s="1"/>
  <c r="R149" i="300" s="1"/>
  <c r="G149" i="300"/>
  <c r="H149" i="300" s="1"/>
  <c r="N148" i="300"/>
  <c r="O148" i="300" s="1"/>
  <c r="R148" i="300" s="1"/>
  <c r="G148" i="300"/>
  <c r="H148" i="300" s="1"/>
  <c r="N147" i="300"/>
  <c r="O147" i="300" s="1"/>
  <c r="R147" i="300" s="1"/>
  <c r="G147" i="300"/>
  <c r="H147" i="300" s="1"/>
  <c r="N146" i="300"/>
  <c r="O146" i="300" s="1"/>
  <c r="R146" i="300" s="1"/>
  <c r="G146" i="300"/>
  <c r="H146" i="300" s="1"/>
  <c r="N145" i="300"/>
  <c r="O145" i="300" s="1"/>
  <c r="R145" i="300" s="1"/>
  <c r="G145" i="300"/>
  <c r="H145" i="300" s="1"/>
  <c r="N144" i="300"/>
  <c r="O144" i="300" s="1"/>
  <c r="R144" i="300" s="1"/>
  <c r="G144" i="300"/>
  <c r="H144" i="300" s="1"/>
  <c r="N143" i="300"/>
  <c r="O143" i="300" s="1"/>
  <c r="R143" i="300" s="1"/>
  <c r="G143" i="300"/>
  <c r="H143" i="300" s="1"/>
  <c r="N142" i="300"/>
  <c r="O142" i="300" s="1"/>
  <c r="R142" i="300" s="1"/>
  <c r="G142" i="300"/>
  <c r="H142" i="300" s="1"/>
  <c r="N141" i="300"/>
  <c r="O141" i="300" s="1"/>
  <c r="R141" i="300" s="1"/>
  <c r="G141" i="300"/>
  <c r="H141" i="300" s="1"/>
  <c r="K141" i="300" s="1"/>
  <c r="N140" i="300"/>
  <c r="O140" i="300" s="1"/>
  <c r="R140" i="300" s="1"/>
  <c r="G140" i="300"/>
  <c r="H140" i="300" s="1"/>
  <c r="N139" i="300"/>
  <c r="O139" i="300" s="1"/>
  <c r="R139" i="300" s="1"/>
  <c r="G139" i="300"/>
  <c r="H139" i="300" s="1"/>
  <c r="J139" i="300" s="1"/>
  <c r="N138" i="300"/>
  <c r="O138" i="300" s="1"/>
  <c r="R138" i="300" s="1"/>
  <c r="G138" i="300"/>
  <c r="H138" i="300" s="1"/>
  <c r="N137" i="300"/>
  <c r="O137" i="300" s="1"/>
  <c r="R137" i="300" s="1"/>
  <c r="G137" i="300"/>
  <c r="H137" i="300" s="1"/>
  <c r="N136" i="300"/>
  <c r="O136" i="300" s="1"/>
  <c r="R136" i="300" s="1"/>
  <c r="G136" i="300"/>
  <c r="H136" i="300" s="1"/>
  <c r="N135" i="300"/>
  <c r="O135" i="300" s="1"/>
  <c r="R135" i="300" s="1"/>
  <c r="G135" i="300"/>
  <c r="H135" i="300" s="1"/>
  <c r="N134" i="300"/>
  <c r="O134" i="300" s="1"/>
  <c r="R134" i="300" s="1"/>
  <c r="G134" i="300"/>
  <c r="H134" i="300" s="1"/>
  <c r="N133" i="300"/>
  <c r="O133" i="300" s="1"/>
  <c r="R133" i="300" s="1"/>
  <c r="G133" i="300"/>
  <c r="H133" i="300" s="1"/>
  <c r="N132" i="300"/>
  <c r="O132" i="300" s="1"/>
  <c r="R132" i="300" s="1"/>
  <c r="G132" i="300"/>
  <c r="H132" i="300" s="1"/>
  <c r="N131" i="300"/>
  <c r="O131" i="300" s="1"/>
  <c r="R131" i="300" s="1"/>
  <c r="G131" i="300"/>
  <c r="H131" i="300" s="1"/>
  <c r="K131" i="300" s="1"/>
  <c r="N130" i="300"/>
  <c r="O130" i="300" s="1"/>
  <c r="R130" i="300" s="1"/>
  <c r="G130" i="300"/>
  <c r="H130" i="300" s="1"/>
  <c r="N129" i="300"/>
  <c r="O129" i="300" s="1"/>
  <c r="R129" i="300" s="1"/>
  <c r="G129" i="300"/>
  <c r="H129" i="300" s="1"/>
  <c r="K129" i="300" s="1"/>
  <c r="N128" i="300"/>
  <c r="O128" i="300" s="1"/>
  <c r="R128" i="300" s="1"/>
  <c r="G128" i="300"/>
  <c r="H128" i="300" s="1"/>
  <c r="N127" i="300"/>
  <c r="O127" i="300" s="1"/>
  <c r="R127" i="300" s="1"/>
  <c r="G127" i="300"/>
  <c r="H127" i="300" s="1"/>
  <c r="N126" i="300"/>
  <c r="O126" i="300" s="1"/>
  <c r="R126" i="300" s="1"/>
  <c r="G126" i="300"/>
  <c r="H126" i="300" s="1"/>
  <c r="N125" i="300"/>
  <c r="O125" i="300" s="1"/>
  <c r="R125" i="300" s="1"/>
  <c r="G125" i="300"/>
  <c r="H125" i="300" s="1"/>
  <c r="N124" i="300"/>
  <c r="O124" i="300" s="1"/>
  <c r="R124" i="300" s="1"/>
  <c r="G124" i="300"/>
  <c r="H124" i="300" s="1"/>
  <c r="N123" i="300"/>
  <c r="O123" i="300" s="1"/>
  <c r="R123" i="300" s="1"/>
  <c r="G123" i="300"/>
  <c r="H123" i="300" s="1"/>
  <c r="N122" i="300"/>
  <c r="O122" i="300" s="1"/>
  <c r="R122" i="300" s="1"/>
  <c r="G122" i="300"/>
  <c r="H122" i="300" s="1"/>
  <c r="L122" i="300" s="1"/>
  <c r="N121" i="300"/>
  <c r="O121" i="300" s="1"/>
  <c r="R121" i="300" s="1"/>
  <c r="G121" i="300"/>
  <c r="H121" i="300" s="1"/>
  <c r="N120" i="300"/>
  <c r="O120" i="300" s="1"/>
  <c r="R120" i="300" s="1"/>
  <c r="G120" i="300"/>
  <c r="H120" i="300" s="1"/>
  <c r="N119" i="300"/>
  <c r="O119" i="300" s="1"/>
  <c r="R119" i="300" s="1"/>
  <c r="G119" i="300"/>
  <c r="H119" i="300" s="1"/>
  <c r="J119" i="300" s="1"/>
  <c r="N118" i="300"/>
  <c r="O118" i="300" s="1"/>
  <c r="R118" i="300" s="1"/>
  <c r="G118" i="300"/>
  <c r="H118" i="300" s="1"/>
  <c r="N117" i="300"/>
  <c r="O117" i="300" s="1"/>
  <c r="R117" i="300" s="1"/>
  <c r="G117" i="300"/>
  <c r="H117" i="300" s="1"/>
  <c r="N116" i="300"/>
  <c r="O116" i="300" s="1"/>
  <c r="R116" i="300" s="1"/>
  <c r="G116" i="300"/>
  <c r="H116" i="300" s="1"/>
  <c r="N115" i="300"/>
  <c r="O115" i="300" s="1"/>
  <c r="R115" i="300" s="1"/>
  <c r="G115" i="300"/>
  <c r="H115" i="300" s="1"/>
  <c r="N114" i="300"/>
  <c r="O114" i="300" s="1"/>
  <c r="R114" i="300" s="1"/>
  <c r="G114" i="300"/>
  <c r="H114" i="300" s="1"/>
  <c r="N113" i="300"/>
  <c r="O113" i="300" s="1"/>
  <c r="R113" i="300" s="1"/>
  <c r="G113" i="300"/>
  <c r="H113" i="300" s="1"/>
  <c r="L113" i="300" s="1"/>
  <c r="N112" i="300"/>
  <c r="O112" i="300" s="1"/>
  <c r="R112" i="300" s="1"/>
  <c r="G112" i="300"/>
  <c r="H112" i="300" s="1"/>
  <c r="L112" i="300" s="1"/>
  <c r="N111" i="300"/>
  <c r="O111" i="300" s="1"/>
  <c r="R111" i="300" s="1"/>
  <c r="G111" i="300"/>
  <c r="H111" i="300" s="1"/>
  <c r="L111" i="300" s="1"/>
  <c r="N110" i="300"/>
  <c r="O110" i="300" s="1"/>
  <c r="R110" i="300" s="1"/>
  <c r="G110" i="300"/>
  <c r="H110" i="300" s="1"/>
  <c r="N109" i="300"/>
  <c r="O109" i="300" s="1"/>
  <c r="R109" i="300" s="1"/>
  <c r="G109" i="300"/>
  <c r="H109" i="300" s="1"/>
  <c r="N108" i="300"/>
  <c r="O108" i="300" s="1"/>
  <c r="R108" i="300" s="1"/>
  <c r="G108" i="300"/>
  <c r="H108" i="300" s="1"/>
  <c r="J108" i="300" s="1"/>
  <c r="N107" i="300"/>
  <c r="O107" i="300" s="1"/>
  <c r="R107" i="300" s="1"/>
  <c r="G107" i="300"/>
  <c r="H107" i="300" s="1"/>
  <c r="N106" i="300"/>
  <c r="O106" i="300" s="1"/>
  <c r="R106" i="300" s="1"/>
  <c r="G106" i="300"/>
  <c r="H106" i="300" s="1"/>
  <c r="N105" i="300"/>
  <c r="O105" i="300" s="1"/>
  <c r="R105" i="300" s="1"/>
  <c r="G105" i="300"/>
  <c r="H105" i="300" s="1"/>
  <c r="I105" i="300" s="1"/>
  <c r="N104" i="300"/>
  <c r="O104" i="300" s="1"/>
  <c r="R104" i="300" s="1"/>
  <c r="G104" i="300"/>
  <c r="H104" i="300" s="1"/>
  <c r="N103" i="300"/>
  <c r="O103" i="300" s="1"/>
  <c r="R103" i="300" s="1"/>
  <c r="G103" i="300"/>
  <c r="H103" i="300" s="1"/>
  <c r="L103" i="300" s="1"/>
  <c r="N102" i="300"/>
  <c r="O102" i="300" s="1"/>
  <c r="R102" i="300" s="1"/>
  <c r="G102" i="300"/>
  <c r="H102" i="300" s="1"/>
  <c r="N101" i="300"/>
  <c r="O101" i="300" s="1"/>
  <c r="R101" i="300" s="1"/>
  <c r="G101" i="300"/>
  <c r="H101" i="300" s="1"/>
  <c r="N100" i="300"/>
  <c r="O100" i="300" s="1"/>
  <c r="R100" i="300" s="1"/>
  <c r="G100" i="300"/>
  <c r="H100" i="300" s="1"/>
  <c r="N99" i="300"/>
  <c r="O99" i="300" s="1"/>
  <c r="R99" i="300" s="1"/>
  <c r="G99" i="300"/>
  <c r="H99" i="300" s="1"/>
  <c r="J99" i="300" s="1"/>
  <c r="N98" i="300"/>
  <c r="O98" i="300" s="1"/>
  <c r="R98" i="300" s="1"/>
  <c r="G98" i="300"/>
  <c r="H98" i="300" s="1"/>
  <c r="N97" i="300"/>
  <c r="O97" i="300" s="1"/>
  <c r="R97" i="300" s="1"/>
  <c r="G97" i="300"/>
  <c r="H97" i="300" s="1"/>
  <c r="N96" i="300"/>
  <c r="O96" i="300" s="1"/>
  <c r="R96" i="300" s="1"/>
  <c r="G96" i="300"/>
  <c r="H96" i="300" s="1"/>
  <c r="N95" i="300"/>
  <c r="O95" i="300" s="1"/>
  <c r="R95" i="300" s="1"/>
  <c r="G95" i="300"/>
  <c r="H95" i="300" s="1"/>
  <c r="N94" i="300"/>
  <c r="O94" i="300" s="1"/>
  <c r="R94" i="300" s="1"/>
  <c r="G94" i="300"/>
  <c r="H94" i="300" s="1"/>
  <c r="N93" i="300"/>
  <c r="O93" i="300" s="1"/>
  <c r="R93" i="300" s="1"/>
  <c r="G93" i="300"/>
  <c r="H93" i="300" s="1"/>
  <c r="N92" i="300"/>
  <c r="O92" i="300" s="1"/>
  <c r="R92" i="300" s="1"/>
  <c r="G92" i="300"/>
  <c r="H92" i="300" s="1"/>
  <c r="I92" i="300" s="1"/>
  <c r="N91" i="300"/>
  <c r="O91" i="300" s="1"/>
  <c r="R91" i="300" s="1"/>
  <c r="G91" i="300"/>
  <c r="H91" i="300" s="1"/>
  <c r="N90" i="300"/>
  <c r="O90" i="300" s="1"/>
  <c r="R90" i="300" s="1"/>
  <c r="G90" i="300"/>
  <c r="H90" i="300" s="1"/>
  <c r="L90" i="300" s="1"/>
  <c r="N89" i="300"/>
  <c r="O89" i="300" s="1"/>
  <c r="R89" i="300" s="1"/>
  <c r="G89" i="300"/>
  <c r="H89" i="300" s="1"/>
  <c r="N88" i="300"/>
  <c r="O88" i="300" s="1"/>
  <c r="R88" i="300" s="1"/>
  <c r="G88" i="300"/>
  <c r="H88" i="300" s="1"/>
  <c r="N87" i="300"/>
  <c r="O87" i="300" s="1"/>
  <c r="R87" i="300" s="1"/>
  <c r="G87" i="300"/>
  <c r="H87" i="300" s="1"/>
  <c r="N86" i="300"/>
  <c r="O86" i="300" s="1"/>
  <c r="R86" i="300" s="1"/>
  <c r="G86" i="300"/>
  <c r="H86" i="300" s="1"/>
  <c r="N85" i="300"/>
  <c r="O85" i="300" s="1"/>
  <c r="R85" i="300" s="1"/>
  <c r="G85" i="300"/>
  <c r="H85" i="300" s="1"/>
  <c r="N84" i="300"/>
  <c r="O84" i="300" s="1"/>
  <c r="R84" i="300" s="1"/>
  <c r="G84" i="300"/>
  <c r="H84" i="300" s="1"/>
  <c r="N83" i="300"/>
  <c r="O83" i="300" s="1"/>
  <c r="R83" i="300" s="1"/>
  <c r="G83" i="300"/>
  <c r="H83" i="300" s="1"/>
  <c r="N82" i="300"/>
  <c r="O82" i="300" s="1"/>
  <c r="R82" i="300" s="1"/>
  <c r="G82" i="300"/>
  <c r="H82" i="300" s="1"/>
  <c r="L82" i="300" s="1"/>
  <c r="N81" i="300"/>
  <c r="O81" i="300" s="1"/>
  <c r="R81" i="300" s="1"/>
  <c r="G81" i="300"/>
  <c r="H81" i="300" s="1"/>
  <c r="N80" i="300"/>
  <c r="O80" i="300" s="1"/>
  <c r="R80" i="300" s="1"/>
  <c r="G80" i="300"/>
  <c r="H80" i="300" s="1"/>
  <c r="N79" i="300"/>
  <c r="O79" i="300" s="1"/>
  <c r="R79" i="300" s="1"/>
  <c r="G79" i="300"/>
  <c r="H79" i="300" s="1"/>
  <c r="K79" i="300" s="1"/>
  <c r="N78" i="300"/>
  <c r="O78" i="300" s="1"/>
  <c r="R78" i="300" s="1"/>
  <c r="G78" i="300"/>
  <c r="H78" i="300" s="1"/>
  <c r="N77" i="300"/>
  <c r="O77" i="300" s="1"/>
  <c r="R77" i="300" s="1"/>
  <c r="G77" i="300"/>
  <c r="H77" i="300" s="1"/>
  <c r="N76" i="300"/>
  <c r="O76" i="300" s="1"/>
  <c r="R76" i="300" s="1"/>
  <c r="G76" i="300"/>
  <c r="H76" i="300" s="1"/>
  <c r="N75" i="300"/>
  <c r="O75" i="300" s="1"/>
  <c r="R75" i="300" s="1"/>
  <c r="G75" i="300"/>
  <c r="H75" i="300" s="1"/>
  <c r="N74" i="300"/>
  <c r="O74" i="300" s="1"/>
  <c r="R74" i="300" s="1"/>
  <c r="G74" i="300"/>
  <c r="H74" i="300" s="1"/>
  <c r="N73" i="300"/>
  <c r="O73" i="300" s="1"/>
  <c r="R73" i="300" s="1"/>
  <c r="G73" i="300"/>
  <c r="H73" i="300" s="1"/>
  <c r="L73" i="300" s="1"/>
  <c r="N72" i="300"/>
  <c r="O72" i="300" s="1"/>
  <c r="R72" i="300" s="1"/>
  <c r="G72" i="300"/>
  <c r="H72" i="300" s="1"/>
  <c r="N71" i="300"/>
  <c r="O71" i="300" s="1"/>
  <c r="R71" i="300" s="1"/>
  <c r="G71" i="300"/>
  <c r="H71" i="300" s="1"/>
  <c r="N70" i="300"/>
  <c r="O70" i="300" s="1"/>
  <c r="R70" i="300" s="1"/>
  <c r="G70" i="300"/>
  <c r="H70" i="300" s="1"/>
  <c r="N69" i="300"/>
  <c r="O69" i="300" s="1"/>
  <c r="R69" i="300" s="1"/>
  <c r="G69" i="300"/>
  <c r="H69" i="300" s="1"/>
  <c r="N68" i="300"/>
  <c r="O68" i="300" s="1"/>
  <c r="R68" i="300" s="1"/>
  <c r="G68" i="300"/>
  <c r="H68" i="300" s="1"/>
  <c r="L68" i="300" s="1"/>
  <c r="N67" i="300"/>
  <c r="O67" i="300" s="1"/>
  <c r="R67" i="300" s="1"/>
  <c r="G67" i="300"/>
  <c r="H67" i="300" s="1"/>
  <c r="N66" i="300"/>
  <c r="O66" i="300" s="1"/>
  <c r="R66" i="300" s="1"/>
  <c r="G66" i="300"/>
  <c r="H66" i="300" s="1"/>
  <c r="N65" i="300"/>
  <c r="O65" i="300" s="1"/>
  <c r="R65" i="300" s="1"/>
  <c r="G65" i="300"/>
  <c r="H65" i="300" s="1"/>
  <c r="N64" i="300"/>
  <c r="O64" i="300" s="1"/>
  <c r="R64" i="300" s="1"/>
  <c r="G64" i="300"/>
  <c r="H64" i="300" s="1"/>
  <c r="N63" i="300"/>
  <c r="O63" i="300" s="1"/>
  <c r="R63" i="300" s="1"/>
  <c r="G63" i="300"/>
  <c r="H63" i="300" s="1"/>
  <c r="N62" i="300"/>
  <c r="O62" i="300" s="1"/>
  <c r="R62" i="300" s="1"/>
  <c r="G62" i="300"/>
  <c r="H62" i="300" s="1"/>
  <c r="L62" i="300" s="1"/>
  <c r="N61" i="300"/>
  <c r="O61" i="300" s="1"/>
  <c r="R61" i="300" s="1"/>
  <c r="G61" i="300"/>
  <c r="H61" i="300" s="1"/>
  <c r="N60" i="300"/>
  <c r="O60" i="300" s="1"/>
  <c r="R60" i="300" s="1"/>
  <c r="G60" i="300"/>
  <c r="H60" i="300" s="1"/>
  <c r="K60" i="300" s="1"/>
  <c r="N59" i="300"/>
  <c r="O59" i="300" s="1"/>
  <c r="R59" i="300" s="1"/>
  <c r="G59" i="300"/>
  <c r="H59" i="300" s="1"/>
  <c r="N58" i="300"/>
  <c r="O58" i="300" s="1"/>
  <c r="R58" i="300" s="1"/>
  <c r="G58" i="300"/>
  <c r="H58" i="300" s="1"/>
  <c r="N57" i="300"/>
  <c r="O57" i="300" s="1"/>
  <c r="R57" i="300" s="1"/>
  <c r="G57" i="300"/>
  <c r="H57" i="300" s="1"/>
  <c r="N56" i="300"/>
  <c r="O56" i="300" s="1"/>
  <c r="R56" i="300" s="1"/>
  <c r="G56" i="300"/>
  <c r="H56" i="300" s="1"/>
  <c r="J56" i="300" s="1"/>
  <c r="N55" i="300"/>
  <c r="O55" i="300" s="1"/>
  <c r="R55" i="300" s="1"/>
  <c r="G55" i="300"/>
  <c r="H55" i="300" s="1"/>
  <c r="N54" i="300"/>
  <c r="O54" i="300" s="1"/>
  <c r="R54" i="300" s="1"/>
  <c r="G54" i="300"/>
  <c r="H54" i="300" s="1"/>
  <c r="N53" i="300"/>
  <c r="O53" i="300" s="1"/>
  <c r="R53" i="300" s="1"/>
  <c r="G53" i="300"/>
  <c r="H53" i="300" s="1"/>
  <c r="N52" i="300"/>
  <c r="O52" i="300" s="1"/>
  <c r="R52" i="300" s="1"/>
  <c r="G52" i="300"/>
  <c r="H52" i="300" s="1"/>
  <c r="L52" i="300" s="1"/>
  <c r="N51" i="300"/>
  <c r="O51" i="300" s="1"/>
  <c r="R51" i="300" s="1"/>
  <c r="G51" i="300"/>
  <c r="H51" i="300" s="1"/>
  <c r="N50" i="300"/>
  <c r="O50" i="300" s="1"/>
  <c r="R50" i="300" s="1"/>
  <c r="G50" i="300"/>
  <c r="H50" i="300" s="1"/>
  <c r="N49" i="300"/>
  <c r="O49" i="300" s="1"/>
  <c r="R49" i="300" s="1"/>
  <c r="G49" i="300"/>
  <c r="H49" i="300" s="1"/>
  <c r="L49" i="300" s="1"/>
  <c r="N48" i="300"/>
  <c r="O48" i="300" s="1"/>
  <c r="R48" i="300" s="1"/>
  <c r="G48" i="300"/>
  <c r="H48" i="300" s="1"/>
  <c r="N47" i="300"/>
  <c r="O47" i="300" s="1"/>
  <c r="R47" i="300" s="1"/>
  <c r="G47" i="300"/>
  <c r="H47" i="300" s="1"/>
  <c r="N46" i="300"/>
  <c r="O46" i="300" s="1"/>
  <c r="R46" i="300" s="1"/>
  <c r="G46" i="300"/>
  <c r="H46" i="300" s="1"/>
  <c r="N45" i="300"/>
  <c r="O45" i="300" s="1"/>
  <c r="R45" i="300" s="1"/>
  <c r="G45" i="300"/>
  <c r="H45" i="300" s="1"/>
  <c r="N44" i="300"/>
  <c r="O44" i="300" s="1"/>
  <c r="R44" i="300" s="1"/>
  <c r="G44" i="300"/>
  <c r="H44" i="300" s="1"/>
  <c r="N43" i="300"/>
  <c r="O43" i="300" s="1"/>
  <c r="R43" i="300" s="1"/>
  <c r="G43" i="300"/>
  <c r="H43" i="300" s="1"/>
  <c r="N42" i="300"/>
  <c r="O42" i="300" s="1"/>
  <c r="R42" i="300" s="1"/>
  <c r="G42" i="300"/>
  <c r="H42" i="300" s="1"/>
  <c r="L42" i="300" s="1"/>
  <c r="N41" i="300"/>
  <c r="O41" i="300" s="1"/>
  <c r="R41" i="300" s="1"/>
  <c r="G41" i="300"/>
  <c r="H41" i="300" s="1"/>
  <c r="N40" i="300"/>
  <c r="O40" i="300" s="1"/>
  <c r="R40" i="300" s="1"/>
  <c r="G40" i="300"/>
  <c r="H40" i="300" s="1"/>
  <c r="N39" i="300"/>
  <c r="O39" i="300" s="1"/>
  <c r="R39" i="300" s="1"/>
  <c r="G39" i="300"/>
  <c r="H39" i="300" s="1"/>
  <c r="N38" i="300"/>
  <c r="O38" i="300" s="1"/>
  <c r="R38" i="300" s="1"/>
  <c r="G38" i="300"/>
  <c r="H38" i="300" s="1"/>
  <c r="N37" i="300"/>
  <c r="O37" i="300" s="1"/>
  <c r="R37" i="300" s="1"/>
  <c r="G37" i="300"/>
  <c r="H37" i="300" s="1"/>
  <c r="N36" i="300"/>
  <c r="O36" i="300" s="1"/>
  <c r="R36" i="300" s="1"/>
  <c r="G36" i="300"/>
  <c r="H36" i="300" s="1"/>
  <c r="N35" i="300"/>
  <c r="O35" i="300" s="1"/>
  <c r="R35" i="300" s="1"/>
  <c r="G35" i="300"/>
  <c r="H35" i="300" s="1"/>
  <c r="I35" i="300" s="1"/>
  <c r="N34" i="300"/>
  <c r="O34" i="300" s="1"/>
  <c r="R34" i="300" s="1"/>
  <c r="G34" i="300"/>
  <c r="H34" i="300" s="1"/>
  <c r="N33" i="300"/>
  <c r="O33" i="300" s="1"/>
  <c r="R33" i="300" s="1"/>
  <c r="G33" i="300"/>
  <c r="H33" i="300" s="1"/>
  <c r="L33" i="300" s="1"/>
  <c r="N32" i="300"/>
  <c r="O32" i="300" s="1"/>
  <c r="R32" i="300" s="1"/>
  <c r="G32" i="300"/>
  <c r="H32" i="300" s="1"/>
  <c r="L32" i="300" s="1"/>
  <c r="N31" i="300"/>
  <c r="O31" i="300" s="1"/>
  <c r="R31" i="300" s="1"/>
  <c r="G31" i="300"/>
  <c r="H31" i="300" s="1"/>
  <c r="N30" i="300"/>
  <c r="O30" i="300" s="1"/>
  <c r="R30" i="300" s="1"/>
  <c r="G30" i="300"/>
  <c r="H30" i="300" s="1"/>
  <c r="I30" i="300" s="1"/>
  <c r="N29" i="300"/>
  <c r="O29" i="300" s="1"/>
  <c r="R29" i="300" s="1"/>
  <c r="G29" i="300"/>
  <c r="H29" i="300" s="1"/>
  <c r="K29" i="300" s="1"/>
  <c r="N28" i="300"/>
  <c r="O28" i="300" s="1"/>
  <c r="R28" i="300" s="1"/>
  <c r="G28" i="300"/>
  <c r="H28" i="300" s="1"/>
  <c r="N27" i="300"/>
  <c r="O27" i="300" s="1"/>
  <c r="R27" i="300" s="1"/>
  <c r="G27" i="300"/>
  <c r="H27" i="300" s="1"/>
  <c r="N26" i="300"/>
  <c r="O26" i="300" s="1"/>
  <c r="R26" i="300" s="1"/>
  <c r="G26" i="300"/>
  <c r="H26" i="300" s="1"/>
  <c r="J26" i="300" s="1"/>
  <c r="N25" i="300"/>
  <c r="O25" i="300" s="1"/>
  <c r="R25" i="300" s="1"/>
  <c r="G25" i="300"/>
  <c r="H25" i="300" s="1"/>
  <c r="N24" i="300"/>
  <c r="O24" i="300" s="1"/>
  <c r="R24" i="300" s="1"/>
  <c r="G24" i="300"/>
  <c r="H24" i="300" s="1"/>
  <c r="N23" i="300"/>
  <c r="O23" i="300" s="1"/>
  <c r="R23" i="300" s="1"/>
  <c r="G23" i="300"/>
  <c r="H23" i="300" s="1"/>
  <c r="N22" i="300"/>
  <c r="O22" i="300" s="1"/>
  <c r="R22" i="300" s="1"/>
  <c r="G22" i="300"/>
  <c r="H22" i="300" s="1"/>
  <c r="N21" i="300"/>
  <c r="O21" i="300" s="1"/>
  <c r="R21" i="300" s="1"/>
  <c r="G21" i="300"/>
  <c r="H21" i="300" s="1"/>
  <c r="L21" i="300" s="1"/>
  <c r="N20" i="300"/>
  <c r="O20" i="300" s="1"/>
  <c r="R20" i="300" s="1"/>
  <c r="G20" i="300"/>
  <c r="H20" i="300" s="1"/>
  <c r="N19" i="300"/>
  <c r="G19" i="300"/>
  <c r="H19" i="300" s="1"/>
  <c r="N18" i="300"/>
  <c r="O18" i="300" s="1"/>
  <c r="R18" i="300" s="1"/>
  <c r="G18" i="300"/>
  <c r="H18" i="300" s="1"/>
  <c r="N17" i="300"/>
  <c r="O17" i="300" s="1"/>
  <c r="R17" i="300" s="1"/>
  <c r="G17" i="300"/>
  <c r="H17" i="300" s="1"/>
  <c r="N16" i="300"/>
  <c r="O16" i="300" s="1"/>
  <c r="R16" i="300" s="1"/>
  <c r="G16" i="300"/>
  <c r="H16" i="300" s="1"/>
  <c r="N15" i="300"/>
  <c r="O15" i="300" s="1"/>
  <c r="R15" i="300" s="1"/>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AC1010" i="216"/>
  <c r="AB1010" i="216"/>
  <c r="AD1010" i="216" s="1"/>
  <c r="Z1010" i="216"/>
  <c r="Y1010" i="216"/>
  <c r="AA1010" i="216" s="1"/>
  <c r="W1010" i="216"/>
  <c r="V1010" i="216"/>
  <c r="X1010" i="216" s="1"/>
  <c r="T1010" i="216"/>
  <c r="S1010" i="216"/>
  <c r="U1010" i="216" s="1"/>
  <c r="Q1010" i="216"/>
  <c r="P1010" i="216"/>
  <c r="R1010" i="216" s="1"/>
  <c r="N1010" i="216"/>
  <c r="M1010" i="216"/>
  <c r="O1010" i="216" s="1"/>
  <c r="K1010" i="216"/>
  <c r="J1010" i="216"/>
  <c r="L1010" i="216" s="1"/>
  <c r="H1010" i="216"/>
  <c r="G1010" i="216"/>
  <c r="I1010" i="216" s="1"/>
  <c r="AC1009" i="216"/>
  <c r="AB1009" i="216"/>
  <c r="AD1009" i="216" s="1"/>
  <c r="Z1009" i="216"/>
  <c r="Y1009" i="216"/>
  <c r="AA1009" i="216" s="1"/>
  <c r="W1009" i="216"/>
  <c r="V1009" i="216"/>
  <c r="X1009" i="216" s="1"/>
  <c r="T1009" i="216"/>
  <c r="S1009" i="216"/>
  <c r="U1009" i="216" s="1"/>
  <c r="Q1009" i="216"/>
  <c r="P1009" i="216"/>
  <c r="R1009" i="216" s="1"/>
  <c r="N1009" i="216"/>
  <c r="M1009" i="216"/>
  <c r="O1009" i="216" s="1"/>
  <c r="K1009" i="216"/>
  <c r="J1009" i="216"/>
  <c r="L1009" i="216" s="1"/>
  <c r="H1009" i="216"/>
  <c r="G1009" i="216"/>
  <c r="I1009" i="216" s="1"/>
  <c r="AC1008" i="216"/>
  <c r="AB1008" i="216"/>
  <c r="AD1008" i="216" s="1"/>
  <c r="Z1008" i="216"/>
  <c r="Y1008" i="216"/>
  <c r="AA1008" i="216" s="1"/>
  <c r="W1008" i="216"/>
  <c r="V1008" i="216"/>
  <c r="X1008" i="216" s="1"/>
  <c r="T1008" i="216"/>
  <c r="S1008" i="216"/>
  <c r="U1008" i="216" s="1"/>
  <c r="Q1008" i="216"/>
  <c r="P1008" i="216"/>
  <c r="R1008" i="216" s="1"/>
  <c r="N1008" i="216"/>
  <c r="M1008" i="216"/>
  <c r="O1008" i="216" s="1"/>
  <c r="K1008" i="216"/>
  <c r="J1008" i="216"/>
  <c r="L1008" i="216" s="1"/>
  <c r="H1008" i="216"/>
  <c r="G1008" i="216"/>
  <c r="I1008" i="216" s="1"/>
  <c r="AC1007" i="216"/>
  <c r="AB1007" i="216"/>
  <c r="AD1007" i="216" s="1"/>
  <c r="Z1007" i="216"/>
  <c r="Y1007" i="216"/>
  <c r="AA1007" i="216" s="1"/>
  <c r="W1007" i="216"/>
  <c r="V1007" i="216"/>
  <c r="X1007" i="216" s="1"/>
  <c r="T1007" i="216"/>
  <c r="S1007" i="216"/>
  <c r="U1007" i="216" s="1"/>
  <c r="Q1007" i="216"/>
  <c r="P1007" i="216"/>
  <c r="R1007" i="216" s="1"/>
  <c r="N1007" i="216"/>
  <c r="M1007" i="216"/>
  <c r="O1007" i="216" s="1"/>
  <c r="K1007" i="216"/>
  <c r="J1007" i="216"/>
  <c r="L1007" i="216" s="1"/>
  <c r="H1007" i="216"/>
  <c r="G1007" i="216"/>
  <c r="I1007" i="216" s="1"/>
  <c r="AC1006" i="216"/>
  <c r="AB1006" i="216"/>
  <c r="AD1006" i="216" s="1"/>
  <c r="Z1006" i="216"/>
  <c r="Y1006" i="216"/>
  <c r="AA1006" i="216" s="1"/>
  <c r="W1006" i="216"/>
  <c r="V1006" i="216"/>
  <c r="X1006" i="216" s="1"/>
  <c r="T1006" i="216"/>
  <c r="S1006" i="216"/>
  <c r="U1006" i="216" s="1"/>
  <c r="Q1006" i="216"/>
  <c r="P1006" i="216"/>
  <c r="R1006" i="216" s="1"/>
  <c r="N1006" i="216"/>
  <c r="M1006" i="216"/>
  <c r="O1006" i="216" s="1"/>
  <c r="K1006" i="216"/>
  <c r="J1006" i="216"/>
  <c r="L1006" i="216" s="1"/>
  <c r="H1006" i="216"/>
  <c r="G1006" i="216"/>
  <c r="I1006" i="216" s="1"/>
  <c r="AC1005" i="216"/>
  <c r="AB1005" i="216"/>
  <c r="AD1005" i="216" s="1"/>
  <c r="Z1005" i="216"/>
  <c r="Y1005" i="216"/>
  <c r="AA1005" i="216" s="1"/>
  <c r="W1005" i="216"/>
  <c r="V1005" i="216"/>
  <c r="X1005" i="216" s="1"/>
  <c r="T1005" i="216"/>
  <c r="S1005" i="216"/>
  <c r="U1005" i="216" s="1"/>
  <c r="Q1005" i="216"/>
  <c r="P1005" i="216"/>
  <c r="R1005" i="216" s="1"/>
  <c r="N1005" i="216"/>
  <c r="M1005" i="216"/>
  <c r="O1005" i="216" s="1"/>
  <c r="K1005" i="216"/>
  <c r="J1005" i="216"/>
  <c r="L1005" i="216" s="1"/>
  <c r="H1005" i="216"/>
  <c r="G1005" i="216"/>
  <c r="I1005" i="216" s="1"/>
  <c r="AC1004" i="216"/>
  <c r="AB1004" i="216"/>
  <c r="AD1004" i="216" s="1"/>
  <c r="Z1004" i="216"/>
  <c r="Y1004" i="216"/>
  <c r="AA1004" i="216" s="1"/>
  <c r="W1004" i="216"/>
  <c r="V1004" i="216"/>
  <c r="X1004" i="216" s="1"/>
  <c r="T1004" i="216"/>
  <c r="S1004" i="216"/>
  <c r="U1004" i="216" s="1"/>
  <c r="Q1004" i="216"/>
  <c r="P1004" i="216"/>
  <c r="R1004" i="216" s="1"/>
  <c r="N1004" i="216"/>
  <c r="M1004" i="216"/>
  <c r="O1004" i="216" s="1"/>
  <c r="K1004" i="216"/>
  <c r="J1004" i="216"/>
  <c r="L1004" i="216" s="1"/>
  <c r="H1004" i="216"/>
  <c r="G1004" i="216"/>
  <c r="I1004" i="216" s="1"/>
  <c r="AC1003" i="216"/>
  <c r="AB1003" i="216"/>
  <c r="AD1003" i="216" s="1"/>
  <c r="Z1003" i="216"/>
  <c r="Y1003" i="216"/>
  <c r="AA1003" i="216" s="1"/>
  <c r="W1003" i="216"/>
  <c r="V1003" i="216"/>
  <c r="X1003" i="216" s="1"/>
  <c r="T1003" i="216"/>
  <c r="S1003" i="216"/>
  <c r="U1003" i="216" s="1"/>
  <c r="Q1003" i="216"/>
  <c r="P1003" i="216"/>
  <c r="R1003" i="216" s="1"/>
  <c r="N1003" i="216"/>
  <c r="M1003" i="216"/>
  <c r="O1003" i="216" s="1"/>
  <c r="K1003" i="216"/>
  <c r="J1003" i="216"/>
  <c r="L1003" i="216" s="1"/>
  <c r="H1003" i="216"/>
  <c r="G1003" i="216"/>
  <c r="I1003" i="216" s="1"/>
  <c r="AC1002" i="216"/>
  <c r="AB1002" i="216"/>
  <c r="AD1002" i="216" s="1"/>
  <c r="Z1002" i="216"/>
  <c r="Y1002" i="216"/>
  <c r="AA1002" i="216" s="1"/>
  <c r="W1002" i="216"/>
  <c r="V1002" i="216"/>
  <c r="X1002" i="216" s="1"/>
  <c r="T1002" i="216"/>
  <c r="S1002" i="216"/>
  <c r="U1002" i="216" s="1"/>
  <c r="Q1002" i="216"/>
  <c r="P1002" i="216"/>
  <c r="R1002" i="216" s="1"/>
  <c r="N1002" i="216"/>
  <c r="M1002" i="216"/>
  <c r="O1002" i="216" s="1"/>
  <c r="K1002" i="216"/>
  <c r="J1002" i="216"/>
  <c r="L1002" i="216" s="1"/>
  <c r="H1002" i="216"/>
  <c r="G1002" i="216"/>
  <c r="I1002" i="216" s="1"/>
  <c r="AC1001" i="216"/>
  <c r="AB1001" i="216"/>
  <c r="AD1001" i="216" s="1"/>
  <c r="Z1001" i="216"/>
  <c r="Y1001" i="216"/>
  <c r="AA1001" i="216" s="1"/>
  <c r="W1001" i="216"/>
  <c r="V1001" i="216"/>
  <c r="X1001" i="216" s="1"/>
  <c r="T1001" i="216"/>
  <c r="S1001" i="216"/>
  <c r="U1001" i="216" s="1"/>
  <c r="Q1001" i="216"/>
  <c r="P1001" i="216"/>
  <c r="R1001" i="216" s="1"/>
  <c r="N1001" i="216"/>
  <c r="M1001" i="216"/>
  <c r="O1001" i="216" s="1"/>
  <c r="K1001" i="216"/>
  <c r="J1001" i="216"/>
  <c r="L1001" i="216" s="1"/>
  <c r="H1001" i="216"/>
  <c r="G1001" i="216"/>
  <c r="I1001" i="216" s="1"/>
  <c r="AC1000" i="216"/>
  <c r="AB1000" i="216"/>
  <c r="AD1000" i="216" s="1"/>
  <c r="Z1000" i="216"/>
  <c r="Y1000" i="216"/>
  <c r="AA1000" i="216" s="1"/>
  <c r="W1000" i="216"/>
  <c r="V1000" i="216"/>
  <c r="X1000" i="216" s="1"/>
  <c r="T1000" i="216"/>
  <c r="S1000" i="216"/>
  <c r="U1000" i="216" s="1"/>
  <c r="Q1000" i="216"/>
  <c r="P1000" i="216"/>
  <c r="R1000" i="216" s="1"/>
  <c r="N1000" i="216"/>
  <c r="M1000" i="216"/>
  <c r="O1000" i="216" s="1"/>
  <c r="K1000" i="216"/>
  <c r="J1000" i="216"/>
  <c r="L1000" i="216" s="1"/>
  <c r="H1000" i="216"/>
  <c r="G1000" i="216"/>
  <c r="I1000" i="216" s="1"/>
  <c r="AC999" i="216"/>
  <c r="AB999" i="216"/>
  <c r="AD999" i="216" s="1"/>
  <c r="Z999" i="216"/>
  <c r="Y999" i="216"/>
  <c r="AA999" i="216" s="1"/>
  <c r="W999" i="216"/>
  <c r="V999" i="216"/>
  <c r="X999" i="216" s="1"/>
  <c r="T999" i="216"/>
  <c r="S999" i="216"/>
  <c r="U999" i="216" s="1"/>
  <c r="Q999" i="216"/>
  <c r="P999" i="216"/>
  <c r="R999" i="216" s="1"/>
  <c r="N999" i="216"/>
  <c r="M999" i="216"/>
  <c r="O999" i="216" s="1"/>
  <c r="K999" i="216"/>
  <c r="J999" i="216"/>
  <c r="L999" i="216" s="1"/>
  <c r="H999" i="216"/>
  <c r="G999" i="216"/>
  <c r="I999" i="216" s="1"/>
  <c r="AC998" i="216"/>
  <c r="AB998" i="216"/>
  <c r="AD998" i="216" s="1"/>
  <c r="Z998" i="216"/>
  <c r="Y998" i="216"/>
  <c r="AA998" i="216" s="1"/>
  <c r="W998" i="216"/>
  <c r="V998" i="216"/>
  <c r="X998" i="216" s="1"/>
  <c r="T998" i="216"/>
  <c r="S998" i="216"/>
  <c r="U998" i="216" s="1"/>
  <c r="Q998" i="216"/>
  <c r="P998" i="216"/>
  <c r="R998" i="216" s="1"/>
  <c r="N998" i="216"/>
  <c r="M998" i="216"/>
  <c r="O998" i="216" s="1"/>
  <c r="K998" i="216"/>
  <c r="J998" i="216"/>
  <c r="L998" i="216" s="1"/>
  <c r="H998" i="216"/>
  <c r="G998" i="216"/>
  <c r="I998" i="216" s="1"/>
  <c r="AC997" i="216"/>
  <c r="AB997" i="216"/>
  <c r="AD997" i="216" s="1"/>
  <c r="Z997" i="216"/>
  <c r="Y997" i="216"/>
  <c r="AA997" i="216" s="1"/>
  <c r="W997" i="216"/>
  <c r="V997" i="216"/>
  <c r="X997" i="216" s="1"/>
  <c r="T997" i="216"/>
  <c r="S997" i="216"/>
  <c r="U997" i="216" s="1"/>
  <c r="Q997" i="216"/>
  <c r="P997" i="216"/>
  <c r="R997" i="216" s="1"/>
  <c r="N997" i="216"/>
  <c r="M997" i="216"/>
  <c r="O997" i="216" s="1"/>
  <c r="K997" i="216"/>
  <c r="J997" i="216"/>
  <c r="L997" i="216" s="1"/>
  <c r="H997" i="216"/>
  <c r="G997" i="216"/>
  <c r="I997" i="216" s="1"/>
  <c r="AC996" i="216"/>
  <c r="AB996" i="216"/>
  <c r="AD996" i="216" s="1"/>
  <c r="Z996" i="216"/>
  <c r="Y996" i="216"/>
  <c r="AA996" i="216" s="1"/>
  <c r="W996" i="216"/>
  <c r="V996" i="216"/>
  <c r="X996" i="216" s="1"/>
  <c r="T996" i="216"/>
  <c r="S996" i="216"/>
  <c r="U996" i="216" s="1"/>
  <c r="Q996" i="216"/>
  <c r="P996" i="216"/>
  <c r="R996" i="216" s="1"/>
  <c r="N996" i="216"/>
  <c r="M996" i="216"/>
  <c r="O996" i="216" s="1"/>
  <c r="K996" i="216"/>
  <c r="J996" i="216"/>
  <c r="L996" i="216" s="1"/>
  <c r="H996" i="216"/>
  <c r="G996" i="216"/>
  <c r="I996" i="216" s="1"/>
  <c r="AC995" i="216"/>
  <c r="AB995" i="216"/>
  <c r="AD995" i="216" s="1"/>
  <c r="Z995" i="216"/>
  <c r="Y995" i="216"/>
  <c r="AA995" i="216" s="1"/>
  <c r="W995" i="216"/>
  <c r="V995" i="216"/>
  <c r="X995" i="216" s="1"/>
  <c r="T995" i="216"/>
  <c r="S995" i="216"/>
  <c r="U995" i="216" s="1"/>
  <c r="Q995" i="216"/>
  <c r="P995" i="216"/>
  <c r="R995" i="216" s="1"/>
  <c r="N995" i="216"/>
  <c r="M995" i="216"/>
  <c r="O995" i="216" s="1"/>
  <c r="K995" i="216"/>
  <c r="J995" i="216"/>
  <c r="L995" i="216" s="1"/>
  <c r="H995" i="216"/>
  <c r="G995" i="216"/>
  <c r="I995" i="216" s="1"/>
  <c r="AC994" i="216"/>
  <c r="AB994" i="216"/>
  <c r="AD994" i="216" s="1"/>
  <c r="Z994" i="216"/>
  <c r="Y994" i="216"/>
  <c r="AA994" i="216" s="1"/>
  <c r="W994" i="216"/>
  <c r="V994" i="216"/>
  <c r="X994" i="216" s="1"/>
  <c r="T994" i="216"/>
  <c r="S994" i="216"/>
  <c r="U994" i="216" s="1"/>
  <c r="Q994" i="216"/>
  <c r="P994" i="216"/>
  <c r="R994" i="216" s="1"/>
  <c r="N994" i="216"/>
  <c r="M994" i="216"/>
  <c r="O994" i="216" s="1"/>
  <c r="K994" i="216"/>
  <c r="J994" i="216"/>
  <c r="L994" i="216" s="1"/>
  <c r="H994" i="216"/>
  <c r="G994" i="216"/>
  <c r="I994" i="216" s="1"/>
  <c r="AC993" i="216"/>
  <c r="AB993" i="216"/>
  <c r="AD993" i="216" s="1"/>
  <c r="Z993" i="216"/>
  <c r="Y993" i="216"/>
  <c r="AA993" i="216" s="1"/>
  <c r="W993" i="216"/>
  <c r="V993" i="216"/>
  <c r="X993" i="216" s="1"/>
  <c r="T993" i="216"/>
  <c r="S993" i="216"/>
  <c r="U993" i="216" s="1"/>
  <c r="Q993" i="216"/>
  <c r="P993" i="216"/>
  <c r="R993" i="216" s="1"/>
  <c r="N993" i="216"/>
  <c r="M993" i="216"/>
  <c r="O993" i="216" s="1"/>
  <c r="K993" i="216"/>
  <c r="J993" i="216"/>
  <c r="L993" i="216" s="1"/>
  <c r="H993" i="216"/>
  <c r="G993" i="216"/>
  <c r="I993" i="216" s="1"/>
  <c r="AC992" i="216"/>
  <c r="AB992" i="216"/>
  <c r="AD992" i="216" s="1"/>
  <c r="Z992" i="216"/>
  <c r="Y992" i="216"/>
  <c r="AA992" i="216" s="1"/>
  <c r="W992" i="216"/>
  <c r="V992" i="216"/>
  <c r="X992" i="216" s="1"/>
  <c r="T992" i="216"/>
  <c r="S992" i="216"/>
  <c r="U992" i="216" s="1"/>
  <c r="Q992" i="216"/>
  <c r="P992" i="216"/>
  <c r="R992" i="216" s="1"/>
  <c r="N992" i="216"/>
  <c r="M992" i="216"/>
  <c r="O992" i="216" s="1"/>
  <c r="K992" i="216"/>
  <c r="J992" i="216"/>
  <c r="L992" i="216" s="1"/>
  <c r="H992" i="216"/>
  <c r="G992" i="216"/>
  <c r="I992" i="216" s="1"/>
  <c r="AC991" i="216"/>
  <c r="AB991" i="216"/>
  <c r="AD991" i="216" s="1"/>
  <c r="Z991" i="216"/>
  <c r="Y991" i="216"/>
  <c r="AA991" i="216" s="1"/>
  <c r="W991" i="216"/>
  <c r="V991" i="216"/>
  <c r="X991" i="216" s="1"/>
  <c r="T991" i="216"/>
  <c r="S991" i="216"/>
  <c r="U991" i="216" s="1"/>
  <c r="Q991" i="216"/>
  <c r="P991" i="216"/>
  <c r="R991" i="216" s="1"/>
  <c r="N991" i="216"/>
  <c r="M991" i="216"/>
  <c r="O991" i="216" s="1"/>
  <c r="K991" i="216"/>
  <c r="J991" i="216"/>
  <c r="L991" i="216" s="1"/>
  <c r="H991" i="216"/>
  <c r="G991" i="216"/>
  <c r="I991" i="216" s="1"/>
  <c r="AC990" i="216"/>
  <c r="AB990" i="216"/>
  <c r="AD990" i="216" s="1"/>
  <c r="Z990" i="216"/>
  <c r="Y990" i="216"/>
  <c r="AA990" i="216" s="1"/>
  <c r="W990" i="216"/>
  <c r="V990" i="216"/>
  <c r="X990" i="216" s="1"/>
  <c r="T990" i="216"/>
  <c r="S990" i="216"/>
  <c r="U990" i="216" s="1"/>
  <c r="Q990" i="216"/>
  <c r="P990" i="216"/>
  <c r="R990" i="216" s="1"/>
  <c r="N990" i="216"/>
  <c r="M990" i="216"/>
  <c r="O990" i="216" s="1"/>
  <c r="K990" i="216"/>
  <c r="J990" i="216"/>
  <c r="L990" i="216" s="1"/>
  <c r="H990" i="216"/>
  <c r="G990" i="216"/>
  <c r="I990" i="216" s="1"/>
  <c r="AC989" i="216"/>
  <c r="AB989" i="216"/>
  <c r="AD989" i="216" s="1"/>
  <c r="Z989" i="216"/>
  <c r="Y989" i="216"/>
  <c r="AA989" i="216" s="1"/>
  <c r="W989" i="216"/>
  <c r="V989" i="216"/>
  <c r="X989" i="216" s="1"/>
  <c r="T989" i="216"/>
  <c r="S989" i="216"/>
  <c r="U989" i="216" s="1"/>
  <c r="Q989" i="216"/>
  <c r="P989" i="216"/>
  <c r="R989" i="216" s="1"/>
  <c r="N989" i="216"/>
  <c r="M989" i="216"/>
  <c r="O989" i="216" s="1"/>
  <c r="K989" i="216"/>
  <c r="J989" i="216"/>
  <c r="L989" i="216" s="1"/>
  <c r="H989" i="216"/>
  <c r="G989" i="216"/>
  <c r="I989" i="216" s="1"/>
  <c r="AC988" i="216"/>
  <c r="AB988" i="216"/>
  <c r="AD988" i="216" s="1"/>
  <c r="Z988" i="216"/>
  <c r="Y988" i="216"/>
  <c r="AA988" i="216" s="1"/>
  <c r="W988" i="216"/>
  <c r="V988" i="216"/>
  <c r="X988" i="216" s="1"/>
  <c r="T988" i="216"/>
  <c r="S988" i="216"/>
  <c r="U988" i="216" s="1"/>
  <c r="Q988" i="216"/>
  <c r="P988" i="216"/>
  <c r="R988" i="216" s="1"/>
  <c r="N988" i="216"/>
  <c r="M988" i="216"/>
  <c r="O988" i="216" s="1"/>
  <c r="K988" i="216"/>
  <c r="J988" i="216"/>
  <c r="L988" i="216" s="1"/>
  <c r="H988" i="216"/>
  <c r="G988" i="216"/>
  <c r="I988" i="216" s="1"/>
  <c r="AC987" i="216"/>
  <c r="AB987" i="216"/>
  <c r="AD987" i="216" s="1"/>
  <c r="Z987" i="216"/>
  <c r="Y987" i="216"/>
  <c r="AA987" i="216" s="1"/>
  <c r="W987" i="216"/>
  <c r="V987" i="216"/>
  <c r="X987" i="216" s="1"/>
  <c r="T987" i="216"/>
  <c r="S987" i="216"/>
  <c r="U987" i="216" s="1"/>
  <c r="Q987" i="216"/>
  <c r="P987" i="216"/>
  <c r="R987" i="216" s="1"/>
  <c r="N987" i="216"/>
  <c r="M987" i="216"/>
  <c r="O987" i="216" s="1"/>
  <c r="K987" i="216"/>
  <c r="J987" i="216"/>
  <c r="L987" i="216" s="1"/>
  <c r="H987" i="216"/>
  <c r="G987" i="216"/>
  <c r="I987" i="216" s="1"/>
  <c r="AC986" i="216"/>
  <c r="AB986" i="216"/>
  <c r="AD986" i="216" s="1"/>
  <c r="Z986" i="216"/>
  <c r="Y986" i="216"/>
  <c r="AA986" i="216" s="1"/>
  <c r="W986" i="216"/>
  <c r="V986" i="216"/>
  <c r="X986" i="216" s="1"/>
  <c r="T986" i="216"/>
  <c r="S986" i="216"/>
  <c r="U986" i="216" s="1"/>
  <c r="Q986" i="216"/>
  <c r="P986" i="216"/>
  <c r="R986" i="216" s="1"/>
  <c r="N986" i="216"/>
  <c r="M986" i="216"/>
  <c r="O986" i="216" s="1"/>
  <c r="K986" i="216"/>
  <c r="J986" i="216"/>
  <c r="L986" i="216" s="1"/>
  <c r="H986" i="216"/>
  <c r="G986" i="216"/>
  <c r="I986" i="216" s="1"/>
  <c r="AC985" i="216"/>
  <c r="AB985" i="216"/>
  <c r="AD985" i="216" s="1"/>
  <c r="Z985" i="216"/>
  <c r="Y985" i="216"/>
  <c r="AA985" i="216" s="1"/>
  <c r="W985" i="216"/>
  <c r="V985" i="216"/>
  <c r="X985" i="216" s="1"/>
  <c r="T985" i="216"/>
  <c r="S985" i="216"/>
  <c r="U985" i="216" s="1"/>
  <c r="Q985" i="216"/>
  <c r="P985" i="216"/>
  <c r="R985" i="216" s="1"/>
  <c r="N985" i="216"/>
  <c r="M985" i="216"/>
  <c r="O985" i="216" s="1"/>
  <c r="K985" i="216"/>
  <c r="J985" i="216"/>
  <c r="L985" i="216" s="1"/>
  <c r="H985" i="216"/>
  <c r="G985" i="216"/>
  <c r="I985" i="216" s="1"/>
  <c r="AC984" i="216"/>
  <c r="AB984" i="216"/>
  <c r="AD984" i="216" s="1"/>
  <c r="Z984" i="216"/>
  <c r="Y984" i="216"/>
  <c r="AA984" i="216" s="1"/>
  <c r="W984" i="216"/>
  <c r="V984" i="216"/>
  <c r="X984" i="216" s="1"/>
  <c r="T984" i="216"/>
  <c r="S984" i="216"/>
  <c r="U984" i="216" s="1"/>
  <c r="Q984" i="216"/>
  <c r="P984" i="216"/>
  <c r="R984" i="216" s="1"/>
  <c r="N984" i="216"/>
  <c r="M984" i="216"/>
  <c r="O984" i="216" s="1"/>
  <c r="K984" i="216"/>
  <c r="J984" i="216"/>
  <c r="L984" i="216" s="1"/>
  <c r="H984" i="216"/>
  <c r="G984" i="216"/>
  <c r="I984" i="216" s="1"/>
  <c r="AC983" i="216"/>
  <c r="AB983" i="216"/>
  <c r="AD983" i="216" s="1"/>
  <c r="Z983" i="216"/>
  <c r="Y983" i="216"/>
  <c r="AA983" i="216" s="1"/>
  <c r="W983" i="216"/>
  <c r="V983" i="216"/>
  <c r="X983" i="216" s="1"/>
  <c r="T983" i="216"/>
  <c r="S983" i="216"/>
  <c r="U983" i="216" s="1"/>
  <c r="Q983" i="216"/>
  <c r="P983" i="216"/>
  <c r="R983" i="216" s="1"/>
  <c r="N983" i="216"/>
  <c r="M983" i="216"/>
  <c r="O983" i="216" s="1"/>
  <c r="K983" i="216"/>
  <c r="J983" i="216"/>
  <c r="L983" i="216" s="1"/>
  <c r="H983" i="216"/>
  <c r="G983" i="216"/>
  <c r="I983" i="216" s="1"/>
  <c r="AC982" i="216"/>
  <c r="AB982" i="216"/>
  <c r="AD982" i="216" s="1"/>
  <c r="Z982" i="216"/>
  <c r="Y982" i="216"/>
  <c r="AA982" i="216" s="1"/>
  <c r="W982" i="216"/>
  <c r="V982" i="216"/>
  <c r="X982" i="216" s="1"/>
  <c r="T982" i="216"/>
  <c r="S982" i="216"/>
  <c r="U982" i="216" s="1"/>
  <c r="Q982" i="216"/>
  <c r="P982" i="216"/>
  <c r="R982" i="216" s="1"/>
  <c r="N982" i="216"/>
  <c r="M982" i="216"/>
  <c r="O982" i="216" s="1"/>
  <c r="K982" i="216"/>
  <c r="J982" i="216"/>
  <c r="L982" i="216" s="1"/>
  <c r="H982" i="216"/>
  <c r="G982" i="216"/>
  <c r="I982" i="216" s="1"/>
  <c r="AC981" i="216"/>
  <c r="AB981" i="216"/>
  <c r="AD981" i="216" s="1"/>
  <c r="Z981" i="216"/>
  <c r="Y981" i="216"/>
  <c r="AA981" i="216" s="1"/>
  <c r="W981" i="216"/>
  <c r="V981" i="216"/>
  <c r="X981" i="216" s="1"/>
  <c r="T981" i="216"/>
  <c r="S981" i="216"/>
  <c r="U981" i="216" s="1"/>
  <c r="Q981" i="216"/>
  <c r="P981" i="216"/>
  <c r="R981" i="216" s="1"/>
  <c r="N981" i="216"/>
  <c r="M981" i="216"/>
  <c r="O981" i="216" s="1"/>
  <c r="K981" i="216"/>
  <c r="J981" i="216"/>
  <c r="L981" i="216" s="1"/>
  <c r="H981" i="216"/>
  <c r="G981" i="216"/>
  <c r="I981" i="216" s="1"/>
  <c r="AC980" i="216"/>
  <c r="AB980" i="216"/>
  <c r="AD980" i="216" s="1"/>
  <c r="Z980" i="216"/>
  <c r="Y980" i="216"/>
  <c r="AA980" i="216" s="1"/>
  <c r="W980" i="216"/>
  <c r="V980" i="216"/>
  <c r="X980" i="216" s="1"/>
  <c r="T980" i="216"/>
  <c r="S980" i="216"/>
  <c r="U980" i="216" s="1"/>
  <c r="Q980" i="216"/>
  <c r="P980" i="216"/>
  <c r="R980" i="216" s="1"/>
  <c r="N980" i="216"/>
  <c r="M980" i="216"/>
  <c r="O980" i="216" s="1"/>
  <c r="K980" i="216"/>
  <c r="J980" i="216"/>
  <c r="L980" i="216" s="1"/>
  <c r="H980" i="216"/>
  <c r="G980" i="216"/>
  <c r="I980" i="216" s="1"/>
  <c r="AC979" i="216"/>
  <c r="AB979" i="216"/>
  <c r="AD979" i="216" s="1"/>
  <c r="Z979" i="216"/>
  <c r="Y979" i="216"/>
  <c r="AA979" i="216" s="1"/>
  <c r="W979" i="216"/>
  <c r="V979" i="216"/>
  <c r="X979" i="216" s="1"/>
  <c r="T979" i="216"/>
  <c r="S979" i="216"/>
  <c r="U979" i="216" s="1"/>
  <c r="Q979" i="216"/>
  <c r="P979" i="216"/>
  <c r="R979" i="216" s="1"/>
  <c r="N979" i="216"/>
  <c r="M979" i="216"/>
  <c r="O979" i="216" s="1"/>
  <c r="K979" i="216"/>
  <c r="J979" i="216"/>
  <c r="L979" i="216" s="1"/>
  <c r="H979" i="216"/>
  <c r="G979" i="216"/>
  <c r="I979" i="216" s="1"/>
  <c r="AC978" i="216"/>
  <c r="AB978" i="216"/>
  <c r="AD978" i="216" s="1"/>
  <c r="Z978" i="216"/>
  <c r="Y978" i="216"/>
  <c r="AA978" i="216" s="1"/>
  <c r="W978" i="216"/>
  <c r="V978" i="216"/>
  <c r="X978" i="216" s="1"/>
  <c r="T978" i="216"/>
  <c r="S978" i="216"/>
  <c r="U978" i="216" s="1"/>
  <c r="Q978" i="216"/>
  <c r="P978" i="216"/>
  <c r="R978" i="216" s="1"/>
  <c r="N978" i="216"/>
  <c r="M978" i="216"/>
  <c r="O978" i="216" s="1"/>
  <c r="K978" i="216"/>
  <c r="J978" i="216"/>
  <c r="L978" i="216" s="1"/>
  <c r="H978" i="216"/>
  <c r="G978" i="216"/>
  <c r="I978" i="216" s="1"/>
  <c r="AC977" i="216"/>
  <c r="AB977" i="216"/>
  <c r="AD977" i="216" s="1"/>
  <c r="Z977" i="216"/>
  <c r="Y977" i="216"/>
  <c r="AA977" i="216" s="1"/>
  <c r="W977" i="216"/>
  <c r="V977" i="216"/>
  <c r="X977" i="216" s="1"/>
  <c r="T977" i="216"/>
  <c r="S977" i="216"/>
  <c r="U977" i="216" s="1"/>
  <c r="Q977" i="216"/>
  <c r="P977" i="216"/>
  <c r="R977" i="216" s="1"/>
  <c r="N977" i="216"/>
  <c r="M977" i="216"/>
  <c r="O977" i="216" s="1"/>
  <c r="K977" i="216"/>
  <c r="J977" i="216"/>
  <c r="L977" i="216" s="1"/>
  <c r="H977" i="216"/>
  <c r="G977" i="216"/>
  <c r="I977" i="216" s="1"/>
  <c r="AC976" i="216"/>
  <c r="AB976" i="216"/>
  <c r="AD976" i="216" s="1"/>
  <c r="Z976" i="216"/>
  <c r="Y976" i="216"/>
  <c r="AA976" i="216" s="1"/>
  <c r="W976" i="216"/>
  <c r="V976" i="216"/>
  <c r="X976" i="216" s="1"/>
  <c r="T976" i="216"/>
  <c r="S976" i="216"/>
  <c r="U976" i="216" s="1"/>
  <c r="Q976" i="216"/>
  <c r="P976" i="216"/>
  <c r="R976" i="216" s="1"/>
  <c r="N976" i="216"/>
  <c r="M976" i="216"/>
  <c r="O976" i="216" s="1"/>
  <c r="K976" i="216"/>
  <c r="J976" i="216"/>
  <c r="L976" i="216" s="1"/>
  <c r="H976" i="216"/>
  <c r="G976" i="216"/>
  <c r="I976" i="216" s="1"/>
  <c r="AC975" i="216"/>
  <c r="AB975" i="216"/>
  <c r="AD975" i="216" s="1"/>
  <c r="Z975" i="216"/>
  <c r="Y975" i="216"/>
  <c r="AA975" i="216" s="1"/>
  <c r="W975" i="216"/>
  <c r="V975" i="216"/>
  <c r="X975" i="216" s="1"/>
  <c r="T975" i="216"/>
  <c r="S975" i="216"/>
  <c r="U975" i="216" s="1"/>
  <c r="Q975" i="216"/>
  <c r="P975" i="216"/>
  <c r="R975" i="216" s="1"/>
  <c r="N975" i="216"/>
  <c r="M975" i="216"/>
  <c r="O975" i="216" s="1"/>
  <c r="K975" i="216"/>
  <c r="J975" i="216"/>
  <c r="L975" i="216" s="1"/>
  <c r="H975" i="216"/>
  <c r="G975" i="216"/>
  <c r="I975" i="216" s="1"/>
  <c r="AC974" i="216"/>
  <c r="AB974" i="216"/>
  <c r="AD974" i="216" s="1"/>
  <c r="Z974" i="216"/>
  <c r="Y974" i="216"/>
  <c r="AA974" i="216" s="1"/>
  <c r="W974" i="216"/>
  <c r="V974" i="216"/>
  <c r="X974" i="216" s="1"/>
  <c r="T974" i="216"/>
  <c r="S974" i="216"/>
  <c r="U974" i="216" s="1"/>
  <c r="Q974" i="216"/>
  <c r="P974" i="216"/>
  <c r="R974" i="216" s="1"/>
  <c r="N974" i="216"/>
  <c r="M974" i="216"/>
  <c r="O974" i="216" s="1"/>
  <c r="K974" i="216"/>
  <c r="J974" i="216"/>
  <c r="L974" i="216" s="1"/>
  <c r="H974" i="216"/>
  <c r="G974" i="216"/>
  <c r="I974" i="216" s="1"/>
  <c r="AC973" i="216"/>
  <c r="AB973" i="216"/>
  <c r="AD973" i="216" s="1"/>
  <c r="Z973" i="216"/>
  <c r="Y973" i="216"/>
  <c r="AA973" i="216" s="1"/>
  <c r="W973" i="216"/>
  <c r="V973" i="216"/>
  <c r="X973" i="216" s="1"/>
  <c r="T973" i="216"/>
  <c r="S973" i="216"/>
  <c r="U973" i="216" s="1"/>
  <c r="Q973" i="216"/>
  <c r="P973" i="216"/>
  <c r="R973" i="216" s="1"/>
  <c r="N973" i="216"/>
  <c r="M973" i="216"/>
  <c r="O973" i="216" s="1"/>
  <c r="K973" i="216"/>
  <c r="J973" i="216"/>
  <c r="L973" i="216" s="1"/>
  <c r="H973" i="216"/>
  <c r="G973" i="216"/>
  <c r="I973" i="216" s="1"/>
  <c r="AC972" i="216"/>
  <c r="AB972" i="216"/>
  <c r="AD972" i="216" s="1"/>
  <c r="Z972" i="216"/>
  <c r="Y972" i="216"/>
  <c r="AA972" i="216" s="1"/>
  <c r="W972" i="216"/>
  <c r="V972" i="216"/>
  <c r="X972" i="216" s="1"/>
  <c r="T972" i="216"/>
  <c r="S972" i="216"/>
  <c r="U972" i="216" s="1"/>
  <c r="Q972" i="216"/>
  <c r="P972" i="216"/>
  <c r="R972" i="216" s="1"/>
  <c r="N972" i="216"/>
  <c r="M972" i="216"/>
  <c r="O972" i="216" s="1"/>
  <c r="K972" i="216"/>
  <c r="J972" i="216"/>
  <c r="L972" i="216" s="1"/>
  <c r="H972" i="216"/>
  <c r="G972" i="216"/>
  <c r="I972" i="216" s="1"/>
  <c r="AC971" i="216"/>
  <c r="AB971" i="216"/>
  <c r="AD971" i="216" s="1"/>
  <c r="Z971" i="216"/>
  <c r="Y971" i="216"/>
  <c r="AA971" i="216" s="1"/>
  <c r="W971" i="216"/>
  <c r="V971" i="216"/>
  <c r="X971" i="216" s="1"/>
  <c r="T971" i="216"/>
  <c r="S971" i="216"/>
  <c r="U971" i="216" s="1"/>
  <c r="Q971" i="216"/>
  <c r="P971" i="216"/>
  <c r="R971" i="216" s="1"/>
  <c r="N971" i="216"/>
  <c r="M971" i="216"/>
  <c r="O971" i="216" s="1"/>
  <c r="K971" i="216"/>
  <c r="J971" i="216"/>
  <c r="L971" i="216" s="1"/>
  <c r="H971" i="216"/>
  <c r="G971" i="216"/>
  <c r="I971" i="216" s="1"/>
  <c r="AC970" i="216"/>
  <c r="AB970" i="216"/>
  <c r="AD970" i="216" s="1"/>
  <c r="Z970" i="216"/>
  <c r="Y970" i="216"/>
  <c r="AA970" i="216" s="1"/>
  <c r="W970" i="216"/>
  <c r="V970" i="216"/>
  <c r="X970" i="216" s="1"/>
  <c r="T970" i="216"/>
  <c r="S970" i="216"/>
  <c r="U970" i="216" s="1"/>
  <c r="Q970" i="216"/>
  <c r="P970" i="216"/>
  <c r="R970" i="216" s="1"/>
  <c r="N970" i="216"/>
  <c r="M970" i="216"/>
  <c r="O970" i="216" s="1"/>
  <c r="K970" i="216"/>
  <c r="J970" i="216"/>
  <c r="L970" i="216" s="1"/>
  <c r="H970" i="216"/>
  <c r="G970" i="216"/>
  <c r="I970" i="216" s="1"/>
  <c r="AC969" i="216"/>
  <c r="AB969" i="216"/>
  <c r="AD969" i="216" s="1"/>
  <c r="Z969" i="216"/>
  <c r="Y969" i="216"/>
  <c r="AA969" i="216" s="1"/>
  <c r="W969" i="216"/>
  <c r="V969" i="216"/>
  <c r="X969" i="216" s="1"/>
  <c r="T969" i="216"/>
  <c r="S969" i="216"/>
  <c r="U969" i="216" s="1"/>
  <c r="Q969" i="216"/>
  <c r="P969" i="216"/>
  <c r="R969" i="216" s="1"/>
  <c r="N969" i="216"/>
  <c r="M969" i="216"/>
  <c r="O969" i="216" s="1"/>
  <c r="K969" i="216"/>
  <c r="J969" i="216"/>
  <c r="L969" i="216" s="1"/>
  <c r="H969" i="216"/>
  <c r="G969" i="216"/>
  <c r="I969" i="216" s="1"/>
  <c r="AC968" i="216"/>
  <c r="AB968" i="216"/>
  <c r="AD968" i="216" s="1"/>
  <c r="Z968" i="216"/>
  <c r="Y968" i="216"/>
  <c r="AA968" i="216" s="1"/>
  <c r="W968" i="216"/>
  <c r="V968" i="216"/>
  <c r="X968" i="216" s="1"/>
  <c r="T968" i="216"/>
  <c r="S968" i="216"/>
  <c r="U968" i="216" s="1"/>
  <c r="Q968" i="216"/>
  <c r="P968" i="216"/>
  <c r="R968" i="216" s="1"/>
  <c r="N968" i="216"/>
  <c r="M968" i="216"/>
  <c r="O968" i="216" s="1"/>
  <c r="K968" i="216"/>
  <c r="J968" i="216"/>
  <c r="L968" i="216" s="1"/>
  <c r="H968" i="216"/>
  <c r="G968" i="216"/>
  <c r="I968" i="216" s="1"/>
  <c r="AC967" i="216"/>
  <c r="AB967" i="216"/>
  <c r="AD967" i="216" s="1"/>
  <c r="Z967" i="216"/>
  <c r="Y967" i="216"/>
  <c r="AA967" i="216" s="1"/>
  <c r="W967" i="216"/>
  <c r="V967" i="216"/>
  <c r="X967" i="216" s="1"/>
  <c r="T967" i="216"/>
  <c r="S967" i="216"/>
  <c r="U967" i="216" s="1"/>
  <c r="Q967" i="216"/>
  <c r="P967" i="216"/>
  <c r="R967" i="216" s="1"/>
  <c r="N967" i="216"/>
  <c r="M967" i="216"/>
  <c r="O967" i="216" s="1"/>
  <c r="K967" i="216"/>
  <c r="J967" i="216"/>
  <c r="L967" i="216" s="1"/>
  <c r="H967" i="216"/>
  <c r="G967" i="216"/>
  <c r="I967" i="216" s="1"/>
  <c r="AC966" i="216"/>
  <c r="AB966" i="216"/>
  <c r="AD966" i="216" s="1"/>
  <c r="Z966" i="216"/>
  <c r="Y966" i="216"/>
  <c r="AA966" i="216" s="1"/>
  <c r="W966" i="216"/>
  <c r="V966" i="216"/>
  <c r="X966" i="216" s="1"/>
  <c r="T966" i="216"/>
  <c r="S966" i="216"/>
  <c r="U966" i="216" s="1"/>
  <c r="Q966" i="216"/>
  <c r="P966" i="216"/>
  <c r="R966" i="216" s="1"/>
  <c r="N966" i="216"/>
  <c r="M966" i="216"/>
  <c r="O966" i="216" s="1"/>
  <c r="K966" i="216"/>
  <c r="J966" i="216"/>
  <c r="L966" i="216" s="1"/>
  <c r="H966" i="216"/>
  <c r="G966" i="216"/>
  <c r="I966" i="216" s="1"/>
  <c r="AC965" i="216"/>
  <c r="AB965" i="216"/>
  <c r="AD965" i="216" s="1"/>
  <c r="Z965" i="216"/>
  <c r="Y965" i="216"/>
  <c r="AA965" i="216" s="1"/>
  <c r="W965" i="216"/>
  <c r="V965" i="216"/>
  <c r="X965" i="216" s="1"/>
  <c r="T965" i="216"/>
  <c r="S965" i="216"/>
  <c r="U965" i="216" s="1"/>
  <c r="Q965" i="216"/>
  <c r="P965" i="216"/>
  <c r="R965" i="216" s="1"/>
  <c r="N965" i="216"/>
  <c r="M965" i="216"/>
  <c r="O965" i="216" s="1"/>
  <c r="K965" i="216"/>
  <c r="J965" i="216"/>
  <c r="L965" i="216" s="1"/>
  <c r="H965" i="216"/>
  <c r="G965" i="216"/>
  <c r="I965" i="216" s="1"/>
  <c r="AC964" i="216"/>
  <c r="AB964" i="216"/>
  <c r="AD964" i="216" s="1"/>
  <c r="Z964" i="216"/>
  <c r="Y964" i="216"/>
  <c r="AA964" i="216" s="1"/>
  <c r="W964" i="216"/>
  <c r="V964" i="216"/>
  <c r="X964" i="216" s="1"/>
  <c r="T964" i="216"/>
  <c r="S964" i="216"/>
  <c r="U964" i="216" s="1"/>
  <c r="Q964" i="216"/>
  <c r="P964" i="216"/>
  <c r="R964" i="216" s="1"/>
  <c r="N964" i="216"/>
  <c r="M964" i="216"/>
  <c r="O964" i="216" s="1"/>
  <c r="K964" i="216"/>
  <c r="J964" i="216"/>
  <c r="L964" i="216" s="1"/>
  <c r="H964" i="216"/>
  <c r="G964" i="216"/>
  <c r="I964" i="216" s="1"/>
  <c r="AC963" i="216"/>
  <c r="AB963" i="216"/>
  <c r="AD963" i="216" s="1"/>
  <c r="Z963" i="216"/>
  <c r="Y963" i="216"/>
  <c r="AA963" i="216" s="1"/>
  <c r="W963" i="216"/>
  <c r="V963" i="216"/>
  <c r="X963" i="216" s="1"/>
  <c r="T963" i="216"/>
  <c r="S963" i="216"/>
  <c r="U963" i="216" s="1"/>
  <c r="Q963" i="216"/>
  <c r="P963" i="216"/>
  <c r="R963" i="216" s="1"/>
  <c r="N963" i="216"/>
  <c r="M963" i="216"/>
  <c r="O963" i="216" s="1"/>
  <c r="K963" i="216"/>
  <c r="J963" i="216"/>
  <c r="L963" i="216" s="1"/>
  <c r="H963" i="216"/>
  <c r="G963" i="216"/>
  <c r="I963" i="216" s="1"/>
  <c r="AC962" i="216"/>
  <c r="AB962" i="216"/>
  <c r="AD962" i="216" s="1"/>
  <c r="Z962" i="216"/>
  <c r="Y962" i="216"/>
  <c r="AA962" i="216" s="1"/>
  <c r="W962" i="216"/>
  <c r="V962" i="216"/>
  <c r="X962" i="216" s="1"/>
  <c r="T962" i="216"/>
  <c r="S962" i="216"/>
  <c r="U962" i="216" s="1"/>
  <c r="Q962" i="216"/>
  <c r="P962" i="216"/>
  <c r="R962" i="216" s="1"/>
  <c r="N962" i="216"/>
  <c r="M962" i="216"/>
  <c r="O962" i="216" s="1"/>
  <c r="K962" i="216"/>
  <c r="J962" i="216"/>
  <c r="L962" i="216" s="1"/>
  <c r="H962" i="216"/>
  <c r="G962" i="216"/>
  <c r="I962" i="216" s="1"/>
  <c r="AC961" i="216"/>
  <c r="AB961" i="216"/>
  <c r="AD961" i="216" s="1"/>
  <c r="Z961" i="216"/>
  <c r="Y961" i="216"/>
  <c r="AA961" i="216" s="1"/>
  <c r="W961" i="216"/>
  <c r="V961" i="216"/>
  <c r="X961" i="216" s="1"/>
  <c r="T961" i="216"/>
  <c r="S961" i="216"/>
  <c r="U961" i="216" s="1"/>
  <c r="Q961" i="216"/>
  <c r="P961" i="216"/>
  <c r="R961" i="216" s="1"/>
  <c r="N961" i="216"/>
  <c r="M961" i="216"/>
  <c r="O961" i="216" s="1"/>
  <c r="K961" i="216"/>
  <c r="J961" i="216"/>
  <c r="L961" i="216" s="1"/>
  <c r="H961" i="216"/>
  <c r="G961" i="216"/>
  <c r="I961" i="216" s="1"/>
  <c r="AC960" i="216"/>
  <c r="AB960" i="216"/>
  <c r="AD960" i="216" s="1"/>
  <c r="Z960" i="216"/>
  <c r="Y960" i="216"/>
  <c r="AA960" i="216" s="1"/>
  <c r="W960" i="216"/>
  <c r="V960" i="216"/>
  <c r="X960" i="216" s="1"/>
  <c r="T960" i="216"/>
  <c r="S960" i="216"/>
  <c r="U960" i="216" s="1"/>
  <c r="Q960" i="216"/>
  <c r="P960" i="216"/>
  <c r="R960" i="216" s="1"/>
  <c r="N960" i="216"/>
  <c r="M960" i="216"/>
  <c r="O960" i="216" s="1"/>
  <c r="K960" i="216"/>
  <c r="J960" i="216"/>
  <c r="L960" i="216" s="1"/>
  <c r="H960" i="216"/>
  <c r="G960" i="216"/>
  <c r="I960" i="216" s="1"/>
  <c r="AC959" i="216"/>
  <c r="AB959" i="216"/>
  <c r="AD959" i="216" s="1"/>
  <c r="Z959" i="216"/>
  <c r="Y959" i="216"/>
  <c r="AA959" i="216" s="1"/>
  <c r="W959" i="216"/>
  <c r="V959" i="216"/>
  <c r="X959" i="216" s="1"/>
  <c r="T959" i="216"/>
  <c r="S959" i="216"/>
  <c r="U959" i="216" s="1"/>
  <c r="Q959" i="216"/>
  <c r="P959" i="216"/>
  <c r="R959" i="216" s="1"/>
  <c r="N959" i="216"/>
  <c r="M959" i="216"/>
  <c r="O959" i="216" s="1"/>
  <c r="K959" i="216"/>
  <c r="J959" i="216"/>
  <c r="L959" i="216" s="1"/>
  <c r="H959" i="216"/>
  <c r="G959" i="216"/>
  <c r="I959" i="216" s="1"/>
  <c r="AC958" i="216"/>
  <c r="AB958" i="216"/>
  <c r="AD958" i="216" s="1"/>
  <c r="Z958" i="216"/>
  <c r="Y958" i="216"/>
  <c r="AA958" i="216" s="1"/>
  <c r="W958" i="216"/>
  <c r="V958" i="216"/>
  <c r="X958" i="216" s="1"/>
  <c r="T958" i="216"/>
  <c r="S958" i="216"/>
  <c r="U958" i="216" s="1"/>
  <c r="Q958" i="216"/>
  <c r="P958" i="216"/>
  <c r="R958" i="216" s="1"/>
  <c r="N958" i="216"/>
  <c r="M958" i="216"/>
  <c r="O958" i="216" s="1"/>
  <c r="K958" i="216"/>
  <c r="J958" i="216"/>
  <c r="L958" i="216" s="1"/>
  <c r="H958" i="216"/>
  <c r="G958" i="216"/>
  <c r="I958" i="216" s="1"/>
  <c r="AC957" i="216"/>
  <c r="AB957" i="216"/>
  <c r="AD957" i="216" s="1"/>
  <c r="Z957" i="216"/>
  <c r="Y957" i="216"/>
  <c r="AA957" i="216" s="1"/>
  <c r="W957" i="216"/>
  <c r="V957" i="216"/>
  <c r="X957" i="216" s="1"/>
  <c r="T957" i="216"/>
  <c r="S957" i="216"/>
  <c r="U957" i="216" s="1"/>
  <c r="Q957" i="216"/>
  <c r="P957" i="216"/>
  <c r="R957" i="216" s="1"/>
  <c r="N957" i="216"/>
  <c r="M957" i="216"/>
  <c r="O957" i="216" s="1"/>
  <c r="K957" i="216"/>
  <c r="J957" i="216"/>
  <c r="L957" i="216" s="1"/>
  <c r="H957" i="216"/>
  <c r="G957" i="216"/>
  <c r="I957" i="216" s="1"/>
  <c r="AC956" i="216"/>
  <c r="AB956" i="216"/>
  <c r="AD956" i="216" s="1"/>
  <c r="Z956" i="216"/>
  <c r="Y956" i="216"/>
  <c r="AA956" i="216" s="1"/>
  <c r="W956" i="216"/>
  <c r="V956" i="216"/>
  <c r="X956" i="216" s="1"/>
  <c r="T956" i="216"/>
  <c r="S956" i="216"/>
  <c r="U956" i="216" s="1"/>
  <c r="Q956" i="216"/>
  <c r="P956" i="216"/>
  <c r="R956" i="216" s="1"/>
  <c r="N956" i="216"/>
  <c r="M956" i="216"/>
  <c r="O956" i="216" s="1"/>
  <c r="K956" i="216"/>
  <c r="J956" i="216"/>
  <c r="L956" i="216" s="1"/>
  <c r="H956" i="216"/>
  <c r="G956" i="216"/>
  <c r="I956" i="216" s="1"/>
  <c r="AC955" i="216"/>
  <c r="AB955" i="216"/>
  <c r="AD955" i="216" s="1"/>
  <c r="Z955" i="216"/>
  <c r="Y955" i="216"/>
  <c r="AA955" i="216" s="1"/>
  <c r="W955" i="216"/>
  <c r="V955" i="216"/>
  <c r="X955" i="216" s="1"/>
  <c r="T955" i="216"/>
  <c r="S955" i="216"/>
  <c r="U955" i="216" s="1"/>
  <c r="Q955" i="216"/>
  <c r="P955" i="216"/>
  <c r="R955" i="216" s="1"/>
  <c r="N955" i="216"/>
  <c r="M955" i="216"/>
  <c r="O955" i="216" s="1"/>
  <c r="K955" i="216"/>
  <c r="J955" i="216"/>
  <c r="L955" i="216" s="1"/>
  <c r="H955" i="216"/>
  <c r="G955" i="216"/>
  <c r="I955" i="216" s="1"/>
  <c r="AC954" i="216"/>
  <c r="AB954" i="216"/>
  <c r="AD954" i="216" s="1"/>
  <c r="Z954" i="216"/>
  <c r="Y954" i="216"/>
  <c r="AA954" i="216" s="1"/>
  <c r="W954" i="216"/>
  <c r="V954" i="216"/>
  <c r="X954" i="216" s="1"/>
  <c r="T954" i="216"/>
  <c r="S954" i="216"/>
  <c r="U954" i="216" s="1"/>
  <c r="Q954" i="216"/>
  <c r="P954" i="216"/>
  <c r="R954" i="216" s="1"/>
  <c r="N954" i="216"/>
  <c r="M954" i="216"/>
  <c r="O954" i="216" s="1"/>
  <c r="K954" i="216"/>
  <c r="J954" i="216"/>
  <c r="L954" i="216" s="1"/>
  <c r="H954" i="216"/>
  <c r="G954" i="216"/>
  <c r="I954" i="216" s="1"/>
  <c r="AC953" i="216"/>
  <c r="AB953" i="216"/>
  <c r="AD953" i="216" s="1"/>
  <c r="Z953" i="216"/>
  <c r="Y953" i="216"/>
  <c r="AA953" i="216" s="1"/>
  <c r="W953" i="216"/>
  <c r="V953" i="216"/>
  <c r="X953" i="216" s="1"/>
  <c r="T953" i="216"/>
  <c r="S953" i="216"/>
  <c r="U953" i="216" s="1"/>
  <c r="Q953" i="216"/>
  <c r="P953" i="216"/>
  <c r="R953" i="216" s="1"/>
  <c r="N953" i="216"/>
  <c r="M953" i="216"/>
  <c r="O953" i="216" s="1"/>
  <c r="K953" i="216"/>
  <c r="J953" i="216"/>
  <c r="L953" i="216" s="1"/>
  <c r="H953" i="216"/>
  <c r="G953" i="216"/>
  <c r="I953" i="216" s="1"/>
  <c r="AC952" i="216"/>
  <c r="AB952" i="216"/>
  <c r="AD952" i="216" s="1"/>
  <c r="Z952" i="216"/>
  <c r="Y952" i="216"/>
  <c r="AA952" i="216" s="1"/>
  <c r="W952" i="216"/>
  <c r="V952" i="216"/>
  <c r="X952" i="216" s="1"/>
  <c r="T952" i="216"/>
  <c r="S952" i="216"/>
  <c r="U952" i="216" s="1"/>
  <c r="Q952" i="216"/>
  <c r="P952" i="216"/>
  <c r="R952" i="216" s="1"/>
  <c r="N952" i="216"/>
  <c r="M952" i="216"/>
  <c r="O952" i="216" s="1"/>
  <c r="K952" i="216"/>
  <c r="J952" i="216"/>
  <c r="L952" i="216" s="1"/>
  <c r="H952" i="216"/>
  <c r="G952" i="216"/>
  <c r="I952" i="216" s="1"/>
  <c r="AC951" i="216"/>
  <c r="AB951" i="216"/>
  <c r="AD951" i="216" s="1"/>
  <c r="Z951" i="216"/>
  <c r="Y951" i="216"/>
  <c r="AA951" i="216" s="1"/>
  <c r="W951" i="216"/>
  <c r="V951" i="216"/>
  <c r="X951" i="216" s="1"/>
  <c r="T951" i="216"/>
  <c r="S951" i="216"/>
  <c r="U951" i="216" s="1"/>
  <c r="Q951" i="216"/>
  <c r="P951" i="216"/>
  <c r="R951" i="216" s="1"/>
  <c r="N951" i="216"/>
  <c r="M951" i="216"/>
  <c r="O951" i="216" s="1"/>
  <c r="K951" i="216"/>
  <c r="J951" i="216"/>
  <c r="L951" i="216" s="1"/>
  <c r="H951" i="216"/>
  <c r="G951" i="216"/>
  <c r="I951" i="216" s="1"/>
  <c r="AC950" i="216"/>
  <c r="AB950" i="216"/>
  <c r="AD950" i="216" s="1"/>
  <c r="Z950" i="216"/>
  <c r="Y950" i="216"/>
  <c r="AA950" i="216" s="1"/>
  <c r="W950" i="216"/>
  <c r="V950" i="216"/>
  <c r="X950" i="216" s="1"/>
  <c r="T950" i="216"/>
  <c r="S950" i="216"/>
  <c r="U950" i="216" s="1"/>
  <c r="Q950" i="216"/>
  <c r="P950" i="216"/>
  <c r="R950" i="216" s="1"/>
  <c r="N950" i="216"/>
  <c r="M950" i="216"/>
  <c r="O950" i="216" s="1"/>
  <c r="K950" i="216"/>
  <c r="J950" i="216"/>
  <c r="L950" i="216" s="1"/>
  <c r="H950" i="216"/>
  <c r="G950" i="216"/>
  <c r="I950" i="216" s="1"/>
  <c r="AC949" i="216"/>
  <c r="AB949" i="216"/>
  <c r="AD949" i="216" s="1"/>
  <c r="Z949" i="216"/>
  <c r="Y949" i="216"/>
  <c r="AA949" i="216" s="1"/>
  <c r="W949" i="216"/>
  <c r="V949" i="216"/>
  <c r="X949" i="216" s="1"/>
  <c r="T949" i="216"/>
  <c r="S949" i="216"/>
  <c r="U949" i="216" s="1"/>
  <c r="Q949" i="216"/>
  <c r="P949" i="216"/>
  <c r="R949" i="216" s="1"/>
  <c r="N949" i="216"/>
  <c r="M949" i="216"/>
  <c r="O949" i="216" s="1"/>
  <c r="K949" i="216"/>
  <c r="J949" i="216"/>
  <c r="L949" i="216" s="1"/>
  <c r="H949" i="216"/>
  <c r="G949" i="216"/>
  <c r="I949" i="216" s="1"/>
  <c r="AC948" i="216"/>
  <c r="AB948" i="216"/>
  <c r="AD948" i="216" s="1"/>
  <c r="Z948" i="216"/>
  <c r="Y948" i="216"/>
  <c r="AA948" i="216" s="1"/>
  <c r="W948" i="216"/>
  <c r="V948" i="216"/>
  <c r="X948" i="216" s="1"/>
  <c r="T948" i="216"/>
  <c r="S948" i="216"/>
  <c r="U948" i="216" s="1"/>
  <c r="Q948" i="216"/>
  <c r="P948" i="216"/>
  <c r="R948" i="216" s="1"/>
  <c r="N948" i="216"/>
  <c r="M948" i="216"/>
  <c r="O948" i="216" s="1"/>
  <c r="K948" i="216"/>
  <c r="J948" i="216"/>
  <c r="L948" i="216" s="1"/>
  <c r="H948" i="216"/>
  <c r="G948" i="216"/>
  <c r="I948" i="216" s="1"/>
  <c r="AC947" i="216"/>
  <c r="AB947" i="216"/>
  <c r="AD947" i="216" s="1"/>
  <c r="Z947" i="216"/>
  <c r="Y947" i="216"/>
  <c r="AA947" i="216" s="1"/>
  <c r="W947" i="216"/>
  <c r="V947" i="216"/>
  <c r="X947" i="216" s="1"/>
  <c r="T947" i="216"/>
  <c r="S947" i="216"/>
  <c r="U947" i="216" s="1"/>
  <c r="Q947" i="216"/>
  <c r="P947" i="216"/>
  <c r="R947" i="216" s="1"/>
  <c r="N947" i="216"/>
  <c r="M947" i="216"/>
  <c r="O947" i="216" s="1"/>
  <c r="K947" i="216"/>
  <c r="J947" i="216"/>
  <c r="L947" i="216" s="1"/>
  <c r="H947" i="216"/>
  <c r="G947" i="216"/>
  <c r="I947" i="216" s="1"/>
  <c r="AC946" i="216"/>
  <c r="AB946" i="216"/>
  <c r="AD946" i="216" s="1"/>
  <c r="Z946" i="216"/>
  <c r="Y946" i="216"/>
  <c r="AA946" i="216" s="1"/>
  <c r="W946" i="216"/>
  <c r="V946" i="216"/>
  <c r="X946" i="216" s="1"/>
  <c r="T946" i="216"/>
  <c r="S946" i="216"/>
  <c r="U946" i="216" s="1"/>
  <c r="Q946" i="216"/>
  <c r="P946" i="216"/>
  <c r="R946" i="216" s="1"/>
  <c r="N946" i="216"/>
  <c r="M946" i="216"/>
  <c r="O946" i="216" s="1"/>
  <c r="K946" i="216"/>
  <c r="J946" i="216"/>
  <c r="L946" i="216" s="1"/>
  <c r="H946" i="216"/>
  <c r="G946" i="216"/>
  <c r="I946" i="216" s="1"/>
  <c r="AC945" i="216"/>
  <c r="AB945" i="216"/>
  <c r="AD945" i="216" s="1"/>
  <c r="Z945" i="216"/>
  <c r="Y945" i="216"/>
  <c r="AA945" i="216" s="1"/>
  <c r="W945" i="216"/>
  <c r="V945" i="216"/>
  <c r="X945" i="216" s="1"/>
  <c r="T945" i="216"/>
  <c r="S945" i="216"/>
  <c r="U945" i="216" s="1"/>
  <c r="Q945" i="216"/>
  <c r="P945" i="216"/>
  <c r="R945" i="216" s="1"/>
  <c r="N945" i="216"/>
  <c r="M945" i="216"/>
  <c r="O945" i="216" s="1"/>
  <c r="K945" i="216"/>
  <c r="J945" i="216"/>
  <c r="L945" i="216" s="1"/>
  <c r="H945" i="216"/>
  <c r="G945" i="216"/>
  <c r="I945" i="216" s="1"/>
  <c r="AC944" i="216"/>
  <c r="AB944" i="216"/>
  <c r="AD944" i="216" s="1"/>
  <c r="Z944" i="216"/>
  <c r="Y944" i="216"/>
  <c r="AA944" i="216" s="1"/>
  <c r="W944" i="216"/>
  <c r="V944" i="216"/>
  <c r="X944" i="216" s="1"/>
  <c r="T944" i="216"/>
  <c r="S944" i="216"/>
  <c r="U944" i="216" s="1"/>
  <c r="Q944" i="216"/>
  <c r="P944" i="216"/>
  <c r="R944" i="216" s="1"/>
  <c r="N944" i="216"/>
  <c r="M944" i="216"/>
  <c r="O944" i="216" s="1"/>
  <c r="K944" i="216"/>
  <c r="J944" i="216"/>
  <c r="L944" i="216" s="1"/>
  <c r="H944" i="216"/>
  <c r="G944" i="216"/>
  <c r="I944" i="216" s="1"/>
  <c r="AC943" i="216"/>
  <c r="AB943" i="216"/>
  <c r="AD943" i="216" s="1"/>
  <c r="Z943" i="216"/>
  <c r="Y943" i="216"/>
  <c r="AA943" i="216" s="1"/>
  <c r="W943" i="216"/>
  <c r="V943" i="216"/>
  <c r="X943" i="216" s="1"/>
  <c r="T943" i="216"/>
  <c r="S943" i="216"/>
  <c r="U943" i="216" s="1"/>
  <c r="Q943" i="216"/>
  <c r="P943" i="216"/>
  <c r="R943" i="216" s="1"/>
  <c r="N943" i="216"/>
  <c r="M943" i="216"/>
  <c r="O943" i="216" s="1"/>
  <c r="K943" i="216"/>
  <c r="J943" i="216"/>
  <c r="L943" i="216" s="1"/>
  <c r="H943" i="216"/>
  <c r="G943" i="216"/>
  <c r="I943" i="216" s="1"/>
  <c r="AC942" i="216"/>
  <c r="AB942" i="216"/>
  <c r="AD942" i="216" s="1"/>
  <c r="Z942" i="216"/>
  <c r="Y942" i="216"/>
  <c r="AA942" i="216" s="1"/>
  <c r="W942" i="216"/>
  <c r="V942" i="216"/>
  <c r="X942" i="216" s="1"/>
  <c r="T942" i="216"/>
  <c r="S942" i="216"/>
  <c r="U942" i="216" s="1"/>
  <c r="Q942" i="216"/>
  <c r="P942" i="216"/>
  <c r="R942" i="216" s="1"/>
  <c r="N942" i="216"/>
  <c r="M942" i="216"/>
  <c r="O942" i="216" s="1"/>
  <c r="K942" i="216"/>
  <c r="J942" i="216"/>
  <c r="L942" i="216" s="1"/>
  <c r="H942" i="216"/>
  <c r="G942" i="216"/>
  <c r="I942" i="216" s="1"/>
  <c r="AC941" i="216"/>
  <c r="AB941" i="216"/>
  <c r="AD941" i="216" s="1"/>
  <c r="Z941" i="216"/>
  <c r="Y941" i="216"/>
  <c r="AA941" i="216" s="1"/>
  <c r="W941" i="216"/>
  <c r="V941" i="216"/>
  <c r="X941" i="216" s="1"/>
  <c r="T941" i="216"/>
  <c r="S941" i="216"/>
  <c r="U941" i="216" s="1"/>
  <c r="Q941" i="216"/>
  <c r="P941" i="216"/>
  <c r="R941" i="216" s="1"/>
  <c r="N941" i="216"/>
  <c r="M941" i="216"/>
  <c r="O941" i="216" s="1"/>
  <c r="K941" i="216"/>
  <c r="J941" i="216"/>
  <c r="L941" i="216" s="1"/>
  <c r="H941" i="216"/>
  <c r="G941" i="216"/>
  <c r="I941" i="216" s="1"/>
  <c r="AC940" i="216"/>
  <c r="AB940" i="216"/>
  <c r="AD940" i="216" s="1"/>
  <c r="Z940" i="216"/>
  <c r="Y940" i="216"/>
  <c r="AA940" i="216" s="1"/>
  <c r="W940" i="216"/>
  <c r="V940" i="216"/>
  <c r="X940" i="216" s="1"/>
  <c r="T940" i="216"/>
  <c r="S940" i="216"/>
  <c r="U940" i="216" s="1"/>
  <c r="Q940" i="216"/>
  <c r="P940" i="216"/>
  <c r="R940" i="216" s="1"/>
  <c r="N940" i="216"/>
  <c r="M940" i="216"/>
  <c r="O940" i="216" s="1"/>
  <c r="K940" i="216"/>
  <c r="J940" i="216"/>
  <c r="L940" i="216" s="1"/>
  <c r="H940" i="216"/>
  <c r="G940" i="216"/>
  <c r="I940" i="216" s="1"/>
  <c r="AC939" i="216"/>
  <c r="AB939" i="216"/>
  <c r="AD939" i="216" s="1"/>
  <c r="Z939" i="216"/>
  <c r="Y939" i="216"/>
  <c r="AA939" i="216" s="1"/>
  <c r="W939" i="216"/>
  <c r="V939" i="216"/>
  <c r="X939" i="216" s="1"/>
  <c r="T939" i="216"/>
  <c r="S939" i="216"/>
  <c r="U939" i="216" s="1"/>
  <c r="Q939" i="216"/>
  <c r="P939" i="216"/>
  <c r="R939" i="216" s="1"/>
  <c r="N939" i="216"/>
  <c r="M939" i="216"/>
  <c r="O939" i="216" s="1"/>
  <c r="K939" i="216"/>
  <c r="J939" i="216"/>
  <c r="L939" i="216" s="1"/>
  <c r="H939" i="216"/>
  <c r="G939" i="216"/>
  <c r="I939" i="216" s="1"/>
  <c r="AC938" i="216"/>
  <c r="AB938" i="216"/>
  <c r="AD938" i="216" s="1"/>
  <c r="Z938" i="216"/>
  <c r="Y938" i="216"/>
  <c r="AA938" i="216" s="1"/>
  <c r="W938" i="216"/>
  <c r="V938" i="216"/>
  <c r="X938" i="216" s="1"/>
  <c r="T938" i="216"/>
  <c r="S938" i="216"/>
  <c r="U938" i="216" s="1"/>
  <c r="Q938" i="216"/>
  <c r="P938" i="216"/>
  <c r="R938" i="216" s="1"/>
  <c r="N938" i="216"/>
  <c r="M938" i="216"/>
  <c r="O938" i="216" s="1"/>
  <c r="K938" i="216"/>
  <c r="J938" i="216"/>
  <c r="L938" i="216" s="1"/>
  <c r="H938" i="216"/>
  <c r="G938" i="216"/>
  <c r="I938" i="216" s="1"/>
  <c r="AC937" i="216"/>
  <c r="AB937" i="216"/>
  <c r="AD937" i="216" s="1"/>
  <c r="Z937" i="216"/>
  <c r="Y937" i="216"/>
  <c r="AA937" i="216" s="1"/>
  <c r="W937" i="216"/>
  <c r="V937" i="216"/>
  <c r="X937" i="216" s="1"/>
  <c r="T937" i="216"/>
  <c r="S937" i="216"/>
  <c r="U937" i="216" s="1"/>
  <c r="Q937" i="216"/>
  <c r="P937" i="216"/>
  <c r="R937" i="216" s="1"/>
  <c r="N937" i="216"/>
  <c r="M937" i="216"/>
  <c r="O937" i="216" s="1"/>
  <c r="K937" i="216"/>
  <c r="J937" i="216"/>
  <c r="L937" i="216" s="1"/>
  <c r="H937" i="216"/>
  <c r="G937" i="216"/>
  <c r="I937" i="216" s="1"/>
  <c r="AC936" i="216"/>
  <c r="AB936" i="216"/>
  <c r="AD936" i="216" s="1"/>
  <c r="Z936" i="216"/>
  <c r="Y936" i="216"/>
  <c r="AA936" i="216" s="1"/>
  <c r="W936" i="216"/>
  <c r="V936" i="216"/>
  <c r="X936" i="216" s="1"/>
  <c r="T936" i="216"/>
  <c r="S936" i="216"/>
  <c r="U936" i="216" s="1"/>
  <c r="Q936" i="216"/>
  <c r="P936" i="216"/>
  <c r="R936" i="216" s="1"/>
  <c r="N936" i="216"/>
  <c r="M936" i="216"/>
  <c r="O936" i="216" s="1"/>
  <c r="K936" i="216"/>
  <c r="J936" i="216"/>
  <c r="L936" i="216" s="1"/>
  <c r="H936" i="216"/>
  <c r="G936" i="216"/>
  <c r="I936" i="216" s="1"/>
  <c r="AC935" i="216"/>
  <c r="AB935" i="216"/>
  <c r="AD935" i="216" s="1"/>
  <c r="Z935" i="216"/>
  <c r="Y935" i="216"/>
  <c r="AA935" i="216" s="1"/>
  <c r="W935" i="216"/>
  <c r="V935" i="216"/>
  <c r="X935" i="216" s="1"/>
  <c r="T935" i="216"/>
  <c r="S935" i="216"/>
  <c r="U935" i="216" s="1"/>
  <c r="Q935" i="216"/>
  <c r="P935" i="216"/>
  <c r="R935" i="216" s="1"/>
  <c r="N935" i="216"/>
  <c r="M935" i="216"/>
  <c r="O935" i="216" s="1"/>
  <c r="K935" i="216"/>
  <c r="J935" i="216"/>
  <c r="L935" i="216" s="1"/>
  <c r="H935" i="216"/>
  <c r="G935" i="216"/>
  <c r="I935" i="216" s="1"/>
  <c r="AC934" i="216"/>
  <c r="AB934" i="216"/>
  <c r="AD934" i="216" s="1"/>
  <c r="Z934" i="216"/>
  <c r="Y934" i="216"/>
  <c r="AA934" i="216" s="1"/>
  <c r="W934" i="216"/>
  <c r="V934" i="216"/>
  <c r="X934" i="216" s="1"/>
  <c r="T934" i="216"/>
  <c r="S934" i="216"/>
  <c r="U934" i="216" s="1"/>
  <c r="Q934" i="216"/>
  <c r="P934" i="216"/>
  <c r="R934" i="216" s="1"/>
  <c r="N934" i="216"/>
  <c r="M934" i="216"/>
  <c r="O934" i="216" s="1"/>
  <c r="K934" i="216"/>
  <c r="J934" i="216"/>
  <c r="L934" i="216" s="1"/>
  <c r="H934" i="216"/>
  <c r="G934" i="216"/>
  <c r="I934" i="216" s="1"/>
  <c r="AC933" i="216"/>
  <c r="AB933" i="216"/>
  <c r="AD933" i="216" s="1"/>
  <c r="Z933" i="216"/>
  <c r="Y933" i="216"/>
  <c r="AA933" i="216" s="1"/>
  <c r="W933" i="216"/>
  <c r="V933" i="216"/>
  <c r="X933" i="216" s="1"/>
  <c r="T933" i="216"/>
  <c r="S933" i="216"/>
  <c r="U933" i="216" s="1"/>
  <c r="Q933" i="216"/>
  <c r="P933" i="216"/>
  <c r="R933" i="216" s="1"/>
  <c r="N933" i="216"/>
  <c r="M933" i="216"/>
  <c r="O933" i="216" s="1"/>
  <c r="K933" i="216"/>
  <c r="J933" i="216"/>
  <c r="L933" i="216" s="1"/>
  <c r="H933" i="216"/>
  <c r="G933" i="216"/>
  <c r="I933" i="216" s="1"/>
  <c r="AC932" i="216"/>
  <c r="AB932" i="216"/>
  <c r="AD932" i="216" s="1"/>
  <c r="Z932" i="216"/>
  <c r="Y932" i="216"/>
  <c r="AA932" i="216" s="1"/>
  <c r="W932" i="216"/>
  <c r="V932" i="216"/>
  <c r="X932" i="216" s="1"/>
  <c r="T932" i="216"/>
  <c r="S932" i="216"/>
  <c r="U932" i="216" s="1"/>
  <c r="Q932" i="216"/>
  <c r="P932" i="216"/>
  <c r="R932" i="216" s="1"/>
  <c r="N932" i="216"/>
  <c r="M932" i="216"/>
  <c r="O932" i="216" s="1"/>
  <c r="K932" i="216"/>
  <c r="J932" i="216"/>
  <c r="L932" i="216" s="1"/>
  <c r="H932" i="216"/>
  <c r="G932" i="216"/>
  <c r="I932" i="216" s="1"/>
  <c r="AC931" i="216"/>
  <c r="AB931" i="216"/>
  <c r="AD931" i="216" s="1"/>
  <c r="Z931" i="216"/>
  <c r="Y931" i="216"/>
  <c r="AA931" i="216" s="1"/>
  <c r="W931" i="216"/>
  <c r="V931" i="216"/>
  <c r="X931" i="216" s="1"/>
  <c r="T931" i="216"/>
  <c r="S931" i="216"/>
  <c r="U931" i="216" s="1"/>
  <c r="Q931" i="216"/>
  <c r="P931" i="216"/>
  <c r="R931" i="216" s="1"/>
  <c r="N931" i="216"/>
  <c r="M931" i="216"/>
  <c r="O931" i="216" s="1"/>
  <c r="K931" i="216"/>
  <c r="J931" i="216"/>
  <c r="L931" i="216" s="1"/>
  <c r="H931" i="216"/>
  <c r="G931" i="216"/>
  <c r="I931" i="216" s="1"/>
  <c r="AC930" i="216"/>
  <c r="AB930" i="216"/>
  <c r="AD930" i="216" s="1"/>
  <c r="Z930" i="216"/>
  <c r="Y930" i="216"/>
  <c r="AA930" i="216" s="1"/>
  <c r="W930" i="216"/>
  <c r="V930" i="216"/>
  <c r="X930" i="216" s="1"/>
  <c r="T930" i="216"/>
  <c r="S930" i="216"/>
  <c r="U930" i="216" s="1"/>
  <c r="Q930" i="216"/>
  <c r="P930" i="216"/>
  <c r="R930" i="216" s="1"/>
  <c r="N930" i="216"/>
  <c r="M930" i="216"/>
  <c r="O930" i="216" s="1"/>
  <c r="K930" i="216"/>
  <c r="J930" i="216"/>
  <c r="L930" i="216" s="1"/>
  <c r="H930" i="216"/>
  <c r="G930" i="216"/>
  <c r="I930" i="216" s="1"/>
  <c r="AC929" i="216"/>
  <c r="AB929" i="216"/>
  <c r="AD929" i="216" s="1"/>
  <c r="Z929" i="216"/>
  <c r="Y929" i="216"/>
  <c r="AA929" i="216" s="1"/>
  <c r="W929" i="216"/>
  <c r="V929" i="216"/>
  <c r="X929" i="216" s="1"/>
  <c r="T929" i="216"/>
  <c r="S929" i="216"/>
  <c r="U929" i="216" s="1"/>
  <c r="Q929" i="216"/>
  <c r="P929" i="216"/>
  <c r="R929" i="216" s="1"/>
  <c r="N929" i="216"/>
  <c r="M929" i="216"/>
  <c r="O929" i="216" s="1"/>
  <c r="K929" i="216"/>
  <c r="J929" i="216"/>
  <c r="L929" i="216" s="1"/>
  <c r="H929" i="216"/>
  <c r="G929" i="216"/>
  <c r="I929" i="216" s="1"/>
  <c r="AC928" i="216"/>
  <c r="AB928" i="216"/>
  <c r="AD928" i="216" s="1"/>
  <c r="Z928" i="216"/>
  <c r="Y928" i="216"/>
  <c r="AA928" i="216" s="1"/>
  <c r="W928" i="216"/>
  <c r="V928" i="216"/>
  <c r="X928" i="216" s="1"/>
  <c r="T928" i="216"/>
  <c r="S928" i="216"/>
  <c r="U928" i="216" s="1"/>
  <c r="Q928" i="216"/>
  <c r="P928" i="216"/>
  <c r="R928" i="216" s="1"/>
  <c r="N928" i="216"/>
  <c r="M928" i="216"/>
  <c r="O928" i="216" s="1"/>
  <c r="K928" i="216"/>
  <c r="J928" i="216"/>
  <c r="L928" i="216" s="1"/>
  <c r="H928" i="216"/>
  <c r="G928" i="216"/>
  <c r="I928" i="216" s="1"/>
  <c r="AC927" i="216"/>
  <c r="AB927" i="216"/>
  <c r="AD927" i="216" s="1"/>
  <c r="Z927" i="216"/>
  <c r="Y927" i="216"/>
  <c r="AA927" i="216" s="1"/>
  <c r="W927" i="216"/>
  <c r="V927" i="216"/>
  <c r="X927" i="216" s="1"/>
  <c r="T927" i="216"/>
  <c r="S927" i="216"/>
  <c r="U927" i="216" s="1"/>
  <c r="Q927" i="216"/>
  <c r="P927" i="216"/>
  <c r="R927" i="216" s="1"/>
  <c r="N927" i="216"/>
  <c r="M927" i="216"/>
  <c r="O927" i="216" s="1"/>
  <c r="K927" i="216"/>
  <c r="J927" i="216"/>
  <c r="L927" i="216" s="1"/>
  <c r="H927" i="216"/>
  <c r="G927" i="216"/>
  <c r="I927" i="216" s="1"/>
  <c r="AC926" i="216"/>
  <c r="AB926" i="216"/>
  <c r="AD926" i="216" s="1"/>
  <c r="Z926" i="216"/>
  <c r="Y926" i="216"/>
  <c r="AA926" i="216" s="1"/>
  <c r="W926" i="216"/>
  <c r="V926" i="216"/>
  <c r="X926" i="216" s="1"/>
  <c r="T926" i="216"/>
  <c r="S926" i="216"/>
  <c r="U926" i="216" s="1"/>
  <c r="Q926" i="216"/>
  <c r="P926" i="216"/>
  <c r="R926" i="216" s="1"/>
  <c r="N926" i="216"/>
  <c r="M926" i="216"/>
  <c r="O926" i="216" s="1"/>
  <c r="K926" i="216"/>
  <c r="J926" i="216"/>
  <c r="L926" i="216" s="1"/>
  <c r="H926" i="216"/>
  <c r="G926" i="216"/>
  <c r="I926" i="216" s="1"/>
  <c r="AC925" i="216"/>
  <c r="AB925" i="216"/>
  <c r="AD925" i="216" s="1"/>
  <c r="Z925" i="216"/>
  <c r="Y925" i="216"/>
  <c r="AA925" i="216" s="1"/>
  <c r="W925" i="216"/>
  <c r="V925" i="216"/>
  <c r="X925" i="216" s="1"/>
  <c r="T925" i="216"/>
  <c r="S925" i="216"/>
  <c r="U925" i="216" s="1"/>
  <c r="Q925" i="216"/>
  <c r="P925" i="216"/>
  <c r="R925" i="216" s="1"/>
  <c r="N925" i="216"/>
  <c r="M925" i="216"/>
  <c r="O925" i="216" s="1"/>
  <c r="K925" i="216"/>
  <c r="J925" i="216"/>
  <c r="L925" i="216" s="1"/>
  <c r="H925" i="216"/>
  <c r="G925" i="216"/>
  <c r="I925" i="216" s="1"/>
  <c r="AC924" i="216"/>
  <c r="AB924" i="216"/>
  <c r="AD924" i="216" s="1"/>
  <c r="Z924" i="216"/>
  <c r="Y924" i="216"/>
  <c r="AA924" i="216" s="1"/>
  <c r="W924" i="216"/>
  <c r="V924" i="216"/>
  <c r="X924" i="216" s="1"/>
  <c r="T924" i="216"/>
  <c r="S924" i="216"/>
  <c r="U924" i="216" s="1"/>
  <c r="Q924" i="216"/>
  <c r="P924" i="216"/>
  <c r="R924" i="216" s="1"/>
  <c r="N924" i="216"/>
  <c r="M924" i="216"/>
  <c r="O924" i="216" s="1"/>
  <c r="K924" i="216"/>
  <c r="J924" i="216"/>
  <c r="L924" i="216" s="1"/>
  <c r="H924" i="216"/>
  <c r="G924" i="216"/>
  <c r="I924" i="216" s="1"/>
  <c r="AC923" i="216"/>
  <c r="AB923" i="216"/>
  <c r="AD923" i="216" s="1"/>
  <c r="Z923" i="216"/>
  <c r="Y923" i="216"/>
  <c r="AA923" i="216" s="1"/>
  <c r="W923" i="216"/>
  <c r="V923" i="216"/>
  <c r="X923" i="216" s="1"/>
  <c r="T923" i="216"/>
  <c r="S923" i="216"/>
  <c r="U923" i="216" s="1"/>
  <c r="Q923" i="216"/>
  <c r="P923" i="216"/>
  <c r="R923" i="216" s="1"/>
  <c r="N923" i="216"/>
  <c r="M923" i="216"/>
  <c r="O923" i="216" s="1"/>
  <c r="K923" i="216"/>
  <c r="J923" i="216"/>
  <c r="L923" i="216" s="1"/>
  <c r="H923" i="216"/>
  <c r="G923" i="216"/>
  <c r="I923" i="216" s="1"/>
  <c r="AC922" i="216"/>
  <c r="AB922" i="216"/>
  <c r="AD922" i="216" s="1"/>
  <c r="Z922" i="216"/>
  <c r="Y922" i="216"/>
  <c r="AA922" i="216" s="1"/>
  <c r="W922" i="216"/>
  <c r="V922" i="216"/>
  <c r="X922" i="216" s="1"/>
  <c r="T922" i="216"/>
  <c r="S922" i="216"/>
  <c r="U922" i="216" s="1"/>
  <c r="Q922" i="216"/>
  <c r="P922" i="216"/>
  <c r="R922" i="216" s="1"/>
  <c r="N922" i="216"/>
  <c r="M922" i="216"/>
  <c r="O922" i="216" s="1"/>
  <c r="K922" i="216"/>
  <c r="J922" i="216"/>
  <c r="L922" i="216" s="1"/>
  <c r="H922" i="216"/>
  <c r="G922" i="216"/>
  <c r="I922" i="216" s="1"/>
  <c r="AC921" i="216"/>
  <c r="AB921" i="216"/>
  <c r="AD921" i="216" s="1"/>
  <c r="Z921" i="216"/>
  <c r="Y921" i="216"/>
  <c r="AA921" i="216" s="1"/>
  <c r="W921" i="216"/>
  <c r="V921" i="216"/>
  <c r="X921" i="216" s="1"/>
  <c r="T921" i="216"/>
  <c r="S921" i="216"/>
  <c r="U921" i="216" s="1"/>
  <c r="Q921" i="216"/>
  <c r="P921" i="216"/>
  <c r="R921" i="216" s="1"/>
  <c r="N921" i="216"/>
  <c r="M921" i="216"/>
  <c r="O921" i="216" s="1"/>
  <c r="K921" i="216"/>
  <c r="J921" i="216"/>
  <c r="L921" i="216" s="1"/>
  <c r="H921" i="216"/>
  <c r="G921" i="216"/>
  <c r="I921" i="216" s="1"/>
  <c r="AC920" i="216"/>
  <c r="AB920" i="216"/>
  <c r="AD920" i="216" s="1"/>
  <c r="Z920" i="216"/>
  <c r="Y920" i="216"/>
  <c r="AA920" i="216" s="1"/>
  <c r="W920" i="216"/>
  <c r="V920" i="216"/>
  <c r="X920" i="216" s="1"/>
  <c r="T920" i="216"/>
  <c r="S920" i="216"/>
  <c r="U920" i="216" s="1"/>
  <c r="Q920" i="216"/>
  <c r="P920" i="216"/>
  <c r="R920" i="216" s="1"/>
  <c r="N920" i="216"/>
  <c r="M920" i="216"/>
  <c r="O920" i="216" s="1"/>
  <c r="K920" i="216"/>
  <c r="J920" i="216"/>
  <c r="L920" i="216" s="1"/>
  <c r="H920" i="216"/>
  <c r="G920" i="216"/>
  <c r="I920" i="216" s="1"/>
  <c r="AC919" i="216"/>
  <c r="AB919" i="216"/>
  <c r="AD919" i="216" s="1"/>
  <c r="Z919" i="216"/>
  <c r="Y919" i="216"/>
  <c r="AA919" i="216" s="1"/>
  <c r="W919" i="216"/>
  <c r="V919" i="216"/>
  <c r="X919" i="216" s="1"/>
  <c r="T919" i="216"/>
  <c r="S919" i="216"/>
  <c r="U919" i="216" s="1"/>
  <c r="Q919" i="216"/>
  <c r="P919" i="216"/>
  <c r="R919" i="216" s="1"/>
  <c r="N919" i="216"/>
  <c r="M919" i="216"/>
  <c r="O919" i="216" s="1"/>
  <c r="K919" i="216"/>
  <c r="J919" i="216"/>
  <c r="L919" i="216" s="1"/>
  <c r="H919" i="216"/>
  <c r="G919" i="216"/>
  <c r="I919" i="216" s="1"/>
  <c r="AC918" i="216"/>
  <c r="AB918" i="216"/>
  <c r="AD918" i="216" s="1"/>
  <c r="Z918" i="216"/>
  <c r="Y918" i="216"/>
  <c r="AA918" i="216" s="1"/>
  <c r="W918" i="216"/>
  <c r="V918" i="216"/>
  <c r="X918" i="216" s="1"/>
  <c r="T918" i="216"/>
  <c r="S918" i="216"/>
  <c r="U918" i="216" s="1"/>
  <c r="Q918" i="216"/>
  <c r="P918" i="216"/>
  <c r="R918" i="216" s="1"/>
  <c r="N918" i="216"/>
  <c r="M918" i="216"/>
  <c r="O918" i="216" s="1"/>
  <c r="K918" i="216"/>
  <c r="J918" i="216"/>
  <c r="L918" i="216" s="1"/>
  <c r="H918" i="216"/>
  <c r="G918" i="216"/>
  <c r="I918" i="216" s="1"/>
  <c r="AC917" i="216"/>
  <c r="AB917" i="216"/>
  <c r="AD917" i="216" s="1"/>
  <c r="Z917" i="216"/>
  <c r="Y917" i="216"/>
  <c r="AA917" i="216" s="1"/>
  <c r="W917" i="216"/>
  <c r="V917" i="216"/>
  <c r="X917" i="216" s="1"/>
  <c r="T917" i="216"/>
  <c r="S917" i="216"/>
  <c r="U917" i="216" s="1"/>
  <c r="Q917" i="216"/>
  <c r="P917" i="216"/>
  <c r="R917" i="216" s="1"/>
  <c r="N917" i="216"/>
  <c r="M917" i="216"/>
  <c r="O917" i="216" s="1"/>
  <c r="K917" i="216"/>
  <c r="J917" i="216"/>
  <c r="L917" i="216" s="1"/>
  <c r="H917" i="216"/>
  <c r="G917" i="216"/>
  <c r="I917" i="216" s="1"/>
  <c r="AC916" i="216"/>
  <c r="AB916" i="216"/>
  <c r="AD916" i="216" s="1"/>
  <c r="Z916" i="216"/>
  <c r="Y916" i="216"/>
  <c r="AA916" i="216" s="1"/>
  <c r="W916" i="216"/>
  <c r="V916" i="216"/>
  <c r="X916" i="216" s="1"/>
  <c r="T916" i="216"/>
  <c r="S916" i="216"/>
  <c r="U916" i="216" s="1"/>
  <c r="Q916" i="216"/>
  <c r="P916" i="216"/>
  <c r="R916" i="216" s="1"/>
  <c r="N916" i="216"/>
  <c r="M916" i="216"/>
  <c r="O916" i="216" s="1"/>
  <c r="K916" i="216"/>
  <c r="J916" i="216"/>
  <c r="L916" i="216" s="1"/>
  <c r="H916" i="216"/>
  <c r="G916" i="216"/>
  <c r="I916" i="216" s="1"/>
  <c r="AC915" i="216"/>
  <c r="AB915" i="216"/>
  <c r="AD915" i="216" s="1"/>
  <c r="Z915" i="216"/>
  <c r="Y915" i="216"/>
  <c r="AA915" i="216" s="1"/>
  <c r="W915" i="216"/>
  <c r="V915" i="216"/>
  <c r="X915" i="216" s="1"/>
  <c r="T915" i="216"/>
  <c r="S915" i="216"/>
  <c r="U915" i="216" s="1"/>
  <c r="Q915" i="216"/>
  <c r="P915" i="216"/>
  <c r="R915" i="216" s="1"/>
  <c r="N915" i="216"/>
  <c r="M915" i="216"/>
  <c r="O915" i="216" s="1"/>
  <c r="K915" i="216"/>
  <c r="J915" i="216"/>
  <c r="L915" i="216" s="1"/>
  <c r="H915" i="216"/>
  <c r="G915" i="216"/>
  <c r="I915" i="216" s="1"/>
  <c r="AC914" i="216"/>
  <c r="AB914" i="216"/>
  <c r="AD914" i="216" s="1"/>
  <c r="Z914" i="216"/>
  <c r="Y914" i="216"/>
  <c r="AA914" i="216" s="1"/>
  <c r="W914" i="216"/>
  <c r="V914" i="216"/>
  <c r="X914" i="216" s="1"/>
  <c r="T914" i="216"/>
  <c r="S914" i="216"/>
  <c r="U914" i="216" s="1"/>
  <c r="Q914" i="216"/>
  <c r="P914" i="216"/>
  <c r="R914" i="216" s="1"/>
  <c r="N914" i="216"/>
  <c r="M914" i="216"/>
  <c r="O914" i="216" s="1"/>
  <c r="K914" i="216"/>
  <c r="J914" i="216"/>
  <c r="L914" i="216" s="1"/>
  <c r="H914" i="216"/>
  <c r="G914" i="216"/>
  <c r="I914" i="216" s="1"/>
  <c r="AC913" i="216"/>
  <c r="AB913" i="216"/>
  <c r="AD913" i="216" s="1"/>
  <c r="Z913" i="216"/>
  <c r="Y913" i="216"/>
  <c r="AA913" i="216" s="1"/>
  <c r="W913" i="216"/>
  <c r="V913" i="216"/>
  <c r="X913" i="216" s="1"/>
  <c r="T913" i="216"/>
  <c r="S913" i="216"/>
  <c r="U913" i="216" s="1"/>
  <c r="Q913" i="216"/>
  <c r="P913" i="216"/>
  <c r="R913" i="216" s="1"/>
  <c r="N913" i="216"/>
  <c r="M913" i="216"/>
  <c r="O913" i="216" s="1"/>
  <c r="K913" i="216"/>
  <c r="J913" i="216"/>
  <c r="L913" i="216" s="1"/>
  <c r="H913" i="216"/>
  <c r="G913" i="216"/>
  <c r="I913" i="216" s="1"/>
  <c r="AC912" i="216"/>
  <c r="AB912" i="216"/>
  <c r="AD912" i="216" s="1"/>
  <c r="Z912" i="216"/>
  <c r="Y912" i="216"/>
  <c r="AA912" i="216" s="1"/>
  <c r="W912" i="216"/>
  <c r="V912" i="216"/>
  <c r="X912" i="216" s="1"/>
  <c r="T912" i="216"/>
  <c r="S912" i="216"/>
  <c r="U912" i="216" s="1"/>
  <c r="Q912" i="216"/>
  <c r="P912" i="216"/>
  <c r="R912" i="216" s="1"/>
  <c r="N912" i="216"/>
  <c r="M912" i="216"/>
  <c r="O912" i="216" s="1"/>
  <c r="K912" i="216"/>
  <c r="J912" i="216"/>
  <c r="L912" i="216" s="1"/>
  <c r="H912" i="216"/>
  <c r="G912" i="216"/>
  <c r="I912" i="216" s="1"/>
  <c r="AC911" i="216"/>
  <c r="AB911" i="216"/>
  <c r="AD911" i="216" s="1"/>
  <c r="Z911" i="216"/>
  <c r="Y911" i="216"/>
  <c r="AA911" i="216" s="1"/>
  <c r="W911" i="216"/>
  <c r="V911" i="216"/>
  <c r="X911" i="216" s="1"/>
  <c r="T911" i="216"/>
  <c r="S911" i="216"/>
  <c r="U911" i="216" s="1"/>
  <c r="Q911" i="216"/>
  <c r="P911" i="216"/>
  <c r="R911" i="216" s="1"/>
  <c r="N911" i="216"/>
  <c r="M911" i="216"/>
  <c r="O911" i="216" s="1"/>
  <c r="K911" i="216"/>
  <c r="J911" i="216"/>
  <c r="L911" i="216" s="1"/>
  <c r="H911" i="216"/>
  <c r="G911" i="216"/>
  <c r="I911" i="216" s="1"/>
  <c r="AC910" i="216"/>
  <c r="AB910" i="216"/>
  <c r="AD910" i="216" s="1"/>
  <c r="Z910" i="216"/>
  <c r="Y910" i="216"/>
  <c r="AA910" i="216" s="1"/>
  <c r="W910" i="216"/>
  <c r="V910" i="216"/>
  <c r="X910" i="216" s="1"/>
  <c r="T910" i="216"/>
  <c r="S910" i="216"/>
  <c r="U910" i="216" s="1"/>
  <c r="Q910" i="216"/>
  <c r="P910" i="216"/>
  <c r="R910" i="216" s="1"/>
  <c r="N910" i="216"/>
  <c r="M910" i="216"/>
  <c r="O910" i="216" s="1"/>
  <c r="K910" i="216"/>
  <c r="J910" i="216"/>
  <c r="L910" i="216" s="1"/>
  <c r="H910" i="216"/>
  <c r="G910" i="216"/>
  <c r="I910" i="216" s="1"/>
  <c r="AC909" i="216"/>
  <c r="AB909" i="216"/>
  <c r="AD909" i="216" s="1"/>
  <c r="Z909" i="216"/>
  <c r="Y909" i="216"/>
  <c r="AA909" i="216" s="1"/>
  <c r="W909" i="216"/>
  <c r="V909" i="216"/>
  <c r="X909" i="216" s="1"/>
  <c r="T909" i="216"/>
  <c r="S909" i="216"/>
  <c r="U909" i="216" s="1"/>
  <c r="Q909" i="216"/>
  <c r="P909" i="216"/>
  <c r="R909" i="216" s="1"/>
  <c r="N909" i="216"/>
  <c r="M909" i="216"/>
  <c r="O909" i="216" s="1"/>
  <c r="K909" i="216"/>
  <c r="J909" i="216"/>
  <c r="L909" i="216" s="1"/>
  <c r="H909" i="216"/>
  <c r="G909" i="216"/>
  <c r="I909" i="216" s="1"/>
  <c r="AC908" i="216"/>
  <c r="AB908" i="216"/>
  <c r="AD908" i="216" s="1"/>
  <c r="Z908" i="216"/>
  <c r="Y908" i="216"/>
  <c r="AA908" i="216" s="1"/>
  <c r="W908" i="216"/>
  <c r="V908" i="216"/>
  <c r="X908" i="216" s="1"/>
  <c r="T908" i="216"/>
  <c r="S908" i="216"/>
  <c r="U908" i="216" s="1"/>
  <c r="Q908" i="216"/>
  <c r="P908" i="216"/>
  <c r="R908" i="216" s="1"/>
  <c r="N908" i="216"/>
  <c r="M908" i="216"/>
  <c r="O908" i="216" s="1"/>
  <c r="K908" i="216"/>
  <c r="J908" i="216"/>
  <c r="L908" i="216" s="1"/>
  <c r="H908" i="216"/>
  <c r="G908" i="216"/>
  <c r="I908" i="216" s="1"/>
  <c r="AC907" i="216"/>
  <c r="AB907" i="216"/>
  <c r="AD907" i="216" s="1"/>
  <c r="Z907" i="216"/>
  <c r="Y907" i="216"/>
  <c r="AA907" i="216" s="1"/>
  <c r="W907" i="216"/>
  <c r="V907" i="216"/>
  <c r="X907" i="216" s="1"/>
  <c r="T907" i="216"/>
  <c r="S907" i="216"/>
  <c r="U907" i="216" s="1"/>
  <c r="Q907" i="216"/>
  <c r="P907" i="216"/>
  <c r="R907" i="216" s="1"/>
  <c r="N907" i="216"/>
  <c r="M907" i="216"/>
  <c r="O907" i="216" s="1"/>
  <c r="K907" i="216"/>
  <c r="J907" i="216"/>
  <c r="L907" i="216" s="1"/>
  <c r="H907" i="216"/>
  <c r="G907" i="216"/>
  <c r="I907" i="216" s="1"/>
  <c r="AC906" i="216"/>
  <c r="AB906" i="216"/>
  <c r="AD906" i="216" s="1"/>
  <c r="Z906" i="216"/>
  <c r="Y906" i="216"/>
  <c r="AA906" i="216" s="1"/>
  <c r="W906" i="216"/>
  <c r="V906" i="216"/>
  <c r="X906" i="216" s="1"/>
  <c r="T906" i="216"/>
  <c r="S906" i="216"/>
  <c r="U906" i="216" s="1"/>
  <c r="Q906" i="216"/>
  <c r="P906" i="216"/>
  <c r="R906" i="216" s="1"/>
  <c r="N906" i="216"/>
  <c r="M906" i="216"/>
  <c r="O906" i="216" s="1"/>
  <c r="K906" i="216"/>
  <c r="J906" i="216"/>
  <c r="L906" i="216" s="1"/>
  <c r="H906" i="216"/>
  <c r="G906" i="216"/>
  <c r="I906" i="216" s="1"/>
  <c r="AC905" i="216"/>
  <c r="AB905" i="216"/>
  <c r="AD905" i="216" s="1"/>
  <c r="Z905" i="216"/>
  <c r="Y905" i="216"/>
  <c r="AA905" i="216" s="1"/>
  <c r="W905" i="216"/>
  <c r="V905" i="216"/>
  <c r="X905" i="216" s="1"/>
  <c r="T905" i="216"/>
  <c r="S905" i="216"/>
  <c r="U905" i="216" s="1"/>
  <c r="Q905" i="216"/>
  <c r="P905" i="216"/>
  <c r="R905" i="216" s="1"/>
  <c r="N905" i="216"/>
  <c r="M905" i="216"/>
  <c r="O905" i="216" s="1"/>
  <c r="K905" i="216"/>
  <c r="J905" i="216"/>
  <c r="L905" i="216" s="1"/>
  <c r="H905" i="216"/>
  <c r="G905" i="216"/>
  <c r="I905" i="216" s="1"/>
  <c r="AC904" i="216"/>
  <c r="AB904" i="216"/>
  <c r="AD904" i="216" s="1"/>
  <c r="Z904" i="216"/>
  <c r="Y904" i="216"/>
  <c r="AA904" i="216" s="1"/>
  <c r="W904" i="216"/>
  <c r="V904" i="216"/>
  <c r="X904" i="216" s="1"/>
  <c r="T904" i="216"/>
  <c r="S904" i="216"/>
  <c r="U904" i="216" s="1"/>
  <c r="Q904" i="216"/>
  <c r="P904" i="216"/>
  <c r="R904" i="216" s="1"/>
  <c r="N904" i="216"/>
  <c r="M904" i="216"/>
  <c r="O904" i="216" s="1"/>
  <c r="K904" i="216"/>
  <c r="J904" i="216"/>
  <c r="L904" i="216" s="1"/>
  <c r="H904" i="216"/>
  <c r="G904" i="216"/>
  <c r="I904" i="216" s="1"/>
  <c r="AC903" i="216"/>
  <c r="AB903" i="216"/>
  <c r="AD903" i="216" s="1"/>
  <c r="Z903" i="216"/>
  <c r="Y903" i="216"/>
  <c r="AA903" i="216" s="1"/>
  <c r="W903" i="216"/>
  <c r="V903" i="216"/>
  <c r="X903" i="216" s="1"/>
  <c r="T903" i="216"/>
  <c r="S903" i="216"/>
  <c r="U903" i="216" s="1"/>
  <c r="Q903" i="216"/>
  <c r="P903" i="216"/>
  <c r="R903" i="216" s="1"/>
  <c r="N903" i="216"/>
  <c r="M903" i="216"/>
  <c r="O903" i="216" s="1"/>
  <c r="K903" i="216"/>
  <c r="J903" i="216"/>
  <c r="L903" i="216" s="1"/>
  <c r="H903" i="216"/>
  <c r="G903" i="216"/>
  <c r="I903" i="216" s="1"/>
  <c r="AC902" i="216"/>
  <c r="AB902" i="216"/>
  <c r="AD902" i="216" s="1"/>
  <c r="Z902" i="216"/>
  <c r="Y902" i="216"/>
  <c r="AA902" i="216" s="1"/>
  <c r="W902" i="216"/>
  <c r="V902" i="216"/>
  <c r="X902" i="216" s="1"/>
  <c r="T902" i="216"/>
  <c r="S902" i="216"/>
  <c r="U902" i="216" s="1"/>
  <c r="Q902" i="216"/>
  <c r="P902" i="216"/>
  <c r="R902" i="216" s="1"/>
  <c r="N902" i="216"/>
  <c r="M902" i="216"/>
  <c r="O902" i="216" s="1"/>
  <c r="K902" i="216"/>
  <c r="J902" i="216"/>
  <c r="L902" i="216" s="1"/>
  <c r="H902" i="216"/>
  <c r="G902" i="216"/>
  <c r="I902" i="216" s="1"/>
  <c r="AC901" i="216"/>
  <c r="AB901" i="216"/>
  <c r="AD901" i="216" s="1"/>
  <c r="Z901" i="216"/>
  <c r="Y901" i="216"/>
  <c r="AA901" i="216" s="1"/>
  <c r="W901" i="216"/>
  <c r="V901" i="216"/>
  <c r="X901" i="216" s="1"/>
  <c r="T901" i="216"/>
  <c r="S901" i="216"/>
  <c r="U901" i="216" s="1"/>
  <c r="Q901" i="216"/>
  <c r="P901" i="216"/>
  <c r="R901" i="216" s="1"/>
  <c r="N901" i="216"/>
  <c r="M901" i="216"/>
  <c r="O901" i="216" s="1"/>
  <c r="K901" i="216"/>
  <c r="J901" i="216"/>
  <c r="L901" i="216" s="1"/>
  <c r="H901" i="216"/>
  <c r="G901" i="216"/>
  <c r="I901" i="216" s="1"/>
  <c r="AC900" i="216"/>
  <c r="AB900" i="216"/>
  <c r="AD900" i="216" s="1"/>
  <c r="Z900" i="216"/>
  <c r="Y900" i="216"/>
  <c r="AA900" i="216" s="1"/>
  <c r="W900" i="216"/>
  <c r="V900" i="216"/>
  <c r="X900" i="216" s="1"/>
  <c r="T900" i="216"/>
  <c r="S900" i="216"/>
  <c r="U900" i="216" s="1"/>
  <c r="Q900" i="216"/>
  <c r="P900" i="216"/>
  <c r="R900" i="216" s="1"/>
  <c r="N900" i="216"/>
  <c r="M900" i="216"/>
  <c r="O900" i="216" s="1"/>
  <c r="K900" i="216"/>
  <c r="J900" i="216"/>
  <c r="L900" i="216" s="1"/>
  <c r="H900" i="216"/>
  <c r="G900" i="216"/>
  <c r="I900" i="216" s="1"/>
  <c r="AC899" i="216"/>
  <c r="AB899" i="216"/>
  <c r="AD899" i="216" s="1"/>
  <c r="Z899" i="216"/>
  <c r="Y899" i="216"/>
  <c r="AA899" i="216" s="1"/>
  <c r="W899" i="216"/>
  <c r="V899" i="216"/>
  <c r="X899" i="216" s="1"/>
  <c r="T899" i="216"/>
  <c r="S899" i="216"/>
  <c r="U899" i="216" s="1"/>
  <c r="Q899" i="216"/>
  <c r="P899" i="216"/>
  <c r="R899" i="216" s="1"/>
  <c r="N899" i="216"/>
  <c r="M899" i="216"/>
  <c r="O899" i="216" s="1"/>
  <c r="K899" i="216"/>
  <c r="J899" i="216"/>
  <c r="L899" i="216" s="1"/>
  <c r="H899" i="216"/>
  <c r="G899" i="216"/>
  <c r="I899" i="216" s="1"/>
  <c r="AC898" i="216"/>
  <c r="AB898" i="216"/>
  <c r="AD898" i="216" s="1"/>
  <c r="Z898" i="216"/>
  <c r="Y898" i="216"/>
  <c r="AA898" i="216" s="1"/>
  <c r="W898" i="216"/>
  <c r="V898" i="216"/>
  <c r="X898" i="216" s="1"/>
  <c r="T898" i="216"/>
  <c r="S898" i="216"/>
  <c r="U898" i="216" s="1"/>
  <c r="Q898" i="216"/>
  <c r="P898" i="216"/>
  <c r="R898" i="216" s="1"/>
  <c r="N898" i="216"/>
  <c r="M898" i="216"/>
  <c r="O898" i="216" s="1"/>
  <c r="K898" i="216"/>
  <c r="J898" i="216"/>
  <c r="L898" i="216" s="1"/>
  <c r="H898" i="216"/>
  <c r="G898" i="216"/>
  <c r="I898" i="216" s="1"/>
  <c r="AC897" i="216"/>
  <c r="AB897" i="216"/>
  <c r="AD897" i="216" s="1"/>
  <c r="Z897" i="216"/>
  <c r="Y897" i="216"/>
  <c r="AA897" i="216" s="1"/>
  <c r="W897" i="216"/>
  <c r="V897" i="216"/>
  <c r="X897" i="216" s="1"/>
  <c r="T897" i="216"/>
  <c r="S897" i="216"/>
  <c r="U897" i="216" s="1"/>
  <c r="Q897" i="216"/>
  <c r="P897" i="216"/>
  <c r="R897" i="216" s="1"/>
  <c r="N897" i="216"/>
  <c r="M897" i="216"/>
  <c r="O897" i="216" s="1"/>
  <c r="K897" i="216"/>
  <c r="J897" i="216"/>
  <c r="L897" i="216" s="1"/>
  <c r="H897" i="216"/>
  <c r="G897" i="216"/>
  <c r="I897" i="216" s="1"/>
  <c r="AC896" i="216"/>
  <c r="AB896" i="216"/>
  <c r="AD896" i="216" s="1"/>
  <c r="Z896" i="216"/>
  <c r="Y896" i="216"/>
  <c r="AA896" i="216" s="1"/>
  <c r="W896" i="216"/>
  <c r="V896" i="216"/>
  <c r="X896" i="216" s="1"/>
  <c r="T896" i="216"/>
  <c r="S896" i="216"/>
  <c r="U896" i="216" s="1"/>
  <c r="Q896" i="216"/>
  <c r="P896" i="216"/>
  <c r="R896" i="216" s="1"/>
  <c r="N896" i="216"/>
  <c r="M896" i="216"/>
  <c r="O896" i="216" s="1"/>
  <c r="K896" i="216"/>
  <c r="J896" i="216"/>
  <c r="L896" i="216" s="1"/>
  <c r="H896" i="216"/>
  <c r="G896" i="216"/>
  <c r="I896" i="216" s="1"/>
  <c r="AC895" i="216"/>
  <c r="AB895" i="216"/>
  <c r="AD895" i="216" s="1"/>
  <c r="Z895" i="216"/>
  <c r="Y895" i="216"/>
  <c r="AA895" i="216" s="1"/>
  <c r="W895" i="216"/>
  <c r="V895" i="216"/>
  <c r="X895" i="216" s="1"/>
  <c r="T895" i="216"/>
  <c r="S895" i="216"/>
  <c r="U895" i="216" s="1"/>
  <c r="Q895" i="216"/>
  <c r="P895" i="216"/>
  <c r="R895" i="216" s="1"/>
  <c r="N895" i="216"/>
  <c r="M895" i="216"/>
  <c r="O895" i="216" s="1"/>
  <c r="K895" i="216"/>
  <c r="J895" i="216"/>
  <c r="L895" i="216" s="1"/>
  <c r="H895" i="216"/>
  <c r="G895" i="216"/>
  <c r="I895" i="216" s="1"/>
  <c r="AC894" i="216"/>
  <c r="AB894" i="216"/>
  <c r="AD894" i="216" s="1"/>
  <c r="Z894" i="216"/>
  <c r="Y894" i="216"/>
  <c r="AA894" i="216" s="1"/>
  <c r="W894" i="216"/>
  <c r="V894" i="216"/>
  <c r="X894" i="216" s="1"/>
  <c r="T894" i="216"/>
  <c r="S894" i="216"/>
  <c r="U894" i="216" s="1"/>
  <c r="Q894" i="216"/>
  <c r="P894" i="216"/>
  <c r="R894" i="216" s="1"/>
  <c r="N894" i="216"/>
  <c r="M894" i="216"/>
  <c r="O894" i="216" s="1"/>
  <c r="K894" i="216"/>
  <c r="J894" i="216"/>
  <c r="L894" i="216" s="1"/>
  <c r="H894" i="216"/>
  <c r="G894" i="216"/>
  <c r="I894" i="216" s="1"/>
  <c r="AC893" i="216"/>
  <c r="AB893" i="216"/>
  <c r="AD893" i="216" s="1"/>
  <c r="Z893" i="216"/>
  <c r="Y893" i="216"/>
  <c r="AA893" i="216" s="1"/>
  <c r="W893" i="216"/>
  <c r="V893" i="216"/>
  <c r="X893" i="216" s="1"/>
  <c r="T893" i="216"/>
  <c r="S893" i="216"/>
  <c r="U893" i="216" s="1"/>
  <c r="Q893" i="216"/>
  <c r="P893" i="216"/>
  <c r="R893" i="216" s="1"/>
  <c r="N893" i="216"/>
  <c r="M893" i="216"/>
  <c r="O893" i="216" s="1"/>
  <c r="K893" i="216"/>
  <c r="J893" i="216"/>
  <c r="L893" i="216" s="1"/>
  <c r="H893" i="216"/>
  <c r="G893" i="216"/>
  <c r="I893" i="216" s="1"/>
  <c r="AC892" i="216"/>
  <c r="AB892" i="216"/>
  <c r="AD892" i="216" s="1"/>
  <c r="Z892" i="216"/>
  <c r="Y892" i="216"/>
  <c r="AA892" i="216" s="1"/>
  <c r="W892" i="216"/>
  <c r="V892" i="216"/>
  <c r="X892" i="216" s="1"/>
  <c r="T892" i="216"/>
  <c r="S892" i="216"/>
  <c r="U892" i="216" s="1"/>
  <c r="Q892" i="216"/>
  <c r="P892" i="216"/>
  <c r="R892" i="216" s="1"/>
  <c r="N892" i="216"/>
  <c r="M892" i="216"/>
  <c r="O892" i="216" s="1"/>
  <c r="K892" i="216"/>
  <c r="J892" i="216"/>
  <c r="L892" i="216" s="1"/>
  <c r="H892" i="216"/>
  <c r="G892" i="216"/>
  <c r="I892" i="216" s="1"/>
  <c r="AC891" i="216"/>
  <c r="AB891" i="216"/>
  <c r="AD891" i="216" s="1"/>
  <c r="Z891" i="216"/>
  <c r="Y891" i="216"/>
  <c r="AA891" i="216" s="1"/>
  <c r="W891" i="216"/>
  <c r="V891" i="216"/>
  <c r="X891" i="216" s="1"/>
  <c r="T891" i="216"/>
  <c r="S891" i="216"/>
  <c r="U891" i="216" s="1"/>
  <c r="Q891" i="216"/>
  <c r="P891" i="216"/>
  <c r="R891" i="216" s="1"/>
  <c r="N891" i="216"/>
  <c r="M891" i="216"/>
  <c r="O891" i="216" s="1"/>
  <c r="K891" i="216"/>
  <c r="J891" i="216"/>
  <c r="L891" i="216" s="1"/>
  <c r="H891" i="216"/>
  <c r="G891" i="216"/>
  <c r="I891" i="216" s="1"/>
  <c r="AC890" i="216"/>
  <c r="AB890" i="216"/>
  <c r="AD890" i="216" s="1"/>
  <c r="Z890" i="216"/>
  <c r="Y890" i="216"/>
  <c r="AA890" i="216" s="1"/>
  <c r="W890" i="216"/>
  <c r="V890" i="216"/>
  <c r="X890" i="216" s="1"/>
  <c r="T890" i="216"/>
  <c r="S890" i="216"/>
  <c r="U890" i="216" s="1"/>
  <c r="Q890" i="216"/>
  <c r="P890" i="216"/>
  <c r="R890" i="216" s="1"/>
  <c r="N890" i="216"/>
  <c r="M890" i="216"/>
  <c r="O890" i="216" s="1"/>
  <c r="K890" i="216"/>
  <c r="J890" i="216"/>
  <c r="L890" i="216" s="1"/>
  <c r="H890" i="216"/>
  <c r="G890" i="216"/>
  <c r="I890" i="216" s="1"/>
  <c r="AC889" i="216"/>
  <c r="AB889" i="216"/>
  <c r="AD889" i="216" s="1"/>
  <c r="Z889" i="216"/>
  <c r="Y889" i="216"/>
  <c r="AA889" i="216" s="1"/>
  <c r="W889" i="216"/>
  <c r="V889" i="216"/>
  <c r="X889" i="216" s="1"/>
  <c r="T889" i="216"/>
  <c r="S889" i="216"/>
  <c r="U889" i="216" s="1"/>
  <c r="Q889" i="216"/>
  <c r="P889" i="216"/>
  <c r="R889" i="216" s="1"/>
  <c r="N889" i="216"/>
  <c r="M889" i="216"/>
  <c r="O889" i="216" s="1"/>
  <c r="K889" i="216"/>
  <c r="J889" i="216"/>
  <c r="L889" i="216" s="1"/>
  <c r="H889" i="216"/>
  <c r="G889" i="216"/>
  <c r="I889" i="216" s="1"/>
  <c r="AC888" i="216"/>
  <c r="AB888" i="216"/>
  <c r="AD888" i="216" s="1"/>
  <c r="Z888" i="216"/>
  <c r="Y888" i="216"/>
  <c r="AA888" i="216" s="1"/>
  <c r="W888" i="216"/>
  <c r="V888" i="216"/>
  <c r="X888" i="216" s="1"/>
  <c r="T888" i="216"/>
  <c r="S888" i="216"/>
  <c r="U888" i="216" s="1"/>
  <c r="Q888" i="216"/>
  <c r="P888" i="216"/>
  <c r="R888" i="216" s="1"/>
  <c r="N888" i="216"/>
  <c r="M888" i="216"/>
  <c r="O888" i="216" s="1"/>
  <c r="K888" i="216"/>
  <c r="J888" i="216"/>
  <c r="L888" i="216" s="1"/>
  <c r="H888" i="216"/>
  <c r="G888" i="216"/>
  <c r="I888" i="216" s="1"/>
  <c r="AC887" i="216"/>
  <c r="AB887" i="216"/>
  <c r="AD887" i="216" s="1"/>
  <c r="Z887" i="216"/>
  <c r="Y887" i="216"/>
  <c r="AA887" i="216" s="1"/>
  <c r="W887" i="216"/>
  <c r="V887" i="216"/>
  <c r="X887" i="216" s="1"/>
  <c r="T887" i="216"/>
  <c r="S887" i="216"/>
  <c r="U887" i="216" s="1"/>
  <c r="Q887" i="216"/>
  <c r="P887" i="216"/>
  <c r="R887" i="216" s="1"/>
  <c r="N887" i="216"/>
  <c r="M887" i="216"/>
  <c r="O887" i="216" s="1"/>
  <c r="K887" i="216"/>
  <c r="J887" i="216"/>
  <c r="L887" i="216" s="1"/>
  <c r="H887" i="216"/>
  <c r="G887" i="216"/>
  <c r="I887" i="216" s="1"/>
  <c r="AC886" i="216"/>
  <c r="AB886" i="216"/>
  <c r="AD886" i="216" s="1"/>
  <c r="Z886" i="216"/>
  <c r="Y886" i="216"/>
  <c r="AA886" i="216" s="1"/>
  <c r="W886" i="216"/>
  <c r="V886" i="216"/>
  <c r="X886" i="216" s="1"/>
  <c r="T886" i="216"/>
  <c r="S886" i="216"/>
  <c r="U886" i="216" s="1"/>
  <c r="Q886" i="216"/>
  <c r="P886" i="216"/>
  <c r="R886" i="216" s="1"/>
  <c r="N886" i="216"/>
  <c r="M886" i="216"/>
  <c r="O886" i="216" s="1"/>
  <c r="K886" i="216"/>
  <c r="J886" i="216"/>
  <c r="L886" i="216" s="1"/>
  <c r="H886" i="216"/>
  <c r="G886" i="216"/>
  <c r="I886" i="216" s="1"/>
  <c r="AC885" i="216"/>
  <c r="AB885" i="216"/>
  <c r="AD885" i="216" s="1"/>
  <c r="Z885" i="216"/>
  <c r="Y885" i="216"/>
  <c r="AA885" i="216" s="1"/>
  <c r="W885" i="216"/>
  <c r="V885" i="216"/>
  <c r="X885" i="216" s="1"/>
  <c r="T885" i="216"/>
  <c r="S885" i="216"/>
  <c r="U885" i="216" s="1"/>
  <c r="Q885" i="216"/>
  <c r="P885" i="216"/>
  <c r="R885" i="216" s="1"/>
  <c r="N885" i="216"/>
  <c r="M885" i="216"/>
  <c r="O885" i="216" s="1"/>
  <c r="K885" i="216"/>
  <c r="J885" i="216"/>
  <c r="L885" i="216" s="1"/>
  <c r="H885" i="216"/>
  <c r="G885" i="216"/>
  <c r="I885" i="216" s="1"/>
  <c r="AC884" i="216"/>
  <c r="AB884" i="216"/>
  <c r="AD884" i="216" s="1"/>
  <c r="Z884" i="216"/>
  <c r="Y884" i="216"/>
  <c r="AA884" i="216" s="1"/>
  <c r="W884" i="216"/>
  <c r="V884" i="216"/>
  <c r="X884" i="216" s="1"/>
  <c r="T884" i="216"/>
  <c r="S884" i="216"/>
  <c r="U884" i="216" s="1"/>
  <c r="Q884" i="216"/>
  <c r="P884" i="216"/>
  <c r="R884" i="216" s="1"/>
  <c r="N884" i="216"/>
  <c r="M884" i="216"/>
  <c r="O884" i="216" s="1"/>
  <c r="K884" i="216"/>
  <c r="J884" i="216"/>
  <c r="L884" i="216" s="1"/>
  <c r="H884" i="216"/>
  <c r="G884" i="216"/>
  <c r="I884" i="216" s="1"/>
  <c r="AC883" i="216"/>
  <c r="AB883" i="216"/>
  <c r="AD883" i="216" s="1"/>
  <c r="Z883" i="216"/>
  <c r="Y883" i="216"/>
  <c r="AA883" i="216" s="1"/>
  <c r="W883" i="216"/>
  <c r="V883" i="216"/>
  <c r="X883" i="216" s="1"/>
  <c r="T883" i="216"/>
  <c r="S883" i="216"/>
  <c r="U883" i="216" s="1"/>
  <c r="Q883" i="216"/>
  <c r="P883" i="216"/>
  <c r="R883" i="216" s="1"/>
  <c r="N883" i="216"/>
  <c r="M883" i="216"/>
  <c r="O883" i="216" s="1"/>
  <c r="K883" i="216"/>
  <c r="J883" i="216"/>
  <c r="L883" i="216" s="1"/>
  <c r="H883" i="216"/>
  <c r="G883" i="216"/>
  <c r="I883" i="216" s="1"/>
  <c r="AC882" i="216"/>
  <c r="AB882" i="216"/>
  <c r="AD882" i="216" s="1"/>
  <c r="Z882" i="216"/>
  <c r="Y882" i="216"/>
  <c r="AA882" i="216" s="1"/>
  <c r="W882" i="216"/>
  <c r="V882" i="216"/>
  <c r="X882" i="216" s="1"/>
  <c r="T882" i="216"/>
  <c r="S882" i="216"/>
  <c r="U882" i="216" s="1"/>
  <c r="Q882" i="216"/>
  <c r="P882" i="216"/>
  <c r="R882" i="216" s="1"/>
  <c r="N882" i="216"/>
  <c r="M882" i="216"/>
  <c r="O882" i="216" s="1"/>
  <c r="K882" i="216"/>
  <c r="J882" i="216"/>
  <c r="L882" i="216" s="1"/>
  <c r="H882" i="216"/>
  <c r="G882" i="216"/>
  <c r="I882" i="216" s="1"/>
  <c r="AC881" i="216"/>
  <c r="AB881" i="216"/>
  <c r="AD881" i="216" s="1"/>
  <c r="Z881" i="216"/>
  <c r="Y881" i="216"/>
  <c r="AA881" i="216" s="1"/>
  <c r="W881" i="216"/>
  <c r="V881" i="216"/>
  <c r="X881" i="216" s="1"/>
  <c r="T881" i="216"/>
  <c r="S881" i="216"/>
  <c r="U881" i="216" s="1"/>
  <c r="Q881" i="216"/>
  <c r="P881" i="216"/>
  <c r="R881" i="216" s="1"/>
  <c r="N881" i="216"/>
  <c r="M881" i="216"/>
  <c r="O881" i="216" s="1"/>
  <c r="K881" i="216"/>
  <c r="J881" i="216"/>
  <c r="L881" i="216" s="1"/>
  <c r="H881" i="216"/>
  <c r="G881" i="216"/>
  <c r="I881" i="216" s="1"/>
  <c r="AC880" i="216"/>
  <c r="AB880" i="216"/>
  <c r="AD880" i="216" s="1"/>
  <c r="Z880" i="216"/>
  <c r="Y880" i="216"/>
  <c r="AA880" i="216" s="1"/>
  <c r="W880" i="216"/>
  <c r="V880" i="216"/>
  <c r="X880" i="216" s="1"/>
  <c r="T880" i="216"/>
  <c r="S880" i="216"/>
  <c r="U880" i="216" s="1"/>
  <c r="Q880" i="216"/>
  <c r="P880" i="216"/>
  <c r="R880" i="216" s="1"/>
  <c r="N880" i="216"/>
  <c r="M880" i="216"/>
  <c r="O880" i="216" s="1"/>
  <c r="K880" i="216"/>
  <c r="J880" i="216"/>
  <c r="L880" i="216" s="1"/>
  <c r="H880" i="216"/>
  <c r="G880" i="216"/>
  <c r="I880" i="216" s="1"/>
  <c r="AC879" i="216"/>
  <c r="AB879" i="216"/>
  <c r="AD879" i="216" s="1"/>
  <c r="Z879" i="216"/>
  <c r="Y879" i="216"/>
  <c r="AA879" i="216" s="1"/>
  <c r="W879" i="216"/>
  <c r="V879" i="216"/>
  <c r="X879" i="216" s="1"/>
  <c r="T879" i="216"/>
  <c r="S879" i="216"/>
  <c r="U879" i="216" s="1"/>
  <c r="Q879" i="216"/>
  <c r="P879" i="216"/>
  <c r="R879" i="216" s="1"/>
  <c r="N879" i="216"/>
  <c r="M879" i="216"/>
  <c r="O879" i="216" s="1"/>
  <c r="K879" i="216"/>
  <c r="J879" i="216"/>
  <c r="L879" i="216" s="1"/>
  <c r="H879" i="216"/>
  <c r="G879" i="216"/>
  <c r="I879" i="216" s="1"/>
  <c r="AC878" i="216"/>
  <c r="AB878" i="216"/>
  <c r="AD878" i="216" s="1"/>
  <c r="Z878" i="216"/>
  <c r="Y878" i="216"/>
  <c r="AA878" i="216" s="1"/>
  <c r="W878" i="216"/>
  <c r="V878" i="216"/>
  <c r="X878" i="216" s="1"/>
  <c r="T878" i="216"/>
  <c r="S878" i="216"/>
  <c r="U878" i="216" s="1"/>
  <c r="Q878" i="216"/>
  <c r="P878" i="216"/>
  <c r="R878" i="216" s="1"/>
  <c r="N878" i="216"/>
  <c r="M878" i="216"/>
  <c r="O878" i="216" s="1"/>
  <c r="K878" i="216"/>
  <c r="J878" i="216"/>
  <c r="L878" i="216" s="1"/>
  <c r="H878" i="216"/>
  <c r="G878" i="216"/>
  <c r="I878" i="216" s="1"/>
  <c r="AC877" i="216"/>
  <c r="AB877" i="216"/>
  <c r="AD877" i="216" s="1"/>
  <c r="Z877" i="216"/>
  <c r="Y877" i="216"/>
  <c r="AA877" i="216" s="1"/>
  <c r="W877" i="216"/>
  <c r="V877" i="216"/>
  <c r="X877" i="216" s="1"/>
  <c r="T877" i="216"/>
  <c r="S877" i="216"/>
  <c r="U877" i="216" s="1"/>
  <c r="Q877" i="216"/>
  <c r="P877" i="216"/>
  <c r="R877" i="216" s="1"/>
  <c r="N877" i="216"/>
  <c r="M877" i="216"/>
  <c r="O877" i="216" s="1"/>
  <c r="K877" i="216"/>
  <c r="J877" i="216"/>
  <c r="L877" i="216" s="1"/>
  <c r="H877" i="216"/>
  <c r="G877" i="216"/>
  <c r="I877" i="216" s="1"/>
  <c r="AC876" i="216"/>
  <c r="AB876" i="216"/>
  <c r="AD876" i="216" s="1"/>
  <c r="Z876" i="216"/>
  <c r="Y876" i="216"/>
  <c r="AA876" i="216" s="1"/>
  <c r="W876" i="216"/>
  <c r="V876" i="216"/>
  <c r="X876" i="216" s="1"/>
  <c r="T876" i="216"/>
  <c r="S876" i="216"/>
  <c r="U876" i="216" s="1"/>
  <c r="Q876" i="216"/>
  <c r="P876" i="216"/>
  <c r="R876" i="216" s="1"/>
  <c r="N876" i="216"/>
  <c r="M876" i="216"/>
  <c r="O876" i="216" s="1"/>
  <c r="K876" i="216"/>
  <c r="J876" i="216"/>
  <c r="L876" i="216" s="1"/>
  <c r="H876" i="216"/>
  <c r="G876" i="216"/>
  <c r="I876" i="216" s="1"/>
  <c r="AC875" i="216"/>
  <c r="AB875" i="216"/>
  <c r="AD875" i="216" s="1"/>
  <c r="Z875" i="216"/>
  <c r="Y875" i="216"/>
  <c r="AA875" i="216" s="1"/>
  <c r="W875" i="216"/>
  <c r="V875" i="216"/>
  <c r="X875" i="216" s="1"/>
  <c r="T875" i="216"/>
  <c r="S875" i="216"/>
  <c r="U875" i="216" s="1"/>
  <c r="Q875" i="216"/>
  <c r="P875" i="216"/>
  <c r="R875" i="216" s="1"/>
  <c r="N875" i="216"/>
  <c r="M875" i="216"/>
  <c r="O875" i="216" s="1"/>
  <c r="K875" i="216"/>
  <c r="J875" i="216"/>
  <c r="L875" i="216" s="1"/>
  <c r="H875" i="216"/>
  <c r="G875" i="216"/>
  <c r="I875" i="216" s="1"/>
  <c r="AC874" i="216"/>
  <c r="AB874" i="216"/>
  <c r="AD874" i="216" s="1"/>
  <c r="Z874" i="216"/>
  <c r="Y874" i="216"/>
  <c r="AA874" i="216" s="1"/>
  <c r="W874" i="216"/>
  <c r="V874" i="216"/>
  <c r="X874" i="216" s="1"/>
  <c r="T874" i="216"/>
  <c r="S874" i="216"/>
  <c r="U874" i="216" s="1"/>
  <c r="Q874" i="216"/>
  <c r="P874" i="216"/>
  <c r="R874" i="216" s="1"/>
  <c r="N874" i="216"/>
  <c r="M874" i="216"/>
  <c r="O874" i="216" s="1"/>
  <c r="K874" i="216"/>
  <c r="J874" i="216"/>
  <c r="L874" i="216" s="1"/>
  <c r="H874" i="216"/>
  <c r="G874" i="216"/>
  <c r="I874" i="216" s="1"/>
  <c r="AC873" i="216"/>
  <c r="AB873" i="216"/>
  <c r="AD873" i="216" s="1"/>
  <c r="Z873" i="216"/>
  <c r="Y873" i="216"/>
  <c r="AA873" i="216" s="1"/>
  <c r="W873" i="216"/>
  <c r="V873" i="216"/>
  <c r="X873" i="216" s="1"/>
  <c r="T873" i="216"/>
  <c r="S873" i="216"/>
  <c r="U873" i="216" s="1"/>
  <c r="Q873" i="216"/>
  <c r="P873" i="216"/>
  <c r="R873" i="216" s="1"/>
  <c r="N873" i="216"/>
  <c r="M873" i="216"/>
  <c r="O873" i="216" s="1"/>
  <c r="K873" i="216"/>
  <c r="J873" i="216"/>
  <c r="L873" i="216" s="1"/>
  <c r="H873" i="216"/>
  <c r="G873" i="216"/>
  <c r="I873" i="216" s="1"/>
  <c r="AC872" i="216"/>
  <c r="AB872" i="216"/>
  <c r="AD872" i="216" s="1"/>
  <c r="Z872" i="216"/>
  <c r="Y872" i="216"/>
  <c r="AA872" i="216" s="1"/>
  <c r="W872" i="216"/>
  <c r="V872" i="216"/>
  <c r="X872" i="216" s="1"/>
  <c r="T872" i="216"/>
  <c r="S872" i="216"/>
  <c r="U872" i="216" s="1"/>
  <c r="Q872" i="216"/>
  <c r="P872" i="216"/>
  <c r="R872" i="216" s="1"/>
  <c r="N872" i="216"/>
  <c r="M872" i="216"/>
  <c r="O872" i="216" s="1"/>
  <c r="K872" i="216"/>
  <c r="J872" i="216"/>
  <c r="L872" i="216" s="1"/>
  <c r="H872" i="216"/>
  <c r="G872" i="216"/>
  <c r="I872" i="216" s="1"/>
  <c r="AC871" i="216"/>
  <c r="AB871" i="216"/>
  <c r="AD871" i="216" s="1"/>
  <c r="Z871" i="216"/>
  <c r="Y871" i="216"/>
  <c r="AA871" i="216" s="1"/>
  <c r="W871" i="216"/>
  <c r="V871" i="216"/>
  <c r="X871" i="216" s="1"/>
  <c r="T871" i="216"/>
  <c r="S871" i="216"/>
  <c r="U871" i="216" s="1"/>
  <c r="Q871" i="216"/>
  <c r="P871" i="216"/>
  <c r="R871" i="216" s="1"/>
  <c r="N871" i="216"/>
  <c r="M871" i="216"/>
  <c r="O871" i="216" s="1"/>
  <c r="K871" i="216"/>
  <c r="J871" i="216"/>
  <c r="L871" i="216" s="1"/>
  <c r="H871" i="216"/>
  <c r="G871" i="216"/>
  <c r="I871" i="216" s="1"/>
  <c r="AC870" i="216"/>
  <c r="AB870" i="216"/>
  <c r="AD870" i="216" s="1"/>
  <c r="Z870" i="216"/>
  <c r="Y870" i="216"/>
  <c r="AA870" i="216" s="1"/>
  <c r="W870" i="216"/>
  <c r="V870" i="216"/>
  <c r="X870" i="216" s="1"/>
  <c r="T870" i="216"/>
  <c r="S870" i="216"/>
  <c r="U870" i="216" s="1"/>
  <c r="Q870" i="216"/>
  <c r="P870" i="216"/>
  <c r="R870" i="216" s="1"/>
  <c r="N870" i="216"/>
  <c r="M870" i="216"/>
  <c r="O870" i="216" s="1"/>
  <c r="K870" i="216"/>
  <c r="J870" i="216"/>
  <c r="L870" i="216" s="1"/>
  <c r="H870" i="216"/>
  <c r="G870" i="216"/>
  <c r="I870" i="216" s="1"/>
  <c r="AC869" i="216"/>
  <c r="AB869" i="216"/>
  <c r="AD869" i="216" s="1"/>
  <c r="Z869" i="216"/>
  <c r="Y869" i="216"/>
  <c r="AA869" i="216" s="1"/>
  <c r="W869" i="216"/>
  <c r="V869" i="216"/>
  <c r="X869" i="216" s="1"/>
  <c r="T869" i="216"/>
  <c r="S869" i="216"/>
  <c r="U869" i="216" s="1"/>
  <c r="Q869" i="216"/>
  <c r="P869" i="216"/>
  <c r="R869" i="216" s="1"/>
  <c r="N869" i="216"/>
  <c r="M869" i="216"/>
  <c r="O869" i="216" s="1"/>
  <c r="K869" i="216"/>
  <c r="J869" i="216"/>
  <c r="L869" i="216" s="1"/>
  <c r="H869" i="216"/>
  <c r="G869" i="216"/>
  <c r="I869" i="216" s="1"/>
  <c r="AC868" i="216"/>
  <c r="AB868" i="216"/>
  <c r="AD868" i="216" s="1"/>
  <c r="Z868" i="216"/>
  <c r="Y868" i="216"/>
  <c r="AA868" i="216" s="1"/>
  <c r="W868" i="216"/>
  <c r="V868" i="216"/>
  <c r="X868" i="216" s="1"/>
  <c r="T868" i="216"/>
  <c r="S868" i="216"/>
  <c r="U868" i="216" s="1"/>
  <c r="Q868" i="216"/>
  <c r="P868" i="216"/>
  <c r="R868" i="216" s="1"/>
  <c r="N868" i="216"/>
  <c r="M868" i="216"/>
  <c r="O868" i="216" s="1"/>
  <c r="K868" i="216"/>
  <c r="J868" i="216"/>
  <c r="L868" i="216" s="1"/>
  <c r="H868" i="216"/>
  <c r="G868" i="216"/>
  <c r="I868" i="216" s="1"/>
  <c r="AC867" i="216"/>
  <c r="AB867" i="216"/>
  <c r="AD867" i="216" s="1"/>
  <c r="Z867" i="216"/>
  <c r="Y867" i="216"/>
  <c r="AA867" i="216" s="1"/>
  <c r="W867" i="216"/>
  <c r="V867" i="216"/>
  <c r="X867" i="216" s="1"/>
  <c r="T867" i="216"/>
  <c r="S867" i="216"/>
  <c r="U867" i="216" s="1"/>
  <c r="Q867" i="216"/>
  <c r="P867" i="216"/>
  <c r="R867" i="216" s="1"/>
  <c r="N867" i="216"/>
  <c r="M867" i="216"/>
  <c r="O867" i="216" s="1"/>
  <c r="K867" i="216"/>
  <c r="J867" i="216"/>
  <c r="L867" i="216" s="1"/>
  <c r="H867" i="216"/>
  <c r="G867" i="216"/>
  <c r="I867" i="216" s="1"/>
  <c r="AC866" i="216"/>
  <c r="AB866" i="216"/>
  <c r="AD866" i="216" s="1"/>
  <c r="Z866" i="216"/>
  <c r="Y866" i="216"/>
  <c r="AA866" i="216" s="1"/>
  <c r="W866" i="216"/>
  <c r="V866" i="216"/>
  <c r="X866" i="216" s="1"/>
  <c r="T866" i="216"/>
  <c r="S866" i="216"/>
  <c r="U866" i="216" s="1"/>
  <c r="Q866" i="216"/>
  <c r="P866" i="216"/>
  <c r="R866" i="216" s="1"/>
  <c r="N866" i="216"/>
  <c r="M866" i="216"/>
  <c r="O866" i="216" s="1"/>
  <c r="K866" i="216"/>
  <c r="J866" i="216"/>
  <c r="L866" i="216" s="1"/>
  <c r="H866" i="216"/>
  <c r="G866" i="216"/>
  <c r="I866" i="216" s="1"/>
  <c r="AC865" i="216"/>
  <c r="AB865" i="216"/>
  <c r="AD865" i="216" s="1"/>
  <c r="Z865" i="216"/>
  <c r="Y865" i="216"/>
  <c r="AA865" i="216" s="1"/>
  <c r="W865" i="216"/>
  <c r="V865" i="216"/>
  <c r="X865" i="216" s="1"/>
  <c r="T865" i="216"/>
  <c r="S865" i="216"/>
  <c r="U865" i="216" s="1"/>
  <c r="Q865" i="216"/>
  <c r="P865" i="216"/>
  <c r="R865" i="216" s="1"/>
  <c r="N865" i="216"/>
  <c r="M865" i="216"/>
  <c r="O865" i="216" s="1"/>
  <c r="K865" i="216"/>
  <c r="J865" i="216"/>
  <c r="L865" i="216" s="1"/>
  <c r="H865" i="216"/>
  <c r="G865" i="216"/>
  <c r="I865" i="216" s="1"/>
  <c r="AC864" i="216"/>
  <c r="AB864" i="216"/>
  <c r="AD864" i="216" s="1"/>
  <c r="Z864" i="216"/>
  <c r="Y864" i="216"/>
  <c r="AA864" i="216" s="1"/>
  <c r="W864" i="216"/>
  <c r="V864" i="216"/>
  <c r="X864" i="216" s="1"/>
  <c r="T864" i="216"/>
  <c r="S864" i="216"/>
  <c r="U864" i="216" s="1"/>
  <c r="Q864" i="216"/>
  <c r="P864" i="216"/>
  <c r="R864" i="216" s="1"/>
  <c r="N864" i="216"/>
  <c r="M864" i="216"/>
  <c r="O864" i="216" s="1"/>
  <c r="K864" i="216"/>
  <c r="J864" i="216"/>
  <c r="L864" i="216" s="1"/>
  <c r="H864" i="216"/>
  <c r="G864" i="216"/>
  <c r="I864" i="216" s="1"/>
  <c r="AC863" i="216"/>
  <c r="AB863" i="216"/>
  <c r="AD863" i="216" s="1"/>
  <c r="Z863" i="216"/>
  <c r="Y863" i="216"/>
  <c r="AA863" i="216" s="1"/>
  <c r="W863" i="216"/>
  <c r="V863" i="216"/>
  <c r="X863" i="216" s="1"/>
  <c r="T863" i="216"/>
  <c r="S863" i="216"/>
  <c r="U863" i="216" s="1"/>
  <c r="Q863" i="216"/>
  <c r="P863" i="216"/>
  <c r="R863" i="216" s="1"/>
  <c r="N863" i="216"/>
  <c r="M863" i="216"/>
  <c r="O863" i="216" s="1"/>
  <c r="K863" i="216"/>
  <c r="J863" i="216"/>
  <c r="L863" i="216" s="1"/>
  <c r="H863" i="216"/>
  <c r="G863" i="216"/>
  <c r="I863" i="216" s="1"/>
  <c r="AC862" i="216"/>
  <c r="AB862" i="216"/>
  <c r="AD862" i="216" s="1"/>
  <c r="Z862" i="216"/>
  <c r="Y862" i="216"/>
  <c r="AA862" i="216" s="1"/>
  <c r="W862" i="216"/>
  <c r="V862" i="216"/>
  <c r="X862" i="216" s="1"/>
  <c r="T862" i="216"/>
  <c r="S862" i="216"/>
  <c r="U862" i="216" s="1"/>
  <c r="Q862" i="216"/>
  <c r="P862" i="216"/>
  <c r="R862" i="216" s="1"/>
  <c r="N862" i="216"/>
  <c r="M862" i="216"/>
  <c r="O862" i="216" s="1"/>
  <c r="K862" i="216"/>
  <c r="J862" i="216"/>
  <c r="L862" i="216" s="1"/>
  <c r="H862" i="216"/>
  <c r="G862" i="216"/>
  <c r="I862" i="216" s="1"/>
  <c r="AC861" i="216"/>
  <c r="AB861" i="216"/>
  <c r="AD861" i="216" s="1"/>
  <c r="Z861" i="216"/>
  <c r="Y861" i="216"/>
  <c r="AA861" i="216" s="1"/>
  <c r="W861" i="216"/>
  <c r="V861" i="216"/>
  <c r="X861" i="216" s="1"/>
  <c r="T861" i="216"/>
  <c r="S861" i="216"/>
  <c r="U861" i="216" s="1"/>
  <c r="Q861" i="216"/>
  <c r="P861" i="216"/>
  <c r="R861" i="216" s="1"/>
  <c r="N861" i="216"/>
  <c r="M861" i="216"/>
  <c r="O861" i="216" s="1"/>
  <c r="K861" i="216"/>
  <c r="J861" i="216"/>
  <c r="L861" i="216" s="1"/>
  <c r="H861" i="216"/>
  <c r="G861" i="216"/>
  <c r="I861" i="216" s="1"/>
  <c r="AC860" i="216"/>
  <c r="AB860" i="216"/>
  <c r="AD860" i="216" s="1"/>
  <c r="Z860" i="216"/>
  <c r="Y860" i="216"/>
  <c r="AA860" i="216" s="1"/>
  <c r="W860" i="216"/>
  <c r="V860" i="216"/>
  <c r="X860" i="216" s="1"/>
  <c r="T860" i="216"/>
  <c r="S860" i="216"/>
  <c r="U860" i="216" s="1"/>
  <c r="Q860" i="216"/>
  <c r="P860" i="216"/>
  <c r="R860" i="216" s="1"/>
  <c r="N860" i="216"/>
  <c r="M860" i="216"/>
  <c r="O860" i="216" s="1"/>
  <c r="K860" i="216"/>
  <c r="J860" i="216"/>
  <c r="L860" i="216" s="1"/>
  <c r="H860" i="216"/>
  <c r="G860" i="216"/>
  <c r="I860" i="216" s="1"/>
  <c r="AC859" i="216"/>
  <c r="AB859" i="216"/>
  <c r="AD859" i="216" s="1"/>
  <c r="Z859" i="216"/>
  <c r="Y859" i="216"/>
  <c r="AA859" i="216" s="1"/>
  <c r="W859" i="216"/>
  <c r="V859" i="216"/>
  <c r="X859" i="216" s="1"/>
  <c r="T859" i="216"/>
  <c r="S859" i="216"/>
  <c r="U859" i="216" s="1"/>
  <c r="Q859" i="216"/>
  <c r="P859" i="216"/>
  <c r="R859" i="216" s="1"/>
  <c r="N859" i="216"/>
  <c r="M859" i="216"/>
  <c r="O859" i="216" s="1"/>
  <c r="K859" i="216"/>
  <c r="J859" i="216"/>
  <c r="L859" i="216" s="1"/>
  <c r="H859" i="216"/>
  <c r="G859" i="216"/>
  <c r="I859" i="216" s="1"/>
  <c r="AC858" i="216"/>
  <c r="AB858" i="216"/>
  <c r="AD858" i="216" s="1"/>
  <c r="Z858" i="216"/>
  <c r="Y858" i="216"/>
  <c r="AA858" i="216" s="1"/>
  <c r="W858" i="216"/>
  <c r="V858" i="216"/>
  <c r="X858" i="216" s="1"/>
  <c r="T858" i="216"/>
  <c r="S858" i="216"/>
  <c r="U858" i="216" s="1"/>
  <c r="Q858" i="216"/>
  <c r="P858" i="216"/>
  <c r="R858" i="216" s="1"/>
  <c r="N858" i="216"/>
  <c r="M858" i="216"/>
  <c r="O858" i="216" s="1"/>
  <c r="K858" i="216"/>
  <c r="J858" i="216"/>
  <c r="L858" i="216" s="1"/>
  <c r="H858" i="216"/>
  <c r="G858" i="216"/>
  <c r="I858" i="216" s="1"/>
  <c r="AC857" i="216"/>
  <c r="AB857" i="216"/>
  <c r="AD857" i="216" s="1"/>
  <c r="Z857" i="216"/>
  <c r="Y857" i="216"/>
  <c r="AA857" i="216" s="1"/>
  <c r="W857" i="216"/>
  <c r="V857" i="216"/>
  <c r="X857" i="216" s="1"/>
  <c r="T857" i="216"/>
  <c r="S857" i="216"/>
  <c r="U857" i="216" s="1"/>
  <c r="Q857" i="216"/>
  <c r="P857" i="216"/>
  <c r="R857" i="216" s="1"/>
  <c r="N857" i="216"/>
  <c r="M857" i="216"/>
  <c r="O857" i="216" s="1"/>
  <c r="K857" i="216"/>
  <c r="J857" i="216"/>
  <c r="L857" i="216" s="1"/>
  <c r="H857" i="216"/>
  <c r="G857" i="216"/>
  <c r="I857" i="216" s="1"/>
  <c r="AC856" i="216"/>
  <c r="AB856" i="216"/>
  <c r="AD856" i="216" s="1"/>
  <c r="Z856" i="216"/>
  <c r="Y856" i="216"/>
  <c r="AA856" i="216" s="1"/>
  <c r="W856" i="216"/>
  <c r="V856" i="216"/>
  <c r="X856" i="216" s="1"/>
  <c r="T856" i="216"/>
  <c r="S856" i="216"/>
  <c r="U856" i="216" s="1"/>
  <c r="Q856" i="216"/>
  <c r="P856" i="216"/>
  <c r="R856" i="216" s="1"/>
  <c r="N856" i="216"/>
  <c r="M856" i="216"/>
  <c r="O856" i="216" s="1"/>
  <c r="K856" i="216"/>
  <c r="J856" i="216"/>
  <c r="L856" i="216" s="1"/>
  <c r="H856" i="216"/>
  <c r="G856" i="216"/>
  <c r="I856" i="216" s="1"/>
  <c r="AC855" i="216"/>
  <c r="AB855" i="216"/>
  <c r="AD855" i="216" s="1"/>
  <c r="Z855" i="216"/>
  <c r="Y855" i="216"/>
  <c r="AA855" i="216" s="1"/>
  <c r="W855" i="216"/>
  <c r="V855" i="216"/>
  <c r="X855" i="216" s="1"/>
  <c r="T855" i="216"/>
  <c r="S855" i="216"/>
  <c r="U855" i="216" s="1"/>
  <c r="Q855" i="216"/>
  <c r="P855" i="216"/>
  <c r="R855" i="216" s="1"/>
  <c r="N855" i="216"/>
  <c r="M855" i="216"/>
  <c r="O855" i="216" s="1"/>
  <c r="K855" i="216"/>
  <c r="J855" i="216"/>
  <c r="L855" i="216" s="1"/>
  <c r="H855" i="216"/>
  <c r="G855" i="216"/>
  <c r="I855" i="216" s="1"/>
  <c r="AC854" i="216"/>
  <c r="AB854" i="216"/>
  <c r="AD854" i="216" s="1"/>
  <c r="Z854" i="216"/>
  <c r="Y854" i="216"/>
  <c r="AA854" i="216" s="1"/>
  <c r="W854" i="216"/>
  <c r="V854" i="216"/>
  <c r="X854" i="216" s="1"/>
  <c r="T854" i="216"/>
  <c r="S854" i="216"/>
  <c r="U854" i="216" s="1"/>
  <c r="Q854" i="216"/>
  <c r="P854" i="216"/>
  <c r="R854" i="216" s="1"/>
  <c r="N854" i="216"/>
  <c r="M854" i="216"/>
  <c r="O854" i="216" s="1"/>
  <c r="K854" i="216"/>
  <c r="J854" i="216"/>
  <c r="L854" i="216" s="1"/>
  <c r="H854" i="216"/>
  <c r="G854" i="216"/>
  <c r="I854" i="216" s="1"/>
  <c r="AC853" i="216"/>
  <c r="AB853" i="216"/>
  <c r="AD853" i="216" s="1"/>
  <c r="Z853" i="216"/>
  <c r="Y853" i="216"/>
  <c r="AA853" i="216" s="1"/>
  <c r="W853" i="216"/>
  <c r="V853" i="216"/>
  <c r="X853" i="216" s="1"/>
  <c r="T853" i="216"/>
  <c r="S853" i="216"/>
  <c r="U853" i="216" s="1"/>
  <c r="Q853" i="216"/>
  <c r="P853" i="216"/>
  <c r="R853" i="216" s="1"/>
  <c r="N853" i="216"/>
  <c r="M853" i="216"/>
  <c r="O853" i="216" s="1"/>
  <c r="K853" i="216"/>
  <c r="J853" i="216"/>
  <c r="L853" i="216" s="1"/>
  <c r="H853" i="216"/>
  <c r="G853" i="216"/>
  <c r="I853" i="216" s="1"/>
  <c r="AC852" i="216"/>
  <c r="AB852" i="216"/>
  <c r="AD852" i="216" s="1"/>
  <c r="Z852" i="216"/>
  <c r="Y852" i="216"/>
  <c r="AA852" i="216" s="1"/>
  <c r="W852" i="216"/>
  <c r="V852" i="216"/>
  <c r="X852" i="216" s="1"/>
  <c r="T852" i="216"/>
  <c r="S852" i="216"/>
  <c r="U852" i="216" s="1"/>
  <c r="Q852" i="216"/>
  <c r="P852" i="216"/>
  <c r="R852" i="216" s="1"/>
  <c r="N852" i="216"/>
  <c r="M852" i="216"/>
  <c r="O852" i="216" s="1"/>
  <c r="K852" i="216"/>
  <c r="J852" i="216"/>
  <c r="L852" i="216" s="1"/>
  <c r="H852" i="216"/>
  <c r="G852" i="216"/>
  <c r="I852" i="216" s="1"/>
  <c r="AC851" i="216"/>
  <c r="AB851" i="216"/>
  <c r="AD851" i="216" s="1"/>
  <c r="Z851" i="216"/>
  <c r="Y851" i="216"/>
  <c r="AA851" i="216" s="1"/>
  <c r="W851" i="216"/>
  <c r="V851" i="216"/>
  <c r="X851" i="216" s="1"/>
  <c r="T851" i="216"/>
  <c r="S851" i="216"/>
  <c r="U851" i="216" s="1"/>
  <c r="Q851" i="216"/>
  <c r="P851" i="216"/>
  <c r="R851" i="216" s="1"/>
  <c r="N851" i="216"/>
  <c r="M851" i="216"/>
  <c r="O851" i="216" s="1"/>
  <c r="K851" i="216"/>
  <c r="J851" i="216"/>
  <c r="L851" i="216" s="1"/>
  <c r="H851" i="216"/>
  <c r="G851" i="216"/>
  <c r="I851" i="216" s="1"/>
  <c r="AC850" i="216"/>
  <c r="AB850" i="216"/>
  <c r="AD850" i="216" s="1"/>
  <c r="Z850" i="216"/>
  <c r="Y850" i="216"/>
  <c r="AA850" i="216" s="1"/>
  <c r="W850" i="216"/>
  <c r="V850" i="216"/>
  <c r="X850" i="216" s="1"/>
  <c r="T850" i="216"/>
  <c r="S850" i="216"/>
  <c r="U850" i="216" s="1"/>
  <c r="Q850" i="216"/>
  <c r="P850" i="216"/>
  <c r="R850" i="216" s="1"/>
  <c r="N850" i="216"/>
  <c r="M850" i="216"/>
  <c r="O850" i="216" s="1"/>
  <c r="K850" i="216"/>
  <c r="J850" i="216"/>
  <c r="L850" i="216" s="1"/>
  <c r="H850" i="216"/>
  <c r="G850" i="216"/>
  <c r="I850" i="216" s="1"/>
  <c r="AC849" i="216"/>
  <c r="AB849" i="216"/>
  <c r="AD849" i="216" s="1"/>
  <c r="Z849" i="216"/>
  <c r="Y849" i="216"/>
  <c r="AA849" i="216" s="1"/>
  <c r="W849" i="216"/>
  <c r="V849" i="216"/>
  <c r="X849" i="216" s="1"/>
  <c r="T849" i="216"/>
  <c r="S849" i="216"/>
  <c r="U849" i="216" s="1"/>
  <c r="Q849" i="216"/>
  <c r="P849" i="216"/>
  <c r="R849" i="216" s="1"/>
  <c r="N849" i="216"/>
  <c r="M849" i="216"/>
  <c r="O849" i="216" s="1"/>
  <c r="K849" i="216"/>
  <c r="J849" i="216"/>
  <c r="L849" i="216" s="1"/>
  <c r="H849" i="216"/>
  <c r="G849" i="216"/>
  <c r="I849" i="216" s="1"/>
  <c r="AC848" i="216"/>
  <c r="AB848" i="216"/>
  <c r="AD848" i="216" s="1"/>
  <c r="Z848" i="216"/>
  <c r="Y848" i="216"/>
  <c r="AA848" i="216" s="1"/>
  <c r="W848" i="216"/>
  <c r="V848" i="216"/>
  <c r="X848" i="216" s="1"/>
  <c r="T848" i="216"/>
  <c r="S848" i="216"/>
  <c r="U848" i="216" s="1"/>
  <c r="Q848" i="216"/>
  <c r="P848" i="216"/>
  <c r="R848" i="216" s="1"/>
  <c r="N848" i="216"/>
  <c r="M848" i="216"/>
  <c r="O848" i="216" s="1"/>
  <c r="K848" i="216"/>
  <c r="J848" i="216"/>
  <c r="L848" i="216" s="1"/>
  <c r="H848" i="216"/>
  <c r="G848" i="216"/>
  <c r="I848" i="216" s="1"/>
  <c r="AC847" i="216"/>
  <c r="AB847" i="216"/>
  <c r="AD847" i="216" s="1"/>
  <c r="Z847" i="216"/>
  <c r="Y847" i="216"/>
  <c r="AA847" i="216" s="1"/>
  <c r="W847" i="216"/>
  <c r="V847" i="216"/>
  <c r="X847" i="216" s="1"/>
  <c r="T847" i="216"/>
  <c r="S847" i="216"/>
  <c r="U847" i="216" s="1"/>
  <c r="Q847" i="216"/>
  <c r="P847" i="216"/>
  <c r="R847" i="216" s="1"/>
  <c r="N847" i="216"/>
  <c r="M847" i="216"/>
  <c r="O847" i="216" s="1"/>
  <c r="K847" i="216"/>
  <c r="J847" i="216"/>
  <c r="L847" i="216" s="1"/>
  <c r="H847" i="216"/>
  <c r="G847" i="216"/>
  <c r="I847" i="216" s="1"/>
  <c r="AC846" i="216"/>
  <c r="AB846" i="216"/>
  <c r="AD846" i="216" s="1"/>
  <c r="Z846" i="216"/>
  <c r="Y846" i="216"/>
  <c r="AA846" i="216" s="1"/>
  <c r="W846" i="216"/>
  <c r="V846" i="216"/>
  <c r="X846" i="216" s="1"/>
  <c r="T846" i="216"/>
  <c r="S846" i="216"/>
  <c r="U846" i="216" s="1"/>
  <c r="Q846" i="216"/>
  <c r="P846" i="216"/>
  <c r="R846" i="216" s="1"/>
  <c r="N846" i="216"/>
  <c r="M846" i="216"/>
  <c r="O846" i="216" s="1"/>
  <c r="K846" i="216"/>
  <c r="J846" i="216"/>
  <c r="L846" i="216" s="1"/>
  <c r="H846" i="216"/>
  <c r="G846" i="216"/>
  <c r="I846" i="216" s="1"/>
  <c r="AC845" i="216"/>
  <c r="AB845" i="216"/>
  <c r="AD845" i="216" s="1"/>
  <c r="Z845" i="216"/>
  <c r="Y845" i="216"/>
  <c r="AA845" i="216" s="1"/>
  <c r="W845" i="216"/>
  <c r="V845" i="216"/>
  <c r="X845" i="216" s="1"/>
  <c r="T845" i="216"/>
  <c r="S845" i="216"/>
  <c r="U845" i="216" s="1"/>
  <c r="Q845" i="216"/>
  <c r="P845" i="216"/>
  <c r="R845" i="216" s="1"/>
  <c r="N845" i="216"/>
  <c r="M845" i="216"/>
  <c r="O845" i="216" s="1"/>
  <c r="K845" i="216"/>
  <c r="J845" i="216"/>
  <c r="L845" i="216" s="1"/>
  <c r="H845" i="216"/>
  <c r="G845" i="216"/>
  <c r="I845" i="216" s="1"/>
  <c r="AC844" i="216"/>
  <c r="AB844" i="216"/>
  <c r="AD844" i="216" s="1"/>
  <c r="Z844" i="216"/>
  <c r="Y844" i="216"/>
  <c r="AA844" i="216" s="1"/>
  <c r="W844" i="216"/>
  <c r="V844" i="216"/>
  <c r="X844" i="216" s="1"/>
  <c r="T844" i="216"/>
  <c r="S844" i="216"/>
  <c r="U844" i="216" s="1"/>
  <c r="Q844" i="216"/>
  <c r="P844" i="216"/>
  <c r="R844" i="216" s="1"/>
  <c r="N844" i="216"/>
  <c r="M844" i="216"/>
  <c r="O844" i="216" s="1"/>
  <c r="K844" i="216"/>
  <c r="J844" i="216"/>
  <c r="L844" i="216" s="1"/>
  <c r="H844" i="216"/>
  <c r="G844" i="216"/>
  <c r="I844" i="216" s="1"/>
  <c r="AC843" i="216"/>
  <c r="AB843" i="216"/>
  <c r="AD843" i="216" s="1"/>
  <c r="Z843" i="216"/>
  <c r="Y843" i="216"/>
  <c r="AA843" i="216" s="1"/>
  <c r="W843" i="216"/>
  <c r="V843" i="216"/>
  <c r="X843" i="216" s="1"/>
  <c r="T843" i="216"/>
  <c r="S843" i="216"/>
  <c r="U843" i="216" s="1"/>
  <c r="Q843" i="216"/>
  <c r="P843" i="216"/>
  <c r="R843" i="216" s="1"/>
  <c r="N843" i="216"/>
  <c r="M843" i="216"/>
  <c r="O843" i="216" s="1"/>
  <c r="K843" i="216"/>
  <c r="J843" i="216"/>
  <c r="L843" i="216" s="1"/>
  <c r="H843" i="216"/>
  <c r="G843" i="216"/>
  <c r="I843" i="216" s="1"/>
  <c r="AC842" i="216"/>
  <c r="AB842" i="216"/>
  <c r="AD842" i="216" s="1"/>
  <c r="Z842" i="216"/>
  <c r="Y842" i="216"/>
  <c r="AA842" i="216" s="1"/>
  <c r="W842" i="216"/>
  <c r="V842" i="216"/>
  <c r="X842" i="216" s="1"/>
  <c r="T842" i="216"/>
  <c r="S842" i="216"/>
  <c r="U842" i="216" s="1"/>
  <c r="Q842" i="216"/>
  <c r="P842" i="216"/>
  <c r="R842" i="216" s="1"/>
  <c r="N842" i="216"/>
  <c r="M842" i="216"/>
  <c r="O842" i="216" s="1"/>
  <c r="K842" i="216"/>
  <c r="J842" i="216"/>
  <c r="L842" i="216" s="1"/>
  <c r="H842" i="216"/>
  <c r="G842" i="216"/>
  <c r="I842" i="216" s="1"/>
  <c r="AC841" i="216"/>
  <c r="AB841" i="216"/>
  <c r="AD841" i="216" s="1"/>
  <c r="Z841" i="216"/>
  <c r="Y841" i="216"/>
  <c r="AA841" i="216" s="1"/>
  <c r="W841" i="216"/>
  <c r="V841" i="216"/>
  <c r="X841" i="216" s="1"/>
  <c r="T841" i="216"/>
  <c r="S841" i="216"/>
  <c r="U841" i="216" s="1"/>
  <c r="Q841" i="216"/>
  <c r="P841" i="216"/>
  <c r="R841" i="216" s="1"/>
  <c r="N841" i="216"/>
  <c r="M841" i="216"/>
  <c r="O841" i="216" s="1"/>
  <c r="K841" i="216"/>
  <c r="J841" i="216"/>
  <c r="L841" i="216" s="1"/>
  <c r="H841" i="216"/>
  <c r="G841" i="216"/>
  <c r="I841" i="216" s="1"/>
  <c r="AC840" i="216"/>
  <c r="AB840" i="216"/>
  <c r="AD840" i="216" s="1"/>
  <c r="Z840" i="216"/>
  <c r="Y840" i="216"/>
  <c r="AA840" i="216" s="1"/>
  <c r="W840" i="216"/>
  <c r="V840" i="216"/>
  <c r="X840" i="216" s="1"/>
  <c r="T840" i="216"/>
  <c r="S840" i="216"/>
  <c r="U840" i="216" s="1"/>
  <c r="Q840" i="216"/>
  <c r="P840" i="216"/>
  <c r="R840" i="216" s="1"/>
  <c r="N840" i="216"/>
  <c r="M840" i="216"/>
  <c r="O840" i="216" s="1"/>
  <c r="K840" i="216"/>
  <c r="J840" i="216"/>
  <c r="L840" i="216" s="1"/>
  <c r="H840" i="216"/>
  <c r="G840" i="216"/>
  <c r="I840" i="216" s="1"/>
  <c r="AC839" i="216"/>
  <c r="AB839" i="216"/>
  <c r="AD839" i="216" s="1"/>
  <c r="Z839" i="216"/>
  <c r="Y839" i="216"/>
  <c r="AA839" i="216" s="1"/>
  <c r="W839" i="216"/>
  <c r="V839" i="216"/>
  <c r="X839" i="216" s="1"/>
  <c r="T839" i="216"/>
  <c r="S839" i="216"/>
  <c r="U839" i="216" s="1"/>
  <c r="Q839" i="216"/>
  <c r="P839" i="216"/>
  <c r="R839" i="216" s="1"/>
  <c r="N839" i="216"/>
  <c r="M839" i="216"/>
  <c r="O839" i="216" s="1"/>
  <c r="K839" i="216"/>
  <c r="J839" i="216"/>
  <c r="L839" i="216" s="1"/>
  <c r="H839" i="216"/>
  <c r="G839" i="216"/>
  <c r="I839" i="216" s="1"/>
  <c r="AC838" i="216"/>
  <c r="AB838" i="216"/>
  <c r="AD838" i="216" s="1"/>
  <c r="Z838" i="216"/>
  <c r="Y838" i="216"/>
  <c r="AA838" i="216" s="1"/>
  <c r="W838" i="216"/>
  <c r="V838" i="216"/>
  <c r="X838" i="216" s="1"/>
  <c r="T838" i="216"/>
  <c r="S838" i="216"/>
  <c r="U838" i="216" s="1"/>
  <c r="Q838" i="216"/>
  <c r="P838" i="216"/>
  <c r="R838" i="216" s="1"/>
  <c r="N838" i="216"/>
  <c r="M838" i="216"/>
  <c r="O838" i="216" s="1"/>
  <c r="K838" i="216"/>
  <c r="J838" i="216"/>
  <c r="L838" i="216" s="1"/>
  <c r="H838" i="216"/>
  <c r="G838" i="216"/>
  <c r="I838" i="216" s="1"/>
  <c r="AC837" i="216"/>
  <c r="AB837" i="216"/>
  <c r="AD837" i="216" s="1"/>
  <c r="Z837" i="216"/>
  <c r="Y837" i="216"/>
  <c r="AA837" i="216" s="1"/>
  <c r="W837" i="216"/>
  <c r="V837" i="216"/>
  <c r="X837" i="216" s="1"/>
  <c r="T837" i="216"/>
  <c r="S837" i="216"/>
  <c r="U837" i="216" s="1"/>
  <c r="Q837" i="216"/>
  <c r="P837" i="216"/>
  <c r="R837" i="216" s="1"/>
  <c r="N837" i="216"/>
  <c r="M837" i="216"/>
  <c r="O837" i="216" s="1"/>
  <c r="K837" i="216"/>
  <c r="J837" i="216"/>
  <c r="L837" i="216" s="1"/>
  <c r="H837" i="216"/>
  <c r="G837" i="216"/>
  <c r="I837" i="216" s="1"/>
  <c r="AC836" i="216"/>
  <c r="AB836" i="216"/>
  <c r="AD836" i="216" s="1"/>
  <c r="Z836" i="216"/>
  <c r="Y836" i="216"/>
  <c r="AA836" i="216" s="1"/>
  <c r="W836" i="216"/>
  <c r="V836" i="216"/>
  <c r="X836" i="216" s="1"/>
  <c r="T836" i="216"/>
  <c r="S836" i="216"/>
  <c r="U836" i="216" s="1"/>
  <c r="Q836" i="216"/>
  <c r="P836" i="216"/>
  <c r="R836" i="216" s="1"/>
  <c r="N836" i="216"/>
  <c r="M836" i="216"/>
  <c r="O836" i="216" s="1"/>
  <c r="K836" i="216"/>
  <c r="J836" i="216"/>
  <c r="L836" i="216" s="1"/>
  <c r="H836" i="216"/>
  <c r="G836" i="216"/>
  <c r="I836" i="216" s="1"/>
  <c r="AC835" i="216"/>
  <c r="AB835" i="216"/>
  <c r="AD835" i="216" s="1"/>
  <c r="Z835" i="216"/>
  <c r="Y835" i="216"/>
  <c r="AA835" i="216" s="1"/>
  <c r="W835" i="216"/>
  <c r="V835" i="216"/>
  <c r="X835" i="216" s="1"/>
  <c r="T835" i="216"/>
  <c r="S835" i="216"/>
  <c r="U835" i="216" s="1"/>
  <c r="Q835" i="216"/>
  <c r="P835" i="216"/>
  <c r="R835" i="216" s="1"/>
  <c r="N835" i="216"/>
  <c r="M835" i="216"/>
  <c r="O835" i="216" s="1"/>
  <c r="K835" i="216"/>
  <c r="J835" i="216"/>
  <c r="L835" i="216" s="1"/>
  <c r="H835" i="216"/>
  <c r="G835" i="216"/>
  <c r="I835" i="216" s="1"/>
  <c r="AC834" i="216"/>
  <c r="AB834" i="216"/>
  <c r="AD834" i="216" s="1"/>
  <c r="Z834" i="216"/>
  <c r="Y834" i="216"/>
  <c r="AA834" i="216" s="1"/>
  <c r="W834" i="216"/>
  <c r="V834" i="216"/>
  <c r="X834" i="216" s="1"/>
  <c r="T834" i="216"/>
  <c r="S834" i="216"/>
  <c r="U834" i="216" s="1"/>
  <c r="Q834" i="216"/>
  <c r="P834" i="216"/>
  <c r="R834" i="216" s="1"/>
  <c r="N834" i="216"/>
  <c r="M834" i="216"/>
  <c r="O834" i="216" s="1"/>
  <c r="K834" i="216"/>
  <c r="J834" i="216"/>
  <c r="L834" i="216" s="1"/>
  <c r="H834" i="216"/>
  <c r="G834" i="216"/>
  <c r="I834" i="216" s="1"/>
  <c r="AC833" i="216"/>
  <c r="AB833" i="216"/>
  <c r="AD833" i="216" s="1"/>
  <c r="Z833" i="216"/>
  <c r="Y833" i="216"/>
  <c r="AA833" i="216" s="1"/>
  <c r="W833" i="216"/>
  <c r="V833" i="216"/>
  <c r="X833" i="216" s="1"/>
  <c r="T833" i="216"/>
  <c r="S833" i="216"/>
  <c r="U833" i="216" s="1"/>
  <c r="Q833" i="216"/>
  <c r="P833" i="216"/>
  <c r="R833" i="216" s="1"/>
  <c r="N833" i="216"/>
  <c r="M833" i="216"/>
  <c r="O833" i="216" s="1"/>
  <c r="K833" i="216"/>
  <c r="J833" i="216"/>
  <c r="L833" i="216" s="1"/>
  <c r="H833" i="216"/>
  <c r="G833" i="216"/>
  <c r="I833" i="216" s="1"/>
  <c r="AC832" i="216"/>
  <c r="AB832" i="216"/>
  <c r="AD832" i="216" s="1"/>
  <c r="Z832" i="216"/>
  <c r="Y832" i="216"/>
  <c r="AA832" i="216" s="1"/>
  <c r="W832" i="216"/>
  <c r="V832" i="216"/>
  <c r="X832" i="216" s="1"/>
  <c r="T832" i="216"/>
  <c r="S832" i="216"/>
  <c r="U832" i="216" s="1"/>
  <c r="Q832" i="216"/>
  <c r="P832" i="216"/>
  <c r="R832" i="216" s="1"/>
  <c r="N832" i="216"/>
  <c r="M832" i="216"/>
  <c r="O832" i="216" s="1"/>
  <c r="K832" i="216"/>
  <c r="J832" i="216"/>
  <c r="L832" i="216" s="1"/>
  <c r="H832" i="216"/>
  <c r="G832" i="216"/>
  <c r="I832" i="216" s="1"/>
  <c r="AC831" i="216"/>
  <c r="AB831" i="216"/>
  <c r="AD831" i="216" s="1"/>
  <c r="Z831" i="216"/>
  <c r="Y831" i="216"/>
  <c r="AA831" i="216" s="1"/>
  <c r="W831" i="216"/>
  <c r="V831" i="216"/>
  <c r="X831" i="216" s="1"/>
  <c r="T831" i="216"/>
  <c r="S831" i="216"/>
  <c r="U831" i="216" s="1"/>
  <c r="Q831" i="216"/>
  <c r="P831" i="216"/>
  <c r="R831" i="216" s="1"/>
  <c r="N831" i="216"/>
  <c r="M831" i="216"/>
  <c r="O831" i="216" s="1"/>
  <c r="K831" i="216"/>
  <c r="J831" i="216"/>
  <c r="L831" i="216" s="1"/>
  <c r="H831" i="216"/>
  <c r="G831" i="216"/>
  <c r="I831" i="216" s="1"/>
  <c r="AC830" i="216"/>
  <c r="AB830" i="216"/>
  <c r="AD830" i="216" s="1"/>
  <c r="Z830" i="216"/>
  <c r="Y830" i="216"/>
  <c r="AA830" i="216" s="1"/>
  <c r="W830" i="216"/>
  <c r="V830" i="216"/>
  <c r="X830" i="216" s="1"/>
  <c r="T830" i="216"/>
  <c r="S830" i="216"/>
  <c r="U830" i="216" s="1"/>
  <c r="Q830" i="216"/>
  <c r="P830" i="216"/>
  <c r="R830" i="216" s="1"/>
  <c r="N830" i="216"/>
  <c r="M830" i="216"/>
  <c r="O830" i="216" s="1"/>
  <c r="K830" i="216"/>
  <c r="J830" i="216"/>
  <c r="L830" i="216" s="1"/>
  <c r="H830" i="216"/>
  <c r="G830" i="216"/>
  <c r="I830" i="216" s="1"/>
  <c r="AC829" i="216"/>
  <c r="AB829" i="216"/>
  <c r="AD829" i="216" s="1"/>
  <c r="Z829" i="216"/>
  <c r="Y829" i="216"/>
  <c r="AA829" i="216" s="1"/>
  <c r="W829" i="216"/>
  <c r="V829" i="216"/>
  <c r="X829" i="216" s="1"/>
  <c r="T829" i="216"/>
  <c r="S829" i="216"/>
  <c r="U829" i="216" s="1"/>
  <c r="Q829" i="216"/>
  <c r="P829" i="216"/>
  <c r="R829" i="216" s="1"/>
  <c r="N829" i="216"/>
  <c r="M829" i="216"/>
  <c r="O829" i="216" s="1"/>
  <c r="K829" i="216"/>
  <c r="J829" i="216"/>
  <c r="L829" i="216" s="1"/>
  <c r="H829" i="216"/>
  <c r="G829" i="216"/>
  <c r="I829" i="216" s="1"/>
  <c r="AC828" i="216"/>
  <c r="AB828" i="216"/>
  <c r="AD828" i="216" s="1"/>
  <c r="Z828" i="216"/>
  <c r="Y828" i="216"/>
  <c r="AA828" i="216" s="1"/>
  <c r="W828" i="216"/>
  <c r="V828" i="216"/>
  <c r="X828" i="216" s="1"/>
  <c r="T828" i="216"/>
  <c r="S828" i="216"/>
  <c r="U828" i="216" s="1"/>
  <c r="Q828" i="216"/>
  <c r="P828" i="216"/>
  <c r="R828" i="216" s="1"/>
  <c r="N828" i="216"/>
  <c r="M828" i="216"/>
  <c r="O828" i="216" s="1"/>
  <c r="K828" i="216"/>
  <c r="J828" i="216"/>
  <c r="L828" i="216" s="1"/>
  <c r="H828" i="216"/>
  <c r="G828" i="216"/>
  <c r="I828" i="216" s="1"/>
  <c r="AC827" i="216"/>
  <c r="AB827" i="216"/>
  <c r="AD827" i="216" s="1"/>
  <c r="Z827" i="216"/>
  <c r="Y827" i="216"/>
  <c r="AA827" i="216" s="1"/>
  <c r="W827" i="216"/>
  <c r="V827" i="216"/>
  <c r="X827" i="216" s="1"/>
  <c r="T827" i="216"/>
  <c r="S827" i="216"/>
  <c r="U827" i="216" s="1"/>
  <c r="Q827" i="216"/>
  <c r="P827" i="216"/>
  <c r="R827" i="216" s="1"/>
  <c r="N827" i="216"/>
  <c r="M827" i="216"/>
  <c r="O827" i="216" s="1"/>
  <c r="K827" i="216"/>
  <c r="J827" i="216"/>
  <c r="L827" i="216" s="1"/>
  <c r="H827" i="216"/>
  <c r="G827" i="216"/>
  <c r="I827" i="216" s="1"/>
  <c r="AC826" i="216"/>
  <c r="AB826" i="216"/>
  <c r="AD826" i="216" s="1"/>
  <c r="Z826" i="216"/>
  <c r="Y826" i="216"/>
  <c r="AA826" i="216" s="1"/>
  <c r="W826" i="216"/>
  <c r="V826" i="216"/>
  <c r="X826" i="216" s="1"/>
  <c r="T826" i="216"/>
  <c r="S826" i="216"/>
  <c r="U826" i="216" s="1"/>
  <c r="Q826" i="216"/>
  <c r="P826" i="216"/>
  <c r="R826" i="216" s="1"/>
  <c r="N826" i="216"/>
  <c r="M826" i="216"/>
  <c r="O826" i="216" s="1"/>
  <c r="K826" i="216"/>
  <c r="J826" i="216"/>
  <c r="L826" i="216" s="1"/>
  <c r="H826" i="216"/>
  <c r="G826" i="216"/>
  <c r="I826" i="216" s="1"/>
  <c r="AC825" i="216"/>
  <c r="AB825" i="216"/>
  <c r="AD825" i="216" s="1"/>
  <c r="Z825" i="216"/>
  <c r="Y825" i="216"/>
  <c r="AA825" i="216" s="1"/>
  <c r="W825" i="216"/>
  <c r="V825" i="216"/>
  <c r="X825" i="216" s="1"/>
  <c r="T825" i="216"/>
  <c r="S825" i="216"/>
  <c r="U825" i="216" s="1"/>
  <c r="Q825" i="216"/>
  <c r="P825" i="216"/>
  <c r="R825" i="216" s="1"/>
  <c r="N825" i="216"/>
  <c r="M825" i="216"/>
  <c r="O825" i="216" s="1"/>
  <c r="K825" i="216"/>
  <c r="J825" i="216"/>
  <c r="L825" i="216" s="1"/>
  <c r="H825" i="216"/>
  <c r="G825" i="216"/>
  <c r="I825" i="216" s="1"/>
  <c r="AC824" i="216"/>
  <c r="AB824" i="216"/>
  <c r="AD824" i="216" s="1"/>
  <c r="Z824" i="216"/>
  <c r="Y824" i="216"/>
  <c r="AA824" i="216" s="1"/>
  <c r="W824" i="216"/>
  <c r="V824" i="216"/>
  <c r="X824" i="216" s="1"/>
  <c r="T824" i="216"/>
  <c r="S824" i="216"/>
  <c r="U824" i="216" s="1"/>
  <c r="Q824" i="216"/>
  <c r="P824" i="216"/>
  <c r="R824" i="216" s="1"/>
  <c r="N824" i="216"/>
  <c r="M824" i="216"/>
  <c r="O824" i="216" s="1"/>
  <c r="K824" i="216"/>
  <c r="J824" i="216"/>
  <c r="L824" i="216" s="1"/>
  <c r="H824" i="216"/>
  <c r="G824" i="216"/>
  <c r="I824" i="216" s="1"/>
  <c r="AC823" i="216"/>
  <c r="AB823" i="216"/>
  <c r="AD823" i="216" s="1"/>
  <c r="Z823" i="216"/>
  <c r="Y823" i="216"/>
  <c r="AA823" i="216" s="1"/>
  <c r="W823" i="216"/>
  <c r="V823" i="216"/>
  <c r="X823" i="216" s="1"/>
  <c r="T823" i="216"/>
  <c r="S823" i="216"/>
  <c r="U823" i="216" s="1"/>
  <c r="Q823" i="216"/>
  <c r="P823" i="216"/>
  <c r="R823" i="216" s="1"/>
  <c r="N823" i="216"/>
  <c r="M823" i="216"/>
  <c r="O823" i="216" s="1"/>
  <c r="K823" i="216"/>
  <c r="J823" i="216"/>
  <c r="L823" i="216" s="1"/>
  <c r="H823" i="216"/>
  <c r="G823" i="216"/>
  <c r="I823" i="216" s="1"/>
  <c r="AC822" i="216"/>
  <c r="AB822" i="216"/>
  <c r="AD822" i="216" s="1"/>
  <c r="Z822" i="216"/>
  <c r="Y822" i="216"/>
  <c r="AA822" i="216" s="1"/>
  <c r="W822" i="216"/>
  <c r="V822" i="216"/>
  <c r="X822" i="216" s="1"/>
  <c r="T822" i="216"/>
  <c r="S822" i="216"/>
  <c r="U822" i="216" s="1"/>
  <c r="Q822" i="216"/>
  <c r="P822" i="216"/>
  <c r="R822" i="216" s="1"/>
  <c r="N822" i="216"/>
  <c r="M822" i="216"/>
  <c r="O822" i="216" s="1"/>
  <c r="K822" i="216"/>
  <c r="J822" i="216"/>
  <c r="L822" i="216" s="1"/>
  <c r="H822" i="216"/>
  <c r="G822" i="216"/>
  <c r="I822" i="216" s="1"/>
  <c r="AC821" i="216"/>
  <c r="AB821" i="216"/>
  <c r="AD821" i="216" s="1"/>
  <c r="Z821" i="216"/>
  <c r="Y821" i="216"/>
  <c r="AA821" i="216" s="1"/>
  <c r="W821" i="216"/>
  <c r="V821" i="216"/>
  <c r="X821" i="216" s="1"/>
  <c r="T821" i="216"/>
  <c r="S821" i="216"/>
  <c r="U821" i="216" s="1"/>
  <c r="Q821" i="216"/>
  <c r="P821" i="216"/>
  <c r="R821" i="216" s="1"/>
  <c r="N821" i="216"/>
  <c r="M821" i="216"/>
  <c r="O821" i="216" s="1"/>
  <c r="K821" i="216"/>
  <c r="J821" i="216"/>
  <c r="L821" i="216" s="1"/>
  <c r="H821" i="216"/>
  <c r="G821" i="216"/>
  <c r="I821" i="216" s="1"/>
  <c r="AC820" i="216"/>
  <c r="AB820" i="216"/>
  <c r="AD820" i="216" s="1"/>
  <c r="Z820" i="216"/>
  <c r="Y820" i="216"/>
  <c r="AA820" i="216" s="1"/>
  <c r="W820" i="216"/>
  <c r="V820" i="216"/>
  <c r="X820" i="216" s="1"/>
  <c r="T820" i="216"/>
  <c r="S820" i="216"/>
  <c r="U820" i="216" s="1"/>
  <c r="Q820" i="216"/>
  <c r="P820" i="216"/>
  <c r="R820" i="216" s="1"/>
  <c r="N820" i="216"/>
  <c r="M820" i="216"/>
  <c r="O820" i="216" s="1"/>
  <c r="K820" i="216"/>
  <c r="J820" i="216"/>
  <c r="L820" i="216" s="1"/>
  <c r="H820" i="216"/>
  <c r="G820" i="216"/>
  <c r="I820" i="216" s="1"/>
  <c r="AC819" i="216"/>
  <c r="AB819" i="216"/>
  <c r="AD819" i="216" s="1"/>
  <c r="Z819" i="216"/>
  <c r="Y819" i="216"/>
  <c r="AA819" i="216" s="1"/>
  <c r="W819" i="216"/>
  <c r="V819" i="216"/>
  <c r="X819" i="216" s="1"/>
  <c r="T819" i="216"/>
  <c r="S819" i="216"/>
  <c r="U819" i="216" s="1"/>
  <c r="Q819" i="216"/>
  <c r="P819" i="216"/>
  <c r="R819" i="216" s="1"/>
  <c r="N819" i="216"/>
  <c r="M819" i="216"/>
  <c r="O819" i="216" s="1"/>
  <c r="K819" i="216"/>
  <c r="J819" i="216"/>
  <c r="L819" i="216" s="1"/>
  <c r="H819" i="216"/>
  <c r="G819" i="216"/>
  <c r="I819" i="216" s="1"/>
  <c r="AC818" i="216"/>
  <c r="AB818" i="216"/>
  <c r="AD818" i="216" s="1"/>
  <c r="Z818" i="216"/>
  <c r="Y818" i="216"/>
  <c r="AA818" i="216" s="1"/>
  <c r="W818" i="216"/>
  <c r="V818" i="216"/>
  <c r="X818" i="216" s="1"/>
  <c r="T818" i="216"/>
  <c r="S818" i="216"/>
  <c r="U818" i="216" s="1"/>
  <c r="Q818" i="216"/>
  <c r="P818" i="216"/>
  <c r="R818" i="216" s="1"/>
  <c r="N818" i="216"/>
  <c r="M818" i="216"/>
  <c r="O818" i="216" s="1"/>
  <c r="K818" i="216"/>
  <c r="J818" i="216"/>
  <c r="L818" i="216" s="1"/>
  <c r="H818" i="216"/>
  <c r="G818" i="216"/>
  <c r="I818" i="216" s="1"/>
  <c r="AC817" i="216"/>
  <c r="AB817" i="216"/>
  <c r="AD817" i="216" s="1"/>
  <c r="Z817" i="216"/>
  <c r="Y817" i="216"/>
  <c r="AA817" i="216" s="1"/>
  <c r="W817" i="216"/>
  <c r="V817" i="216"/>
  <c r="X817" i="216" s="1"/>
  <c r="T817" i="216"/>
  <c r="S817" i="216"/>
  <c r="U817" i="216" s="1"/>
  <c r="Q817" i="216"/>
  <c r="P817" i="216"/>
  <c r="R817" i="216" s="1"/>
  <c r="N817" i="216"/>
  <c r="M817" i="216"/>
  <c r="O817" i="216" s="1"/>
  <c r="K817" i="216"/>
  <c r="J817" i="216"/>
  <c r="L817" i="216" s="1"/>
  <c r="H817" i="216"/>
  <c r="G817" i="216"/>
  <c r="I817" i="216" s="1"/>
  <c r="AC816" i="216"/>
  <c r="AB816" i="216"/>
  <c r="AD816" i="216" s="1"/>
  <c r="Z816" i="216"/>
  <c r="Y816" i="216"/>
  <c r="AA816" i="216" s="1"/>
  <c r="W816" i="216"/>
  <c r="V816" i="216"/>
  <c r="X816" i="216" s="1"/>
  <c r="T816" i="216"/>
  <c r="S816" i="216"/>
  <c r="U816" i="216" s="1"/>
  <c r="Q816" i="216"/>
  <c r="P816" i="216"/>
  <c r="R816" i="216" s="1"/>
  <c r="N816" i="216"/>
  <c r="M816" i="216"/>
  <c r="O816" i="216" s="1"/>
  <c r="K816" i="216"/>
  <c r="J816" i="216"/>
  <c r="L816" i="216" s="1"/>
  <c r="H816" i="216"/>
  <c r="G816" i="216"/>
  <c r="I816" i="216" s="1"/>
  <c r="AC815" i="216"/>
  <c r="AB815" i="216"/>
  <c r="AD815" i="216" s="1"/>
  <c r="Z815" i="216"/>
  <c r="Y815" i="216"/>
  <c r="AA815" i="216" s="1"/>
  <c r="W815" i="216"/>
  <c r="V815" i="216"/>
  <c r="X815" i="216" s="1"/>
  <c r="T815" i="216"/>
  <c r="S815" i="216"/>
  <c r="U815" i="216" s="1"/>
  <c r="Q815" i="216"/>
  <c r="P815" i="216"/>
  <c r="R815" i="216" s="1"/>
  <c r="N815" i="216"/>
  <c r="M815" i="216"/>
  <c r="O815" i="216" s="1"/>
  <c r="K815" i="216"/>
  <c r="J815" i="216"/>
  <c r="L815" i="216" s="1"/>
  <c r="H815" i="216"/>
  <c r="G815" i="216"/>
  <c r="I815" i="216" s="1"/>
  <c r="AC814" i="216"/>
  <c r="AB814" i="216"/>
  <c r="AD814" i="216" s="1"/>
  <c r="Z814" i="216"/>
  <c r="Y814" i="216"/>
  <c r="AA814" i="216" s="1"/>
  <c r="W814" i="216"/>
  <c r="V814" i="216"/>
  <c r="X814" i="216" s="1"/>
  <c r="T814" i="216"/>
  <c r="S814" i="216"/>
  <c r="U814" i="216" s="1"/>
  <c r="Q814" i="216"/>
  <c r="P814" i="216"/>
  <c r="R814" i="216" s="1"/>
  <c r="N814" i="216"/>
  <c r="M814" i="216"/>
  <c r="O814" i="216" s="1"/>
  <c r="K814" i="216"/>
  <c r="J814" i="216"/>
  <c r="L814" i="216" s="1"/>
  <c r="H814" i="216"/>
  <c r="G814" i="216"/>
  <c r="I814" i="216" s="1"/>
  <c r="AC813" i="216"/>
  <c r="AB813" i="216"/>
  <c r="AD813" i="216" s="1"/>
  <c r="Z813" i="216"/>
  <c r="Y813" i="216"/>
  <c r="AA813" i="216" s="1"/>
  <c r="W813" i="216"/>
  <c r="V813" i="216"/>
  <c r="X813" i="216" s="1"/>
  <c r="T813" i="216"/>
  <c r="S813" i="216"/>
  <c r="U813" i="216" s="1"/>
  <c r="Q813" i="216"/>
  <c r="P813" i="216"/>
  <c r="R813" i="216" s="1"/>
  <c r="N813" i="216"/>
  <c r="M813" i="216"/>
  <c r="O813" i="216" s="1"/>
  <c r="K813" i="216"/>
  <c r="J813" i="216"/>
  <c r="L813" i="216" s="1"/>
  <c r="H813" i="216"/>
  <c r="G813" i="216"/>
  <c r="I813" i="216" s="1"/>
  <c r="AC812" i="216"/>
  <c r="AB812" i="216"/>
  <c r="AD812" i="216" s="1"/>
  <c r="Z812" i="216"/>
  <c r="Y812" i="216"/>
  <c r="AA812" i="216" s="1"/>
  <c r="W812" i="216"/>
  <c r="V812" i="216"/>
  <c r="X812" i="216" s="1"/>
  <c r="T812" i="216"/>
  <c r="S812" i="216"/>
  <c r="U812" i="216" s="1"/>
  <c r="Q812" i="216"/>
  <c r="P812" i="216"/>
  <c r="R812" i="216" s="1"/>
  <c r="N812" i="216"/>
  <c r="M812" i="216"/>
  <c r="O812" i="216" s="1"/>
  <c r="K812" i="216"/>
  <c r="J812" i="216"/>
  <c r="L812" i="216" s="1"/>
  <c r="H812" i="216"/>
  <c r="G812" i="216"/>
  <c r="I812" i="216" s="1"/>
  <c r="AC811" i="216"/>
  <c r="AB811" i="216"/>
  <c r="AD811" i="216" s="1"/>
  <c r="Z811" i="216"/>
  <c r="Y811" i="216"/>
  <c r="AA811" i="216" s="1"/>
  <c r="W811" i="216"/>
  <c r="V811" i="216"/>
  <c r="X811" i="216" s="1"/>
  <c r="T811" i="216"/>
  <c r="S811" i="216"/>
  <c r="U811" i="216" s="1"/>
  <c r="Q811" i="216"/>
  <c r="P811" i="216"/>
  <c r="R811" i="216" s="1"/>
  <c r="N811" i="216"/>
  <c r="M811" i="216"/>
  <c r="O811" i="216" s="1"/>
  <c r="K811" i="216"/>
  <c r="J811" i="216"/>
  <c r="L811" i="216" s="1"/>
  <c r="H811" i="216"/>
  <c r="G811" i="216"/>
  <c r="I811" i="216" s="1"/>
  <c r="AC810" i="216"/>
  <c r="AB810" i="216"/>
  <c r="AD810" i="216" s="1"/>
  <c r="Z810" i="216"/>
  <c r="Y810" i="216"/>
  <c r="AA810" i="216" s="1"/>
  <c r="W810" i="216"/>
  <c r="V810" i="216"/>
  <c r="X810" i="216" s="1"/>
  <c r="T810" i="216"/>
  <c r="S810" i="216"/>
  <c r="U810" i="216" s="1"/>
  <c r="Q810" i="216"/>
  <c r="P810" i="216"/>
  <c r="R810" i="216" s="1"/>
  <c r="N810" i="216"/>
  <c r="M810" i="216"/>
  <c r="O810" i="216" s="1"/>
  <c r="K810" i="216"/>
  <c r="J810" i="216"/>
  <c r="L810" i="216" s="1"/>
  <c r="H810" i="216"/>
  <c r="G810" i="216"/>
  <c r="I810" i="216" s="1"/>
  <c r="AC809" i="216"/>
  <c r="AB809" i="216"/>
  <c r="AD809" i="216" s="1"/>
  <c r="Z809" i="216"/>
  <c r="Y809" i="216"/>
  <c r="AA809" i="216" s="1"/>
  <c r="W809" i="216"/>
  <c r="V809" i="216"/>
  <c r="X809" i="216" s="1"/>
  <c r="T809" i="216"/>
  <c r="S809" i="216"/>
  <c r="U809" i="216" s="1"/>
  <c r="Q809" i="216"/>
  <c r="P809" i="216"/>
  <c r="R809" i="216" s="1"/>
  <c r="N809" i="216"/>
  <c r="M809" i="216"/>
  <c r="O809" i="216" s="1"/>
  <c r="K809" i="216"/>
  <c r="J809" i="216"/>
  <c r="L809" i="216" s="1"/>
  <c r="H809" i="216"/>
  <c r="G809" i="216"/>
  <c r="I809" i="216" s="1"/>
  <c r="AC808" i="216"/>
  <c r="AB808" i="216"/>
  <c r="AD808" i="216" s="1"/>
  <c r="Z808" i="216"/>
  <c r="Y808" i="216"/>
  <c r="AA808" i="216" s="1"/>
  <c r="W808" i="216"/>
  <c r="V808" i="216"/>
  <c r="X808" i="216" s="1"/>
  <c r="T808" i="216"/>
  <c r="S808" i="216"/>
  <c r="U808" i="216" s="1"/>
  <c r="Q808" i="216"/>
  <c r="P808" i="216"/>
  <c r="R808" i="216" s="1"/>
  <c r="N808" i="216"/>
  <c r="M808" i="216"/>
  <c r="O808" i="216" s="1"/>
  <c r="K808" i="216"/>
  <c r="J808" i="216"/>
  <c r="L808" i="216" s="1"/>
  <c r="H808" i="216"/>
  <c r="G808" i="216"/>
  <c r="I808" i="216" s="1"/>
  <c r="AC807" i="216"/>
  <c r="AB807" i="216"/>
  <c r="AD807" i="216" s="1"/>
  <c r="Z807" i="216"/>
  <c r="Y807" i="216"/>
  <c r="AA807" i="216" s="1"/>
  <c r="W807" i="216"/>
  <c r="V807" i="216"/>
  <c r="X807" i="216" s="1"/>
  <c r="T807" i="216"/>
  <c r="S807" i="216"/>
  <c r="U807" i="216" s="1"/>
  <c r="Q807" i="216"/>
  <c r="P807" i="216"/>
  <c r="R807" i="216" s="1"/>
  <c r="N807" i="216"/>
  <c r="M807" i="216"/>
  <c r="O807" i="216" s="1"/>
  <c r="K807" i="216"/>
  <c r="J807" i="216"/>
  <c r="L807" i="216" s="1"/>
  <c r="H807" i="216"/>
  <c r="G807" i="216"/>
  <c r="I807" i="216" s="1"/>
  <c r="AC806" i="216"/>
  <c r="AB806" i="216"/>
  <c r="AD806" i="216" s="1"/>
  <c r="Z806" i="216"/>
  <c r="Y806" i="216"/>
  <c r="AA806" i="216" s="1"/>
  <c r="W806" i="216"/>
  <c r="V806" i="216"/>
  <c r="X806" i="216" s="1"/>
  <c r="T806" i="216"/>
  <c r="S806" i="216"/>
  <c r="U806" i="216" s="1"/>
  <c r="Q806" i="216"/>
  <c r="P806" i="216"/>
  <c r="R806" i="216" s="1"/>
  <c r="N806" i="216"/>
  <c r="M806" i="216"/>
  <c r="O806" i="216" s="1"/>
  <c r="K806" i="216"/>
  <c r="J806" i="216"/>
  <c r="L806" i="216" s="1"/>
  <c r="H806" i="216"/>
  <c r="G806" i="216"/>
  <c r="I806" i="216" s="1"/>
  <c r="AC805" i="216"/>
  <c r="AB805" i="216"/>
  <c r="AD805" i="216" s="1"/>
  <c r="Z805" i="216"/>
  <c r="Y805" i="216"/>
  <c r="AA805" i="216" s="1"/>
  <c r="W805" i="216"/>
  <c r="V805" i="216"/>
  <c r="X805" i="216" s="1"/>
  <c r="T805" i="216"/>
  <c r="S805" i="216"/>
  <c r="U805" i="216" s="1"/>
  <c r="Q805" i="216"/>
  <c r="P805" i="216"/>
  <c r="R805" i="216" s="1"/>
  <c r="N805" i="216"/>
  <c r="M805" i="216"/>
  <c r="O805" i="216" s="1"/>
  <c r="K805" i="216"/>
  <c r="J805" i="216"/>
  <c r="L805" i="216" s="1"/>
  <c r="H805" i="216"/>
  <c r="G805" i="216"/>
  <c r="I805" i="216" s="1"/>
  <c r="AC804" i="216"/>
  <c r="AB804" i="216"/>
  <c r="AD804" i="216" s="1"/>
  <c r="Z804" i="216"/>
  <c r="Y804" i="216"/>
  <c r="AA804" i="216" s="1"/>
  <c r="W804" i="216"/>
  <c r="V804" i="216"/>
  <c r="X804" i="216" s="1"/>
  <c r="T804" i="216"/>
  <c r="S804" i="216"/>
  <c r="U804" i="216" s="1"/>
  <c r="Q804" i="216"/>
  <c r="P804" i="216"/>
  <c r="R804" i="216" s="1"/>
  <c r="N804" i="216"/>
  <c r="M804" i="216"/>
  <c r="O804" i="216" s="1"/>
  <c r="K804" i="216"/>
  <c r="J804" i="216"/>
  <c r="L804" i="216" s="1"/>
  <c r="H804" i="216"/>
  <c r="G804" i="216"/>
  <c r="I804" i="216" s="1"/>
  <c r="AC803" i="216"/>
  <c r="AB803" i="216"/>
  <c r="AD803" i="216" s="1"/>
  <c r="Z803" i="216"/>
  <c r="Y803" i="216"/>
  <c r="AA803" i="216" s="1"/>
  <c r="W803" i="216"/>
  <c r="V803" i="216"/>
  <c r="X803" i="216" s="1"/>
  <c r="T803" i="216"/>
  <c r="S803" i="216"/>
  <c r="U803" i="216" s="1"/>
  <c r="Q803" i="216"/>
  <c r="P803" i="216"/>
  <c r="R803" i="216" s="1"/>
  <c r="N803" i="216"/>
  <c r="M803" i="216"/>
  <c r="O803" i="216" s="1"/>
  <c r="K803" i="216"/>
  <c r="J803" i="216"/>
  <c r="L803" i="216" s="1"/>
  <c r="H803" i="216"/>
  <c r="G803" i="216"/>
  <c r="I803" i="216" s="1"/>
  <c r="AC802" i="216"/>
  <c r="AB802" i="216"/>
  <c r="AD802" i="216" s="1"/>
  <c r="Z802" i="216"/>
  <c r="Y802" i="216"/>
  <c r="AA802" i="216" s="1"/>
  <c r="W802" i="216"/>
  <c r="V802" i="216"/>
  <c r="X802" i="216" s="1"/>
  <c r="T802" i="216"/>
  <c r="S802" i="216"/>
  <c r="U802" i="216" s="1"/>
  <c r="Q802" i="216"/>
  <c r="P802" i="216"/>
  <c r="R802" i="216" s="1"/>
  <c r="N802" i="216"/>
  <c r="M802" i="216"/>
  <c r="O802" i="216" s="1"/>
  <c r="K802" i="216"/>
  <c r="J802" i="216"/>
  <c r="L802" i="216" s="1"/>
  <c r="H802" i="216"/>
  <c r="G802" i="216"/>
  <c r="I802" i="216" s="1"/>
  <c r="AC801" i="216"/>
  <c r="AB801" i="216"/>
  <c r="AD801" i="216" s="1"/>
  <c r="Z801" i="216"/>
  <c r="Y801" i="216"/>
  <c r="AA801" i="216" s="1"/>
  <c r="W801" i="216"/>
  <c r="V801" i="216"/>
  <c r="X801" i="216" s="1"/>
  <c r="T801" i="216"/>
  <c r="S801" i="216"/>
  <c r="U801" i="216" s="1"/>
  <c r="Q801" i="216"/>
  <c r="P801" i="216"/>
  <c r="R801" i="216" s="1"/>
  <c r="N801" i="216"/>
  <c r="M801" i="216"/>
  <c r="O801" i="216" s="1"/>
  <c r="K801" i="216"/>
  <c r="J801" i="216"/>
  <c r="L801" i="216" s="1"/>
  <c r="H801" i="216"/>
  <c r="G801" i="216"/>
  <c r="I801" i="216" s="1"/>
  <c r="AC800" i="216"/>
  <c r="AB800" i="216"/>
  <c r="AD800" i="216" s="1"/>
  <c r="Z800" i="216"/>
  <c r="Y800" i="216"/>
  <c r="AA800" i="216" s="1"/>
  <c r="W800" i="216"/>
  <c r="V800" i="216"/>
  <c r="X800" i="216" s="1"/>
  <c r="T800" i="216"/>
  <c r="S800" i="216"/>
  <c r="U800" i="216" s="1"/>
  <c r="Q800" i="216"/>
  <c r="P800" i="216"/>
  <c r="R800" i="216" s="1"/>
  <c r="N800" i="216"/>
  <c r="M800" i="216"/>
  <c r="O800" i="216" s="1"/>
  <c r="K800" i="216"/>
  <c r="J800" i="216"/>
  <c r="L800" i="216" s="1"/>
  <c r="H800" i="216"/>
  <c r="G800" i="216"/>
  <c r="I800" i="216" s="1"/>
  <c r="AC799" i="216"/>
  <c r="AB799" i="216"/>
  <c r="AD799" i="216" s="1"/>
  <c r="Z799" i="216"/>
  <c r="Y799" i="216"/>
  <c r="AA799" i="216" s="1"/>
  <c r="W799" i="216"/>
  <c r="V799" i="216"/>
  <c r="X799" i="216" s="1"/>
  <c r="T799" i="216"/>
  <c r="S799" i="216"/>
  <c r="U799" i="216" s="1"/>
  <c r="Q799" i="216"/>
  <c r="P799" i="216"/>
  <c r="R799" i="216" s="1"/>
  <c r="N799" i="216"/>
  <c r="M799" i="216"/>
  <c r="O799" i="216" s="1"/>
  <c r="K799" i="216"/>
  <c r="J799" i="216"/>
  <c r="L799" i="216" s="1"/>
  <c r="H799" i="216"/>
  <c r="G799" i="216"/>
  <c r="I799" i="216" s="1"/>
  <c r="AC798" i="216"/>
  <c r="AB798" i="216"/>
  <c r="AD798" i="216" s="1"/>
  <c r="Z798" i="216"/>
  <c r="Y798" i="216"/>
  <c r="AA798" i="216" s="1"/>
  <c r="W798" i="216"/>
  <c r="V798" i="216"/>
  <c r="X798" i="216" s="1"/>
  <c r="T798" i="216"/>
  <c r="S798" i="216"/>
  <c r="U798" i="216" s="1"/>
  <c r="Q798" i="216"/>
  <c r="P798" i="216"/>
  <c r="R798" i="216" s="1"/>
  <c r="N798" i="216"/>
  <c r="M798" i="216"/>
  <c r="O798" i="216" s="1"/>
  <c r="K798" i="216"/>
  <c r="J798" i="216"/>
  <c r="L798" i="216" s="1"/>
  <c r="H798" i="216"/>
  <c r="G798" i="216"/>
  <c r="I798" i="216" s="1"/>
  <c r="AC797" i="216"/>
  <c r="AB797" i="216"/>
  <c r="AD797" i="216" s="1"/>
  <c r="Z797" i="216"/>
  <c r="Y797" i="216"/>
  <c r="AA797" i="216" s="1"/>
  <c r="W797" i="216"/>
  <c r="V797" i="216"/>
  <c r="X797" i="216" s="1"/>
  <c r="T797" i="216"/>
  <c r="S797" i="216"/>
  <c r="U797" i="216" s="1"/>
  <c r="Q797" i="216"/>
  <c r="P797" i="216"/>
  <c r="R797" i="216" s="1"/>
  <c r="N797" i="216"/>
  <c r="M797" i="216"/>
  <c r="O797" i="216" s="1"/>
  <c r="K797" i="216"/>
  <c r="J797" i="216"/>
  <c r="L797" i="216" s="1"/>
  <c r="H797" i="216"/>
  <c r="G797" i="216"/>
  <c r="I797" i="216" s="1"/>
  <c r="AC796" i="216"/>
  <c r="AB796" i="216"/>
  <c r="AD796" i="216" s="1"/>
  <c r="Z796" i="216"/>
  <c r="Y796" i="216"/>
  <c r="AA796" i="216" s="1"/>
  <c r="W796" i="216"/>
  <c r="V796" i="216"/>
  <c r="X796" i="216" s="1"/>
  <c r="T796" i="216"/>
  <c r="S796" i="216"/>
  <c r="U796" i="216" s="1"/>
  <c r="Q796" i="216"/>
  <c r="P796" i="216"/>
  <c r="R796" i="216" s="1"/>
  <c r="N796" i="216"/>
  <c r="M796" i="216"/>
  <c r="O796" i="216" s="1"/>
  <c r="K796" i="216"/>
  <c r="J796" i="216"/>
  <c r="L796" i="216" s="1"/>
  <c r="H796" i="216"/>
  <c r="G796" i="216"/>
  <c r="I796" i="216" s="1"/>
  <c r="AC795" i="216"/>
  <c r="AB795" i="216"/>
  <c r="AD795" i="216" s="1"/>
  <c r="Z795" i="216"/>
  <c r="Y795" i="216"/>
  <c r="AA795" i="216" s="1"/>
  <c r="W795" i="216"/>
  <c r="V795" i="216"/>
  <c r="X795" i="216" s="1"/>
  <c r="T795" i="216"/>
  <c r="S795" i="216"/>
  <c r="U795" i="216" s="1"/>
  <c r="Q795" i="216"/>
  <c r="P795" i="216"/>
  <c r="R795" i="216" s="1"/>
  <c r="N795" i="216"/>
  <c r="M795" i="216"/>
  <c r="O795" i="216" s="1"/>
  <c r="K795" i="216"/>
  <c r="J795" i="216"/>
  <c r="L795" i="216" s="1"/>
  <c r="H795" i="216"/>
  <c r="G795" i="216"/>
  <c r="I795" i="216" s="1"/>
  <c r="AC794" i="216"/>
  <c r="AB794" i="216"/>
  <c r="AD794" i="216" s="1"/>
  <c r="Z794" i="216"/>
  <c r="Y794" i="216"/>
  <c r="AA794" i="216" s="1"/>
  <c r="W794" i="216"/>
  <c r="V794" i="216"/>
  <c r="X794" i="216" s="1"/>
  <c r="T794" i="216"/>
  <c r="S794" i="216"/>
  <c r="U794" i="216" s="1"/>
  <c r="Q794" i="216"/>
  <c r="P794" i="216"/>
  <c r="R794" i="216" s="1"/>
  <c r="N794" i="216"/>
  <c r="M794" i="216"/>
  <c r="O794" i="216" s="1"/>
  <c r="K794" i="216"/>
  <c r="J794" i="216"/>
  <c r="L794" i="216" s="1"/>
  <c r="H794" i="216"/>
  <c r="G794" i="216"/>
  <c r="I794" i="216" s="1"/>
  <c r="AC793" i="216"/>
  <c r="AB793" i="216"/>
  <c r="AD793" i="216" s="1"/>
  <c r="Z793" i="216"/>
  <c r="Y793" i="216"/>
  <c r="AA793" i="216" s="1"/>
  <c r="W793" i="216"/>
  <c r="V793" i="216"/>
  <c r="X793" i="216" s="1"/>
  <c r="T793" i="216"/>
  <c r="S793" i="216"/>
  <c r="U793" i="216" s="1"/>
  <c r="Q793" i="216"/>
  <c r="P793" i="216"/>
  <c r="R793" i="216" s="1"/>
  <c r="N793" i="216"/>
  <c r="M793" i="216"/>
  <c r="O793" i="216" s="1"/>
  <c r="K793" i="216"/>
  <c r="J793" i="216"/>
  <c r="L793" i="216" s="1"/>
  <c r="H793" i="216"/>
  <c r="G793" i="216"/>
  <c r="I793" i="216" s="1"/>
  <c r="AC792" i="216"/>
  <c r="AB792" i="216"/>
  <c r="AD792" i="216" s="1"/>
  <c r="Z792" i="216"/>
  <c r="Y792" i="216"/>
  <c r="AA792" i="216" s="1"/>
  <c r="W792" i="216"/>
  <c r="V792" i="216"/>
  <c r="X792" i="216" s="1"/>
  <c r="T792" i="216"/>
  <c r="S792" i="216"/>
  <c r="U792" i="216" s="1"/>
  <c r="Q792" i="216"/>
  <c r="P792" i="216"/>
  <c r="R792" i="216" s="1"/>
  <c r="N792" i="216"/>
  <c r="M792" i="216"/>
  <c r="O792" i="216" s="1"/>
  <c r="K792" i="216"/>
  <c r="J792" i="216"/>
  <c r="L792" i="216" s="1"/>
  <c r="H792" i="216"/>
  <c r="G792" i="216"/>
  <c r="I792" i="216" s="1"/>
  <c r="AC791" i="216"/>
  <c r="AB791" i="216"/>
  <c r="AD791" i="216" s="1"/>
  <c r="Z791" i="216"/>
  <c r="Y791" i="216"/>
  <c r="AA791" i="216" s="1"/>
  <c r="W791" i="216"/>
  <c r="V791" i="216"/>
  <c r="X791" i="216" s="1"/>
  <c r="T791" i="216"/>
  <c r="S791" i="216"/>
  <c r="U791" i="216" s="1"/>
  <c r="Q791" i="216"/>
  <c r="P791" i="216"/>
  <c r="R791" i="216" s="1"/>
  <c r="N791" i="216"/>
  <c r="M791" i="216"/>
  <c r="O791" i="216" s="1"/>
  <c r="K791" i="216"/>
  <c r="J791" i="216"/>
  <c r="L791" i="216" s="1"/>
  <c r="H791" i="216"/>
  <c r="G791" i="216"/>
  <c r="I791" i="216" s="1"/>
  <c r="AC790" i="216"/>
  <c r="AB790" i="216"/>
  <c r="AD790" i="216" s="1"/>
  <c r="Z790" i="216"/>
  <c r="Y790" i="216"/>
  <c r="AA790" i="216" s="1"/>
  <c r="W790" i="216"/>
  <c r="V790" i="216"/>
  <c r="X790" i="216" s="1"/>
  <c r="T790" i="216"/>
  <c r="S790" i="216"/>
  <c r="U790" i="216" s="1"/>
  <c r="Q790" i="216"/>
  <c r="P790" i="216"/>
  <c r="R790" i="216" s="1"/>
  <c r="N790" i="216"/>
  <c r="M790" i="216"/>
  <c r="O790" i="216" s="1"/>
  <c r="K790" i="216"/>
  <c r="J790" i="216"/>
  <c r="L790" i="216" s="1"/>
  <c r="H790" i="216"/>
  <c r="G790" i="216"/>
  <c r="I790" i="216" s="1"/>
  <c r="AC789" i="216"/>
  <c r="AB789" i="216"/>
  <c r="AD789" i="216" s="1"/>
  <c r="Z789" i="216"/>
  <c r="Y789" i="216"/>
  <c r="AA789" i="216" s="1"/>
  <c r="W789" i="216"/>
  <c r="V789" i="216"/>
  <c r="X789" i="216" s="1"/>
  <c r="T789" i="216"/>
  <c r="S789" i="216"/>
  <c r="U789" i="216" s="1"/>
  <c r="Q789" i="216"/>
  <c r="P789" i="216"/>
  <c r="R789" i="216" s="1"/>
  <c r="N789" i="216"/>
  <c r="M789" i="216"/>
  <c r="O789" i="216" s="1"/>
  <c r="K789" i="216"/>
  <c r="J789" i="216"/>
  <c r="L789" i="216" s="1"/>
  <c r="H789" i="216"/>
  <c r="G789" i="216"/>
  <c r="I789" i="216" s="1"/>
  <c r="AC788" i="216"/>
  <c r="AB788" i="216"/>
  <c r="AD788" i="216" s="1"/>
  <c r="Z788" i="216"/>
  <c r="Y788" i="216"/>
  <c r="AA788" i="216" s="1"/>
  <c r="W788" i="216"/>
  <c r="V788" i="216"/>
  <c r="X788" i="216" s="1"/>
  <c r="T788" i="216"/>
  <c r="S788" i="216"/>
  <c r="U788" i="216" s="1"/>
  <c r="Q788" i="216"/>
  <c r="P788" i="216"/>
  <c r="R788" i="216" s="1"/>
  <c r="N788" i="216"/>
  <c r="M788" i="216"/>
  <c r="O788" i="216" s="1"/>
  <c r="K788" i="216"/>
  <c r="J788" i="216"/>
  <c r="L788" i="216" s="1"/>
  <c r="H788" i="216"/>
  <c r="G788" i="216"/>
  <c r="I788" i="216" s="1"/>
  <c r="AC787" i="216"/>
  <c r="AB787" i="216"/>
  <c r="AD787" i="216" s="1"/>
  <c r="Z787" i="216"/>
  <c r="Y787" i="216"/>
  <c r="AA787" i="216" s="1"/>
  <c r="W787" i="216"/>
  <c r="V787" i="216"/>
  <c r="X787" i="216" s="1"/>
  <c r="T787" i="216"/>
  <c r="S787" i="216"/>
  <c r="U787" i="216" s="1"/>
  <c r="Q787" i="216"/>
  <c r="P787" i="216"/>
  <c r="R787" i="216" s="1"/>
  <c r="N787" i="216"/>
  <c r="M787" i="216"/>
  <c r="O787" i="216" s="1"/>
  <c r="K787" i="216"/>
  <c r="J787" i="216"/>
  <c r="L787" i="216" s="1"/>
  <c r="H787" i="216"/>
  <c r="G787" i="216"/>
  <c r="I787" i="216" s="1"/>
  <c r="AC786" i="216"/>
  <c r="AB786" i="216"/>
  <c r="AD786" i="216" s="1"/>
  <c r="Z786" i="216"/>
  <c r="Y786" i="216"/>
  <c r="AA786" i="216" s="1"/>
  <c r="W786" i="216"/>
  <c r="V786" i="216"/>
  <c r="X786" i="216" s="1"/>
  <c r="T786" i="216"/>
  <c r="S786" i="216"/>
  <c r="U786" i="216" s="1"/>
  <c r="Q786" i="216"/>
  <c r="P786" i="216"/>
  <c r="R786" i="216" s="1"/>
  <c r="N786" i="216"/>
  <c r="M786" i="216"/>
  <c r="O786" i="216" s="1"/>
  <c r="K786" i="216"/>
  <c r="J786" i="216"/>
  <c r="L786" i="216" s="1"/>
  <c r="H786" i="216"/>
  <c r="G786" i="216"/>
  <c r="I786" i="216" s="1"/>
  <c r="AC785" i="216"/>
  <c r="AB785" i="216"/>
  <c r="AD785" i="216" s="1"/>
  <c r="Z785" i="216"/>
  <c r="Y785" i="216"/>
  <c r="AA785" i="216" s="1"/>
  <c r="W785" i="216"/>
  <c r="V785" i="216"/>
  <c r="X785" i="216" s="1"/>
  <c r="T785" i="216"/>
  <c r="S785" i="216"/>
  <c r="U785" i="216" s="1"/>
  <c r="Q785" i="216"/>
  <c r="P785" i="216"/>
  <c r="R785" i="216" s="1"/>
  <c r="N785" i="216"/>
  <c r="M785" i="216"/>
  <c r="O785" i="216" s="1"/>
  <c r="K785" i="216"/>
  <c r="J785" i="216"/>
  <c r="L785" i="216" s="1"/>
  <c r="H785" i="216"/>
  <c r="G785" i="216"/>
  <c r="I785" i="216" s="1"/>
  <c r="AC784" i="216"/>
  <c r="AB784" i="216"/>
  <c r="AD784" i="216" s="1"/>
  <c r="Z784" i="216"/>
  <c r="Y784" i="216"/>
  <c r="AA784" i="216" s="1"/>
  <c r="W784" i="216"/>
  <c r="V784" i="216"/>
  <c r="X784" i="216" s="1"/>
  <c r="T784" i="216"/>
  <c r="S784" i="216"/>
  <c r="U784" i="216" s="1"/>
  <c r="Q784" i="216"/>
  <c r="P784" i="216"/>
  <c r="R784" i="216" s="1"/>
  <c r="N784" i="216"/>
  <c r="M784" i="216"/>
  <c r="O784" i="216" s="1"/>
  <c r="K784" i="216"/>
  <c r="J784" i="216"/>
  <c r="L784" i="216" s="1"/>
  <c r="H784" i="216"/>
  <c r="G784" i="216"/>
  <c r="I784" i="216" s="1"/>
  <c r="AC783" i="216"/>
  <c r="AB783" i="216"/>
  <c r="AD783" i="216" s="1"/>
  <c r="Z783" i="216"/>
  <c r="Y783" i="216"/>
  <c r="AA783" i="216" s="1"/>
  <c r="W783" i="216"/>
  <c r="V783" i="216"/>
  <c r="X783" i="216" s="1"/>
  <c r="T783" i="216"/>
  <c r="S783" i="216"/>
  <c r="U783" i="216" s="1"/>
  <c r="Q783" i="216"/>
  <c r="P783" i="216"/>
  <c r="R783" i="216" s="1"/>
  <c r="N783" i="216"/>
  <c r="M783" i="216"/>
  <c r="O783" i="216" s="1"/>
  <c r="K783" i="216"/>
  <c r="J783" i="216"/>
  <c r="L783" i="216" s="1"/>
  <c r="H783" i="216"/>
  <c r="G783" i="216"/>
  <c r="I783" i="216" s="1"/>
  <c r="AC782" i="216"/>
  <c r="AB782" i="216"/>
  <c r="AD782" i="216" s="1"/>
  <c r="Z782" i="216"/>
  <c r="Y782" i="216"/>
  <c r="AA782" i="216" s="1"/>
  <c r="W782" i="216"/>
  <c r="V782" i="216"/>
  <c r="X782" i="216" s="1"/>
  <c r="T782" i="216"/>
  <c r="S782" i="216"/>
  <c r="U782" i="216" s="1"/>
  <c r="Q782" i="216"/>
  <c r="P782" i="216"/>
  <c r="R782" i="216" s="1"/>
  <c r="N782" i="216"/>
  <c r="M782" i="216"/>
  <c r="O782" i="216" s="1"/>
  <c r="K782" i="216"/>
  <c r="J782" i="216"/>
  <c r="L782" i="216" s="1"/>
  <c r="H782" i="216"/>
  <c r="G782" i="216"/>
  <c r="I782" i="216" s="1"/>
  <c r="AC781" i="216"/>
  <c r="AB781" i="216"/>
  <c r="AD781" i="216" s="1"/>
  <c r="Z781" i="216"/>
  <c r="Y781" i="216"/>
  <c r="AA781" i="216" s="1"/>
  <c r="W781" i="216"/>
  <c r="V781" i="216"/>
  <c r="X781" i="216" s="1"/>
  <c r="T781" i="216"/>
  <c r="S781" i="216"/>
  <c r="U781" i="216" s="1"/>
  <c r="Q781" i="216"/>
  <c r="P781" i="216"/>
  <c r="R781" i="216" s="1"/>
  <c r="N781" i="216"/>
  <c r="M781" i="216"/>
  <c r="O781" i="216" s="1"/>
  <c r="K781" i="216"/>
  <c r="J781" i="216"/>
  <c r="L781" i="216" s="1"/>
  <c r="H781" i="216"/>
  <c r="G781" i="216"/>
  <c r="I781" i="216" s="1"/>
  <c r="AC780" i="216"/>
  <c r="AB780" i="216"/>
  <c r="AD780" i="216" s="1"/>
  <c r="Z780" i="216"/>
  <c r="Y780" i="216"/>
  <c r="AA780" i="216" s="1"/>
  <c r="W780" i="216"/>
  <c r="V780" i="216"/>
  <c r="X780" i="216" s="1"/>
  <c r="T780" i="216"/>
  <c r="S780" i="216"/>
  <c r="U780" i="216" s="1"/>
  <c r="Q780" i="216"/>
  <c r="P780" i="216"/>
  <c r="R780" i="216" s="1"/>
  <c r="N780" i="216"/>
  <c r="M780" i="216"/>
  <c r="O780" i="216" s="1"/>
  <c r="K780" i="216"/>
  <c r="J780" i="216"/>
  <c r="L780" i="216" s="1"/>
  <c r="H780" i="216"/>
  <c r="G780" i="216"/>
  <c r="I780" i="216" s="1"/>
  <c r="AC779" i="216"/>
  <c r="AB779" i="216"/>
  <c r="AD779" i="216" s="1"/>
  <c r="Z779" i="216"/>
  <c r="Y779" i="216"/>
  <c r="AA779" i="216" s="1"/>
  <c r="W779" i="216"/>
  <c r="V779" i="216"/>
  <c r="X779" i="216" s="1"/>
  <c r="T779" i="216"/>
  <c r="S779" i="216"/>
  <c r="U779" i="216" s="1"/>
  <c r="Q779" i="216"/>
  <c r="P779" i="216"/>
  <c r="R779" i="216" s="1"/>
  <c r="N779" i="216"/>
  <c r="M779" i="216"/>
  <c r="O779" i="216" s="1"/>
  <c r="K779" i="216"/>
  <c r="J779" i="216"/>
  <c r="L779" i="216" s="1"/>
  <c r="H779" i="216"/>
  <c r="G779" i="216"/>
  <c r="I779" i="216" s="1"/>
  <c r="AC778" i="216"/>
  <c r="AB778" i="216"/>
  <c r="AD778" i="216" s="1"/>
  <c r="Z778" i="216"/>
  <c r="Y778" i="216"/>
  <c r="AA778" i="216" s="1"/>
  <c r="W778" i="216"/>
  <c r="V778" i="216"/>
  <c r="X778" i="216" s="1"/>
  <c r="T778" i="216"/>
  <c r="S778" i="216"/>
  <c r="U778" i="216" s="1"/>
  <c r="Q778" i="216"/>
  <c r="P778" i="216"/>
  <c r="R778" i="216" s="1"/>
  <c r="N778" i="216"/>
  <c r="M778" i="216"/>
  <c r="O778" i="216" s="1"/>
  <c r="K778" i="216"/>
  <c r="J778" i="216"/>
  <c r="L778" i="216" s="1"/>
  <c r="H778" i="216"/>
  <c r="G778" i="216"/>
  <c r="I778" i="216" s="1"/>
  <c r="AC777" i="216"/>
  <c r="AB777" i="216"/>
  <c r="AD777" i="216" s="1"/>
  <c r="Z777" i="216"/>
  <c r="Y777" i="216"/>
  <c r="AA777" i="216" s="1"/>
  <c r="W777" i="216"/>
  <c r="V777" i="216"/>
  <c r="X777" i="216" s="1"/>
  <c r="T777" i="216"/>
  <c r="S777" i="216"/>
  <c r="U777" i="216" s="1"/>
  <c r="Q777" i="216"/>
  <c r="P777" i="216"/>
  <c r="R777" i="216" s="1"/>
  <c r="N777" i="216"/>
  <c r="M777" i="216"/>
  <c r="O777" i="216" s="1"/>
  <c r="K777" i="216"/>
  <c r="J777" i="216"/>
  <c r="L777" i="216" s="1"/>
  <c r="H777" i="216"/>
  <c r="G777" i="216"/>
  <c r="I777" i="216" s="1"/>
  <c r="AC776" i="216"/>
  <c r="AB776" i="216"/>
  <c r="AD776" i="216" s="1"/>
  <c r="Z776" i="216"/>
  <c r="Y776" i="216"/>
  <c r="AA776" i="216" s="1"/>
  <c r="W776" i="216"/>
  <c r="V776" i="216"/>
  <c r="X776" i="216" s="1"/>
  <c r="T776" i="216"/>
  <c r="S776" i="216"/>
  <c r="U776" i="216" s="1"/>
  <c r="Q776" i="216"/>
  <c r="P776" i="216"/>
  <c r="R776" i="216" s="1"/>
  <c r="N776" i="216"/>
  <c r="M776" i="216"/>
  <c r="O776" i="216" s="1"/>
  <c r="K776" i="216"/>
  <c r="J776" i="216"/>
  <c r="L776" i="216" s="1"/>
  <c r="H776" i="216"/>
  <c r="G776" i="216"/>
  <c r="I776" i="216" s="1"/>
  <c r="AC775" i="216"/>
  <c r="AB775" i="216"/>
  <c r="AD775" i="216" s="1"/>
  <c r="Z775" i="216"/>
  <c r="Y775" i="216"/>
  <c r="AA775" i="216" s="1"/>
  <c r="W775" i="216"/>
  <c r="V775" i="216"/>
  <c r="X775" i="216" s="1"/>
  <c r="T775" i="216"/>
  <c r="S775" i="216"/>
  <c r="U775" i="216" s="1"/>
  <c r="Q775" i="216"/>
  <c r="P775" i="216"/>
  <c r="R775" i="216" s="1"/>
  <c r="N775" i="216"/>
  <c r="M775" i="216"/>
  <c r="O775" i="216" s="1"/>
  <c r="K775" i="216"/>
  <c r="J775" i="216"/>
  <c r="L775" i="216" s="1"/>
  <c r="H775" i="216"/>
  <c r="G775" i="216"/>
  <c r="I775" i="216" s="1"/>
  <c r="AC774" i="216"/>
  <c r="AB774" i="216"/>
  <c r="AD774" i="216" s="1"/>
  <c r="Z774" i="216"/>
  <c r="Y774" i="216"/>
  <c r="AA774" i="216" s="1"/>
  <c r="W774" i="216"/>
  <c r="V774" i="216"/>
  <c r="X774" i="216" s="1"/>
  <c r="T774" i="216"/>
  <c r="S774" i="216"/>
  <c r="U774" i="216" s="1"/>
  <c r="Q774" i="216"/>
  <c r="P774" i="216"/>
  <c r="R774" i="216" s="1"/>
  <c r="N774" i="216"/>
  <c r="M774" i="216"/>
  <c r="O774" i="216" s="1"/>
  <c r="K774" i="216"/>
  <c r="J774" i="216"/>
  <c r="L774" i="216" s="1"/>
  <c r="H774" i="216"/>
  <c r="G774" i="216"/>
  <c r="I774" i="216" s="1"/>
  <c r="AC773" i="216"/>
  <c r="AB773" i="216"/>
  <c r="AD773" i="216" s="1"/>
  <c r="Z773" i="216"/>
  <c r="Y773" i="216"/>
  <c r="AA773" i="216" s="1"/>
  <c r="W773" i="216"/>
  <c r="V773" i="216"/>
  <c r="X773" i="216" s="1"/>
  <c r="T773" i="216"/>
  <c r="S773" i="216"/>
  <c r="U773" i="216" s="1"/>
  <c r="Q773" i="216"/>
  <c r="P773" i="216"/>
  <c r="R773" i="216" s="1"/>
  <c r="N773" i="216"/>
  <c r="M773" i="216"/>
  <c r="O773" i="216" s="1"/>
  <c r="K773" i="216"/>
  <c r="J773" i="216"/>
  <c r="L773" i="216" s="1"/>
  <c r="H773" i="216"/>
  <c r="G773" i="216"/>
  <c r="I773" i="216" s="1"/>
  <c r="AC772" i="216"/>
  <c r="AB772" i="216"/>
  <c r="AD772" i="216" s="1"/>
  <c r="Z772" i="216"/>
  <c r="Y772" i="216"/>
  <c r="AA772" i="216" s="1"/>
  <c r="W772" i="216"/>
  <c r="V772" i="216"/>
  <c r="X772" i="216" s="1"/>
  <c r="T772" i="216"/>
  <c r="S772" i="216"/>
  <c r="U772" i="216" s="1"/>
  <c r="Q772" i="216"/>
  <c r="P772" i="216"/>
  <c r="R772" i="216" s="1"/>
  <c r="N772" i="216"/>
  <c r="M772" i="216"/>
  <c r="O772" i="216" s="1"/>
  <c r="K772" i="216"/>
  <c r="J772" i="216"/>
  <c r="L772" i="216" s="1"/>
  <c r="H772" i="216"/>
  <c r="G772" i="216"/>
  <c r="I772" i="216" s="1"/>
  <c r="AC771" i="216"/>
  <c r="AB771" i="216"/>
  <c r="AD771" i="216" s="1"/>
  <c r="Z771" i="216"/>
  <c r="Y771" i="216"/>
  <c r="AA771" i="216" s="1"/>
  <c r="W771" i="216"/>
  <c r="V771" i="216"/>
  <c r="X771" i="216" s="1"/>
  <c r="T771" i="216"/>
  <c r="S771" i="216"/>
  <c r="U771" i="216" s="1"/>
  <c r="Q771" i="216"/>
  <c r="P771" i="216"/>
  <c r="R771" i="216" s="1"/>
  <c r="N771" i="216"/>
  <c r="M771" i="216"/>
  <c r="O771" i="216" s="1"/>
  <c r="K771" i="216"/>
  <c r="J771" i="216"/>
  <c r="L771" i="216" s="1"/>
  <c r="H771" i="216"/>
  <c r="G771" i="216"/>
  <c r="I771" i="216" s="1"/>
  <c r="AC770" i="216"/>
  <c r="AB770" i="216"/>
  <c r="AD770" i="216" s="1"/>
  <c r="Z770" i="216"/>
  <c r="Y770" i="216"/>
  <c r="AA770" i="216" s="1"/>
  <c r="W770" i="216"/>
  <c r="V770" i="216"/>
  <c r="X770" i="216" s="1"/>
  <c r="T770" i="216"/>
  <c r="S770" i="216"/>
  <c r="U770" i="216" s="1"/>
  <c r="Q770" i="216"/>
  <c r="P770" i="216"/>
  <c r="R770" i="216" s="1"/>
  <c r="N770" i="216"/>
  <c r="M770" i="216"/>
  <c r="O770" i="216" s="1"/>
  <c r="K770" i="216"/>
  <c r="J770" i="216"/>
  <c r="L770" i="216" s="1"/>
  <c r="H770" i="216"/>
  <c r="G770" i="216"/>
  <c r="I770" i="216" s="1"/>
  <c r="AC769" i="216"/>
  <c r="AB769" i="216"/>
  <c r="AD769" i="216" s="1"/>
  <c r="Z769" i="216"/>
  <c r="Y769" i="216"/>
  <c r="AA769" i="216" s="1"/>
  <c r="W769" i="216"/>
  <c r="V769" i="216"/>
  <c r="X769" i="216" s="1"/>
  <c r="T769" i="216"/>
  <c r="S769" i="216"/>
  <c r="U769" i="216" s="1"/>
  <c r="Q769" i="216"/>
  <c r="P769" i="216"/>
  <c r="R769" i="216" s="1"/>
  <c r="N769" i="216"/>
  <c r="M769" i="216"/>
  <c r="O769" i="216" s="1"/>
  <c r="K769" i="216"/>
  <c r="J769" i="216"/>
  <c r="L769" i="216" s="1"/>
  <c r="H769" i="216"/>
  <c r="G769" i="216"/>
  <c r="I769" i="216" s="1"/>
  <c r="AC768" i="216"/>
  <c r="AB768" i="216"/>
  <c r="AD768" i="216" s="1"/>
  <c r="Z768" i="216"/>
  <c r="Y768" i="216"/>
  <c r="AA768" i="216" s="1"/>
  <c r="W768" i="216"/>
  <c r="V768" i="216"/>
  <c r="X768" i="216" s="1"/>
  <c r="T768" i="216"/>
  <c r="S768" i="216"/>
  <c r="U768" i="216" s="1"/>
  <c r="Q768" i="216"/>
  <c r="P768" i="216"/>
  <c r="R768" i="216" s="1"/>
  <c r="N768" i="216"/>
  <c r="M768" i="216"/>
  <c r="O768" i="216" s="1"/>
  <c r="K768" i="216"/>
  <c r="J768" i="216"/>
  <c r="L768" i="216" s="1"/>
  <c r="H768" i="216"/>
  <c r="G768" i="216"/>
  <c r="I768" i="216" s="1"/>
  <c r="AC767" i="216"/>
  <c r="AB767" i="216"/>
  <c r="AD767" i="216" s="1"/>
  <c r="Z767" i="216"/>
  <c r="Y767" i="216"/>
  <c r="AA767" i="216" s="1"/>
  <c r="W767" i="216"/>
  <c r="V767" i="216"/>
  <c r="X767" i="216" s="1"/>
  <c r="T767" i="216"/>
  <c r="S767" i="216"/>
  <c r="U767" i="216" s="1"/>
  <c r="Q767" i="216"/>
  <c r="P767" i="216"/>
  <c r="R767" i="216" s="1"/>
  <c r="N767" i="216"/>
  <c r="M767" i="216"/>
  <c r="O767" i="216" s="1"/>
  <c r="K767" i="216"/>
  <c r="J767" i="216"/>
  <c r="L767" i="216" s="1"/>
  <c r="H767" i="216"/>
  <c r="G767" i="216"/>
  <c r="I767" i="216" s="1"/>
  <c r="AC766" i="216"/>
  <c r="AB766" i="216"/>
  <c r="AD766" i="216" s="1"/>
  <c r="Z766" i="216"/>
  <c r="Y766" i="216"/>
  <c r="AA766" i="216" s="1"/>
  <c r="W766" i="216"/>
  <c r="V766" i="216"/>
  <c r="X766" i="216" s="1"/>
  <c r="T766" i="216"/>
  <c r="S766" i="216"/>
  <c r="U766" i="216" s="1"/>
  <c r="Q766" i="216"/>
  <c r="P766" i="216"/>
  <c r="R766" i="216" s="1"/>
  <c r="N766" i="216"/>
  <c r="M766" i="216"/>
  <c r="O766" i="216" s="1"/>
  <c r="K766" i="216"/>
  <c r="J766" i="216"/>
  <c r="L766" i="216" s="1"/>
  <c r="H766" i="216"/>
  <c r="G766" i="216"/>
  <c r="I766" i="216" s="1"/>
  <c r="AC765" i="216"/>
  <c r="AB765" i="216"/>
  <c r="AD765" i="216" s="1"/>
  <c r="Z765" i="216"/>
  <c r="Y765" i="216"/>
  <c r="AA765" i="216" s="1"/>
  <c r="W765" i="216"/>
  <c r="V765" i="216"/>
  <c r="X765" i="216" s="1"/>
  <c r="T765" i="216"/>
  <c r="S765" i="216"/>
  <c r="U765" i="216" s="1"/>
  <c r="Q765" i="216"/>
  <c r="P765" i="216"/>
  <c r="R765" i="216" s="1"/>
  <c r="N765" i="216"/>
  <c r="M765" i="216"/>
  <c r="O765" i="216" s="1"/>
  <c r="K765" i="216"/>
  <c r="J765" i="216"/>
  <c r="L765" i="216" s="1"/>
  <c r="H765" i="216"/>
  <c r="G765" i="216"/>
  <c r="I765" i="216" s="1"/>
  <c r="AC764" i="216"/>
  <c r="AB764" i="216"/>
  <c r="AD764" i="216" s="1"/>
  <c r="Z764" i="216"/>
  <c r="Y764" i="216"/>
  <c r="AA764" i="216" s="1"/>
  <c r="W764" i="216"/>
  <c r="V764" i="216"/>
  <c r="X764" i="216" s="1"/>
  <c r="T764" i="216"/>
  <c r="S764" i="216"/>
  <c r="U764" i="216" s="1"/>
  <c r="Q764" i="216"/>
  <c r="P764" i="216"/>
  <c r="R764" i="216" s="1"/>
  <c r="N764" i="216"/>
  <c r="M764" i="216"/>
  <c r="O764" i="216" s="1"/>
  <c r="K764" i="216"/>
  <c r="J764" i="216"/>
  <c r="L764" i="216" s="1"/>
  <c r="H764" i="216"/>
  <c r="G764" i="216"/>
  <c r="I764" i="216" s="1"/>
  <c r="AC763" i="216"/>
  <c r="AB763" i="216"/>
  <c r="AD763" i="216" s="1"/>
  <c r="Z763" i="216"/>
  <c r="Y763" i="216"/>
  <c r="AA763" i="216" s="1"/>
  <c r="W763" i="216"/>
  <c r="V763" i="216"/>
  <c r="X763" i="216" s="1"/>
  <c r="T763" i="216"/>
  <c r="S763" i="216"/>
  <c r="U763" i="216" s="1"/>
  <c r="Q763" i="216"/>
  <c r="P763" i="216"/>
  <c r="R763" i="216" s="1"/>
  <c r="N763" i="216"/>
  <c r="M763" i="216"/>
  <c r="O763" i="216" s="1"/>
  <c r="K763" i="216"/>
  <c r="J763" i="216"/>
  <c r="L763" i="216" s="1"/>
  <c r="H763" i="216"/>
  <c r="G763" i="216"/>
  <c r="I763" i="216" s="1"/>
  <c r="AC762" i="216"/>
  <c r="AB762" i="216"/>
  <c r="AD762" i="216" s="1"/>
  <c r="Z762" i="216"/>
  <c r="Y762" i="216"/>
  <c r="AA762" i="216" s="1"/>
  <c r="W762" i="216"/>
  <c r="V762" i="216"/>
  <c r="X762" i="216" s="1"/>
  <c r="T762" i="216"/>
  <c r="S762" i="216"/>
  <c r="U762" i="216" s="1"/>
  <c r="Q762" i="216"/>
  <c r="P762" i="216"/>
  <c r="R762" i="216" s="1"/>
  <c r="N762" i="216"/>
  <c r="M762" i="216"/>
  <c r="O762" i="216" s="1"/>
  <c r="K762" i="216"/>
  <c r="J762" i="216"/>
  <c r="L762" i="216" s="1"/>
  <c r="H762" i="216"/>
  <c r="G762" i="216"/>
  <c r="I762" i="216" s="1"/>
  <c r="AC761" i="216"/>
  <c r="AB761" i="216"/>
  <c r="AD761" i="216" s="1"/>
  <c r="Z761" i="216"/>
  <c r="Y761" i="216"/>
  <c r="AA761" i="216" s="1"/>
  <c r="W761" i="216"/>
  <c r="V761" i="216"/>
  <c r="X761" i="216" s="1"/>
  <c r="T761" i="216"/>
  <c r="S761" i="216"/>
  <c r="U761" i="216" s="1"/>
  <c r="Q761" i="216"/>
  <c r="P761" i="216"/>
  <c r="R761" i="216" s="1"/>
  <c r="N761" i="216"/>
  <c r="M761" i="216"/>
  <c r="O761" i="216" s="1"/>
  <c r="K761" i="216"/>
  <c r="J761" i="216"/>
  <c r="L761" i="216" s="1"/>
  <c r="H761" i="216"/>
  <c r="G761" i="216"/>
  <c r="I761" i="216" s="1"/>
  <c r="AC760" i="216"/>
  <c r="AB760" i="216"/>
  <c r="AD760" i="216" s="1"/>
  <c r="Z760" i="216"/>
  <c r="Y760" i="216"/>
  <c r="AA760" i="216" s="1"/>
  <c r="W760" i="216"/>
  <c r="V760" i="216"/>
  <c r="X760" i="216" s="1"/>
  <c r="T760" i="216"/>
  <c r="S760" i="216"/>
  <c r="U760" i="216" s="1"/>
  <c r="Q760" i="216"/>
  <c r="P760" i="216"/>
  <c r="R760" i="216" s="1"/>
  <c r="N760" i="216"/>
  <c r="M760" i="216"/>
  <c r="O760" i="216" s="1"/>
  <c r="K760" i="216"/>
  <c r="J760" i="216"/>
  <c r="L760" i="216" s="1"/>
  <c r="H760" i="216"/>
  <c r="G760" i="216"/>
  <c r="I760" i="216" s="1"/>
  <c r="AC759" i="216"/>
  <c r="AB759" i="216"/>
  <c r="AD759" i="216" s="1"/>
  <c r="Z759" i="216"/>
  <c r="Y759" i="216"/>
  <c r="AA759" i="216" s="1"/>
  <c r="W759" i="216"/>
  <c r="V759" i="216"/>
  <c r="X759" i="216" s="1"/>
  <c r="T759" i="216"/>
  <c r="S759" i="216"/>
  <c r="U759" i="216" s="1"/>
  <c r="Q759" i="216"/>
  <c r="P759" i="216"/>
  <c r="R759" i="216" s="1"/>
  <c r="N759" i="216"/>
  <c r="M759" i="216"/>
  <c r="O759" i="216" s="1"/>
  <c r="K759" i="216"/>
  <c r="J759" i="216"/>
  <c r="L759" i="216" s="1"/>
  <c r="H759" i="216"/>
  <c r="G759" i="216"/>
  <c r="I759" i="216" s="1"/>
  <c r="AC758" i="216"/>
  <c r="AB758" i="216"/>
  <c r="AD758" i="216" s="1"/>
  <c r="Z758" i="216"/>
  <c r="Y758" i="216"/>
  <c r="AA758" i="216" s="1"/>
  <c r="W758" i="216"/>
  <c r="V758" i="216"/>
  <c r="X758" i="216" s="1"/>
  <c r="T758" i="216"/>
  <c r="S758" i="216"/>
  <c r="U758" i="216" s="1"/>
  <c r="Q758" i="216"/>
  <c r="P758" i="216"/>
  <c r="R758" i="216" s="1"/>
  <c r="N758" i="216"/>
  <c r="M758" i="216"/>
  <c r="O758" i="216" s="1"/>
  <c r="K758" i="216"/>
  <c r="J758" i="216"/>
  <c r="L758" i="216" s="1"/>
  <c r="H758" i="216"/>
  <c r="G758" i="216"/>
  <c r="I758" i="216" s="1"/>
  <c r="AC757" i="216"/>
  <c r="AB757" i="216"/>
  <c r="AD757" i="216" s="1"/>
  <c r="Z757" i="216"/>
  <c r="Y757" i="216"/>
  <c r="AA757" i="216" s="1"/>
  <c r="W757" i="216"/>
  <c r="V757" i="216"/>
  <c r="X757" i="216" s="1"/>
  <c r="T757" i="216"/>
  <c r="S757" i="216"/>
  <c r="U757" i="216" s="1"/>
  <c r="Q757" i="216"/>
  <c r="P757" i="216"/>
  <c r="R757" i="216" s="1"/>
  <c r="N757" i="216"/>
  <c r="M757" i="216"/>
  <c r="O757" i="216" s="1"/>
  <c r="K757" i="216"/>
  <c r="J757" i="216"/>
  <c r="L757" i="216" s="1"/>
  <c r="H757" i="216"/>
  <c r="G757" i="216"/>
  <c r="I757" i="216" s="1"/>
  <c r="AC756" i="216"/>
  <c r="AB756" i="216"/>
  <c r="AD756" i="216" s="1"/>
  <c r="Z756" i="216"/>
  <c r="Y756" i="216"/>
  <c r="AA756" i="216" s="1"/>
  <c r="W756" i="216"/>
  <c r="V756" i="216"/>
  <c r="X756" i="216" s="1"/>
  <c r="T756" i="216"/>
  <c r="S756" i="216"/>
  <c r="U756" i="216" s="1"/>
  <c r="Q756" i="216"/>
  <c r="P756" i="216"/>
  <c r="R756" i="216" s="1"/>
  <c r="N756" i="216"/>
  <c r="M756" i="216"/>
  <c r="O756" i="216" s="1"/>
  <c r="K756" i="216"/>
  <c r="J756" i="216"/>
  <c r="L756" i="216" s="1"/>
  <c r="H756" i="216"/>
  <c r="G756" i="216"/>
  <c r="I756" i="216" s="1"/>
  <c r="AC755" i="216"/>
  <c r="AB755" i="216"/>
  <c r="AD755" i="216" s="1"/>
  <c r="Z755" i="216"/>
  <c r="Y755" i="216"/>
  <c r="AA755" i="216" s="1"/>
  <c r="W755" i="216"/>
  <c r="V755" i="216"/>
  <c r="X755" i="216" s="1"/>
  <c r="T755" i="216"/>
  <c r="S755" i="216"/>
  <c r="U755" i="216" s="1"/>
  <c r="Q755" i="216"/>
  <c r="P755" i="216"/>
  <c r="R755" i="216" s="1"/>
  <c r="N755" i="216"/>
  <c r="M755" i="216"/>
  <c r="O755" i="216" s="1"/>
  <c r="K755" i="216"/>
  <c r="J755" i="216"/>
  <c r="L755" i="216" s="1"/>
  <c r="H755" i="216"/>
  <c r="G755" i="216"/>
  <c r="I755" i="216" s="1"/>
  <c r="AC754" i="216"/>
  <c r="AB754" i="216"/>
  <c r="AD754" i="216" s="1"/>
  <c r="Z754" i="216"/>
  <c r="Y754" i="216"/>
  <c r="AA754" i="216" s="1"/>
  <c r="W754" i="216"/>
  <c r="V754" i="216"/>
  <c r="X754" i="216" s="1"/>
  <c r="T754" i="216"/>
  <c r="S754" i="216"/>
  <c r="U754" i="216" s="1"/>
  <c r="Q754" i="216"/>
  <c r="P754" i="216"/>
  <c r="R754" i="216" s="1"/>
  <c r="N754" i="216"/>
  <c r="M754" i="216"/>
  <c r="O754" i="216" s="1"/>
  <c r="K754" i="216"/>
  <c r="J754" i="216"/>
  <c r="L754" i="216" s="1"/>
  <c r="H754" i="216"/>
  <c r="G754" i="216"/>
  <c r="I754" i="216" s="1"/>
  <c r="AC753" i="216"/>
  <c r="AB753" i="216"/>
  <c r="AD753" i="216" s="1"/>
  <c r="Z753" i="216"/>
  <c r="Y753" i="216"/>
  <c r="AA753" i="216" s="1"/>
  <c r="W753" i="216"/>
  <c r="V753" i="216"/>
  <c r="X753" i="216" s="1"/>
  <c r="T753" i="216"/>
  <c r="S753" i="216"/>
  <c r="U753" i="216" s="1"/>
  <c r="Q753" i="216"/>
  <c r="P753" i="216"/>
  <c r="R753" i="216" s="1"/>
  <c r="N753" i="216"/>
  <c r="M753" i="216"/>
  <c r="O753" i="216" s="1"/>
  <c r="K753" i="216"/>
  <c r="J753" i="216"/>
  <c r="L753" i="216" s="1"/>
  <c r="H753" i="216"/>
  <c r="G753" i="216"/>
  <c r="I753" i="216" s="1"/>
  <c r="AC752" i="216"/>
  <c r="AB752" i="216"/>
  <c r="AD752" i="216" s="1"/>
  <c r="Z752" i="216"/>
  <c r="Y752" i="216"/>
  <c r="AA752" i="216" s="1"/>
  <c r="W752" i="216"/>
  <c r="V752" i="216"/>
  <c r="X752" i="216" s="1"/>
  <c r="T752" i="216"/>
  <c r="S752" i="216"/>
  <c r="U752" i="216" s="1"/>
  <c r="Q752" i="216"/>
  <c r="P752" i="216"/>
  <c r="R752" i="216" s="1"/>
  <c r="N752" i="216"/>
  <c r="M752" i="216"/>
  <c r="O752" i="216" s="1"/>
  <c r="K752" i="216"/>
  <c r="J752" i="216"/>
  <c r="L752" i="216" s="1"/>
  <c r="H752" i="216"/>
  <c r="G752" i="216"/>
  <c r="I752" i="216" s="1"/>
  <c r="AC751" i="216"/>
  <c r="AB751" i="216"/>
  <c r="AD751" i="216" s="1"/>
  <c r="Z751" i="216"/>
  <c r="Y751" i="216"/>
  <c r="AA751" i="216" s="1"/>
  <c r="W751" i="216"/>
  <c r="V751" i="216"/>
  <c r="X751" i="216" s="1"/>
  <c r="T751" i="216"/>
  <c r="S751" i="216"/>
  <c r="U751" i="216" s="1"/>
  <c r="Q751" i="216"/>
  <c r="P751" i="216"/>
  <c r="R751" i="216" s="1"/>
  <c r="N751" i="216"/>
  <c r="M751" i="216"/>
  <c r="O751" i="216" s="1"/>
  <c r="K751" i="216"/>
  <c r="J751" i="216"/>
  <c r="L751" i="216" s="1"/>
  <c r="H751" i="216"/>
  <c r="G751" i="216"/>
  <c r="I751" i="216" s="1"/>
  <c r="AC750" i="216"/>
  <c r="AB750" i="216"/>
  <c r="AD750" i="216" s="1"/>
  <c r="Z750" i="216"/>
  <c r="Y750" i="216"/>
  <c r="AA750" i="216" s="1"/>
  <c r="W750" i="216"/>
  <c r="V750" i="216"/>
  <c r="X750" i="216" s="1"/>
  <c r="T750" i="216"/>
  <c r="S750" i="216"/>
  <c r="U750" i="216" s="1"/>
  <c r="Q750" i="216"/>
  <c r="P750" i="216"/>
  <c r="R750" i="216" s="1"/>
  <c r="N750" i="216"/>
  <c r="M750" i="216"/>
  <c r="O750" i="216" s="1"/>
  <c r="K750" i="216"/>
  <c r="J750" i="216"/>
  <c r="L750" i="216" s="1"/>
  <c r="H750" i="216"/>
  <c r="G750" i="216"/>
  <c r="I750" i="216" s="1"/>
  <c r="AC749" i="216"/>
  <c r="AB749" i="216"/>
  <c r="AD749" i="216" s="1"/>
  <c r="Z749" i="216"/>
  <c r="Y749" i="216"/>
  <c r="AA749" i="216" s="1"/>
  <c r="W749" i="216"/>
  <c r="V749" i="216"/>
  <c r="X749" i="216" s="1"/>
  <c r="T749" i="216"/>
  <c r="S749" i="216"/>
  <c r="U749" i="216" s="1"/>
  <c r="Q749" i="216"/>
  <c r="P749" i="216"/>
  <c r="R749" i="216" s="1"/>
  <c r="N749" i="216"/>
  <c r="M749" i="216"/>
  <c r="O749" i="216" s="1"/>
  <c r="K749" i="216"/>
  <c r="J749" i="216"/>
  <c r="L749" i="216" s="1"/>
  <c r="H749" i="216"/>
  <c r="G749" i="216"/>
  <c r="I749" i="216" s="1"/>
  <c r="AC748" i="216"/>
  <c r="AB748" i="216"/>
  <c r="AD748" i="216" s="1"/>
  <c r="Z748" i="216"/>
  <c r="Y748" i="216"/>
  <c r="AA748" i="216" s="1"/>
  <c r="W748" i="216"/>
  <c r="V748" i="216"/>
  <c r="X748" i="216" s="1"/>
  <c r="T748" i="216"/>
  <c r="S748" i="216"/>
  <c r="U748" i="216" s="1"/>
  <c r="Q748" i="216"/>
  <c r="P748" i="216"/>
  <c r="R748" i="216" s="1"/>
  <c r="N748" i="216"/>
  <c r="M748" i="216"/>
  <c r="O748" i="216" s="1"/>
  <c r="K748" i="216"/>
  <c r="J748" i="216"/>
  <c r="L748" i="216" s="1"/>
  <c r="H748" i="216"/>
  <c r="G748" i="216"/>
  <c r="I748" i="216" s="1"/>
  <c r="AC747" i="216"/>
  <c r="AB747" i="216"/>
  <c r="AD747" i="216" s="1"/>
  <c r="Z747" i="216"/>
  <c r="Y747" i="216"/>
  <c r="AA747" i="216" s="1"/>
  <c r="W747" i="216"/>
  <c r="V747" i="216"/>
  <c r="X747" i="216" s="1"/>
  <c r="T747" i="216"/>
  <c r="S747" i="216"/>
  <c r="U747" i="216" s="1"/>
  <c r="Q747" i="216"/>
  <c r="P747" i="216"/>
  <c r="R747" i="216" s="1"/>
  <c r="N747" i="216"/>
  <c r="M747" i="216"/>
  <c r="O747" i="216" s="1"/>
  <c r="K747" i="216"/>
  <c r="J747" i="216"/>
  <c r="L747" i="216" s="1"/>
  <c r="H747" i="216"/>
  <c r="G747" i="216"/>
  <c r="I747" i="216" s="1"/>
  <c r="AC746" i="216"/>
  <c r="AB746" i="216"/>
  <c r="AD746" i="216" s="1"/>
  <c r="Z746" i="216"/>
  <c r="Y746" i="216"/>
  <c r="AA746" i="216" s="1"/>
  <c r="W746" i="216"/>
  <c r="V746" i="216"/>
  <c r="X746" i="216" s="1"/>
  <c r="T746" i="216"/>
  <c r="S746" i="216"/>
  <c r="U746" i="216" s="1"/>
  <c r="Q746" i="216"/>
  <c r="P746" i="216"/>
  <c r="R746" i="216" s="1"/>
  <c r="N746" i="216"/>
  <c r="M746" i="216"/>
  <c r="O746" i="216" s="1"/>
  <c r="K746" i="216"/>
  <c r="J746" i="216"/>
  <c r="L746" i="216" s="1"/>
  <c r="H746" i="216"/>
  <c r="G746" i="216"/>
  <c r="I746" i="216" s="1"/>
  <c r="AC745" i="216"/>
  <c r="AB745" i="216"/>
  <c r="AD745" i="216" s="1"/>
  <c r="Z745" i="216"/>
  <c r="Y745" i="216"/>
  <c r="AA745" i="216" s="1"/>
  <c r="W745" i="216"/>
  <c r="V745" i="216"/>
  <c r="X745" i="216" s="1"/>
  <c r="T745" i="216"/>
  <c r="S745" i="216"/>
  <c r="U745" i="216" s="1"/>
  <c r="Q745" i="216"/>
  <c r="P745" i="216"/>
  <c r="R745" i="216" s="1"/>
  <c r="N745" i="216"/>
  <c r="M745" i="216"/>
  <c r="O745" i="216" s="1"/>
  <c r="K745" i="216"/>
  <c r="J745" i="216"/>
  <c r="L745" i="216" s="1"/>
  <c r="H745" i="216"/>
  <c r="G745" i="216"/>
  <c r="I745" i="216" s="1"/>
  <c r="AC744" i="216"/>
  <c r="AB744" i="216"/>
  <c r="AD744" i="216" s="1"/>
  <c r="Z744" i="216"/>
  <c r="Y744" i="216"/>
  <c r="AA744" i="216" s="1"/>
  <c r="W744" i="216"/>
  <c r="V744" i="216"/>
  <c r="X744" i="216" s="1"/>
  <c r="T744" i="216"/>
  <c r="S744" i="216"/>
  <c r="U744" i="216" s="1"/>
  <c r="Q744" i="216"/>
  <c r="P744" i="216"/>
  <c r="R744" i="216" s="1"/>
  <c r="N744" i="216"/>
  <c r="M744" i="216"/>
  <c r="O744" i="216" s="1"/>
  <c r="K744" i="216"/>
  <c r="J744" i="216"/>
  <c r="L744" i="216" s="1"/>
  <c r="H744" i="216"/>
  <c r="G744" i="216"/>
  <c r="I744" i="216" s="1"/>
  <c r="AC743" i="216"/>
  <c r="AB743" i="216"/>
  <c r="AD743" i="216" s="1"/>
  <c r="Z743" i="216"/>
  <c r="Y743" i="216"/>
  <c r="AA743" i="216" s="1"/>
  <c r="W743" i="216"/>
  <c r="V743" i="216"/>
  <c r="X743" i="216" s="1"/>
  <c r="T743" i="216"/>
  <c r="S743" i="216"/>
  <c r="U743" i="216" s="1"/>
  <c r="Q743" i="216"/>
  <c r="P743" i="216"/>
  <c r="R743" i="216" s="1"/>
  <c r="N743" i="216"/>
  <c r="M743" i="216"/>
  <c r="O743" i="216" s="1"/>
  <c r="K743" i="216"/>
  <c r="J743" i="216"/>
  <c r="L743" i="216" s="1"/>
  <c r="H743" i="216"/>
  <c r="G743" i="216"/>
  <c r="I743" i="216" s="1"/>
  <c r="AC742" i="216"/>
  <c r="AB742" i="216"/>
  <c r="AD742" i="216" s="1"/>
  <c r="Z742" i="216"/>
  <c r="Y742" i="216"/>
  <c r="AA742" i="216" s="1"/>
  <c r="W742" i="216"/>
  <c r="V742" i="216"/>
  <c r="X742" i="216" s="1"/>
  <c r="T742" i="216"/>
  <c r="S742" i="216"/>
  <c r="U742" i="216" s="1"/>
  <c r="Q742" i="216"/>
  <c r="P742" i="216"/>
  <c r="R742" i="216" s="1"/>
  <c r="N742" i="216"/>
  <c r="M742" i="216"/>
  <c r="O742" i="216" s="1"/>
  <c r="K742" i="216"/>
  <c r="J742" i="216"/>
  <c r="L742" i="216" s="1"/>
  <c r="H742" i="216"/>
  <c r="G742" i="216"/>
  <c r="I742" i="216" s="1"/>
  <c r="AC741" i="216"/>
  <c r="AB741" i="216"/>
  <c r="AD741" i="216" s="1"/>
  <c r="Z741" i="216"/>
  <c r="Y741" i="216"/>
  <c r="AA741" i="216" s="1"/>
  <c r="W741" i="216"/>
  <c r="V741" i="216"/>
  <c r="X741" i="216" s="1"/>
  <c r="T741" i="216"/>
  <c r="S741" i="216"/>
  <c r="U741" i="216" s="1"/>
  <c r="Q741" i="216"/>
  <c r="P741" i="216"/>
  <c r="R741" i="216" s="1"/>
  <c r="N741" i="216"/>
  <c r="M741" i="216"/>
  <c r="O741" i="216" s="1"/>
  <c r="K741" i="216"/>
  <c r="J741" i="216"/>
  <c r="L741" i="216" s="1"/>
  <c r="H741" i="216"/>
  <c r="G741" i="216"/>
  <c r="I741" i="216" s="1"/>
  <c r="AC740" i="216"/>
  <c r="AB740" i="216"/>
  <c r="AD740" i="216" s="1"/>
  <c r="Z740" i="216"/>
  <c r="Y740" i="216"/>
  <c r="AA740" i="216" s="1"/>
  <c r="W740" i="216"/>
  <c r="V740" i="216"/>
  <c r="X740" i="216" s="1"/>
  <c r="T740" i="216"/>
  <c r="S740" i="216"/>
  <c r="U740" i="216" s="1"/>
  <c r="Q740" i="216"/>
  <c r="P740" i="216"/>
  <c r="R740" i="216" s="1"/>
  <c r="N740" i="216"/>
  <c r="M740" i="216"/>
  <c r="O740" i="216" s="1"/>
  <c r="K740" i="216"/>
  <c r="J740" i="216"/>
  <c r="L740" i="216" s="1"/>
  <c r="H740" i="216"/>
  <c r="G740" i="216"/>
  <c r="I740" i="216" s="1"/>
  <c r="AC739" i="216"/>
  <c r="AB739" i="216"/>
  <c r="AD739" i="216" s="1"/>
  <c r="Z739" i="216"/>
  <c r="Y739" i="216"/>
  <c r="AA739" i="216" s="1"/>
  <c r="W739" i="216"/>
  <c r="V739" i="216"/>
  <c r="X739" i="216" s="1"/>
  <c r="T739" i="216"/>
  <c r="S739" i="216"/>
  <c r="U739" i="216" s="1"/>
  <c r="Q739" i="216"/>
  <c r="P739" i="216"/>
  <c r="R739" i="216" s="1"/>
  <c r="N739" i="216"/>
  <c r="M739" i="216"/>
  <c r="O739" i="216" s="1"/>
  <c r="K739" i="216"/>
  <c r="J739" i="216"/>
  <c r="L739" i="216" s="1"/>
  <c r="H739" i="216"/>
  <c r="G739" i="216"/>
  <c r="I739" i="216" s="1"/>
  <c r="AC738" i="216"/>
  <c r="AB738" i="216"/>
  <c r="AD738" i="216" s="1"/>
  <c r="Z738" i="216"/>
  <c r="Y738" i="216"/>
  <c r="AA738" i="216" s="1"/>
  <c r="W738" i="216"/>
  <c r="V738" i="216"/>
  <c r="X738" i="216" s="1"/>
  <c r="T738" i="216"/>
  <c r="S738" i="216"/>
  <c r="U738" i="216" s="1"/>
  <c r="Q738" i="216"/>
  <c r="P738" i="216"/>
  <c r="R738" i="216" s="1"/>
  <c r="N738" i="216"/>
  <c r="M738" i="216"/>
  <c r="O738" i="216" s="1"/>
  <c r="K738" i="216"/>
  <c r="J738" i="216"/>
  <c r="L738" i="216" s="1"/>
  <c r="H738" i="216"/>
  <c r="G738" i="216"/>
  <c r="I738" i="216" s="1"/>
  <c r="AC737" i="216"/>
  <c r="AB737" i="216"/>
  <c r="AD737" i="216" s="1"/>
  <c r="Z737" i="216"/>
  <c r="Y737" i="216"/>
  <c r="AA737" i="216" s="1"/>
  <c r="W737" i="216"/>
  <c r="V737" i="216"/>
  <c r="X737" i="216" s="1"/>
  <c r="T737" i="216"/>
  <c r="S737" i="216"/>
  <c r="U737" i="216" s="1"/>
  <c r="Q737" i="216"/>
  <c r="P737" i="216"/>
  <c r="R737" i="216" s="1"/>
  <c r="N737" i="216"/>
  <c r="M737" i="216"/>
  <c r="O737" i="216" s="1"/>
  <c r="K737" i="216"/>
  <c r="J737" i="216"/>
  <c r="L737" i="216" s="1"/>
  <c r="H737" i="216"/>
  <c r="G737" i="216"/>
  <c r="I737" i="216" s="1"/>
  <c r="AC736" i="216"/>
  <c r="AB736" i="216"/>
  <c r="AD736" i="216" s="1"/>
  <c r="Z736" i="216"/>
  <c r="Y736" i="216"/>
  <c r="AA736" i="216" s="1"/>
  <c r="W736" i="216"/>
  <c r="V736" i="216"/>
  <c r="X736" i="216" s="1"/>
  <c r="T736" i="216"/>
  <c r="S736" i="216"/>
  <c r="U736" i="216" s="1"/>
  <c r="Q736" i="216"/>
  <c r="P736" i="216"/>
  <c r="R736" i="216" s="1"/>
  <c r="N736" i="216"/>
  <c r="M736" i="216"/>
  <c r="O736" i="216" s="1"/>
  <c r="K736" i="216"/>
  <c r="J736" i="216"/>
  <c r="L736" i="216" s="1"/>
  <c r="H736" i="216"/>
  <c r="G736" i="216"/>
  <c r="I736" i="216" s="1"/>
  <c r="AC735" i="216"/>
  <c r="AB735" i="216"/>
  <c r="AD735" i="216" s="1"/>
  <c r="Z735" i="216"/>
  <c r="Y735" i="216"/>
  <c r="AA735" i="216" s="1"/>
  <c r="W735" i="216"/>
  <c r="V735" i="216"/>
  <c r="X735" i="216" s="1"/>
  <c r="T735" i="216"/>
  <c r="S735" i="216"/>
  <c r="U735" i="216" s="1"/>
  <c r="Q735" i="216"/>
  <c r="P735" i="216"/>
  <c r="R735" i="216" s="1"/>
  <c r="N735" i="216"/>
  <c r="M735" i="216"/>
  <c r="O735" i="216" s="1"/>
  <c r="K735" i="216"/>
  <c r="J735" i="216"/>
  <c r="L735" i="216" s="1"/>
  <c r="H735" i="216"/>
  <c r="G735" i="216"/>
  <c r="I735" i="216" s="1"/>
  <c r="AC734" i="216"/>
  <c r="AB734" i="216"/>
  <c r="AD734" i="216" s="1"/>
  <c r="Z734" i="216"/>
  <c r="Y734" i="216"/>
  <c r="AA734" i="216" s="1"/>
  <c r="W734" i="216"/>
  <c r="V734" i="216"/>
  <c r="X734" i="216" s="1"/>
  <c r="T734" i="216"/>
  <c r="S734" i="216"/>
  <c r="U734" i="216" s="1"/>
  <c r="Q734" i="216"/>
  <c r="P734" i="216"/>
  <c r="R734" i="216" s="1"/>
  <c r="N734" i="216"/>
  <c r="M734" i="216"/>
  <c r="O734" i="216" s="1"/>
  <c r="K734" i="216"/>
  <c r="J734" i="216"/>
  <c r="L734" i="216" s="1"/>
  <c r="H734" i="216"/>
  <c r="G734" i="216"/>
  <c r="I734" i="216" s="1"/>
  <c r="AC733" i="216"/>
  <c r="AB733" i="216"/>
  <c r="AD733" i="216" s="1"/>
  <c r="Z733" i="216"/>
  <c r="Y733" i="216"/>
  <c r="AA733" i="216" s="1"/>
  <c r="W733" i="216"/>
  <c r="V733" i="216"/>
  <c r="X733" i="216" s="1"/>
  <c r="T733" i="216"/>
  <c r="S733" i="216"/>
  <c r="U733" i="216" s="1"/>
  <c r="Q733" i="216"/>
  <c r="P733" i="216"/>
  <c r="R733" i="216" s="1"/>
  <c r="N733" i="216"/>
  <c r="M733" i="216"/>
  <c r="O733" i="216" s="1"/>
  <c r="K733" i="216"/>
  <c r="J733" i="216"/>
  <c r="L733" i="216" s="1"/>
  <c r="H733" i="216"/>
  <c r="G733" i="216"/>
  <c r="I733" i="216" s="1"/>
  <c r="AC732" i="216"/>
  <c r="AB732" i="216"/>
  <c r="AD732" i="216" s="1"/>
  <c r="Z732" i="216"/>
  <c r="Y732" i="216"/>
  <c r="AA732" i="216" s="1"/>
  <c r="W732" i="216"/>
  <c r="V732" i="216"/>
  <c r="X732" i="216" s="1"/>
  <c r="T732" i="216"/>
  <c r="S732" i="216"/>
  <c r="U732" i="216" s="1"/>
  <c r="Q732" i="216"/>
  <c r="P732" i="216"/>
  <c r="R732" i="216" s="1"/>
  <c r="N732" i="216"/>
  <c r="M732" i="216"/>
  <c r="O732" i="216" s="1"/>
  <c r="K732" i="216"/>
  <c r="J732" i="216"/>
  <c r="L732" i="216" s="1"/>
  <c r="H732" i="216"/>
  <c r="G732" i="216"/>
  <c r="I732" i="216" s="1"/>
  <c r="AC731" i="216"/>
  <c r="AB731" i="216"/>
  <c r="AD731" i="216" s="1"/>
  <c r="Z731" i="216"/>
  <c r="Y731" i="216"/>
  <c r="AA731" i="216" s="1"/>
  <c r="W731" i="216"/>
  <c r="V731" i="216"/>
  <c r="X731" i="216" s="1"/>
  <c r="T731" i="216"/>
  <c r="S731" i="216"/>
  <c r="U731" i="216" s="1"/>
  <c r="Q731" i="216"/>
  <c r="P731" i="216"/>
  <c r="R731" i="216" s="1"/>
  <c r="N731" i="216"/>
  <c r="M731" i="216"/>
  <c r="O731" i="216" s="1"/>
  <c r="K731" i="216"/>
  <c r="J731" i="216"/>
  <c r="L731" i="216" s="1"/>
  <c r="H731" i="216"/>
  <c r="G731" i="216"/>
  <c r="I731" i="216" s="1"/>
  <c r="AC730" i="216"/>
  <c r="AB730" i="216"/>
  <c r="AD730" i="216" s="1"/>
  <c r="Z730" i="216"/>
  <c r="Y730" i="216"/>
  <c r="AA730" i="216" s="1"/>
  <c r="W730" i="216"/>
  <c r="V730" i="216"/>
  <c r="X730" i="216" s="1"/>
  <c r="T730" i="216"/>
  <c r="S730" i="216"/>
  <c r="U730" i="216" s="1"/>
  <c r="Q730" i="216"/>
  <c r="P730" i="216"/>
  <c r="R730" i="216" s="1"/>
  <c r="N730" i="216"/>
  <c r="M730" i="216"/>
  <c r="O730" i="216" s="1"/>
  <c r="K730" i="216"/>
  <c r="J730" i="216"/>
  <c r="L730" i="216" s="1"/>
  <c r="H730" i="216"/>
  <c r="G730" i="216"/>
  <c r="I730" i="216" s="1"/>
  <c r="AC729" i="216"/>
  <c r="AB729" i="216"/>
  <c r="AD729" i="216" s="1"/>
  <c r="Z729" i="216"/>
  <c r="Y729" i="216"/>
  <c r="AA729" i="216" s="1"/>
  <c r="W729" i="216"/>
  <c r="V729" i="216"/>
  <c r="X729" i="216" s="1"/>
  <c r="T729" i="216"/>
  <c r="S729" i="216"/>
  <c r="U729" i="216" s="1"/>
  <c r="Q729" i="216"/>
  <c r="P729" i="216"/>
  <c r="R729" i="216" s="1"/>
  <c r="N729" i="216"/>
  <c r="M729" i="216"/>
  <c r="O729" i="216" s="1"/>
  <c r="K729" i="216"/>
  <c r="J729" i="216"/>
  <c r="L729" i="216" s="1"/>
  <c r="H729" i="216"/>
  <c r="G729" i="216"/>
  <c r="I729" i="216" s="1"/>
  <c r="AC728" i="216"/>
  <c r="AB728" i="216"/>
  <c r="AD728" i="216" s="1"/>
  <c r="Z728" i="216"/>
  <c r="Y728" i="216"/>
  <c r="AA728" i="216" s="1"/>
  <c r="W728" i="216"/>
  <c r="V728" i="216"/>
  <c r="X728" i="216" s="1"/>
  <c r="T728" i="216"/>
  <c r="S728" i="216"/>
  <c r="U728" i="216" s="1"/>
  <c r="Q728" i="216"/>
  <c r="P728" i="216"/>
  <c r="R728" i="216" s="1"/>
  <c r="N728" i="216"/>
  <c r="M728" i="216"/>
  <c r="O728" i="216" s="1"/>
  <c r="K728" i="216"/>
  <c r="J728" i="216"/>
  <c r="L728" i="216" s="1"/>
  <c r="H728" i="216"/>
  <c r="G728" i="216"/>
  <c r="I728" i="216" s="1"/>
  <c r="AC727" i="216"/>
  <c r="AB727" i="216"/>
  <c r="AD727" i="216" s="1"/>
  <c r="Z727" i="216"/>
  <c r="Y727" i="216"/>
  <c r="AA727" i="216" s="1"/>
  <c r="W727" i="216"/>
  <c r="V727" i="216"/>
  <c r="X727" i="216" s="1"/>
  <c r="T727" i="216"/>
  <c r="S727" i="216"/>
  <c r="U727" i="216" s="1"/>
  <c r="Q727" i="216"/>
  <c r="P727" i="216"/>
  <c r="R727" i="216" s="1"/>
  <c r="N727" i="216"/>
  <c r="M727" i="216"/>
  <c r="O727" i="216" s="1"/>
  <c r="K727" i="216"/>
  <c r="J727" i="216"/>
  <c r="L727" i="216" s="1"/>
  <c r="H727" i="216"/>
  <c r="G727" i="216"/>
  <c r="I727" i="216" s="1"/>
  <c r="AC726" i="216"/>
  <c r="AB726" i="216"/>
  <c r="AD726" i="216" s="1"/>
  <c r="Z726" i="216"/>
  <c r="Y726" i="216"/>
  <c r="AA726" i="216" s="1"/>
  <c r="W726" i="216"/>
  <c r="V726" i="216"/>
  <c r="X726" i="216" s="1"/>
  <c r="T726" i="216"/>
  <c r="S726" i="216"/>
  <c r="U726" i="216" s="1"/>
  <c r="Q726" i="216"/>
  <c r="P726" i="216"/>
  <c r="R726" i="216" s="1"/>
  <c r="N726" i="216"/>
  <c r="M726" i="216"/>
  <c r="O726" i="216" s="1"/>
  <c r="K726" i="216"/>
  <c r="J726" i="216"/>
  <c r="L726" i="216" s="1"/>
  <c r="H726" i="216"/>
  <c r="G726" i="216"/>
  <c r="I726" i="216" s="1"/>
  <c r="AC725" i="216"/>
  <c r="AB725" i="216"/>
  <c r="AD725" i="216" s="1"/>
  <c r="Z725" i="216"/>
  <c r="Y725" i="216"/>
  <c r="AA725" i="216" s="1"/>
  <c r="W725" i="216"/>
  <c r="V725" i="216"/>
  <c r="X725" i="216" s="1"/>
  <c r="T725" i="216"/>
  <c r="S725" i="216"/>
  <c r="U725" i="216" s="1"/>
  <c r="Q725" i="216"/>
  <c r="P725" i="216"/>
  <c r="R725" i="216" s="1"/>
  <c r="N725" i="216"/>
  <c r="M725" i="216"/>
  <c r="O725" i="216" s="1"/>
  <c r="K725" i="216"/>
  <c r="J725" i="216"/>
  <c r="L725" i="216" s="1"/>
  <c r="H725" i="216"/>
  <c r="G725" i="216"/>
  <c r="I725" i="216" s="1"/>
  <c r="AC724" i="216"/>
  <c r="AB724" i="216"/>
  <c r="AD724" i="216" s="1"/>
  <c r="Z724" i="216"/>
  <c r="Y724" i="216"/>
  <c r="AA724" i="216" s="1"/>
  <c r="W724" i="216"/>
  <c r="V724" i="216"/>
  <c r="X724" i="216" s="1"/>
  <c r="T724" i="216"/>
  <c r="S724" i="216"/>
  <c r="U724" i="216" s="1"/>
  <c r="Q724" i="216"/>
  <c r="P724" i="216"/>
  <c r="R724" i="216" s="1"/>
  <c r="N724" i="216"/>
  <c r="M724" i="216"/>
  <c r="O724" i="216" s="1"/>
  <c r="K724" i="216"/>
  <c r="J724" i="216"/>
  <c r="L724" i="216" s="1"/>
  <c r="H724" i="216"/>
  <c r="G724" i="216"/>
  <c r="I724" i="216" s="1"/>
  <c r="AC723" i="216"/>
  <c r="AB723" i="216"/>
  <c r="AD723" i="216" s="1"/>
  <c r="Z723" i="216"/>
  <c r="Y723" i="216"/>
  <c r="AA723" i="216" s="1"/>
  <c r="W723" i="216"/>
  <c r="V723" i="216"/>
  <c r="X723" i="216" s="1"/>
  <c r="T723" i="216"/>
  <c r="S723" i="216"/>
  <c r="U723" i="216" s="1"/>
  <c r="Q723" i="216"/>
  <c r="P723" i="216"/>
  <c r="R723" i="216" s="1"/>
  <c r="N723" i="216"/>
  <c r="M723" i="216"/>
  <c r="O723" i="216" s="1"/>
  <c r="K723" i="216"/>
  <c r="J723" i="216"/>
  <c r="L723" i="216" s="1"/>
  <c r="H723" i="216"/>
  <c r="G723" i="216"/>
  <c r="I723" i="216" s="1"/>
  <c r="AC722" i="216"/>
  <c r="AB722" i="216"/>
  <c r="AD722" i="216" s="1"/>
  <c r="Z722" i="216"/>
  <c r="Y722" i="216"/>
  <c r="AA722" i="216" s="1"/>
  <c r="W722" i="216"/>
  <c r="V722" i="216"/>
  <c r="X722" i="216" s="1"/>
  <c r="T722" i="216"/>
  <c r="S722" i="216"/>
  <c r="U722" i="216" s="1"/>
  <c r="Q722" i="216"/>
  <c r="P722" i="216"/>
  <c r="R722" i="216" s="1"/>
  <c r="N722" i="216"/>
  <c r="M722" i="216"/>
  <c r="O722" i="216" s="1"/>
  <c r="K722" i="216"/>
  <c r="J722" i="216"/>
  <c r="L722" i="216" s="1"/>
  <c r="H722" i="216"/>
  <c r="G722" i="216"/>
  <c r="I722" i="216" s="1"/>
  <c r="AC721" i="216"/>
  <c r="AB721" i="216"/>
  <c r="AD721" i="216" s="1"/>
  <c r="Z721" i="216"/>
  <c r="Y721" i="216"/>
  <c r="AA721" i="216" s="1"/>
  <c r="W721" i="216"/>
  <c r="V721" i="216"/>
  <c r="X721" i="216" s="1"/>
  <c r="T721" i="216"/>
  <c r="S721" i="216"/>
  <c r="U721" i="216" s="1"/>
  <c r="Q721" i="216"/>
  <c r="P721" i="216"/>
  <c r="R721" i="216" s="1"/>
  <c r="N721" i="216"/>
  <c r="M721" i="216"/>
  <c r="O721" i="216" s="1"/>
  <c r="K721" i="216"/>
  <c r="J721" i="216"/>
  <c r="L721" i="216" s="1"/>
  <c r="H721" i="216"/>
  <c r="G721" i="216"/>
  <c r="I721" i="216" s="1"/>
  <c r="AC720" i="216"/>
  <c r="AB720" i="216"/>
  <c r="AD720" i="216" s="1"/>
  <c r="Z720" i="216"/>
  <c r="Y720" i="216"/>
  <c r="AA720" i="216" s="1"/>
  <c r="W720" i="216"/>
  <c r="V720" i="216"/>
  <c r="X720" i="216" s="1"/>
  <c r="T720" i="216"/>
  <c r="S720" i="216"/>
  <c r="U720" i="216" s="1"/>
  <c r="Q720" i="216"/>
  <c r="P720" i="216"/>
  <c r="R720" i="216" s="1"/>
  <c r="N720" i="216"/>
  <c r="M720" i="216"/>
  <c r="O720" i="216" s="1"/>
  <c r="K720" i="216"/>
  <c r="J720" i="216"/>
  <c r="L720" i="216" s="1"/>
  <c r="H720" i="216"/>
  <c r="G720" i="216"/>
  <c r="I720" i="216" s="1"/>
  <c r="AC719" i="216"/>
  <c r="AB719" i="216"/>
  <c r="AD719" i="216" s="1"/>
  <c r="Z719" i="216"/>
  <c r="Y719" i="216"/>
  <c r="AA719" i="216" s="1"/>
  <c r="W719" i="216"/>
  <c r="V719" i="216"/>
  <c r="X719" i="216" s="1"/>
  <c r="T719" i="216"/>
  <c r="S719" i="216"/>
  <c r="U719" i="216" s="1"/>
  <c r="Q719" i="216"/>
  <c r="P719" i="216"/>
  <c r="R719" i="216" s="1"/>
  <c r="N719" i="216"/>
  <c r="M719" i="216"/>
  <c r="O719" i="216" s="1"/>
  <c r="K719" i="216"/>
  <c r="J719" i="216"/>
  <c r="L719" i="216" s="1"/>
  <c r="H719" i="216"/>
  <c r="G719" i="216"/>
  <c r="I719" i="216" s="1"/>
  <c r="AC718" i="216"/>
  <c r="AB718" i="216"/>
  <c r="AD718" i="216" s="1"/>
  <c r="Z718" i="216"/>
  <c r="Y718" i="216"/>
  <c r="AA718" i="216" s="1"/>
  <c r="W718" i="216"/>
  <c r="V718" i="216"/>
  <c r="X718" i="216" s="1"/>
  <c r="T718" i="216"/>
  <c r="S718" i="216"/>
  <c r="U718" i="216" s="1"/>
  <c r="Q718" i="216"/>
  <c r="P718" i="216"/>
  <c r="R718" i="216" s="1"/>
  <c r="N718" i="216"/>
  <c r="M718" i="216"/>
  <c r="O718" i="216" s="1"/>
  <c r="K718" i="216"/>
  <c r="J718" i="216"/>
  <c r="L718" i="216" s="1"/>
  <c r="H718" i="216"/>
  <c r="G718" i="216"/>
  <c r="I718" i="216" s="1"/>
  <c r="AC717" i="216"/>
  <c r="AB717" i="216"/>
  <c r="AD717" i="216" s="1"/>
  <c r="Z717" i="216"/>
  <c r="Y717" i="216"/>
  <c r="AA717" i="216" s="1"/>
  <c r="W717" i="216"/>
  <c r="V717" i="216"/>
  <c r="X717" i="216" s="1"/>
  <c r="T717" i="216"/>
  <c r="S717" i="216"/>
  <c r="U717" i="216" s="1"/>
  <c r="Q717" i="216"/>
  <c r="P717" i="216"/>
  <c r="R717" i="216" s="1"/>
  <c r="N717" i="216"/>
  <c r="M717" i="216"/>
  <c r="O717" i="216" s="1"/>
  <c r="K717" i="216"/>
  <c r="J717" i="216"/>
  <c r="L717" i="216" s="1"/>
  <c r="H717" i="216"/>
  <c r="G717" i="216"/>
  <c r="I717" i="216" s="1"/>
  <c r="AC716" i="216"/>
  <c r="AB716" i="216"/>
  <c r="AD716" i="216" s="1"/>
  <c r="Z716" i="216"/>
  <c r="Y716" i="216"/>
  <c r="AA716" i="216" s="1"/>
  <c r="W716" i="216"/>
  <c r="V716" i="216"/>
  <c r="X716" i="216" s="1"/>
  <c r="T716" i="216"/>
  <c r="S716" i="216"/>
  <c r="U716" i="216" s="1"/>
  <c r="Q716" i="216"/>
  <c r="P716" i="216"/>
  <c r="R716" i="216" s="1"/>
  <c r="N716" i="216"/>
  <c r="M716" i="216"/>
  <c r="O716" i="216" s="1"/>
  <c r="K716" i="216"/>
  <c r="J716" i="216"/>
  <c r="L716" i="216" s="1"/>
  <c r="H716" i="216"/>
  <c r="G716" i="216"/>
  <c r="I716" i="216" s="1"/>
  <c r="AC715" i="216"/>
  <c r="AB715" i="216"/>
  <c r="AD715" i="216" s="1"/>
  <c r="Z715" i="216"/>
  <c r="Y715" i="216"/>
  <c r="AA715" i="216" s="1"/>
  <c r="W715" i="216"/>
  <c r="V715" i="216"/>
  <c r="X715" i="216" s="1"/>
  <c r="T715" i="216"/>
  <c r="S715" i="216"/>
  <c r="U715" i="216" s="1"/>
  <c r="Q715" i="216"/>
  <c r="P715" i="216"/>
  <c r="R715" i="216" s="1"/>
  <c r="N715" i="216"/>
  <c r="M715" i="216"/>
  <c r="O715" i="216" s="1"/>
  <c r="K715" i="216"/>
  <c r="J715" i="216"/>
  <c r="L715" i="216" s="1"/>
  <c r="H715" i="216"/>
  <c r="G715" i="216"/>
  <c r="I715" i="216" s="1"/>
  <c r="AC714" i="216"/>
  <c r="AB714" i="216"/>
  <c r="AD714" i="216" s="1"/>
  <c r="Z714" i="216"/>
  <c r="Y714" i="216"/>
  <c r="AA714" i="216" s="1"/>
  <c r="W714" i="216"/>
  <c r="V714" i="216"/>
  <c r="X714" i="216" s="1"/>
  <c r="T714" i="216"/>
  <c r="S714" i="216"/>
  <c r="U714" i="216" s="1"/>
  <c r="Q714" i="216"/>
  <c r="P714" i="216"/>
  <c r="R714" i="216" s="1"/>
  <c r="N714" i="216"/>
  <c r="M714" i="216"/>
  <c r="O714" i="216" s="1"/>
  <c r="K714" i="216"/>
  <c r="J714" i="216"/>
  <c r="L714" i="216" s="1"/>
  <c r="H714" i="216"/>
  <c r="G714" i="216"/>
  <c r="I714" i="216" s="1"/>
  <c r="AC713" i="216"/>
  <c r="AB713" i="216"/>
  <c r="AD713" i="216" s="1"/>
  <c r="Z713" i="216"/>
  <c r="Y713" i="216"/>
  <c r="AA713" i="216" s="1"/>
  <c r="W713" i="216"/>
  <c r="V713" i="216"/>
  <c r="X713" i="216" s="1"/>
  <c r="T713" i="216"/>
  <c r="S713" i="216"/>
  <c r="U713" i="216" s="1"/>
  <c r="Q713" i="216"/>
  <c r="P713" i="216"/>
  <c r="R713" i="216" s="1"/>
  <c r="N713" i="216"/>
  <c r="M713" i="216"/>
  <c r="O713" i="216" s="1"/>
  <c r="K713" i="216"/>
  <c r="J713" i="216"/>
  <c r="L713" i="216" s="1"/>
  <c r="H713" i="216"/>
  <c r="G713" i="216"/>
  <c r="I713" i="216" s="1"/>
  <c r="AC712" i="216"/>
  <c r="AB712" i="216"/>
  <c r="AD712" i="216" s="1"/>
  <c r="Z712" i="216"/>
  <c r="Y712" i="216"/>
  <c r="AA712" i="216" s="1"/>
  <c r="W712" i="216"/>
  <c r="V712" i="216"/>
  <c r="X712" i="216" s="1"/>
  <c r="T712" i="216"/>
  <c r="S712" i="216"/>
  <c r="U712" i="216" s="1"/>
  <c r="Q712" i="216"/>
  <c r="P712" i="216"/>
  <c r="R712" i="216" s="1"/>
  <c r="N712" i="216"/>
  <c r="M712" i="216"/>
  <c r="O712" i="216" s="1"/>
  <c r="K712" i="216"/>
  <c r="J712" i="216"/>
  <c r="L712" i="216" s="1"/>
  <c r="H712" i="216"/>
  <c r="G712" i="216"/>
  <c r="I712" i="216" s="1"/>
  <c r="AC711" i="216"/>
  <c r="AB711" i="216"/>
  <c r="AD711" i="216" s="1"/>
  <c r="Z711" i="216"/>
  <c r="Y711" i="216"/>
  <c r="AA711" i="216" s="1"/>
  <c r="W711" i="216"/>
  <c r="V711" i="216"/>
  <c r="X711" i="216" s="1"/>
  <c r="T711" i="216"/>
  <c r="S711" i="216"/>
  <c r="U711" i="216" s="1"/>
  <c r="Q711" i="216"/>
  <c r="P711" i="216"/>
  <c r="R711" i="216" s="1"/>
  <c r="N711" i="216"/>
  <c r="M711" i="216"/>
  <c r="O711" i="216" s="1"/>
  <c r="K711" i="216"/>
  <c r="J711" i="216"/>
  <c r="L711" i="216" s="1"/>
  <c r="H711" i="216"/>
  <c r="G711" i="216"/>
  <c r="I711" i="216" s="1"/>
  <c r="AC710" i="216"/>
  <c r="AB710" i="216"/>
  <c r="AD710" i="216" s="1"/>
  <c r="Z710" i="216"/>
  <c r="Y710" i="216"/>
  <c r="AA710" i="216" s="1"/>
  <c r="W710" i="216"/>
  <c r="V710" i="216"/>
  <c r="X710" i="216" s="1"/>
  <c r="T710" i="216"/>
  <c r="S710" i="216"/>
  <c r="U710" i="216" s="1"/>
  <c r="Q710" i="216"/>
  <c r="P710" i="216"/>
  <c r="R710" i="216" s="1"/>
  <c r="N710" i="216"/>
  <c r="M710" i="216"/>
  <c r="O710" i="216" s="1"/>
  <c r="K710" i="216"/>
  <c r="J710" i="216"/>
  <c r="L710" i="216" s="1"/>
  <c r="H710" i="216"/>
  <c r="G710" i="216"/>
  <c r="I710" i="216" s="1"/>
  <c r="AC709" i="216"/>
  <c r="AB709" i="216"/>
  <c r="AD709" i="216" s="1"/>
  <c r="Z709" i="216"/>
  <c r="Y709" i="216"/>
  <c r="AA709" i="216" s="1"/>
  <c r="W709" i="216"/>
  <c r="V709" i="216"/>
  <c r="X709" i="216" s="1"/>
  <c r="T709" i="216"/>
  <c r="S709" i="216"/>
  <c r="U709" i="216" s="1"/>
  <c r="Q709" i="216"/>
  <c r="P709" i="216"/>
  <c r="R709" i="216" s="1"/>
  <c r="N709" i="216"/>
  <c r="M709" i="216"/>
  <c r="O709" i="216" s="1"/>
  <c r="K709" i="216"/>
  <c r="J709" i="216"/>
  <c r="L709" i="216" s="1"/>
  <c r="H709" i="216"/>
  <c r="G709" i="216"/>
  <c r="I709" i="216" s="1"/>
  <c r="AC708" i="216"/>
  <c r="AB708" i="216"/>
  <c r="AD708" i="216" s="1"/>
  <c r="Z708" i="216"/>
  <c r="Y708" i="216"/>
  <c r="AA708" i="216" s="1"/>
  <c r="W708" i="216"/>
  <c r="V708" i="216"/>
  <c r="X708" i="216" s="1"/>
  <c r="T708" i="216"/>
  <c r="S708" i="216"/>
  <c r="U708" i="216" s="1"/>
  <c r="Q708" i="216"/>
  <c r="P708" i="216"/>
  <c r="R708" i="216" s="1"/>
  <c r="N708" i="216"/>
  <c r="M708" i="216"/>
  <c r="O708" i="216" s="1"/>
  <c r="K708" i="216"/>
  <c r="J708" i="216"/>
  <c r="L708" i="216" s="1"/>
  <c r="H708" i="216"/>
  <c r="G708" i="216"/>
  <c r="I708" i="216" s="1"/>
  <c r="AC707" i="216"/>
  <c r="AB707" i="216"/>
  <c r="AD707" i="216" s="1"/>
  <c r="Z707" i="216"/>
  <c r="Y707" i="216"/>
  <c r="AA707" i="216" s="1"/>
  <c r="W707" i="216"/>
  <c r="V707" i="216"/>
  <c r="X707" i="216" s="1"/>
  <c r="T707" i="216"/>
  <c r="S707" i="216"/>
  <c r="U707" i="216" s="1"/>
  <c r="Q707" i="216"/>
  <c r="P707" i="216"/>
  <c r="R707" i="216" s="1"/>
  <c r="N707" i="216"/>
  <c r="M707" i="216"/>
  <c r="O707" i="216" s="1"/>
  <c r="K707" i="216"/>
  <c r="J707" i="216"/>
  <c r="L707" i="216" s="1"/>
  <c r="H707" i="216"/>
  <c r="G707" i="216"/>
  <c r="I707" i="216" s="1"/>
  <c r="AC706" i="216"/>
  <c r="AB706" i="216"/>
  <c r="AD706" i="216" s="1"/>
  <c r="Z706" i="216"/>
  <c r="Y706" i="216"/>
  <c r="AA706" i="216" s="1"/>
  <c r="W706" i="216"/>
  <c r="V706" i="216"/>
  <c r="X706" i="216" s="1"/>
  <c r="T706" i="216"/>
  <c r="S706" i="216"/>
  <c r="U706" i="216" s="1"/>
  <c r="Q706" i="216"/>
  <c r="P706" i="216"/>
  <c r="R706" i="216" s="1"/>
  <c r="N706" i="216"/>
  <c r="M706" i="216"/>
  <c r="O706" i="216" s="1"/>
  <c r="K706" i="216"/>
  <c r="J706" i="216"/>
  <c r="L706" i="216" s="1"/>
  <c r="H706" i="216"/>
  <c r="G706" i="216"/>
  <c r="I706" i="216" s="1"/>
  <c r="AC705" i="216"/>
  <c r="AB705" i="216"/>
  <c r="AD705" i="216" s="1"/>
  <c r="Z705" i="216"/>
  <c r="Y705" i="216"/>
  <c r="AA705" i="216" s="1"/>
  <c r="W705" i="216"/>
  <c r="V705" i="216"/>
  <c r="X705" i="216" s="1"/>
  <c r="T705" i="216"/>
  <c r="S705" i="216"/>
  <c r="U705" i="216" s="1"/>
  <c r="Q705" i="216"/>
  <c r="P705" i="216"/>
  <c r="R705" i="216" s="1"/>
  <c r="N705" i="216"/>
  <c r="M705" i="216"/>
  <c r="O705" i="216" s="1"/>
  <c r="K705" i="216"/>
  <c r="J705" i="216"/>
  <c r="L705" i="216" s="1"/>
  <c r="H705" i="216"/>
  <c r="G705" i="216"/>
  <c r="I705" i="216" s="1"/>
  <c r="AC704" i="216"/>
  <c r="AB704" i="216"/>
  <c r="AD704" i="216" s="1"/>
  <c r="Z704" i="216"/>
  <c r="Y704" i="216"/>
  <c r="AA704" i="216" s="1"/>
  <c r="W704" i="216"/>
  <c r="V704" i="216"/>
  <c r="X704" i="216" s="1"/>
  <c r="T704" i="216"/>
  <c r="S704" i="216"/>
  <c r="U704" i="216" s="1"/>
  <c r="Q704" i="216"/>
  <c r="P704" i="216"/>
  <c r="R704" i="216" s="1"/>
  <c r="N704" i="216"/>
  <c r="M704" i="216"/>
  <c r="O704" i="216" s="1"/>
  <c r="K704" i="216"/>
  <c r="J704" i="216"/>
  <c r="L704" i="216" s="1"/>
  <c r="H704" i="216"/>
  <c r="G704" i="216"/>
  <c r="I704" i="216" s="1"/>
  <c r="AC703" i="216"/>
  <c r="AB703" i="216"/>
  <c r="AD703" i="216" s="1"/>
  <c r="Z703" i="216"/>
  <c r="Y703" i="216"/>
  <c r="AA703" i="216" s="1"/>
  <c r="W703" i="216"/>
  <c r="V703" i="216"/>
  <c r="X703" i="216" s="1"/>
  <c r="T703" i="216"/>
  <c r="S703" i="216"/>
  <c r="U703" i="216" s="1"/>
  <c r="Q703" i="216"/>
  <c r="P703" i="216"/>
  <c r="R703" i="216" s="1"/>
  <c r="N703" i="216"/>
  <c r="M703" i="216"/>
  <c r="O703" i="216" s="1"/>
  <c r="K703" i="216"/>
  <c r="J703" i="216"/>
  <c r="L703" i="216" s="1"/>
  <c r="H703" i="216"/>
  <c r="G703" i="216"/>
  <c r="I703" i="216" s="1"/>
  <c r="AC702" i="216"/>
  <c r="AB702" i="216"/>
  <c r="AD702" i="216" s="1"/>
  <c r="Z702" i="216"/>
  <c r="Y702" i="216"/>
  <c r="AA702" i="216" s="1"/>
  <c r="W702" i="216"/>
  <c r="V702" i="216"/>
  <c r="X702" i="216" s="1"/>
  <c r="T702" i="216"/>
  <c r="S702" i="216"/>
  <c r="U702" i="216" s="1"/>
  <c r="Q702" i="216"/>
  <c r="P702" i="216"/>
  <c r="R702" i="216" s="1"/>
  <c r="N702" i="216"/>
  <c r="M702" i="216"/>
  <c r="O702" i="216" s="1"/>
  <c r="K702" i="216"/>
  <c r="J702" i="216"/>
  <c r="L702" i="216" s="1"/>
  <c r="H702" i="216"/>
  <c r="G702" i="216"/>
  <c r="I702" i="216" s="1"/>
  <c r="AC701" i="216"/>
  <c r="AB701" i="216"/>
  <c r="AD701" i="216" s="1"/>
  <c r="Z701" i="216"/>
  <c r="Y701" i="216"/>
  <c r="AA701" i="216" s="1"/>
  <c r="W701" i="216"/>
  <c r="V701" i="216"/>
  <c r="X701" i="216" s="1"/>
  <c r="T701" i="216"/>
  <c r="S701" i="216"/>
  <c r="U701" i="216" s="1"/>
  <c r="Q701" i="216"/>
  <c r="P701" i="216"/>
  <c r="R701" i="216" s="1"/>
  <c r="N701" i="216"/>
  <c r="M701" i="216"/>
  <c r="O701" i="216" s="1"/>
  <c r="K701" i="216"/>
  <c r="J701" i="216"/>
  <c r="L701" i="216" s="1"/>
  <c r="H701" i="216"/>
  <c r="G701" i="216"/>
  <c r="I701" i="216" s="1"/>
  <c r="AC700" i="216"/>
  <c r="AB700" i="216"/>
  <c r="AD700" i="216" s="1"/>
  <c r="Z700" i="216"/>
  <c r="Y700" i="216"/>
  <c r="AA700" i="216" s="1"/>
  <c r="W700" i="216"/>
  <c r="V700" i="216"/>
  <c r="X700" i="216" s="1"/>
  <c r="T700" i="216"/>
  <c r="S700" i="216"/>
  <c r="U700" i="216" s="1"/>
  <c r="Q700" i="216"/>
  <c r="P700" i="216"/>
  <c r="R700" i="216" s="1"/>
  <c r="N700" i="216"/>
  <c r="M700" i="216"/>
  <c r="O700" i="216" s="1"/>
  <c r="K700" i="216"/>
  <c r="J700" i="216"/>
  <c r="L700" i="216" s="1"/>
  <c r="H700" i="216"/>
  <c r="G700" i="216"/>
  <c r="I700" i="216" s="1"/>
  <c r="AC699" i="216"/>
  <c r="AB699" i="216"/>
  <c r="AD699" i="216" s="1"/>
  <c r="Z699" i="216"/>
  <c r="Y699" i="216"/>
  <c r="AA699" i="216" s="1"/>
  <c r="W699" i="216"/>
  <c r="V699" i="216"/>
  <c r="X699" i="216" s="1"/>
  <c r="T699" i="216"/>
  <c r="S699" i="216"/>
  <c r="U699" i="216" s="1"/>
  <c r="Q699" i="216"/>
  <c r="P699" i="216"/>
  <c r="R699" i="216" s="1"/>
  <c r="N699" i="216"/>
  <c r="M699" i="216"/>
  <c r="O699" i="216" s="1"/>
  <c r="K699" i="216"/>
  <c r="J699" i="216"/>
  <c r="L699" i="216" s="1"/>
  <c r="H699" i="216"/>
  <c r="G699" i="216"/>
  <c r="I699" i="216" s="1"/>
  <c r="AC698" i="216"/>
  <c r="AB698" i="216"/>
  <c r="AD698" i="216" s="1"/>
  <c r="Z698" i="216"/>
  <c r="Y698" i="216"/>
  <c r="AA698" i="216" s="1"/>
  <c r="W698" i="216"/>
  <c r="V698" i="216"/>
  <c r="X698" i="216" s="1"/>
  <c r="T698" i="216"/>
  <c r="S698" i="216"/>
  <c r="U698" i="216" s="1"/>
  <c r="Q698" i="216"/>
  <c r="P698" i="216"/>
  <c r="R698" i="216" s="1"/>
  <c r="N698" i="216"/>
  <c r="M698" i="216"/>
  <c r="O698" i="216" s="1"/>
  <c r="K698" i="216"/>
  <c r="J698" i="216"/>
  <c r="L698" i="216" s="1"/>
  <c r="H698" i="216"/>
  <c r="G698" i="216"/>
  <c r="I698" i="216" s="1"/>
  <c r="AC697" i="216"/>
  <c r="AB697" i="216"/>
  <c r="AD697" i="216" s="1"/>
  <c r="Z697" i="216"/>
  <c r="Y697" i="216"/>
  <c r="AA697" i="216" s="1"/>
  <c r="W697" i="216"/>
  <c r="V697" i="216"/>
  <c r="X697" i="216" s="1"/>
  <c r="T697" i="216"/>
  <c r="S697" i="216"/>
  <c r="U697" i="216" s="1"/>
  <c r="Q697" i="216"/>
  <c r="P697" i="216"/>
  <c r="R697" i="216" s="1"/>
  <c r="N697" i="216"/>
  <c r="M697" i="216"/>
  <c r="O697" i="216" s="1"/>
  <c r="K697" i="216"/>
  <c r="J697" i="216"/>
  <c r="L697" i="216" s="1"/>
  <c r="H697" i="216"/>
  <c r="G697" i="216"/>
  <c r="I697" i="216" s="1"/>
  <c r="AC696" i="216"/>
  <c r="AB696" i="216"/>
  <c r="AD696" i="216" s="1"/>
  <c r="Z696" i="216"/>
  <c r="Y696" i="216"/>
  <c r="AA696" i="216" s="1"/>
  <c r="W696" i="216"/>
  <c r="V696" i="216"/>
  <c r="X696" i="216" s="1"/>
  <c r="T696" i="216"/>
  <c r="S696" i="216"/>
  <c r="U696" i="216" s="1"/>
  <c r="Q696" i="216"/>
  <c r="P696" i="216"/>
  <c r="R696" i="216" s="1"/>
  <c r="N696" i="216"/>
  <c r="M696" i="216"/>
  <c r="O696" i="216" s="1"/>
  <c r="K696" i="216"/>
  <c r="J696" i="216"/>
  <c r="L696" i="216" s="1"/>
  <c r="H696" i="216"/>
  <c r="G696" i="216"/>
  <c r="I696" i="216" s="1"/>
  <c r="AC695" i="216"/>
  <c r="AB695" i="216"/>
  <c r="AD695" i="216" s="1"/>
  <c r="Z695" i="216"/>
  <c r="Y695" i="216"/>
  <c r="AA695" i="216" s="1"/>
  <c r="W695" i="216"/>
  <c r="V695" i="216"/>
  <c r="X695" i="216" s="1"/>
  <c r="T695" i="216"/>
  <c r="S695" i="216"/>
  <c r="U695" i="216" s="1"/>
  <c r="Q695" i="216"/>
  <c r="P695" i="216"/>
  <c r="R695" i="216" s="1"/>
  <c r="N695" i="216"/>
  <c r="M695" i="216"/>
  <c r="O695" i="216" s="1"/>
  <c r="K695" i="216"/>
  <c r="J695" i="216"/>
  <c r="L695" i="216" s="1"/>
  <c r="H695" i="216"/>
  <c r="G695" i="216"/>
  <c r="I695" i="216" s="1"/>
  <c r="AC694" i="216"/>
  <c r="AB694" i="216"/>
  <c r="AD694" i="216" s="1"/>
  <c r="Z694" i="216"/>
  <c r="Y694" i="216"/>
  <c r="AA694" i="216" s="1"/>
  <c r="W694" i="216"/>
  <c r="V694" i="216"/>
  <c r="X694" i="216" s="1"/>
  <c r="T694" i="216"/>
  <c r="S694" i="216"/>
  <c r="U694" i="216" s="1"/>
  <c r="Q694" i="216"/>
  <c r="P694" i="216"/>
  <c r="R694" i="216" s="1"/>
  <c r="N694" i="216"/>
  <c r="M694" i="216"/>
  <c r="O694" i="216" s="1"/>
  <c r="K694" i="216"/>
  <c r="J694" i="216"/>
  <c r="L694" i="216" s="1"/>
  <c r="H694" i="216"/>
  <c r="G694" i="216"/>
  <c r="I694" i="216" s="1"/>
  <c r="AC693" i="216"/>
  <c r="AB693" i="216"/>
  <c r="AD693" i="216" s="1"/>
  <c r="Z693" i="216"/>
  <c r="Y693" i="216"/>
  <c r="AA693" i="216" s="1"/>
  <c r="W693" i="216"/>
  <c r="V693" i="216"/>
  <c r="X693" i="216" s="1"/>
  <c r="T693" i="216"/>
  <c r="S693" i="216"/>
  <c r="U693" i="216" s="1"/>
  <c r="Q693" i="216"/>
  <c r="P693" i="216"/>
  <c r="R693" i="216" s="1"/>
  <c r="N693" i="216"/>
  <c r="M693" i="216"/>
  <c r="O693" i="216" s="1"/>
  <c r="K693" i="216"/>
  <c r="J693" i="216"/>
  <c r="L693" i="216" s="1"/>
  <c r="H693" i="216"/>
  <c r="G693" i="216"/>
  <c r="I693" i="216" s="1"/>
  <c r="AC692" i="216"/>
  <c r="AB692" i="216"/>
  <c r="AD692" i="216" s="1"/>
  <c r="Z692" i="216"/>
  <c r="Y692" i="216"/>
  <c r="AA692" i="216" s="1"/>
  <c r="W692" i="216"/>
  <c r="V692" i="216"/>
  <c r="X692" i="216" s="1"/>
  <c r="T692" i="216"/>
  <c r="S692" i="216"/>
  <c r="U692" i="216" s="1"/>
  <c r="Q692" i="216"/>
  <c r="P692" i="216"/>
  <c r="R692" i="216" s="1"/>
  <c r="N692" i="216"/>
  <c r="M692" i="216"/>
  <c r="O692" i="216" s="1"/>
  <c r="K692" i="216"/>
  <c r="J692" i="216"/>
  <c r="L692" i="216" s="1"/>
  <c r="H692" i="216"/>
  <c r="G692" i="216"/>
  <c r="I692" i="216" s="1"/>
  <c r="AC691" i="216"/>
  <c r="AB691" i="216"/>
  <c r="AD691" i="216" s="1"/>
  <c r="Z691" i="216"/>
  <c r="Y691" i="216"/>
  <c r="AA691" i="216" s="1"/>
  <c r="W691" i="216"/>
  <c r="V691" i="216"/>
  <c r="X691" i="216" s="1"/>
  <c r="T691" i="216"/>
  <c r="S691" i="216"/>
  <c r="U691" i="216" s="1"/>
  <c r="Q691" i="216"/>
  <c r="P691" i="216"/>
  <c r="R691" i="216" s="1"/>
  <c r="N691" i="216"/>
  <c r="M691" i="216"/>
  <c r="O691" i="216" s="1"/>
  <c r="K691" i="216"/>
  <c r="J691" i="216"/>
  <c r="L691" i="216" s="1"/>
  <c r="H691" i="216"/>
  <c r="G691" i="216"/>
  <c r="I691" i="216" s="1"/>
  <c r="AC690" i="216"/>
  <c r="AB690" i="216"/>
  <c r="AD690" i="216" s="1"/>
  <c r="Z690" i="216"/>
  <c r="Y690" i="216"/>
  <c r="AA690" i="216" s="1"/>
  <c r="W690" i="216"/>
  <c r="V690" i="216"/>
  <c r="X690" i="216" s="1"/>
  <c r="T690" i="216"/>
  <c r="S690" i="216"/>
  <c r="U690" i="216" s="1"/>
  <c r="Q690" i="216"/>
  <c r="P690" i="216"/>
  <c r="R690" i="216" s="1"/>
  <c r="N690" i="216"/>
  <c r="M690" i="216"/>
  <c r="O690" i="216" s="1"/>
  <c r="K690" i="216"/>
  <c r="J690" i="216"/>
  <c r="L690" i="216" s="1"/>
  <c r="H690" i="216"/>
  <c r="G690" i="216"/>
  <c r="I690" i="216" s="1"/>
  <c r="AC689" i="216"/>
  <c r="AB689" i="216"/>
  <c r="AD689" i="216" s="1"/>
  <c r="Z689" i="216"/>
  <c r="Y689" i="216"/>
  <c r="AA689" i="216" s="1"/>
  <c r="W689" i="216"/>
  <c r="V689" i="216"/>
  <c r="X689" i="216" s="1"/>
  <c r="T689" i="216"/>
  <c r="S689" i="216"/>
  <c r="U689" i="216" s="1"/>
  <c r="Q689" i="216"/>
  <c r="P689" i="216"/>
  <c r="R689" i="216" s="1"/>
  <c r="N689" i="216"/>
  <c r="M689" i="216"/>
  <c r="O689" i="216" s="1"/>
  <c r="K689" i="216"/>
  <c r="J689" i="216"/>
  <c r="L689" i="216" s="1"/>
  <c r="H689" i="216"/>
  <c r="G689" i="216"/>
  <c r="I689" i="216" s="1"/>
  <c r="AC688" i="216"/>
  <c r="AB688" i="216"/>
  <c r="AD688" i="216" s="1"/>
  <c r="Z688" i="216"/>
  <c r="Y688" i="216"/>
  <c r="AA688" i="216" s="1"/>
  <c r="W688" i="216"/>
  <c r="V688" i="216"/>
  <c r="X688" i="216" s="1"/>
  <c r="T688" i="216"/>
  <c r="S688" i="216"/>
  <c r="U688" i="216" s="1"/>
  <c r="Q688" i="216"/>
  <c r="P688" i="216"/>
  <c r="R688" i="216" s="1"/>
  <c r="N688" i="216"/>
  <c r="M688" i="216"/>
  <c r="O688" i="216" s="1"/>
  <c r="K688" i="216"/>
  <c r="J688" i="216"/>
  <c r="L688" i="216" s="1"/>
  <c r="H688" i="216"/>
  <c r="G688" i="216"/>
  <c r="I688" i="216" s="1"/>
  <c r="AC687" i="216"/>
  <c r="AB687" i="216"/>
  <c r="AD687" i="216" s="1"/>
  <c r="Z687" i="216"/>
  <c r="Y687" i="216"/>
  <c r="AA687" i="216" s="1"/>
  <c r="W687" i="216"/>
  <c r="V687" i="216"/>
  <c r="X687" i="216" s="1"/>
  <c r="T687" i="216"/>
  <c r="S687" i="216"/>
  <c r="U687" i="216" s="1"/>
  <c r="Q687" i="216"/>
  <c r="P687" i="216"/>
  <c r="R687" i="216" s="1"/>
  <c r="N687" i="216"/>
  <c r="M687" i="216"/>
  <c r="O687" i="216" s="1"/>
  <c r="K687" i="216"/>
  <c r="J687" i="216"/>
  <c r="L687" i="216" s="1"/>
  <c r="H687" i="216"/>
  <c r="G687" i="216"/>
  <c r="I687" i="216" s="1"/>
  <c r="AC686" i="216"/>
  <c r="AB686" i="216"/>
  <c r="AD686" i="216" s="1"/>
  <c r="Z686" i="216"/>
  <c r="Y686" i="216"/>
  <c r="AA686" i="216" s="1"/>
  <c r="W686" i="216"/>
  <c r="V686" i="216"/>
  <c r="X686" i="216" s="1"/>
  <c r="T686" i="216"/>
  <c r="S686" i="216"/>
  <c r="U686" i="216" s="1"/>
  <c r="Q686" i="216"/>
  <c r="P686" i="216"/>
  <c r="R686" i="216" s="1"/>
  <c r="N686" i="216"/>
  <c r="M686" i="216"/>
  <c r="O686" i="216" s="1"/>
  <c r="K686" i="216"/>
  <c r="J686" i="216"/>
  <c r="L686" i="216" s="1"/>
  <c r="H686" i="216"/>
  <c r="G686" i="216"/>
  <c r="I686" i="216" s="1"/>
  <c r="AC685" i="216"/>
  <c r="AB685" i="216"/>
  <c r="AD685" i="216" s="1"/>
  <c r="Z685" i="216"/>
  <c r="Y685" i="216"/>
  <c r="AA685" i="216" s="1"/>
  <c r="W685" i="216"/>
  <c r="V685" i="216"/>
  <c r="X685" i="216" s="1"/>
  <c r="T685" i="216"/>
  <c r="S685" i="216"/>
  <c r="U685" i="216" s="1"/>
  <c r="Q685" i="216"/>
  <c r="P685" i="216"/>
  <c r="R685" i="216" s="1"/>
  <c r="N685" i="216"/>
  <c r="M685" i="216"/>
  <c r="O685" i="216" s="1"/>
  <c r="K685" i="216"/>
  <c r="J685" i="216"/>
  <c r="L685" i="216" s="1"/>
  <c r="H685" i="216"/>
  <c r="G685" i="216"/>
  <c r="I685" i="216" s="1"/>
  <c r="AC684" i="216"/>
  <c r="AB684" i="216"/>
  <c r="AD684" i="216" s="1"/>
  <c r="Z684" i="216"/>
  <c r="Y684" i="216"/>
  <c r="AA684" i="216" s="1"/>
  <c r="W684" i="216"/>
  <c r="V684" i="216"/>
  <c r="X684" i="216" s="1"/>
  <c r="T684" i="216"/>
  <c r="S684" i="216"/>
  <c r="U684" i="216" s="1"/>
  <c r="Q684" i="216"/>
  <c r="P684" i="216"/>
  <c r="R684" i="216" s="1"/>
  <c r="N684" i="216"/>
  <c r="M684" i="216"/>
  <c r="O684" i="216" s="1"/>
  <c r="K684" i="216"/>
  <c r="J684" i="216"/>
  <c r="L684" i="216" s="1"/>
  <c r="H684" i="216"/>
  <c r="G684" i="216"/>
  <c r="I684" i="216" s="1"/>
  <c r="AC683" i="216"/>
  <c r="AB683" i="216"/>
  <c r="AD683" i="216" s="1"/>
  <c r="Z683" i="216"/>
  <c r="Y683" i="216"/>
  <c r="AA683" i="216" s="1"/>
  <c r="W683" i="216"/>
  <c r="V683" i="216"/>
  <c r="X683" i="216" s="1"/>
  <c r="T683" i="216"/>
  <c r="S683" i="216"/>
  <c r="U683" i="216" s="1"/>
  <c r="Q683" i="216"/>
  <c r="P683" i="216"/>
  <c r="R683" i="216" s="1"/>
  <c r="N683" i="216"/>
  <c r="M683" i="216"/>
  <c r="O683" i="216" s="1"/>
  <c r="K683" i="216"/>
  <c r="J683" i="216"/>
  <c r="L683" i="216" s="1"/>
  <c r="H683" i="216"/>
  <c r="G683" i="216"/>
  <c r="I683" i="216" s="1"/>
  <c r="AC682" i="216"/>
  <c r="AB682" i="216"/>
  <c r="AD682" i="216" s="1"/>
  <c r="Z682" i="216"/>
  <c r="Y682" i="216"/>
  <c r="AA682" i="216" s="1"/>
  <c r="W682" i="216"/>
  <c r="V682" i="216"/>
  <c r="X682" i="216" s="1"/>
  <c r="T682" i="216"/>
  <c r="S682" i="216"/>
  <c r="U682" i="216" s="1"/>
  <c r="Q682" i="216"/>
  <c r="P682" i="216"/>
  <c r="R682" i="216" s="1"/>
  <c r="N682" i="216"/>
  <c r="M682" i="216"/>
  <c r="O682" i="216" s="1"/>
  <c r="K682" i="216"/>
  <c r="J682" i="216"/>
  <c r="L682" i="216" s="1"/>
  <c r="H682" i="216"/>
  <c r="G682" i="216"/>
  <c r="I682" i="216" s="1"/>
  <c r="AC681" i="216"/>
  <c r="AB681" i="216"/>
  <c r="AD681" i="216" s="1"/>
  <c r="Z681" i="216"/>
  <c r="Y681" i="216"/>
  <c r="AA681" i="216" s="1"/>
  <c r="W681" i="216"/>
  <c r="V681" i="216"/>
  <c r="X681" i="216" s="1"/>
  <c r="T681" i="216"/>
  <c r="S681" i="216"/>
  <c r="U681" i="216" s="1"/>
  <c r="Q681" i="216"/>
  <c r="P681" i="216"/>
  <c r="R681" i="216" s="1"/>
  <c r="N681" i="216"/>
  <c r="M681" i="216"/>
  <c r="O681" i="216" s="1"/>
  <c r="K681" i="216"/>
  <c r="J681" i="216"/>
  <c r="L681" i="216" s="1"/>
  <c r="H681" i="216"/>
  <c r="G681" i="216"/>
  <c r="I681" i="216" s="1"/>
  <c r="AC680" i="216"/>
  <c r="AB680" i="216"/>
  <c r="AD680" i="216" s="1"/>
  <c r="Z680" i="216"/>
  <c r="Y680" i="216"/>
  <c r="AA680" i="216" s="1"/>
  <c r="W680" i="216"/>
  <c r="V680" i="216"/>
  <c r="X680" i="216" s="1"/>
  <c r="T680" i="216"/>
  <c r="S680" i="216"/>
  <c r="U680" i="216" s="1"/>
  <c r="Q680" i="216"/>
  <c r="P680" i="216"/>
  <c r="R680" i="216" s="1"/>
  <c r="N680" i="216"/>
  <c r="M680" i="216"/>
  <c r="O680" i="216" s="1"/>
  <c r="K680" i="216"/>
  <c r="J680" i="216"/>
  <c r="L680" i="216" s="1"/>
  <c r="H680" i="216"/>
  <c r="G680" i="216"/>
  <c r="I680" i="216" s="1"/>
  <c r="AC679" i="216"/>
  <c r="AB679" i="216"/>
  <c r="AD679" i="216" s="1"/>
  <c r="Z679" i="216"/>
  <c r="Y679" i="216"/>
  <c r="AA679" i="216" s="1"/>
  <c r="W679" i="216"/>
  <c r="V679" i="216"/>
  <c r="X679" i="216" s="1"/>
  <c r="T679" i="216"/>
  <c r="S679" i="216"/>
  <c r="U679" i="216" s="1"/>
  <c r="Q679" i="216"/>
  <c r="P679" i="216"/>
  <c r="R679" i="216" s="1"/>
  <c r="N679" i="216"/>
  <c r="M679" i="216"/>
  <c r="O679" i="216" s="1"/>
  <c r="K679" i="216"/>
  <c r="J679" i="216"/>
  <c r="L679" i="216" s="1"/>
  <c r="H679" i="216"/>
  <c r="G679" i="216"/>
  <c r="I679" i="216" s="1"/>
  <c r="AC678" i="216"/>
  <c r="AB678" i="216"/>
  <c r="AD678" i="216" s="1"/>
  <c r="Z678" i="216"/>
  <c r="Y678" i="216"/>
  <c r="AA678" i="216" s="1"/>
  <c r="W678" i="216"/>
  <c r="V678" i="216"/>
  <c r="X678" i="216" s="1"/>
  <c r="T678" i="216"/>
  <c r="S678" i="216"/>
  <c r="U678" i="216" s="1"/>
  <c r="Q678" i="216"/>
  <c r="P678" i="216"/>
  <c r="R678" i="216" s="1"/>
  <c r="N678" i="216"/>
  <c r="M678" i="216"/>
  <c r="O678" i="216" s="1"/>
  <c r="K678" i="216"/>
  <c r="J678" i="216"/>
  <c r="L678" i="216" s="1"/>
  <c r="H678" i="216"/>
  <c r="G678" i="216"/>
  <c r="I678" i="216" s="1"/>
  <c r="AC677" i="216"/>
  <c r="AB677" i="216"/>
  <c r="AD677" i="216" s="1"/>
  <c r="Z677" i="216"/>
  <c r="Y677" i="216"/>
  <c r="AA677" i="216" s="1"/>
  <c r="W677" i="216"/>
  <c r="V677" i="216"/>
  <c r="X677" i="216" s="1"/>
  <c r="T677" i="216"/>
  <c r="S677" i="216"/>
  <c r="U677" i="216" s="1"/>
  <c r="Q677" i="216"/>
  <c r="P677" i="216"/>
  <c r="R677" i="216" s="1"/>
  <c r="N677" i="216"/>
  <c r="M677" i="216"/>
  <c r="O677" i="216" s="1"/>
  <c r="K677" i="216"/>
  <c r="J677" i="216"/>
  <c r="L677" i="216" s="1"/>
  <c r="H677" i="216"/>
  <c r="G677" i="216"/>
  <c r="I677" i="216" s="1"/>
  <c r="AC676" i="216"/>
  <c r="AB676" i="216"/>
  <c r="AD676" i="216" s="1"/>
  <c r="Z676" i="216"/>
  <c r="Y676" i="216"/>
  <c r="AA676" i="216" s="1"/>
  <c r="W676" i="216"/>
  <c r="V676" i="216"/>
  <c r="X676" i="216" s="1"/>
  <c r="T676" i="216"/>
  <c r="S676" i="216"/>
  <c r="U676" i="216" s="1"/>
  <c r="Q676" i="216"/>
  <c r="P676" i="216"/>
  <c r="R676" i="216" s="1"/>
  <c r="N676" i="216"/>
  <c r="M676" i="216"/>
  <c r="O676" i="216" s="1"/>
  <c r="K676" i="216"/>
  <c r="J676" i="216"/>
  <c r="L676" i="216" s="1"/>
  <c r="H676" i="216"/>
  <c r="G676" i="216"/>
  <c r="I676" i="216" s="1"/>
  <c r="AC675" i="216"/>
  <c r="AB675" i="216"/>
  <c r="AD675" i="216" s="1"/>
  <c r="Z675" i="216"/>
  <c r="Y675" i="216"/>
  <c r="AA675" i="216" s="1"/>
  <c r="W675" i="216"/>
  <c r="V675" i="216"/>
  <c r="X675" i="216" s="1"/>
  <c r="T675" i="216"/>
  <c r="S675" i="216"/>
  <c r="U675" i="216" s="1"/>
  <c r="Q675" i="216"/>
  <c r="P675" i="216"/>
  <c r="R675" i="216" s="1"/>
  <c r="N675" i="216"/>
  <c r="M675" i="216"/>
  <c r="O675" i="216" s="1"/>
  <c r="K675" i="216"/>
  <c r="J675" i="216"/>
  <c r="L675" i="216" s="1"/>
  <c r="H675" i="216"/>
  <c r="G675" i="216"/>
  <c r="I675" i="216" s="1"/>
  <c r="AC674" i="216"/>
  <c r="AB674" i="216"/>
  <c r="AD674" i="216" s="1"/>
  <c r="Z674" i="216"/>
  <c r="Y674" i="216"/>
  <c r="AA674" i="216" s="1"/>
  <c r="W674" i="216"/>
  <c r="V674" i="216"/>
  <c r="X674" i="216" s="1"/>
  <c r="T674" i="216"/>
  <c r="S674" i="216"/>
  <c r="U674" i="216" s="1"/>
  <c r="Q674" i="216"/>
  <c r="P674" i="216"/>
  <c r="R674" i="216" s="1"/>
  <c r="N674" i="216"/>
  <c r="M674" i="216"/>
  <c r="O674" i="216" s="1"/>
  <c r="K674" i="216"/>
  <c r="J674" i="216"/>
  <c r="L674" i="216" s="1"/>
  <c r="H674" i="216"/>
  <c r="G674" i="216"/>
  <c r="I674" i="216" s="1"/>
  <c r="AC673" i="216"/>
  <c r="AB673" i="216"/>
  <c r="AD673" i="216" s="1"/>
  <c r="Z673" i="216"/>
  <c r="Y673" i="216"/>
  <c r="AA673" i="216" s="1"/>
  <c r="W673" i="216"/>
  <c r="V673" i="216"/>
  <c r="X673" i="216" s="1"/>
  <c r="T673" i="216"/>
  <c r="S673" i="216"/>
  <c r="U673" i="216" s="1"/>
  <c r="Q673" i="216"/>
  <c r="P673" i="216"/>
  <c r="R673" i="216" s="1"/>
  <c r="N673" i="216"/>
  <c r="M673" i="216"/>
  <c r="O673" i="216" s="1"/>
  <c r="K673" i="216"/>
  <c r="J673" i="216"/>
  <c r="L673" i="216" s="1"/>
  <c r="H673" i="216"/>
  <c r="G673" i="216"/>
  <c r="I673" i="216" s="1"/>
  <c r="AC672" i="216"/>
  <c r="AB672" i="216"/>
  <c r="AD672" i="216" s="1"/>
  <c r="Z672" i="216"/>
  <c r="Y672" i="216"/>
  <c r="AA672" i="216" s="1"/>
  <c r="W672" i="216"/>
  <c r="V672" i="216"/>
  <c r="X672" i="216" s="1"/>
  <c r="T672" i="216"/>
  <c r="S672" i="216"/>
  <c r="U672" i="216" s="1"/>
  <c r="Q672" i="216"/>
  <c r="P672" i="216"/>
  <c r="R672" i="216" s="1"/>
  <c r="N672" i="216"/>
  <c r="M672" i="216"/>
  <c r="O672" i="216" s="1"/>
  <c r="K672" i="216"/>
  <c r="J672" i="216"/>
  <c r="L672" i="216" s="1"/>
  <c r="H672" i="216"/>
  <c r="G672" i="216"/>
  <c r="I672" i="216" s="1"/>
  <c r="AC671" i="216"/>
  <c r="AB671" i="216"/>
  <c r="AD671" i="216" s="1"/>
  <c r="Z671" i="216"/>
  <c r="Y671" i="216"/>
  <c r="AA671" i="216" s="1"/>
  <c r="W671" i="216"/>
  <c r="V671" i="216"/>
  <c r="X671" i="216" s="1"/>
  <c r="T671" i="216"/>
  <c r="S671" i="216"/>
  <c r="U671" i="216" s="1"/>
  <c r="Q671" i="216"/>
  <c r="P671" i="216"/>
  <c r="R671" i="216" s="1"/>
  <c r="N671" i="216"/>
  <c r="M671" i="216"/>
  <c r="O671" i="216" s="1"/>
  <c r="K671" i="216"/>
  <c r="J671" i="216"/>
  <c r="L671" i="216" s="1"/>
  <c r="H671" i="216"/>
  <c r="G671" i="216"/>
  <c r="I671" i="216" s="1"/>
  <c r="AC670" i="216"/>
  <c r="AB670" i="216"/>
  <c r="AD670" i="216" s="1"/>
  <c r="Z670" i="216"/>
  <c r="Y670" i="216"/>
  <c r="AA670" i="216" s="1"/>
  <c r="W670" i="216"/>
  <c r="V670" i="216"/>
  <c r="X670" i="216" s="1"/>
  <c r="T670" i="216"/>
  <c r="S670" i="216"/>
  <c r="U670" i="216" s="1"/>
  <c r="Q670" i="216"/>
  <c r="P670" i="216"/>
  <c r="R670" i="216" s="1"/>
  <c r="N670" i="216"/>
  <c r="M670" i="216"/>
  <c r="O670" i="216" s="1"/>
  <c r="K670" i="216"/>
  <c r="J670" i="216"/>
  <c r="L670" i="216" s="1"/>
  <c r="H670" i="216"/>
  <c r="G670" i="216"/>
  <c r="I670" i="216" s="1"/>
  <c r="AC669" i="216"/>
  <c r="AB669" i="216"/>
  <c r="AD669" i="216" s="1"/>
  <c r="Z669" i="216"/>
  <c r="Y669" i="216"/>
  <c r="AA669" i="216" s="1"/>
  <c r="W669" i="216"/>
  <c r="V669" i="216"/>
  <c r="X669" i="216" s="1"/>
  <c r="T669" i="216"/>
  <c r="S669" i="216"/>
  <c r="U669" i="216" s="1"/>
  <c r="Q669" i="216"/>
  <c r="P669" i="216"/>
  <c r="R669" i="216" s="1"/>
  <c r="N669" i="216"/>
  <c r="M669" i="216"/>
  <c r="O669" i="216" s="1"/>
  <c r="K669" i="216"/>
  <c r="J669" i="216"/>
  <c r="L669" i="216" s="1"/>
  <c r="H669" i="216"/>
  <c r="G669" i="216"/>
  <c r="I669" i="216" s="1"/>
  <c r="AC668" i="216"/>
  <c r="AB668" i="216"/>
  <c r="AD668" i="216" s="1"/>
  <c r="Z668" i="216"/>
  <c r="Y668" i="216"/>
  <c r="AA668" i="216" s="1"/>
  <c r="W668" i="216"/>
  <c r="V668" i="216"/>
  <c r="X668" i="216" s="1"/>
  <c r="T668" i="216"/>
  <c r="S668" i="216"/>
  <c r="U668" i="216" s="1"/>
  <c r="Q668" i="216"/>
  <c r="P668" i="216"/>
  <c r="R668" i="216" s="1"/>
  <c r="N668" i="216"/>
  <c r="M668" i="216"/>
  <c r="O668" i="216" s="1"/>
  <c r="K668" i="216"/>
  <c r="J668" i="216"/>
  <c r="L668" i="216" s="1"/>
  <c r="H668" i="216"/>
  <c r="G668" i="216"/>
  <c r="I668" i="216" s="1"/>
  <c r="AC667" i="216"/>
  <c r="AB667" i="216"/>
  <c r="AD667" i="216" s="1"/>
  <c r="Z667" i="216"/>
  <c r="Y667" i="216"/>
  <c r="AA667" i="216" s="1"/>
  <c r="W667" i="216"/>
  <c r="V667" i="216"/>
  <c r="X667" i="216" s="1"/>
  <c r="T667" i="216"/>
  <c r="S667" i="216"/>
  <c r="U667" i="216" s="1"/>
  <c r="Q667" i="216"/>
  <c r="P667" i="216"/>
  <c r="R667" i="216" s="1"/>
  <c r="N667" i="216"/>
  <c r="M667" i="216"/>
  <c r="O667" i="216" s="1"/>
  <c r="K667" i="216"/>
  <c r="J667" i="216"/>
  <c r="L667" i="216" s="1"/>
  <c r="H667" i="216"/>
  <c r="G667" i="216"/>
  <c r="I667" i="216" s="1"/>
  <c r="AC666" i="216"/>
  <c r="AB666" i="216"/>
  <c r="AD666" i="216" s="1"/>
  <c r="Z666" i="216"/>
  <c r="Y666" i="216"/>
  <c r="AA666" i="216" s="1"/>
  <c r="W666" i="216"/>
  <c r="V666" i="216"/>
  <c r="X666" i="216" s="1"/>
  <c r="T666" i="216"/>
  <c r="S666" i="216"/>
  <c r="U666" i="216" s="1"/>
  <c r="Q666" i="216"/>
  <c r="P666" i="216"/>
  <c r="R666" i="216" s="1"/>
  <c r="N666" i="216"/>
  <c r="M666" i="216"/>
  <c r="O666" i="216" s="1"/>
  <c r="K666" i="216"/>
  <c r="J666" i="216"/>
  <c r="L666" i="216" s="1"/>
  <c r="H666" i="216"/>
  <c r="G666" i="216"/>
  <c r="I666" i="216" s="1"/>
  <c r="AC665" i="216"/>
  <c r="AB665" i="216"/>
  <c r="AD665" i="216" s="1"/>
  <c r="Z665" i="216"/>
  <c r="Y665" i="216"/>
  <c r="AA665" i="216" s="1"/>
  <c r="W665" i="216"/>
  <c r="V665" i="216"/>
  <c r="X665" i="216" s="1"/>
  <c r="T665" i="216"/>
  <c r="S665" i="216"/>
  <c r="U665" i="216" s="1"/>
  <c r="Q665" i="216"/>
  <c r="P665" i="216"/>
  <c r="R665" i="216" s="1"/>
  <c r="N665" i="216"/>
  <c r="M665" i="216"/>
  <c r="O665" i="216" s="1"/>
  <c r="K665" i="216"/>
  <c r="J665" i="216"/>
  <c r="L665" i="216" s="1"/>
  <c r="H665" i="216"/>
  <c r="G665" i="216"/>
  <c r="I665" i="216" s="1"/>
  <c r="AC664" i="216"/>
  <c r="AB664" i="216"/>
  <c r="AD664" i="216" s="1"/>
  <c r="Z664" i="216"/>
  <c r="Y664" i="216"/>
  <c r="AA664" i="216" s="1"/>
  <c r="W664" i="216"/>
  <c r="V664" i="216"/>
  <c r="X664" i="216" s="1"/>
  <c r="T664" i="216"/>
  <c r="S664" i="216"/>
  <c r="U664" i="216" s="1"/>
  <c r="Q664" i="216"/>
  <c r="P664" i="216"/>
  <c r="R664" i="216" s="1"/>
  <c r="N664" i="216"/>
  <c r="M664" i="216"/>
  <c r="O664" i="216" s="1"/>
  <c r="K664" i="216"/>
  <c r="J664" i="216"/>
  <c r="L664" i="216" s="1"/>
  <c r="H664" i="216"/>
  <c r="G664" i="216"/>
  <c r="I664" i="216" s="1"/>
  <c r="AC663" i="216"/>
  <c r="AB663" i="216"/>
  <c r="AD663" i="216" s="1"/>
  <c r="Z663" i="216"/>
  <c r="Y663" i="216"/>
  <c r="AA663" i="216" s="1"/>
  <c r="W663" i="216"/>
  <c r="V663" i="216"/>
  <c r="X663" i="216" s="1"/>
  <c r="T663" i="216"/>
  <c r="S663" i="216"/>
  <c r="U663" i="216" s="1"/>
  <c r="Q663" i="216"/>
  <c r="P663" i="216"/>
  <c r="R663" i="216" s="1"/>
  <c r="N663" i="216"/>
  <c r="M663" i="216"/>
  <c r="O663" i="216" s="1"/>
  <c r="K663" i="216"/>
  <c r="J663" i="216"/>
  <c r="L663" i="216" s="1"/>
  <c r="H663" i="216"/>
  <c r="G663" i="216"/>
  <c r="I663" i="216" s="1"/>
  <c r="AC662" i="216"/>
  <c r="AB662" i="216"/>
  <c r="AD662" i="216" s="1"/>
  <c r="Z662" i="216"/>
  <c r="Y662" i="216"/>
  <c r="AA662" i="216" s="1"/>
  <c r="W662" i="216"/>
  <c r="V662" i="216"/>
  <c r="X662" i="216" s="1"/>
  <c r="T662" i="216"/>
  <c r="S662" i="216"/>
  <c r="U662" i="216" s="1"/>
  <c r="Q662" i="216"/>
  <c r="P662" i="216"/>
  <c r="R662" i="216" s="1"/>
  <c r="N662" i="216"/>
  <c r="M662" i="216"/>
  <c r="O662" i="216" s="1"/>
  <c r="K662" i="216"/>
  <c r="J662" i="216"/>
  <c r="L662" i="216" s="1"/>
  <c r="H662" i="216"/>
  <c r="G662" i="216"/>
  <c r="I662" i="216" s="1"/>
  <c r="AC661" i="216"/>
  <c r="AB661" i="216"/>
  <c r="AD661" i="216" s="1"/>
  <c r="Z661" i="216"/>
  <c r="Y661" i="216"/>
  <c r="AA661" i="216" s="1"/>
  <c r="W661" i="216"/>
  <c r="V661" i="216"/>
  <c r="X661" i="216" s="1"/>
  <c r="T661" i="216"/>
  <c r="S661" i="216"/>
  <c r="U661" i="216" s="1"/>
  <c r="Q661" i="216"/>
  <c r="P661" i="216"/>
  <c r="R661" i="216" s="1"/>
  <c r="N661" i="216"/>
  <c r="M661" i="216"/>
  <c r="O661" i="216" s="1"/>
  <c r="K661" i="216"/>
  <c r="J661" i="216"/>
  <c r="L661" i="216" s="1"/>
  <c r="H661" i="216"/>
  <c r="G661" i="216"/>
  <c r="I661" i="216" s="1"/>
  <c r="AC660" i="216"/>
  <c r="AB660" i="216"/>
  <c r="AD660" i="216" s="1"/>
  <c r="Z660" i="216"/>
  <c r="Y660" i="216"/>
  <c r="AA660" i="216" s="1"/>
  <c r="W660" i="216"/>
  <c r="V660" i="216"/>
  <c r="X660" i="216" s="1"/>
  <c r="T660" i="216"/>
  <c r="S660" i="216"/>
  <c r="U660" i="216" s="1"/>
  <c r="Q660" i="216"/>
  <c r="P660" i="216"/>
  <c r="R660" i="216" s="1"/>
  <c r="N660" i="216"/>
  <c r="M660" i="216"/>
  <c r="O660" i="216" s="1"/>
  <c r="K660" i="216"/>
  <c r="J660" i="216"/>
  <c r="L660" i="216" s="1"/>
  <c r="H660" i="216"/>
  <c r="G660" i="216"/>
  <c r="I660" i="216" s="1"/>
  <c r="AC659" i="216"/>
  <c r="AB659" i="216"/>
  <c r="AD659" i="216" s="1"/>
  <c r="Z659" i="216"/>
  <c r="Y659" i="216"/>
  <c r="AA659" i="216" s="1"/>
  <c r="W659" i="216"/>
  <c r="V659" i="216"/>
  <c r="X659" i="216" s="1"/>
  <c r="T659" i="216"/>
  <c r="S659" i="216"/>
  <c r="U659" i="216" s="1"/>
  <c r="Q659" i="216"/>
  <c r="P659" i="216"/>
  <c r="R659" i="216" s="1"/>
  <c r="N659" i="216"/>
  <c r="M659" i="216"/>
  <c r="O659" i="216" s="1"/>
  <c r="K659" i="216"/>
  <c r="J659" i="216"/>
  <c r="L659" i="216" s="1"/>
  <c r="H659" i="216"/>
  <c r="G659" i="216"/>
  <c r="I659" i="216" s="1"/>
  <c r="AC658" i="216"/>
  <c r="AB658" i="216"/>
  <c r="AD658" i="216" s="1"/>
  <c r="Z658" i="216"/>
  <c r="Y658" i="216"/>
  <c r="AA658" i="216" s="1"/>
  <c r="W658" i="216"/>
  <c r="V658" i="216"/>
  <c r="X658" i="216" s="1"/>
  <c r="T658" i="216"/>
  <c r="S658" i="216"/>
  <c r="U658" i="216" s="1"/>
  <c r="Q658" i="216"/>
  <c r="P658" i="216"/>
  <c r="R658" i="216" s="1"/>
  <c r="N658" i="216"/>
  <c r="M658" i="216"/>
  <c r="O658" i="216" s="1"/>
  <c r="K658" i="216"/>
  <c r="J658" i="216"/>
  <c r="L658" i="216" s="1"/>
  <c r="H658" i="216"/>
  <c r="G658" i="216"/>
  <c r="I658" i="216" s="1"/>
  <c r="AC657" i="216"/>
  <c r="AB657" i="216"/>
  <c r="AD657" i="216" s="1"/>
  <c r="Z657" i="216"/>
  <c r="Y657" i="216"/>
  <c r="AA657" i="216" s="1"/>
  <c r="W657" i="216"/>
  <c r="V657" i="216"/>
  <c r="X657" i="216" s="1"/>
  <c r="T657" i="216"/>
  <c r="S657" i="216"/>
  <c r="U657" i="216" s="1"/>
  <c r="Q657" i="216"/>
  <c r="P657" i="216"/>
  <c r="R657" i="216" s="1"/>
  <c r="N657" i="216"/>
  <c r="M657" i="216"/>
  <c r="O657" i="216" s="1"/>
  <c r="K657" i="216"/>
  <c r="J657" i="216"/>
  <c r="L657" i="216" s="1"/>
  <c r="H657" i="216"/>
  <c r="G657" i="216"/>
  <c r="I657" i="216" s="1"/>
  <c r="AC656" i="216"/>
  <c r="AB656" i="216"/>
  <c r="AD656" i="216" s="1"/>
  <c r="Z656" i="216"/>
  <c r="Y656" i="216"/>
  <c r="AA656" i="216" s="1"/>
  <c r="W656" i="216"/>
  <c r="V656" i="216"/>
  <c r="X656" i="216" s="1"/>
  <c r="T656" i="216"/>
  <c r="S656" i="216"/>
  <c r="U656" i="216" s="1"/>
  <c r="Q656" i="216"/>
  <c r="P656" i="216"/>
  <c r="R656" i="216" s="1"/>
  <c r="N656" i="216"/>
  <c r="M656" i="216"/>
  <c r="O656" i="216" s="1"/>
  <c r="K656" i="216"/>
  <c r="J656" i="216"/>
  <c r="L656" i="216" s="1"/>
  <c r="H656" i="216"/>
  <c r="G656" i="216"/>
  <c r="I656" i="216" s="1"/>
  <c r="AC655" i="216"/>
  <c r="AB655" i="216"/>
  <c r="AD655" i="216" s="1"/>
  <c r="Z655" i="216"/>
  <c r="Y655" i="216"/>
  <c r="AA655" i="216" s="1"/>
  <c r="W655" i="216"/>
  <c r="V655" i="216"/>
  <c r="X655" i="216" s="1"/>
  <c r="T655" i="216"/>
  <c r="S655" i="216"/>
  <c r="U655" i="216" s="1"/>
  <c r="Q655" i="216"/>
  <c r="P655" i="216"/>
  <c r="R655" i="216" s="1"/>
  <c r="N655" i="216"/>
  <c r="M655" i="216"/>
  <c r="O655" i="216" s="1"/>
  <c r="K655" i="216"/>
  <c r="J655" i="216"/>
  <c r="L655" i="216" s="1"/>
  <c r="H655" i="216"/>
  <c r="G655" i="216"/>
  <c r="I655" i="216" s="1"/>
  <c r="AC654" i="216"/>
  <c r="AB654" i="216"/>
  <c r="AD654" i="216" s="1"/>
  <c r="Z654" i="216"/>
  <c r="Y654" i="216"/>
  <c r="AA654" i="216" s="1"/>
  <c r="W654" i="216"/>
  <c r="V654" i="216"/>
  <c r="X654" i="216" s="1"/>
  <c r="T654" i="216"/>
  <c r="S654" i="216"/>
  <c r="U654" i="216" s="1"/>
  <c r="Q654" i="216"/>
  <c r="P654" i="216"/>
  <c r="R654" i="216" s="1"/>
  <c r="N654" i="216"/>
  <c r="M654" i="216"/>
  <c r="O654" i="216" s="1"/>
  <c r="K654" i="216"/>
  <c r="J654" i="216"/>
  <c r="L654" i="216" s="1"/>
  <c r="H654" i="216"/>
  <c r="G654" i="216"/>
  <c r="I654" i="216" s="1"/>
  <c r="AC653" i="216"/>
  <c r="AB653" i="216"/>
  <c r="AD653" i="216" s="1"/>
  <c r="Z653" i="216"/>
  <c r="Y653" i="216"/>
  <c r="AA653" i="216" s="1"/>
  <c r="W653" i="216"/>
  <c r="V653" i="216"/>
  <c r="X653" i="216" s="1"/>
  <c r="T653" i="216"/>
  <c r="S653" i="216"/>
  <c r="U653" i="216" s="1"/>
  <c r="Q653" i="216"/>
  <c r="P653" i="216"/>
  <c r="R653" i="216" s="1"/>
  <c r="N653" i="216"/>
  <c r="M653" i="216"/>
  <c r="O653" i="216" s="1"/>
  <c r="K653" i="216"/>
  <c r="J653" i="216"/>
  <c r="L653" i="216" s="1"/>
  <c r="H653" i="216"/>
  <c r="G653" i="216"/>
  <c r="I653" i="216" s="1"/>
  <c r="AC652" i="216"/>
  <c r="AB652" i="216"/>
  <c r="AD652" i="216" s="1"/>
  <c r="Z652" i="216"/>
  <c r="Y652" i="216"/>
  <c r="AA652" i="216" s="1"/>
  <c r="W652" i="216"/>
  <c r="V652" i="216"/>
  <c r="X652" i="216" s="1"/>
  <c r="T652" i="216"/>
  <c r="S652" i="216"/>
  <c r="U652" i="216" s="1"/>
  <c r="Q652" i="216"/>
  <c r="P652" i="216"/>
  <c r="R652" i="216" s="1"/>
  <c r="N652" i="216"/>
  <c r="M652" i="216"/>
  <c r="O652" i="216" s="1"/>
  <c r="K652" i="216"/>
  <c r="J652" i="216"/>
  <c r="L652" i="216" s="1"/>
  <c r="H652" i="216"/>
  <c r="G652" i="216"/>
  <c r="I652" i="216" s="1"/>
  <c r="AC651" i="216"/>
  <c r="AB651" i="216"/>
  <c r="AD651" i="216" s="1"/>
  <c r="Z651" i="216"/>
  <c r="Y651" i="216"/>
  <c r="AA651" i="216" s="1"/>
  <c r="W651" i="216"/>
  <c r="V651" i="216"/>
  <c r="X651" i="216" s="1"/>
  <c r="T651" i="216"/>
  <c r="S651" i="216"/>
  <c r="U651" i="216" s="1"/>
  <c r="Q651" i="216"/>
  <c r="P651" i="216"/>
  <c r="R651" i="216" s="1"/>
  <c r="N651" i="216"/>
  <c r="M651" i="216"/>
  <c r="O651" i="216" s="1"/>
  <c r="K651" i="216"/>
  <c r="J651" i="216"/>
  <c r="L651" i="216" s="1"/>
  <c r="H651" i="216"/>
  <c r="G651" i="216"/>
  <c r="I651" i="216" s="1"/>
  <c r="AC650" i="216"/>
  <c r="AB650" i="216"/>
  <c r="AD650" i="216" s="1"/>
  <c r="Z650" i="216"/>
  <c r="Y650" i="216"/>
  <c r="AA650" i="216" s="1"/>
  <c r="W650" i="216"/>
  <c r="V650" i="216"/>
  <c r="X650" i="216" s="1"/>
  <c r="T650" i="216"/>
  <c r="S650" i="216"/>
  <c r="U650" i="216" s="1"/>
  <c r="Q650" i="216"/>
  <c r="P650" i="216"/>
  <c r="R650" i="216" s="1"/>
  <c r="N650" i="216"/>
  <c r="M650" i="216"/>
  <c r="O650" i="216" s="1"/>
  <c r="K650" i="216"/>
  <c r="J650" i="216"/>
  <c r="L650" i="216" s="1"/>
  <c r="H650" i="216"/>
  <c r="G650" i="216"/>
  <c r="I650" i="216" s="1"/>
  <c r="AC649" i="216"/>
  <c r="AB649" i="216"/>
  <c r="AD649" i="216" s="1"/>
  <c r="Z649" i="216"/>
  <c r="Y649" i="216"/>
  <c r="AA649" i="216" s="1"/>
  <c r="W649" i="216"/>
  <c r="V649" i="216"/>
  <c r="X649" i="216" s="1"/>
  <c r="T649" i="216"/>
  <c r="S649" i="216"/>
  <c r="U649" i="216" s="1"/>
  <c r="Q649" i="216"/>
  <c r="P649" i="216"/>
  <c r="R649" i="216" s="1"/>
  <c r="N649" i="216"/>
  <c r="M649" i="216"/>
  <c r="O649" i="216" s="1"/>
  <c r="K649" i="216"/>
  <c r="J649" i="216"/>
  <c r="L649" i="216" s="1"/>
  <c r="H649" i="216"/>
  <c r="G649" i="216"/>
  <c r="I649" i="216" s="1"/>
  <c r="AC648" i="216"/>
  <c r="AB648" i="216"/>
  <c r="AD648" i="216" s="1"/>
  <c r="Z648" i="216"/>
  <c r="Y648" i="216"/>
  <c r="AA648" i="216" s="1"/>
  <c r="W648" i="216"/>
  <c r="V648" i="216"/>
  <c r="X648" i="216" s="1"/>
  <c r="T648" i="216"/>
  <c r="S648" i="216"/>
  <c r="U648" i="216" s="1"/>
  <c r="Q648" i="216"/>
  <c r="P648" i="216"/>
  <c r="R648" i="216" s="1"/>
  <c r="N648" i="216"/>
  <c r="M648" i="216"/>
  <c r="O648" i="216" s="1"/>
  <c r="K648" i="216"/>
  <c r="J648" i="216"/>
  <c r="L648" i="216" s="1"/>
  <c r="H648" i="216"/>
  <c r="G648" i="216"/>
  <c r="I648" i="216" s="1"/>
  <c r="AC647" i="216"/>
  <c r="AB647" i="216"/>
  <c r="AD647" i="216" s="1"/>
  <c r="Z647" i="216"/>
  <c r="Y647" i="216"/>
  <c r="AA647" i="216" s="1"/>
  <c r="W647" i="216"/>
  <c r="V647" i="216"/>
  <c r="X647" i="216" s="1"/>
  <c r="T647" i="216"/>
  <c r="S647" i="216"/>
  <c r="U647" i="216" s="1"/>
  <c r="Q647" i="216"/>
  <c r="P647" i="216"/>
  <c r="R647" i="216" s="1"/>
  <c r="N647" i="216"/>
  <c r="M647" i="216"/>
  <c r="O647" i="216" s="1"/>
  <c r="K647" i="216"/>
  <c r="J647" i="216"/>
  <c r="L647" i="216" s="1"/>
  <c r="H647" i="216"/>
  <c r="G647" i="216"/>
  <c r="I647" i="216" s="1"/>
  <c r="AC646" i="216"/>
  <c r="AB646" i="216"/>
  <c r="AD646" i="216" s="1"/>
  <c r="Z646" i="216"/>
  <c r="Y646" i="216"/>
  <c r="AA646" i="216" s="1"/>
  <c r="W646" i="216"/>
  <c r="V646" i="216"/>
  <c r="X646" i="216" s="1"/>
  <c r="T646" i="216"/>
  <c r="S646" i="216"/>
  <c r="U646" i="216" s="1"/>
  <c r="Q646" i="216"/>
  <c r="P646" i="216"/>
  <c r="R646" i="216" s="1"/>
  <c r="N646" i="216"/>
  <c r="M646" i="216"/>
  <c r="O646" i="216" s="1"/>
  <c r="K646" i="216"/>
  <c r="J646" i="216"/>
  <c r="L646" i="216" s="1"/>
  <c r="H646" i="216"/>
  <c r="G646" i="216"/>
  <c r="I646" i="216" s="1"/>
  <c r="AC645" i="216"/>
  <c r="AB645" i="216"/>
  <c r="AD645" i="216" s="1"/>
  <c r="Z645" i="216"/>
  <c r="Y645" i="216"/>
  <c r="AA645" i="216" s="1"/>
  <c r="W645" i="216"/>
  <c r="V645" i="216"/>
  <c r="X645" i="216" s="1"/>
  <c r="T645" i="216"/>
  <c r="S645" i="216"/>
  <c r="U645" i="216" s="1"/>
  <c r="Q645" i="216"/>
  <c r="P645" i="216"/>
  <c r="R645" i="216" s="1"/>
  <c r="N645" i="216"/>
  <c r="M645" i="216"/>
  <c r="O645" i="216" s="1"/>
  <c r="K645" i="216"/>
  <c r="J645" i="216"/>
  <c r="L645" i="216" s="1"/>
  <c r="H645" i="216"/>
  <c r="G645" i="216"/>
  <c r="I645" i="216" s="1"/>
  <c r="AC644" i="216"/>
  <c r="AB644" i="216"/>
  <c r="AD644" i="216" s="1"/>
  <c r="Z644" i="216"/>
  <c r="Y644" i="216"/>
  <c r="AA644" i="216" s="1"/>
  <c r="W644" i="216"/>
  <c r="V644" i="216"/>
  <c r="X644" i="216" s="1"/>
  <c r="T644" i="216"/>
  <c r="S644" i="216"/>
  <c r="U644" i="216" s="1"/>
  <c r="Q644" i="216"/>
  <c r="P644" i="216"/>
  <c r="R644" i="216" s="1"/>
  <c r="N644" i="216"/>
  <c r="M644" i="216"/>
  <c r="O644" i="216" s="1"/>
  <c r="K644" i="216"/>
  <c r="J644" i="216"/>
  <c r="L644" i="216" s="1"/>
  <c r="H644" i="216"/>
  <c r="G644" i="216"/>
  <c r="I644" i="216" s="1"/>
  <c r="AC643" i="216"/>
  <c r="AB643" i="216"/>
  <c r="AD643" i="216" s="1"/>
  <c r="Z643" i="216"/>
  <c r="Y643" i="216"/>
  <c r="AA643" i="216" s="1"/>
  <c r="W643" i="216"/>
  <c r="V643" i="216"/>
  <c r="X643" i="216" s="1"/>
  <c r="T643" i="216"/>
  <c r="S643" i="216"/>
  <c r="U643" i="216" s="1"/>
  <c r="Q643" i="216"/>
  <c r="P643" i="216"/>
  <c r="R643" i="216" s="1"/>
  <c r="N643" i="216"/>
  <c r="M643" i="216"/>
  <c r="O643" i="216" s="1"/>
  <c r="K643" i="216"/>
  <c r="J643" i="216"/>
  <c r="L643" i="216" s="1"/>
  <c r="H643" i="216"/>
  <c r="G643" i="216"/>
  <c r="I643" i="216" s="1"/>
  <c r="AC642" i="216"/>
  <c r="AB642" i="216"/>
  <c r="AD642" i="216" s="1"/>
  <c r="Z642" i="216"/>
  <c r="Y642" i="216"/>
  <c r="AA642" i="216" s="1"/>
  <c r="W642" i="216"/>
  <c r="V642" i="216"/>
  <c r="X642" i="216" s="1"/>
  <c r="T642" i="216"/>
  <c r="S642" i="216"/>
  <c r="U642" i="216" s="1"/>
  <c r="Q642" i="216"/>
  <c r="P642" i="216"/>
  <c r="R642" i="216" s="1"/>
  <c r="N642" i="216"/>
  <c r="M642" i="216"/>
  <c r="O642" i="216" s="1"/>
  <c r="K642" i="216"/>
  <c r="J642" i="216"/>
  <c r="L642" i="216" s="1"/>
  <c r="H642" i="216"/>
  <c r="G642" i="216"/>
  <c r="I642" i="216" s="1"/>
  <c r="AC641" i="216"/>
  <c r="AB641" i="216"/>
  <c r="AD641" i="216" s="1"/>
  <c r="Z641" i="216"/>
  <c r="Y641" i="216"/>
  <c r="AA641" i="216" s="1"/>
  <c r="W641" i="216"/>
  <c r="V641" i="216"/>
  <c r="X641" i="216" s="1"/>
  <c r="T641" i="216"/>
  <c r="S641" i="216"/>
  <c r="U641" i="216" s="1"/>
  <c r="Q641" i="216"/>
  <c r="P641" i="216"/>
  <c r="R641" i="216" s="1"/>
  <c r="N641" i="216"/>
  <c r="M641" i="216"/>
  <c r="O641" i="216" s="1"/>
  <c r="K641" i="216"/>
  <c r="J641" i="216"/>
  <c r="L641" i="216" s="1"/>
  <c r="H641" i="216"/>
  <c r="G641" i="216"/>
  <c r="I641" i="216" s="1"/>
  <c r="AC640" i="216"/>
  <c r="AB640" i="216"/>
  <c r="AD640" i="216" s="1"/>
  <c r="Z640" i="216"/>
  <c r="Y640" i="216"/>
  <c r="AA640" i="216" s="1"/>
  <c r="W640" i="216"/>
  <c r="V640" i="216"/>
  <c r="X640" i="216" s="1"/>
  <c r="T640" i="216"/>
  <c r="S640" i="216"/>
  <c r="U640" i="216" s="1"/>
  <c r="Q640" i="216"/>
  <c r="P640" i="216"/>
  <c r="R640" i="216" s="1"/>
  <c r="N640" i="216"/>
  <c r="M640" i="216"/>
  <c r="O640" i="216" s="1"/>
  <c r="K640" i="216"/>
  <c r="J640" i="216"/>
  <c r="L640" i="216" s="1"/>
  <c r="H640" i="216"/>
  <c r="G640" i="216"/>
  <c r="I640" i="216" s="1"/>
  <c r="AC639" i="216"/>
  <c r="AB639" i="216"/>
  <c r="AD639" i="216" s="1"/>
  <c r="Z639" i="216"/>
  <c r="Y639" i="216"/>
  <c r="AA639" i="216" s="1"/>
  <c r="W639" i="216"/>
  <c r="V639" i="216"/>
  <c r="X639" i="216" s="1"/>
  <c r="T639" i="216"/>
  <c r="S639" i="216"/>
  <c r="U639" i="216" s="1"/>
  <c r="Q639" i="216"/>
  <c r="P639" i="216"/>
  <c r="R639" i="216" s="1"/>
  <c r="N639" i="216"/>
  <c r="M639" i="216"/>
  <c r="O639" i="216" s="1"/>
  <c r="K639" i="216"/>
  <c r="J639" i="216"/>
  <c r="L639" i="216" s="1"/>
  <c r="H639" i="216"/>
  <c r="G639" i="216"/>
  <c r="I639" i="216" s="1"/>
  <c r="AC638" i="216"/>
  <c r="AB638" i="216"/>
  <c r="AD638" i="216" s="1"/>
  <c r="Z638" i="216"/>
  <c r="Y638" i="216"/>
  <c r="AA638" i="216" s="1"/>
  <c r="W638" i="216"/>
  <c r="V638" i="216"/>
  <c r="X638" i="216" s="1"/>
  <c r="T638" i="216"/>
  <c r="S638" i="216"/>
  <c r="U638" i="216" s="1"/>
  <c r="Q638" i="216"/>
  <c r="P638" i="216"/>
  <c r="R638" i="216" s="1"/>
  <c r="N638" i="216"/>
  <c r="M638" i="216"/>
  <c r="O638" i="216" s="1"/>
  <c r="K638" i="216"/>
  <c r="J638" i="216"/>
  <c r="L638" i="216" s="1"/>
  <c r="H638" i="216"/>
  <c r="G638" i="216"/>
  <c r="I638" i="216" s="1"/>
  <c r="AC637" i="216"/>
  <c r="AB637" i="216"/>
  <c r="AD637" i="216" s="1"/>
  <c r="Z637" i="216"/>
  <c r="Y637" i="216"/>
  <c r="AA637" i="216" s="1"/>
  <c r="W637" i="216"/>
  <c r="V637" i="216"/>
  <c r="X637" i="216" s="1"/>
  <c r="T637" i="216"/>
  <c r="S637" i="216"/>
  <c r="U637" i="216" s="1"/>
  <c r="Q637" i="216"/>
  <c r="P637" i="216"/>
  <c r="R637" i="216" s="1"/>
  <c r="N637" i="216"/>
  <c r="M637" i="216"/>
  <c r="O637" i="216" s="1"/>
  <c r="K637" i="216"/>
  <c r="J637" i="216"/>
  <c r="L637" i="216" s="1"/>
  <c r="H637" i="216"/>
  <c r="G637" i="216"/>
  <c r="I637" i="216" s="1"/>
  <c r="AC636" i="216"/>
  <c r="AB636" i="216"/>
  <c r="AD636" i="216" s="1"/>
  <c r="Z636" i="216"/>
  <c r="Y636" i="216"/>
  <c r="AA636" i="216" s="1"/>
  <c r="W636" i="216"/>
  <c r="V636" i="216"/>
  <c r="X636" i="216" s="1"/>
  <c r="T636" i="216"/>
  <c r="S636" i="216"/>
  <c r="U636" i="216" s="1"/>
  <c r="Q636" i="216"/>
  <c r="P636" i="216"/>
  <c r="R636" i="216" s="1"/>
  <c r="N636" i="216"/>
  <c r="M636" i="216"/>
  <c r="O636" i="216" s="1"/>
  <c r="K636" i="216"/>
  <c r="J636" i="216"/>
  <c r="L636" i="216" s="1"/>
  <c r="H636" i="216"/>
  <c r="G636" i="216"/>
  <c r="I636" i="216" s="1"/>
  <c r="AC635" i="216"/>
  <c r="AB635" i="216"/>
  <c r="AD635" i="216" s="1"/>
  <c r="Z635" i="216"/>
  <c r="Y635" i="216"/>
  <c r="AA635" i="216" s="1"/>
  <c r="W635" i="216"/>
  <c r="V635" i="216"/>
  <c r="X635" i="216" s="1"/>
  <c r="T635" i="216"/>
  <c r="S635" i="216"/>
  <c r="U635" i="216" s="1"/>
  <c r="Q635" i="216"/>
  <c r="P635" i="216"/>
  <c r="R635" i="216" s="1"/>
  <c r="N635" i="216"/>
  <c r="M635" i="216"/>
  <c r="O635" i="216" s="1"/>
  <c r="K635" i="216"/>
  <c r="J635" i="216"/>
  <c r="L635" i="216" s="1"/>
  <c r="H635" i="216"/>
  <c r="G635" i="216"/>
  <c r="I635" i="216" s="1"/>
  <c r="AC634" i="216"/>
  <c r="AB634" i="216"/>
  <c r="AD634" i="216" s="1"/>
  <c r="Z634" i="216"/>
  <c r="Y634" i="216"/>
  <c r="AA634" i="216" s="1"/>
  <c r="W634" i="216"/>
  <c r="V634" i="216"/>
  <c r="X634" i="216" s="1"/>
  <c r="T634" i="216"/>
  <c r="S634" i="216"/>
  <c r="U634" i="216" s="1"/>
  <c r="Q634" i="216"/>
  <c r="P634" i="216"/>
  <c r="R634" i="216" s="1"/>
  <c r="N634" i="216"/>
  <c r="M634" i="216"/>
  <c r="O634" i="216" s="1"/>
  <c r="K634" i="216"/>
  <c r="J634" i="216"/>
  <c r="L634" i="216" s="1"/>
  <c r="H634" i="216"/>
  <c r="G634" i="216"/>
  <c r="I634" i="216" s="1"/>
  <c r="AC633" i="216"/>
  <c r="AB633" i="216"/>
  <c r="AD633" i="216" s="1"/>
  <c r="Z633" i="216"/>
  <c r="Y633" i="216"/>
  <c r="AA633" i="216" s="1"/>
  <c r="W633" i="216"/>
  <c r="V633" i="216"/>
  <c r="X633" i="216" s="1"/>
  <c r="T633" i="216"/>
  <c r="S633" i="216"/>
  <c r="U633" i="216" s="1"/>
  <c r="Q633" i="216"/>
  <c r="P633" i="216"/>
  <c r="R633" i="216" s="1"/>
  <c r="N633" i="216"/>
  <c r="M633" i="216"/>
  <c r="O633" i="216" s="1"/>
  <c r="K633" i="216"/>
  <c r="J633" i="216"/>
  <c r="L633" i="216" s="1"/>
  <c r="H633" i="216"/>
  <c r="G633" i="216"/>
  <c r="I633" i="216" s="1"/>
  <c r="AC632" i="216"/>
  <c r="AB632" i="216"/>
  <c r="AD632" i="216" s="1"/>
  <c r="Z632" i="216"/>
  <c r="Y632" i="216"/>
  <c r="AA632" i="216" s="1"/>
  <c r="W632" i="216"/>
  <c r="V632" i="216"/>
  <c r="X632" i="216" s="1"/>
  <c r="T632" i="216"/>
  <c r="S632" i="216"/>
  <c r="U632" i="216" s="1"/>
  <c r="Q632" i="216"/>
  <c r="P632" i="216"/>
  <c r="R632" i="216" s="1"/>
  <c r="N632" i="216"/>
  <c r="M632" i="216"/>
  <c r="O632" i="216" s="1"/>
  <c r="K632" i="216"/>
  <c r="J632" i="216"/>
  <c r="L632" i="216" s="1"/>
  <c r="H632" i="216"/>
  <c r="G632" i="216"/>
  <c r="I632" i="216" s="1"/>
  <c r="AC631" i="216"/>
  <c r="AB631" i="216"/>
  <c r="AD631" i="216" s="1"/>
  <c r="Z631" i="216"/>
  <c r="Y631" i="216"/>
  <c r="AA631" i="216" s="1"/>
  <c r="W631" i="216"/>
  <c r="V631" i="216"/>
  <c r="X631" i="216" s="1"/>
  <c r="T631" i="216"/>
  <c r="S631" i="216"/>
  <c r="U631" i="216" s="1"/>
  <c r="Q631" i="216"/>
  <c r="P631" i="216"/>
  <c r="R631" i="216" s="1"/>
  <c r="N631" i="216"/>
  <c r="M631" i="216"/>
  <c r="O631" i="216" s="1"/>
  <c r="K631" i="216"/>
  <c r="J631" i="216"/>
  <c r="L631" i="216" s="1"/>
  <c r="H631" i="216"/>
  <c r="G631" i="216"/>
  <c r="I631" i="216" s="1"/>
  <c r="AC630" i="216"/>
  <c r="AB630" i="216"/>
  <c r="AD630" i="216" s="1"/>
  <c r="Z630" i="216"/>
  <c r="Y630" i="216"/>
  <c r="AA630" i="216" s="1"/>
  <c r="W630" i="216"/>
  <c r="V630" i="216"/>
  <c r="X630" i="216" s="1"/>
  <c r="T630" i="216"/>
  <c r="S630" i="216"/>
  <c r="U630" i="216" s="1"/>
  <c r="Q630" i="216"/>
  <c r="P630" i="216"/>
  <c r="R630" i="216" s="1"/>
  <c r="N630" i="216"/>
  <c r="M630" i="216"/>
  <c r="O630" i="216" s="1"/>
  <c r="K630" i="216"/>
  <c r="J630" i="216"/>
  <c r="L630" i="216" s="1"/>
  <c r="H630" i="216"/>
  <c r="G630" i="216"/>
  <c r="I630" i="216" s="1"/>
  <c r="AC629" i="216"/>
  <c r="AB629" i="216"/>
  <c r="AD629" i="216" s="1"/>
  <c r="Z629" i="216"/>
  <c r="Y629" i="216"/>
  <c r="AA629" i="216" s="1"/>
  <c r="W629" i="216"/>
  <c r="V629" i="216"/>
  <c r="X629" i="216" s="1"/>
  <c r="T629" i="216"/>
  <c r="S629" i="216"/>
  <c r="U629" i="216" s="1"/>
  <c r="Q629" i="216"/>
  <c r="P629" i="216"/>
  <c r="R629" i="216" s="1"/>
  <c r="N629" i="216"/>
  <c r="M629" i="216"/>
  <c r="O629" i="216" s="1"/>
  <c r="K629" i="216"/>
  <c r="J629" i="216"/>
  <c r="L629" i="216" s="1"/>
  <c r="H629" i="216"/>
  <c r="G629" i="216"/>
  <c r="I629" i="216" s="1"/>
  <c r="AC628" i="216"/>
  <c r="AB628" i="216"/>
  <c r="AD628" i="216" s="1"/>
  <c r="Z628" i="216"/>
  <c r="Y628" i="216"/>
  <c r="AA628" i="216" s="1"/>
  <c r="W628" i="216"/>
  <c r="V628" i="216"/>
  <c r="X628" i="216" s="1"/>
  <c r="T628" i="216"/>
  <c r="S628" i="216"/>
  <c r="U628" i="216" s="1"/>
  <c r="Q628" i="216"/>
  <c r="P628" i="216"/>
  <c r="R628" i="216" s="1"/>
  <c r="N628" i="216"/>
  <c r="M628" i="216"/>
  <c r="O628" i="216" s="1"/>
  <c r="K628" i="216"/>
  <c r="J628" i="216"/>
  <c r="L628" i="216" s="1"/>
  <c r="H628" i="216"/>
  <c r="G628" i="216"/>
  <c r="I628" i="216" s="1"/>
  <c r="AC627" i="216"/>
  <c r="AB627" i="216"/>
  <c r="AD627" i="216" s="1"/>
  <c r="Z627" i="216"/>
  <c r="Y627" i="216"/>
  <c r="AA627" i="216" s="1"/>
  <c r="W627" i="216"/>
  <c r="V627" i="216"/>
  <c r="X627" i="216" s="1"/>
  <c r="T627" i="216"/>
  <c r="S627" i="216"/>
  <c r="U627" i="216" s="1"/>
  <c r="Q627" i="216"/>
  <c r="P627" i="216"/>
  <c r="R627" i="216" s="1"/>
  <c r="N627" i="216"/>
  <c r="M627" i="216"/>
  <c r="O627" i="216" s="1"/>
  <c r="K627" i="216"/>
  <c r="J627" i="216"/>
  <c r="L627" i="216" s="1"/>
  <c r="H627" i="216"/>
  <c r="G627" i="216"/>
  <c r="I627" i="216" s="1"/>
  <c r="AC626" i="216"/>
  <c r="AB626" i="216"/>
  <c r="AD626" i="216" s="1"/>
  <c r="Z626" i="216"/>
  <c r="Y626" i="216"/>
  <c r="AA626" i="216" s="1"/>
  <c r="W626" i="216"/>
  <c r="V626" i="216"/>
  <c r="X626" i="216" s="1"/>
  <c r="T626" i="216"/>
  <c r="S626" i="216"/>
  <c r="U626" i="216" s="1"/>
  <c r="Q626" i="216"/>
  <c r="P626" i="216"/>
  <c r="R626" i="216" s="1"/>
  <c r="N626" i="216"/>
  <c r="M626" i="216"/>
  <c r="O626" i="216" s="1"/>
  <c r="K626" i="216"/>
  <c r="J626" i="216"/>
  <c r="L626" i="216" s="1"/>
  <c r="H626" i="216"/>
  <c r="G626" i="216"/>
  <c r="I626" i="216" s="1"/>
  <c r="AC625" i="216"/>
  <c r="AB625" i="216"/>
  <c r="AD625" i="216" s="1"/>
  <c r="Z625" i="216"/>
  <c r="Y625" i="216"/>
  <c r="AA625" i="216" s="1"/>
  <c r="W625" i="216"/>
  <c r="V625" i="216"/>
  <c r="X625" i="216" s="1"/>
  <c r="T625" i="216"/>
  <c r="S625" i="216"/>
  <c r="U625" i="216" s="1"/>
  <c r="Q625" i="216"/>
  <c r="P625" i="216"/>
  <c r="R625" i="216" s="1"/>
  <c r="N625" i="216"/>
  <c r="M625" i="216"/>
  <c r="O625" i="216" s="1"/>
  <c r="K625" i="216"/>
  <c r="J625" i="216"/>
  <c r="L625" i="216" s="1"/>
  <c r="H625" i="216"/>
  <c r="G625" i="216"/>
  <c r="I625" i="216" s="1"/>
  <c r="AC624" i="216"/>
  <c r="AB624" i="216"/>
  <c r="AD624" i="216" s="1"/>
  <c r="Z624" i="216"/>
  <c r="Y624" i="216"/>
  <c r="AA624" i="216" s="1"/>
  <c r="W624" i="216"/>
  <c r="V624" i="216"/>
  <c r="X624" i="216" s="1"/>
  <c r="T624" i="216"/>
  <c r="S624" i="216"/>
  <c r="U624" i="216" s="1"/>
  <c r="Q624" i="216"/>
  <c r="P624" i="216"/>
  <c r="R624" i="216" s="1"/>
  <c r="N624" i="216"/>
  <c r="M624" i="216"/>
  <c r="O624" i="216" s="1"/>
  <c r="K624" i="216"/>
  <c r="J624" i="216"/>
  <c r="L624" i="216" s="1"/>
  <c r="H624" i="216"/>
  <c r="G624" i="216"/>
  <c r="I624" i="216" s="1"/>
  <c r="AC623" i="216"/>
  <c r="AB623" i="216"/>
  <c r="AD623" i="216" s="1"/>
  <c r="Z623" i="216"/>
  <c r="Y623" i="216"/>
  <c r="AA623" i="216" s="1"/>
  <c r="W623" i="216"/>
  <c r="V623" i="216"/>
  <c r="X623" i="216" s="1"/>
  <c r="T623" i="216"/>
  <c r="S623" i="216"/>
  <c r="U623" i="216" s="1"/>
  <c r="Q623" i="216"/>
  <c r="P623" i="216"/>
  <c r="R623" i="216" s="1"/>
  <c r="N623" i="216"/>
  <c r="M623" i="216"/>
  <c r="O623" i="216" s="1"/>
  <c r="K623" i="216"/>
  <c r="J623" i="216"/>
  <c r="L623" i="216" s="1"/>
  <c r="H623" i="216"/>
  <c r="G623" i="216"/>
  <c r="I623" i="216" s="1"/>
  <c r="AC622" i="216"/>
  <c r="AB622" i="216"/>
  <c r="AD622" i="216" s="1"/>
  <c r="Z622" i="216"/>
  <c r="Y622" i="216"/>
  <c r="AA622" i="216" s="1"/>
  <c r="W622" i="216"/>
  <c r="V622" i="216"/>
  <c r="X622" i="216" s="1"/>
  <c r="T622" i="216"/>
  <c r="S622" i="216"/>
  <c r="U622" i="216" s="1"/>
  <c r="Q622" i="216"/>
  <c r="P622" i="216"/>
  <c r="R622" i="216" s="1"/>
  <c r="N622" i="216"/>
  <c r="M622" i="216"/>
  <c r="O622" i="216" s="1"/>
  <c r="K622" i="216"/>
  <c r="J622" i="216"/>
  <c r="L622" i="216" s="1"/>
  <c r="H622" i="216"/>
  <c r="G622" i="216"/>
  <c r="I622" i="216" s="1"/>
  <c r="AC621" i="216"/>
  <c r="AB621" i="216"/>
  <c r="AD621" i="216" s="1"/>
  <c r="Z621" i="216"/>
  <c r="Y621" i="216"/>
  <c r="AA621" i="216" s="1"/>
  <c r="W621" i="216"/>
  <c r="V621" i="216"/>
  <c r="X621" i="216" s="1"/>
  <c r="T621" i="216"/>
  <c r="S621" i="216"/>
  <c r="U621" i="216" s="1"/>
  <c r="Q621" i="216"/>
  <c r="P621" i="216"/>
  <c r="R621" i="216" s="1"/>
  <c r="N621" i="216"/>
  <c r="M621" i="216"/>
  <c r="O621" i="216" s="1"/>
  <c r="K621" i="216"/>
  <c r="J621" i="216"/>
  <c r="L621" i="216" s="1"/>
  <c r="H621" i="216"/>
  <c r="G621" i="216"/>
  <c r="I621" i="216" s="1"/>
  <c r="AC620" i="216"/>
  <c r="AB620" i="216"/>
  <c r="AD620" i="216" s="1"/>
  <c r="Z620" i="216"/>
  <c r="Y620" i="216"/>
  <c r="AA620" i="216" s="1"/>
  <c r="W620" i="216"/>
  <c r="V620" i="216"/>
  <c r="X620" i="216" s="1"/>
  <c r="T620" i="216"/>
  <c r="S620" i="216"/>
  <c r="U620" i="216" s="1"/>
  <c r="Q620" i="216"/>
  <c r="P620" i="216"/>
  <c r="R620" i="216" s="1"/>
  <c r="N620" i="216"/>
  <c r="M620" i="216"/>
  <c r="O620" i="216" s="1"/>
  <c r="K620" i="216"/>
  <c r="J620" i="216"/>
  <c r="L620" i="216" s="1"/>
  <c r="H620" i="216"/>
  <c r="G620" i="216"/>
  <c r="I620" i="216" s="1"/>
  <c r="AC619" i="216"/>
  <c r="AB619" i="216"/>
  <c r="AD619" i="216" s="1"/>
  <c r="Z619" i="216"/>
  <c r="Y619" i="216"/>
  <c r="AA619" i="216" s="1"/>
  <c r="W619" i="216"/>
  <c r="V619" i="216"/>
  <c r="X619" i="216" s="1"/>
  <c r="T619" i="216"/>
  <c r="S619" i="216"/>
  <c r="U619" i="216" s="1"/>
  <c r="Q619" i="216"/>
  <c r="P619" i="216"/>
  <c r="R619" i="216" s="1"/>
  <c r="N619" i="216"/>
  <c r="M619" i="216"/>
  <c r="O619" i="216" s="1"/>
  <c r="K619" i="216"/>
  <c r="J619" i="216"/>
  <c r="L619" i="216" s="1"/>
  <c r="H619" i="216"/>
  <c r="G619" i="216"/>
  <c r="I619" i="216" s="1"/>
  <c r="AC618" i="216"/>
  <c r="AB618" i="216"/>
  <c r="AD618" i="216" s="1"/>
  <c r="Z618" i="216"/>
  <c r="Y618" i="216"/>
  <c r="AA618" i="216" s="1"/>
  <c r="W618" i="216"/>
  <c r="V618" i="216"/>
  <c r="X618" i="216" s="1"/>
  <c r="T618" i="216"/>
  <c r="S618" i="216"/>
  <c r="U618" i="216" s="1"/>
  <c r="Q618" i="216"/>
  <c r="P618" i="216"/>
  <c r="R618" i="216" s="1"/>
  <c r="N618" i="216"/>
  <c r="M618" i="216"/>
  <c r="O618" i="216" s="1"/>
  <c r="K618" i="216"/>
  <c r="J618" i="216"/>
  <c r="L618" i="216" s="1"/>
  <c r="H618" i="216"/>
  <c r="G618" i="216"/>
  <c r="I618" i="216" s="1"/>
  <c r="AC617" i="216"/>
  <c r="AB617" i="216"/>
  <c r="AD617" i="216" s="1"/>
  <c r="Z617" i="216"/>
  <c r="Y617" i="216"/>
  <c r="AA617" i="216" s="1"/>
  <c r="W617" i="216"/>
  <c r="V617" i="216"/>
  <c r="X617" i="216" s="1"/>
  <c r="T617" i="216"/>
  <c r="S617" i="216"/>
  <c r="U617" i="216" s="1"/>
  <c r="Q617" i="216"/>
  <c r="P617" i="216"/>
  <c r="R617" i="216" s="1"/>
  <c r="N617" i="216"/>
  <c r="M617" i="216"/>
  <c r="O617" i="216" s="1"/>
  <c r="K617" i="216"/>
  <c r="J617" i="216"/>
  <c r="L617" i="216" s="1"/>
  <c r="H617" i="216"/>
  <c r="G617" i="216"/>
  <c r="I617" i="216" s="1"/>
  <c r="AC616" i="216"/>
  <c r="AB616" i="216"/>
  <c r="AD616" i="216" s="1"/>
  <c r="Z616" i="216"/>
  <c r="Y616" i="216"/>
  <c r="AA616" i="216" s="1"/>
  <c r="W616" i="216"/>
  <c r="V616" i="216"/>
  <c r="X616" i="216" s="1"/>
  <c r="T616" i="216"/>
  <c r="S616" i="216"/>
  <c r="U616" i="216" s="1"/>
  <c r="Q616" i="216"/>
  <c r="P616" i="216"/>
  <c r="R616" i="216" s="1"/>
  <c r="N616" i="216"/>
  <c r="M616" i="216"/>
  <c r="O616" i="216" s="1"/>
  <c r="K616" i="216"/>
  <c r="J616" i="216"/>
  <c r="L616" i="216" s="1"/>
  <c r="H616" i="216"/>
  <c r="G616" i="216"/>
  <c r="I616" i="216" s="1"/>
  <c r="AC615" i="216"/>
  <c r="AB615" i="216"/>
  <c r="AD615" i="216" s="1"/>
  <c r="Z615" i="216"/>
  <c r="Y615" i="216"/>
  <c r="AA615" i="216" s="1"/>
  <c r="W615" i="216"/>
  <c r="V615" i="216"/>
  <c r="X615" i="216" s="1"/>
  <c r="T615" i="216"/>
  <c r="S615" i="216"/>
  <c r="U615" i="216" s="1"/>
  <c r="Q615" i="216"/>
  <c r="P615" i="216"/>
  <c r="R615" i="216" s="1"/>
  <c r="N615" i="216"/>
  <c r="M615" i="216"/>
  <c r="O615" i="216" s="1"/>
  <c r="K615" i="216"/>
  <c r="J615" i="216"/>
  <c r="L615" i="216" s="1"/>
  <c r="H615" i="216"/>
  <c r="G615" i="216"/>
  <c r="I615" i="216" s="1"/>
  <c r="AC614" i="216"/>
  <c r="AB614" i="216"/>
  <c r="AD614" i="216" s="1"/>
  <c r="Z614" i="216"/>
  <c r="Y614" i="216"/>
  <c r="AA614" i="216" s="1"/>
  <c r="W614" i="216"/>
  <c r="V614" i="216"/>
  <c r="X614" i="216" s="1"/>
  <c r="T614" i="216"/>
  <c r="S614" i="216"/>
  <c r="U614" i="216" s="1"/>
  <c r="Q614" i="216"/>
  <c r="P614" i="216"/>
  <c r="R614" i="216" s="1"/>
  <c r="N614" i="216"/>
  <c r="M614" i="216"/>
  <c r="O614" i="216" s="1"/>
  <c r="K614" i="216"/>
  <c r="J614" i="216"/>
  <c r="L614" i="216" s="1"/>
  <c r="H614" i="216"/>
  <c r="G614" i="216"/>
  <c r="I614" i="216" s="1"/>
  <c r="AC613" i="216"/>
  <c r="AB613" i="216"/>
  <c r="AD613" i="216" s="1"/>
  <c r="Z613" i="216"/>
  <c r="Y613" i="216"/>
  <c r="AA613" i="216" s="1"/>
  <c r="W613" i="216"/>
  <c r="V613" i="216"/>
  <c r="X613" i="216" s="1"/>
  <c r="T613" i="216"/>
  <c r="S613" i="216"/>
  <c r="U613" i="216" s="1"/>
  <c r="Q613" i="216"/>
  <c r="P613" i="216"/>
  <c r="R613" i="216" s="1"/>
  <c r="N613" i="216"/>
  <c r="M613" i="216"/>
  <c r="O613" i="216" s="1"/>
  <c r="K613" i="216"/>
  <c r="J613" i="216"/>
  <c r="L613" i="216" s="1"/>
  <c r="H613" i="216"/>
  <c r="G613" i="216"/>
  <c r="I613" i="216" s="1"/>
  <c r="AC612" i="216"/>
  <c r="AB612" i="216"/>
  <c r="AD612" i="216" s="1"/>
  <c r="Z612" i="216"/>
  <c r="Y612" i="216"/>
  <c r="AA612" i="216" s="1"/>
  <c r="W612" i="216"/>
  <c r="V612" i="216"/>
  <c r="X612" i="216" s="1"/>
  <c r="T612" i="216"/>
  <c r="S612" i="216"/>
  <c r="U612" i="216" s="1"/>
  <c r="Q612" i="216"/>
  <c r="P612" i="216"/>
  <c r="R612" i="216" s="1"/>
  <c r="N612" i="216"/>
  <c r="M612" i="216"/>
  <c r="O612" i="216" s="1"/>
  <c r="K612" i="216"/>
  <c r="J612" i="216"/>
  <c r="L612" i="216" s="1"/>
  <c r="H612" i="216"/>
  <c r="G612" i="216"/>
  <c r="I612" i="216" s="1"/>
  <c r="AC611" i="216"/>
  <c r="AB611" i="216"/>
  <c r="AD611" i="216" s="1"/>
  <c r="Z611" i="216"/>
  <c r="Y611" i="216"/>
  <c r="AA611" i="216" s="1"/>
  <c r="W611" i="216"/>
  <c r="V611" i="216"/>
  <c r="X611" i="216" s="1"/>
  <c r="T611" i="216"/>
  <c r="S611" i="216"/>
  <c r="U611" i="216" s="1"/>
  <c r="Q611" i="216"/>
  <c r="P611" i="216"/>
  <c r="R611" i="216" s="1"/>
  <c r="N611" i="216"/>
  <c r="M611" i="216"/>
  <c r="O611" i="216" s="1"/>
  <c r="K611" i="216"/>
  <c r="J611" i="216"/>
  <c r="L611" i="216" s="1"/>
  <c r="H611" i="216"/>
  <c r="G611" i="216"/>
  <c r="I611" i="216" s="1"/>
  <c r="AC610" i="216"/>
  <c r="AB610" i="216"/>
  <c r="AD610" i="216" s="1"/>
  <c r="Z610" i="216"/>
  <c r="Y610" i="216"/>
  <c r="AA610" i="216" s="1"/>
  <c r="W610" i="216"/>
  <c r="V610" i="216"/>
  <c r="X610" i="216" s="1"/>
  <c r="T610" i="216"/>
  <c r="S610" i="216"/>
  <c r="U610" i="216" s="1"/>
  <c r="Q610" i="216"/>
  <c r="P610" i="216"/>
  <c r="R610" i="216" s="1"/>
  <c r="N610" i="216"/>
  <c r="M610" i="216"/>
  <c r="O610" i="216" s="1"/>
  <c r="K610" i="216"/>
  <c r="J610" i="216"/>
  <c r="L610" i="216" s="1"/>
  <c r="H610" i="216"/>
  <c r="G610" i="216"/>
  <c r="I610" i="216" s="1"/>
  <c r="AC609" i="216"/>
  <c r="AB609" i="216"/>
  <c r="AD609" i="216" s="1"/>
  <c r="Z609" i="216"/>
  <c r="Y609" i="216"/>
  <c r="AA609" i="216" s="1"/>
  <c r="W609" i="216"/>
  <c r="V609" i="216"/>
  <c r="X609" i="216" s="1"/>
  <c r="T609" i="216"/>
  <c r="S609" i="216"/>
  <c r="U609" i="216" s="1"/>
  <c r="Q609" i="216"/>
  <c r="P609" i="216"/>
  <c r="R609" i="216" s="1"/>
  <c r="N609" i="216"/>
  <c r="M609" i="216"/>
  <c r="O609" i="216" s="1"/>
  <c r="K609" i="216"/>
  <c r="J609" i="216"/>
  <c r="L609" i="216" s="1"/>
  <c r="H609" i="216"/>
  <c r="G609" i="216"/>
  <c r="I609" i="216" s="1"/>
  <c r="AC608" i="216"/>
  <c r="AB608" i="216"/>
  <c r="AD608" i="216" s="1"/>
  <c r="Z608" i="216"/>
  <c r="Y608" i="216"/>
  <c r="AA608" i="216" s="1"/>
  <c r="W608" i="216"/>
  <c r="V608" i="216"/>
  <c r="X608" i="216" s="1"/>
  <c r="T608" i="216"/>
  <c r="S608" i="216"/>
  <c r="U608" i="216" s="1"/>
  <c r="Q608" i="216"/>
  <c r="P608" i="216"/>
  <c r="R608" i="216" s="1"/>
  <c r="N608" i="216"/>
  <c r="M608" i="216"/>
  <c r="O608" i="216" s="1"/>
  <c r="K608" i="216"/>
  <c r="J608" i="216"/>
  <c r="L608" i="216" s="1"/>
  <c r="H608" i="216"/>
  <c r="G608" i="216"/>
  <c r="I608" i="216" s="1"/>
  <c r="AC607" i="216"/>
  <c r="AB607" i="216"/>
  <c r="AD607" i="216" s="1"/>
  <c r="Z607" i="216"/>
  <c r="Y607" i="216"/>
  <c r="AA607" i="216" s="1"/>
  <c r="W607" i="216"/>
  <c r="V607" i="216"/>
  <c r="X607" i="216" s="1"/>
  <c r="T607" i="216"/>
  <c r="S607" i="216"/>
  <c r="U607" i="216" s="1"/>
  <c r="Q607" i="216"/>
  <c r="P607" i="216"/>
  <c r="R607" i="216" s="1"/>
  <c r="N607" i="216"/>
  <c r="M607" i="216"/>
  <c r="O607" i="216" s="1"/>
  <c r="K607" i="216"/>
  <c r="J607" i="216"/>
  <c r="L607" i="216" s="1"/>
  <c r="H607" i="216"/>
  <c r="G607" i="216"/>
  <c r="I607" i="216" s="1"/>
  <c r="AC606" i="216"/>
  <c r="AB606" i="216"/>
  <c r="AD606" i="216" s="1"/>
  <c r="Z606" i="216"/>
  <c r="Y606" i="216"/>
  <c r="AA606" i="216" s="1"/>
  <c r="W606" i="216"/>
  <c r="V606" i="216"/>
  <c r="X606" i="216" s="1"/>
  <c r="T606" i="216"/>
  <c r="S606" i="216"/>
  <c r="U606" i="216" s="1"/>
  <c r="Q606" i="216"/>
  <c r="P606" i="216"/>
  <c r="R606" i="216" s="1"/>
  <c r="N606" i="216"/>
  <c r="M606" i="216"/>
  <c r="O606" i="216" s="1"/>
  <c r="K606" i="216"/>
  <c r="J606" i="216"/>
  <c r="L606" i="216" s="1"/>
  <c r="H606" i="216"/>
  <c r="G606" i="216"/>
  <c r="I606" i="216" s="1"/>
  <c r="AC605" i="216"/>
  <c r="AB605" i="216"/>
  <c r="AD605" i="216" s="1"/>
  <c r="Z605" i="216"/>
  <c r="Y605" i="216"/>
  <c r="AA605" i="216" s="1"/>
  <c r="W605" i="216"/>
  <c r="V605" i="216"/>
  <c r="X605" i="216" s="1"/>
  <c r="T605" i="216"/>
  <c r="S605" i="216"/>
  <c r="U605" i="216" s="1"/>
  <c r="Q605" i="216"/>
  <c r="P605" i="216"/>
  <c r="R605" i="216" s="1"/>
  <c r="N605" i="216"/>
  <c r="M605" i="216"/>
  <c r="O605" i="216" s="1"/>
  <c r="K605" i="216"/>
  <c r="J605" i="216"/>
  <c r="L605" i="216" s="1"/>
  <c r="H605" i="216"/>
  <c r="G605" i="216"/>
  <c r="I605" i="216" s="1"/>
  <c r="AC604" i="216"/>
  <c r="AB604" i="216"/>
  <c r="AD604" i="216" s="1"/>
  <c r="Z604" i="216"/>
  <c r="Y604" i="216"/>
  <c r="AA604" i="216" s="1"/>
  <c r="W604" i="216"/>
  <c r="V604" i="216"/>
  <c r="X604" i="216" s="1"/>
  <c r="T604" i="216"/>
  <c r="S604" i="216"/>
  <c r="U604" i="216" s="1"/>
  <c r="Q604" i="216"/>
  <c r="P604" i="216"/>
  <c r="R604" i="216" s="1"/>
  <c r="N604" i="216"/>
  <c r="M604" i="216"/>
  <c r="O604" i="216" s="1"/>
  <c r="K604" i="216"/>
  <c r="J604" i="216"/>
  <c r="L604" i="216" s="1"/>
  <c r="H604" i="216"/>
  <c r="G604" i="216"/>
  <c r="I604" i="216" s="1"/>
  <c r="AC603" i="216"/>
  <c r="AB603" i="216"/>
  <c r="AD603" i="216" s="1"/>
  <c r="Z603" i="216"/>
  <c r="Y603" i="216"/>
  <c r="AA603" i="216" s="1"/>
  <c r="W603" i="216"/>
  <c r="V603" i="216"/>
  <c r="X603" i="216" s="1"/>
  <c r="T603" i="216"/>
  <c r="S603" i="216"/>
  <c r="U603" i="216" s="1"/>
  <c r="Q603" i="216"/>
  <c r="P603" i="216"/>
  <c r="R603" i="216" s="1"/>
  <c r="N603" i="216"/>
  <c r="M603" i="216"/>
  <c r="O603" i="216" s="1"/>
  <c r="K603" i="216"/>
  <c r="J603" i="216"/>
  <c r="L603" i="216" s="1"/>
  <c r="H603" i="216"/>
  <c r="G603" i="216"/>
  <c r="I603" i="216" s="1"/>
  <c r="AC602" i="216"/>
  <c r="AB602" i="216"/>
  <c r="AD602" i="216" s="1"/>
  <c r="Z602" i="216"/>
  <c r="Y602" i="216"/>
  <c r="AA602" i="216" s="1"/>
  <c r="W602" i="216"/>
  <c r="V602" i="216"/>
  <c r="X602" i="216" s="1"/>
  <c r="T602" i="216"/>
  <c r="S602" i="216"/>
  <c r="U602" i="216" s="1"/>
  <c r="Q602" i="216"/>
  <c r="P602" i="216"/>
  <c r="R602" i="216" s="1"/>
  <c r="N602" i="216"/>
  <c r="M602" i="216"/>
  <c r="O602" i="216" s="1"/>
  <c r="K602" i="216"/>
  <c r="J602" i="216"/>
  <c r="L602" i="216" s="1"/>
  <c r="H602" i="216"/>
  <c r="G602" i="216"/>
  <c r="I602" i="216" s="1"/>
  <c r="AC601" i="216"/>
  <c r="AB601" i="216"/>
  <c r="AD601" i="216" s="1"/>
  <c r="Z601" i="216"/>
  <c r="Y601" i="216"/>
  <c r="AA601" i="216" s="1"/>
  <c r="W601" i="216"/>
  <c r="V601" i="216"/>
  <c r="X601" i="216" s="1"/>
  <c r="T601" i="216"/>
  <c r="S601" i="216"/>
  <c r="U601" i="216" s="1"/>
  <c r="Q601" i="216"/>
  <c r="P601" i="216"/>
  <c r="R601" i="216" s="1"/>
  <c r="N601" i="216"/>
  <c r="M601" i="216"/>
  <c r="O601" i="216" s="1"/>
  <c r="K601" i="216"/>
  <c r="J601" i="216"/>
  <c r="L601" i="216" s="1"/>
  <c r="H601" i="216"/>
  <c r="G601" i="216"/>
  <c r="I601" i="216" s="1"/>
  <c r="AC600" i="216"/>
  <c r="AB600" i="216"/>
  <c r="AD600" i="216" s="1"/>
  <c r="Z600" i="216"/>
  <c r="Y600" i="216"/>
  <c r="AA600" i="216" s="1"/>
  <c r="W600" i="216"/>
  <c r="V600" i="216"/>
  <c r="X600" i="216" s="1"/>
  <c r="T600" i="216"/>
  <c r="S600" i="216"/>
  <c r="U600" i="216" s="1"/>
  <c r="Q600" i="216"/>
  <c r="P600" i="216"/>
  <c r="R600" i="216" s="1"/>
  <c r="N600" i="216"/>
  <c r="M600" i="216"/>
  <c r="O600" i="216" s="1"/>
  <c r="K600" i="216"/>
  <c r="J600" i="216"/>
  <c r="L600" i="216" s="1"/>
  <c r="H600" i="216"/>
  <c r="G600" i="216"/>
  <c r="I600" i="216" s="1"/>
  <c r="AC599" i="216"/>
  <c r="AB599" i="216"/>
  <c r="AD599" i="216" s="1"/>
  <c r="Z599" i="216"/>
  <c r="Y599" i="216"/>
  <c r="AA599" i="216" s="1"/>
  <c r="W599" i="216"/>
  <c r="V599" i="216"/>
  <c r="X599" i="216" s="1"/>
  <c r="T599" i="216"/>
  <c r="S599" i="216"/>
  <c r="U599" i="216" s="1"/>
  <c r="Q599" i="216"/>
  <c r="P599" i="216"/>
  <c r="R599" i="216" s="1"/>
  <c r="N599" i="216"/>
  <c r="M599" i="216"/>
  <c r="O599" i="216" s="1"/>
  <c r="K599" i="216"/>
  <c r="J599" i="216"/>
  <c r="L599" i="216" s="1"/>
  <c r="H599" i="216"/>
  <c r="G599" i="216"/>
  <c r="I599" i="216" s="1"/>
  <c r="AC598" i="216"/>
  <c r="AB598" i="216"/>
  <c r="AD598" i="216" s="1"/>
  <c r="Z598" i="216"/>
  <c r="Y598" i="216"/>
  <c r="AA598" i="216" s="1"/>
  <c r="W598" i="216"/>
  <c r="V598" i="216"/>
  <c r="X598" i="216" s="1"/>
  <c r="T598" i="216"/>
  <c r="S598" i="216"/>
  <c r="U598" i="216" s="1"/>
  <c r="Q598" i="216"/>
  <c r="P598" i="216"/>
  <c r="R598" i="216" s="1"/>
  <c r="N598" i="216"/>
  <c r="M598" i="216"/>
  <c r="O598" i="216" s="1"/>
  <c r="K598" i="216"/>
  <c r="J598" i="216"/>
  <c r="L598" i="216" s="1"/>
  <c r="H598" i="216"/>
  <c r="G598" i="216"/>
  <c r="I598" i="216" s="1"/>
  <c r="AC597" i="216"/>
  <c r="AB597" i="216"/>
  <c r="AD597" i="216" s="1"/>
  <c r="Z597" i="216"/>
  <c r="Y597" i="216"/>
  <c r="AA597" i="216" s="1"/>
  <c r="W597" i="216"/>
  <c r="V597" i="216"/>
  <c r="X597" i="216" s="1"/>
  <c r="T597" i="216"/>
  <c r="S597" i="216"/>
  <c r="U597" i="216" s="1"/>
  <c r="Q597" i="216"/>
  <c r="P597" i="216"/>
  <c r="R597" i="216" s="1"/>
  <c r="N597" i="216"/>
  <c r="M597" i="216"/>
  <c r="O597" i="216" s="1"/>
  <c r="K597" i="216"/>
  <c r="J597" i="216"/>
  <c r="L597" i="216" s="1"/>
  <c r="H597" i="216"/>
  <c r="G597" i="216"/>
  <c r="I597" i="216" s="1"/>
  <c r="AC596" i="216"/>
  <c r="AB596" i="216"/>
  <c r="AD596" i="216" s="1"/>
  <c r="Z596" i="216"/>
  <c r="Y596" i="216"/>
  <c r="AA596" i="216" s="1"/>
  <c r="W596" i="216"/>
  <c r="V596" i="216"/>
  <c r="X596" i="216" s="1"/>
  <c r="T596" i="216"/>
  <c r="S596" i="216"/>
  <c r="U596" i="216" s="1"/>
  <c r="Q596" i="216"/>
  <c r="P596" i="216"/>
  <c r="R596" i="216" s="1"/>
  <c r="N596" i="216"/>
  <c r="M596" i="216"/>
  <c r="O596" i="216" s="1"/>
  <c r="K596" i="216"/>
  <c r="J596" i="216"/>
  <c r="L596" i="216" s="1"/>
  <c r="H596" i="216"/>
  <c r="G596" i="216"/>
  <c r="I596" i="216" s="1"/>
  <c r="AC595" i="216"/>
  <c r="AB595" i="216"/>
  <c r="AD595" i="216" s="1"/>
  <c r="Z595" i="216"/>
  <c r="Y595" i="216"/>
  <c r="AA595" i="216" s="1"/>
  <c r="W595" i="216"/>
  <c r="V595" i="216"/>
  <c r="X595" i="216" s="1"/>
  <c r="T595" i="216"/>
  <c r="S595" i="216"/>
  <c r="U595" i="216" s="1"/>
  <c r="Q595" i="216"/>
  <c r="P595" i="216"/>
  <c r="R595" i="216" s="1"/>
  <c r="N595" i="216"/>
  <c r="M595" i="216"/>
  <c r="O595" i="216" s="1"/>
  <c r="K595" i="216"/>
  <c r="J595" i="216"/>
  <c r="L595" i="216" s="1"/>
  <c r="H595" i="216"/>
  <c r="G595" i="216"/>
  <c r="I595" i="216" s="1"/>
  <c r="AC594" i="216"/>
  <c r="AB594" i="216"/>
  <c r="AD594" i="216" s="1"/>
  <c r="Z594" i="216"/>
  <c r="Y594" i="216"/>
  <c r="AA594" i="216" s="1"/>
  <c r="W594" i="216"/>
  <c r="V594" i="216"/>
  <c r="X594" i="216" s="1"/>
  <c r="T594" i="216"/>
  <c r="S594" i="216"/>
  <c r="U594" i="216" s="1"/>
  <c r="Q594" i="216"/>
  <c r="P594" i="216"/>
  <c r="R594" i="216" s="1"/>
  <c r="N594" i="216"/>
  <c r="M594" i="216"/>
  <c r="O594" i="216" s="1"/>
  <c r="K594" i="216"/>
  <c r="J594" i="216"/>
  <c r="L594" i="216" s="1"/>
  <c r="H594" i="216"/>
  <c r="G594" i="216"/>
  <c r="I594" i="216" s="1"/>
  <c r="AC593" i="216"/>
  <c r="AB593" i="216"/>
  <c r="AD593" i="216" s="1"/>
  <c r="Z593" i="216"/>
  <c r="Y593" i="216"/>
  <c r="AA593" i="216" s="1"/>
  <c r="W593" i="216"/>
  <c r="V593" i="216"/>
  <c r="X593" i="216" s="1"/>
  <c r="T593" i="216"/>
  <c r="S593" i="216"/>
  <c r="U593" i="216" s="1"/>
  <c r="Q593" i="216"/>
  <c r="P593" i="216"/>
  <c r="R593" i="216" s="1"/>
  <c r="N593" i="216"/>
  <c r="M593" i="216"/>
  <c r="O593" i="216" s="1"/>
  <c r="K593" i="216"/>
  <c r="J593" i="216"/>
  <c r="L593" i="216" s="1"/>
  <c r="H593" i="216"/>
  <c r="G593" i="216"/>
  <c r="I593" i="216" s="1"/>
  <c r="AC592" i="216"/>
  <c r="AB592" i="216"/>
  <c r="AD592" i="216" s="1"/>
  <c r="Z592" i="216"/>
  <c r="Y592" i="216"/>
  <c r="AA592" i="216" s="1"/>
  <c r="W592" i="216"/>
  <c r="V592" i="216"/>
  <c r="X592" i="216" s="1"/>
  <c r="T592" i="216"/>
  <c r="S592" i="216"/>
  <c r="U592" i="216" s="1"/>
  <c r="Q592" i="216"/>
  <c r="P592" i="216"/>
  <c r="R592" i="216" s="1"/>
  <c r="N592" i="216"/>
  <c r="M592" i="216"/>
  <c r="O592" i="216" s="1"/>
  <c r="K592" i="216"/>
  <c r="J592" i="216"/>
  <c r="L592" i="216" s="1"/>
  <c r="H592" i="216"/>
  <c r="G592" i="216"/>
  <c r="I592" i="216" s="1"/>
  <c r="AC591" i="216"/>
  <c r="AB591" i="216"/>
  <c r="AD591" i="216" s="1"/>
  <c r="Z591" i="216"/>
  <c r="Y591" i="216"/>
  <c r="AA591" i="216" s="1"/>
  <c r="W591" i="216"/>
  <c r="V591" i="216"/>
  <c r="X591" i="216" s="1"/>
  <c r="T591" i="216"/>
  <c r="S591" i="216"/>
  <c r="U591" i="216" s="1"/>
  <c r="Q591" i="216"/>
  <c r="P591" i="216"/>
  <c r="R591" i="216" s="1"/>
  <c r="N591" i="216"/>
  <c r="M591" i="216"/>
  <c r="O591" i="216" s="1"/>
  <c r="K591" i="216"/>
  <c r="J591" i="216"/>
  <c r="L591" i="216" s="1"/>
  <c r="H591" i="216"/>
  <c r="G591" i="216"/>
  <c r="I591" i="216" s="1"/>
  <c r="AC590" i="216"/>
  <c r="AB590" i="216"/>
  <c r="AD590" i="216" s="1"/>
  <c r="Z590" i="216"/>
  <c r="Y590" i="216"/>
  <c r="AA590" i="216" s="1"/>
  <c r="W590" i="216"/>
  <c r="V590" i="216"/>
  <c r="X590" i="216" s="1"/>
  <c r="T590" i="216"/>
  <c r="S590" i="216"/>
  <c r="U590" i="216" s="1"/>
  <c r="Q590" i="216"/>
  <c r="P590" i="216"/>
  <c r="R590" i="216" s="1"/>
  <c r="N590" i="216"/>
  <c r="M590" i="216"/>
  <c r="O590" i="216" s="1"/>
  <c r="K590" i="216"/>
  <c r="J590" i="216"/>
  <c r="L590" i="216" s="1"/>
  <c r="H590" i="216"/>
  <c r="G590" i="216"/>
  <c r="I590" i="216" s="1"/>
  <c r="AC589" i="216"/>
  <c r="AB589" i="216"/>
  <c r="AD589" i="216" s="1"/>
  <c r="Z589" i="216"/>
  <c r="Y589" i="216"/>
  <c r="AA589" i="216" s="1"/>
  <c r="W589" i="216"/>
  <c r="V589" i="216"/>
  <c r="X589" i="216" s="1"/>
  <c r="T589" i="216"/>
  <c r="S589" i="216"/>
  <c r="U589" i="216" s="1"/>
  <c r="Q589" i="216"/>
  <c r="P589" i="216"/>
  <c r="R589" i="216" s="1"/>
  <c r="N589" i="216"/>
  <c r="M589" i="216"/>
  <c r="O589" i="216" s="1"/>
  <c r="K589" i="216"/>
  <c r="J589" i="216"/>
  <c r="L589" i="216" s="1"/>
  <c r="H589" i="216"/>
  <c r="G589" i="216"/>
  <c r="I589" i="216" s="1"/>
  <c r="AC588" i="216"/>
  <c r="AB588" i="216"/>
  <c r="AD588" i="216" s="1"/>
  <c r="Z588" i="216"/>
  <c r="Y588" i="216"/>
  <c r="AA588" i="216" s="1"/>
  <c r="W588" i="216"/>
  <c r="V588" i="216"/>
  <c r="X588" i="216" s="1"/>
  <c r="T588" i="216"/>
  <c r="S588" i="216"/>
  <c r="U588" i="216" s="1"/>
  <c r="Q588" i="216"/>
  <c r="P588" i="216"/>
  <c r="R588" i="216" s="1"/>
  <c r="N588" i="216"/>
  <c r="M588" i="216"/>
  <c r="O588" i="216" s="1"/>
  <c r="K588" i="216"/>
  <c r="J588" i="216"/>
  <c r="L588" i="216" s="1"/>
  <c r="H588" i="216"/>
  <c r="G588" i="216"/>
  <c r="I588" i="216" s="1"/>
  <c r="AC587" i="216"/>
  <c r="AB587" i="216"/>
  <c r="AD587" i="216" s="1"/>
  <c r="Z587" i="216"/>
  <c r="Y587" i="216"/>
  <c r="AA587" i="216" s="1"/>
  <c r="W587" i="216"/>
  <c r="V587" i="216"/>
  <c r="X587" i="216" s="1"/>
  <c r="T587" i="216"/>
  <c r="S587" i="216"/>
  <c r="U587" i="216" s="1"/>
  <c r="Q587" i="216"/>
  <c r="P587" i="216"/>
  <c r="R587" i="216" s="1"/>
  <c r="N587" i="216"/>
  <c r="M587" i="216"/>
  <c r="O587" i="216" s="1"/>
  <c r="K587" i="216"/>
  <c r="J587" i="216"/>
  <c r="L587" i="216" s="1"/>
  <c r="H587" i="216"/>
  <c r="G587" i="216"/>
  <c r="I587" i="216" s="1"/>
  <c r="AC586" i="216"/>
  <c r="AB586" i="216"/>
  <c r="AD586" i="216" s="1"/>
  <c r="Z586" i="216"/>
  <c r="Y586" i="216"/>
  <c r="AA586" i="216" s="1"/>
  <c r="W586" i="216"/>
  <c r="V586" i="216"/>
  <c r="X586" i="216" s="1"/>
  <c r="T586" i="216"/>
  <c r="S586" i="216"/>
  <c r="U586" i="216" s="1"/>
  <c r="Q586" i="216"/>
  <c r="P586" i="216"/>
  <c r="R586" i="216" s="1"/>
  <c r="N586" i="216"/>
  <c r="M586" i="216"/>
  <c r="O586" i="216" s="1"/>
  <c r="K586" i="216"/>
  <c r="J586" i="216"/>
  <c r="L586" i="216" s="1"/>
  <c r="H586" i="216"/>
  <c r="G586" i="216"/>
  <c r="I586" i="216" s="1"/>
  <c r="AC585" i="216"/>
  <c r="AB585" i="216"/>
  <c r="AD585" i="216" s="1"/>
  <c r="Z585" i="216"/>
  <c r="Y585" i="216"/>
  <c r="AA585" i="216" s="1"/>
  <c r="W585" i="216"/>
  <c r="V585" i="216"/>
  <c r="X585" i="216" s="1"/>
  <c r="T585" i="216"/>
  <c r="S585" i="216"/>
  <c r="U585" i="216" s="1"/>
  <c r="Q585" i="216"/>
  <c r="P585" i="216"/>
  <c r="R585" i="216" s="1"/>
  <c r="N585" i="216"/>
  <c r="M585" i="216"/>
  <c r="O585" i="216" s="1"/>
  <c r="K585" i="216"/>
  <c r="J585" i="216"/>
  <c r="L585" i="216" s="1"/>
  <c r="H585" i="216"/>
  <c r="G585" i="216"/>
  <c r="I585" i="216" s="1"/>
  <c r="AC584" i="216"/>
  <c r="AB584" i="216"/>
  <c r="AD584" i="216" s="1"/>
  <c r="Z584" i="216"/>
  <c r="Y584" i="216"/>
  <c r="AA584" i="216" s="1"/>
  <c r="W584" i="216"/>
  <c r="V584" i="216"/>
  <c r="X584" i="216" s="1"/>
  <c r="T584" i="216"/>
  <c r="S584" i="216"/>
  <c r="U584" i="216" s="1"/>
  <c r="Q584" i="216"/>
  <c r="P584" i="216"/>
  <c r="R584" i="216" s="1"/>
  <c r="N584" i="216"/>
  <c r="M584" i="216"/>
  <c r="O584" i="216" s="1"/>
  <c r="K584" i="216"/>
  <c r="J584" i="216"/>
  <c r="L584" i="216" s="1"/>
  <c r="H584" i="216"/>
  <c r="G584" i="216"/>
  <c r="I584" i="216" s="1"/>
  <c r="AC583" i="216"/>
  <c r="AB583" i="216"/>
  <c r="AD583" i="216" s="1"/>
  <c r="Z583" i="216"/>
  <c r="Y583" i="216"/>
  <c r="AA583" i="216" s="1"/>
  <c r="W583" i="216"/>
  <c r="V583" i="216"/>
  <c r="X583" i="216" s="1"/>
  <c r="T583" i="216"/>
  <c r="S583" i="216"/>
  <c r="U583" i="216" s="1"/>
  <c r="Q583" i="216"/>
  <c r="P583" i="216"/>
  <c r="R583" i="216" s="1"/>
  <c r="N583" i="216"/>
  <c r="M583" i="216"/>
  <c r="O583" i="216" s="1"/>
  <c r="K583" i="216"/>
  <c r="J583" i="216"/>
  <c r="L583" i="216" s="1"/>
  <c r="H583" i="216"/>
  <c r="G583" i="216"/>
  <c r="I583" i="216" s="1"/>
  <c r="AC582" i="216"/>
  <c r="AB582" i="216"/>
  <c r="AD582" i="216" s="1"/>
  <c r="Z582" i="216"/>
  <c r="Y582" i="216"/>
  <c r="AA582" i="216" s="1"/>
  <c r="W582" i="216"/>
  <c r="V582" i="216"/>
  <c r="X582" i="216" s="1"/>
  <c r="T582" i="216"/>
  <c r="S582" i="216"/>
  <c r="U582" i="216" s="1"/>
  <c r="Q582" i="216"/>
  <c r="P582" i="216"/>
  <c r="R582" i="216" s="1"/>
  <c r="N582" i="216"/>
  <c r="M582" i="216"/>
  <c r="O582" i="216" s="1"/>
  <c r="K582" i="216"/>
  <c r="J582" i="216"/>
  <c r="L582" i="216" s="1"/>
  <c r="H582" i="216"/>
  <c r="G582" i="216"/>
  <c r="I582" i="216" s="1"/>
  <c r="AC581" i="216"/>
  <c r="AB581" i="216"/>
  <c r="AD581" i="216" s="1"/>
  <c r="Z581" i="216"/>
  <c r="Y581" i="216"/>
  <c r="AA581" i="216" s="1"/>
  <c r="W581" i="216"/>
  <c r="V581" i="216"/>
  <c r="X581" i="216" s="1"/>
  <c r="T581" i="216"/>
  <c r="S581" i="216"/>
  <c r="U581" i="216" s="1"/>
  <c r="Q581" i="216"/>
  <c r="P581" i="216"/>
  <c r="R581" i="216" s="1"/>
  <c r="N581" i="216"/>
  <c r="M581" i="216"/>
  <c r="O581" i="216" s="1"/>
  <c r="K581" i="216"/>
  <c r="J581" i="216"/>
  <c r="L581" i="216" s="1"/>
  <c r="H581" i="216"/>
  <c r="G581" i="216"/>
  <c r="I581" i="216" s="1"/>
  <c r="AC580" i="216"/>
  <c r="AB580" i="216"/>
  <c r="AD580" i="216" s="1"/>
  <c r="Z580" i="216"/>
  <c r="Y580" i="216"/>
  <c r="AA580" i="216" s="1"/>
  <c r="W580" i="216"/>
  <c r="V580" i="216"/>
  <c r="X580" i="216" s="1"/>
  <c r="T580" i="216"/>
  <c r="S580" i="216"/>
  <c r="U580" i="216" s="1"/>
  <c r="Q580" i="216"/>
  <c r="P580" i="216"/>
  <c r="R580" i="216" s="1"/>
  <c r="N580" i="216"/>
  <c r="M580" i="216"/>
  <c r="O580" i="216" s="1"/>
  <c r="K580" i="216"/>
  <c r="J580" i="216"/>
  <c r="L580" i="216" s="1"/>
  <c r="H580" i="216"/>
  <c r="G580" i="216"/>
  <c r="I580" i="216" s="1"/>
  <c r="AC579" i="216"/>
  <c r="AB579" i="216"/>
  <c r="AD579" i="216" s="1"/>
  <c r="Z579" i="216"/>
  <c r="Y579" i="216"/>
  <c r="AA579" i="216" s="1"/>
  <c r="W579" i="216"/>
  <c r="V579" i="216"/>
  <c r="X579" i="216" s="1"/>
  <c r="T579" i="216"/>
  <c r="S579" i="216"/>
  <c r="U579" i="216" s="1"/>
  <c r="Q579" i="216"/>
  <c r="P579" i="216"/>
  <c r="R579" i="216" s="1"/>
  <c r="N579" i="216"/>
  <c r="M579" i="216"/>
  <c r="O579" i="216" s="1"/>
  <c r="K579" i="216"/>
  <c r="J579" i="216"/>
  <c r="L579" i="216" s="1"/>
  <c r="H579" i="216"/>
  <c r="G579" i="216"/>
  <c r="I579" i="216" s="1"/>
  <c r="AC578" i="216"/>
  <c r="AB578" i="216"/>
  <c r="AD578" i="216" s="1"/>
  <c r="Z578" i="216"/>
  <c r="Y578" i="216"/>
  <c r="AA578" i="216" s="1"/>
  <c r="W578" i="216"/>
  <c r="V578" i="216"/>
  <c r="X578" i="216" s="1"/>
  <c r="T578" i="216"/>
  <c r="S578" i="216"/>
  <c r="U578" i="216" s="1"/>
  <c r="Q578" i="216"/>
  <c r="P578" i="216"/>
  <c r="R578" i="216" s="1"/>
  <c r="N578" i="216"/>
  <c r="M578" i="216"/>
  <c r="O578" i="216" s="1"/>
  <c r="K578" i="216"/>
  <c r="J578" i="216"/>
  <c r="L578" i="216" s="1"/>
  <c r="H578" i="216"/>
  <c r="G578" i="216"/>
  <c r="I578" i="216" s="1"/>
  <c r="AC577" i="216"/>
  <c r="AB577" i="216"/>
  <c r="AD577" i="216" s="1"/>
  <c r="Z577" i="216"/>
  <c r="Y577" i="216"/>
  <c r="AA577" i="216" s="1"/>
  <c r="W577" i="216"/>
  <c r="V577" i="216"/>
  <c r="X577" i="216" s="1"/>
  <c r="T577" i="216"/>
  <c r="S577" i="216"/>
  <c r="U577" i="216" s="1"/>
  <c r="Q577" i="216"/>
  <c r="P577" i="216"/>
  <c r="R577" i="216" s="1"/>
  <c r="N577" i="216"/>
  <c r="M577" i="216"/>
  <c r="O577" i="216" s="1"/>
  <c r="K577" i="216"/>
  <c r="J577" i="216"/>
  <c r="L577" i="216" s="1"/>
  <c r="H577" i="216"/>
  <c r="G577" i="216"/>
  <c r="I577" i="216" s="1"/>
  <c r="AC576" i="216"/>
  <c r="AB576" i="216"/>
  <c r="AD576" i="216" s="1"/>
  <c r="Z576" i="216"/>
  <c r="Y576" i="216"/>
  <c r="AA576" i="216" s="1"/>
  <c r="W576" i="216"/>
  <c r="V576" i="216"/>
  <c r="X576" i="216" s="1"/>
  <c r="T576" i="216"/>
  <c r="S576" i="216"/>
  <c r="U576" i="216" s="1"/>
  <c r="Q576" i="216"/>
  <c r="P576" i="216"/>
  <c r="R576" i="216" s="1"/>
  <c r="N576" i="216"/>
  <c r="M576" i="216"/>
  <c r="O576" i="216" s="1"/>
  <c r="K576" i="216"/>
  <c r="J576" i="216"/>
  <c r="L576" i="216" s="1"/>
  <c r="H576" i="216"/>
  <c r="G576" i="216"/>
  <c r="I576" i="216" s="1"/>
  <c r="AC575" i="216"/>
  <c r="AB575" i="216"/>
  <c r="AD575" i="216" s="1"/>
  <c r="Z575" i="216"/>
  <c r="Y575" i="216"/>
  <c r="AA575" i="216" s="1"/>
  <c r="W575" i="216"/>
  <c r="V575" i="216"/>
  <c r="X575" i="216" s="1"/>
  <c r="T575" i="216"/>
  <c r="S575" i="216"/>
  <c r="U575" i="216" s="1"/>
  <c r="Q575" i="216"/>
  <c r="P575" i="216"/>
  <c r="R575" i="216" s="1"/>
  <c r="N575" i="216"/>
  <c r="M575" i="216"/>
  <c r="O575" i="216" s="1"/>
  <c r="K575" i="216"/>
  <c r="J575" i="216"/>
  <c r="L575" i="216" s="1"/>
  <c r="H575" i="216"/>
  <c r="G575" i="216"/>
  <c r="I575" i="216" s="1"/>
  <c r="AC574" i="216"/>
  <c r="AB574" i="216"/>
  <c r="AD574" i="216" s="1"/>
  <c r="Z574" i="216"/>
  <c r="Y574" i="216"/>
  <c r="AA574" i="216" s="1"/>
  <c r="W574" i="216"/>
  <c r="V574" i="216"/>
  <c r="X574" i="216" s="1"/>
  <c r="T574" i="216"/>
  <c r="S574" i="216"/>
  <c r="U574" i="216" s="1"/>
  <c r="Q574" i="216"/>
  <c r="P574" i="216"/>
  <c r="R574" i="216" s="1"/>
  <c r="N574" i="216"/>
  <c r="M574" i="216"/>
  <c r="O574" i="216" s="1"/>
  <c r="K574" i="216"/>
  <c r="J574" i="216"/>
  <c r="L574" i="216" s="1"/>
  <c r="H574" i="216"/>
  <c r="G574" i="216"/>
  <c r="I574" i="216" s="1"/>
  <c r="AC573" i="216"/>
  <c r="AB573" i="216"/>
  <c r="AD573" i="216" s="1"/>
  <c r="Z573" i="216"/>
  <c r="Y573" i="216"/>
  <c r="AA573" i="216" s="1"/>
  <c r="W573" i="216"/>
  <c r="V573" i="216"/>
  <c r="X573" i="216" s="1"/>
  <c r="T573" i="216"/>
  <c r="S573" i="216"/>
  <c r="U573" i="216" s="1"/>
  <c r="Q573" i="216"/>
  <c r="P573" i="216"/>
  <c r="R573" i="216" s="1"/>
  <c r="N573" i="216"/>
  <c r="M573" i="216"/>
  <c r="O573" i="216" s="1"/>
  <c r="K573" i="216"/>
  <c r="J573" i="216"/>
  <c r="L573" i="216" s="1"/>
  <c r="H573" i="216"/>
  <c r="G573" i="216"/>
  <c r="I573" i="216" s="1"/>
  <c r="AC572" i="216"/>
  <c r="AB572" i="216"/>
  <c r="AD572" i="216" s="1"/>
  <c r="Z572" i="216"/>
  <c r="Y572" i="216"/>
  <c r="AA572" i="216" s="1"/>
  <c r="W572" i="216"/>
  <c r="V572" i="216"/>
  <c r="X572" i="216" s="1"/>
  <c r="T572" i="216"/>
  <c r="S572" i="216"/>
  <c r="U572" i="216" s="1"/>
  <c r="Q572" i="216"/>
  <c r="P572" i="216"/>
  <c r="R572" i="216" s="1"/>
  <c r="N572" i="216"/>
  <c r="M572" i="216"/>
  <c r="O572" i="216" s="1"/>
  <c r="K572" i="216"/>
  <c r="J572" i="216"/>
  <c r="L572" i="216" s="1"/>
  <c r="H572" i="216"/>
  <c r="G572" i="216"/>
  <c r="I572" i="216" s="1"/>
  <c r="AC571" i="216"/>
  <c r="AB571" i="216"/>
  <c r="AD571" i="216" s="1"/>
  <c r="Z571" i="216"/>
  <c r="Y571" i="216"/>
  <c r="AA571" i="216" s="1"/>
  <c r="W571" i="216"/>
  <c r="V571" i="216"/>
  <c r="X571" i="216" s="1"/>
  <c r="T571" i="216"/>
  <c r="S571" i="216"/>
  <c r="U571" i="216" s="1"/>
  <c r="Q571" i="216"/>
  <c r="P571" i="216"/>
  <c r="R571" i="216" s="1"/>
  <c r="N571" i="216"/>
  <c r="M571" i="216"/>
  <c r="O571" i="216" s="1"/>
  <c r="K571" i="216"/>
  <c r="J571" i="216"/>
  <c r="L571" i="216" s="1"/>
  <c r="H571" i="216"/>
  <c r="G571" i="216"/>
  <c r="I571" i="216" s="1"/>
  <c r="AC570" i="216"/>
  <c r="AB570" i="216"/>
  <c r="AD570" i="216" s="1"/>
  <c r="Z570" i="216"/>
  <c r="Y570" i="216"/>
  <c r="AA570" i="216" s="1"/>
  <c r="W570" i="216"/>
  <c r="V570" i="216"/>
  <c r="X570" i="216" s="1"/>
  <c r="T570" i="216"/>
  <c r="S570" i="216"/>
  <c r="U570" i="216" s="1"/>
  <c r="Q570" i="216"/>
  <c r="P570" i="216"/>
  <c r="R570" i="216" s="1"/>
  <c r="N570" i="216"/>
  <c r="M570" i="216"/>
  <c r="O570" i="216" s="1"/>
  <c r="K570" i="216"/>
  <c r="J570" i="216"/>
  <c r="L570" i="216" s="1"/>
  <c r="H570" i="216"/>
  <c r="G570" i="216"/>
  <c r="I570" i="216" s="1"/>
  <c r="AC569" i="216"/>
  <c r="AB569" i="216"/>
  <c r="AD569" i="216" s="1"/>
  <c r="Z569" i="216"/>
  <c r="Y569" i="216"/>
  <c r="AA569" i="216" s="1"/>
  <c r="W569" i="216"/>
  <c r="V569" i="216"/>
  <c r="X569" i="216" s="1"/>
  <c r="T569" i="216"/>
  <c r="S569" i="216"/>
  <c r="U569" i="216" s="1"/>
  <c r="Q569" i="216"/>
  <c r="P569" i="216"/>
  <c r="R569" i="216" s="1"/>
  <c r="N569" i="216"/>
  <c r="M569" i="216"/>
  <c r="O569" i="216" s="1"/>
  <c r="K569" i="216"/>
  <c r="J569" i="216"/>
  <c r="L569" i="216" s="1"/>
  <c r="H569" i="216"/>
  <c r="G569" i="216"/>
  <c r="I569" i="216" s="1"/>
  <c r="AC568" i="216"/>
  <c r="AB568" i="216"/>
  <c r="AD568" i="216" s="1"/>
  <c r="Z568" i="216"/>
  <c r="Y568" i="216"/>
  <c r="AA568" i="216" s="1"/>
  <c r="W568" i="216"/>
  <c r="V568" i="216"/>
  <c r="X568" i="216" s="1"/>
  <c r="T568" i="216"/>
  <c r="S568" i="216"/>
  <c r="U568" i="216" s="1"/>
  <c r="Q568" i="216"/>
  <c r="P568" i="216"/>
  <c r="R568" i="216" s="1"/>
  <c r="N568" i="216"/>
  <c r="M568" i="216"/>
  <c r="O568" i="216" s="1"/>
  <c r="K568" i="216"/>
  <c r="J568" i="216"/>
  <c r="L568" i="216" s="1"/>
  <c r="H568" i="216"/>
  <c r="G568" i="216"/>
  <c r="I568" i="216" s="1"/>
  <c r="AC567" i="216"/>
  <c r="AB567" i="216"/>
  <c r="AD567" i="216" s="1"/>
  <c r="Z567" i="216"/>
  <c r="Y567" i="216"/>
  <c r="AA567" i="216" s="1"/>
  <c r="W567" i="216"/>
  <c r="V567" i="216"/>
  <c r="X567" i="216" s="1"/>
  <c r="T567" i="216"/>
  <c r="S567" i="216"/>
  <c r="U567" i="216" s="1"/>
  <c r="Q567" i="216"/>
  <c r="P567" i="216"/>
  <c r="R567" i="216" s="1"/>
  <c r="N567" i="216"/>
  <c r="M567" i="216"/>
  <c r="O567" i="216" s="1"/>
  <c r="K567" i="216"/>
  <c r="J567" i="216"/>
  <c r="L567" i="216" s="1"/>
  <c r="H567" i="216"/>
  <c r="G567" i="216"/>
  <c r="I567" i="216" s="1"/>
  <c r="AC566" i="216"/>
  <c r="AB566" i="216"/>
  <c r="AD566" i="216" s="1"/>
  <c r="Z566" i="216"/>
  <c r="Y566" i="216"/>
  <c r="AA566" i="216" s="1"/>
  <c r="W566" i="216"/>
  <c r="V566" i="216"/>
  <c r="X566" i="216" s="1"/>
  <c r="T566" i="216"/>
  <c r="S566" i="216"/>
  <c r="U566" i="216" s="1"/>
  <c r="Q566" i="216"/>
  <c r="P566" i="216"/>
  <c r="R566" i="216" s="1"/>
  <c r="N566" i="216"/>
  <c r="M566" i="216"/>
  <c r="O566" i="216" s="1"/>
  <c r="K566" i="216"/>
  <c r="J566" i="216"/>
  <c r="L566" i="216" s="1"/>
  <c r="H566" i="216"/>
  <c r="G566" i="216"/>
  <c r="I566" i="216" s="1"/>
  <c r="AC565" i="216"/>
  <c r="AB565" i="216"/>
  <c r="AD565" i="216" s="1"/>
  <c r="Z565" i="216"/>
  <c r="Y565" i="216"/>
  <c r="AA565" i="216" s="1"/>
  <c r="W565" i="216"/>
  <c r="V565" i="216"/>
  <c r="X565" i="216" s="1"/>
  <c r="T565" i="216"/>
  <c r="S565" i="216"/>
  <c r="U565" i="216" s="1"/>
  <c r="Q565" i="216"/>
  <c r="P565" i="216"/>
  <c r="R565" i="216" s="1"/>
  <c r="N565" i="216"/>
  <c r="M565" i="216"/>
  <c r="O565" i="216" s="1"/>
  <c r="K565" i="216"/>
  <c r="J565" i="216"/>
  <c r="L565" i="216" s="1"/>
  <c r="H565" i="216"/>
  <c r="G565" i="216"/>
  <c r="I565" i="216" s="1"/>
  <c r="AC564" i="216"/>
  <c r="AB564" i="216"/>
  <c r="AD564" i="216" s="1"/>
  <c r="Z564" i="216"/>
  <c r="Y564" i="216"/>
  <c r="AA564" i="216" s="1"/>
  <c r="W564" i="216"/>
  <c r="V564" i="216"/>
  <c r="X564" i="216" s="1"/>
  <c r="T564" i="216"/>
  <c r="S564" i="216"/>
  <c r="U564" i="216" s="1"/>
  <c r="Q564" i="216"/>
  <c r="P564" i="216"/>
  <c r="R564" i="216" s="1"/>
  <c r="N564" i="216"/>
  <c r="M564" i="216"/>
  <c r="O564" i="216" s="1"/>
  <c r="K564" i="216"/>
  <c r="J564" i="216"/>
  <c r="L564" i="216" s="1"/>
  <c r="H564" i="216"/>
  <c r="G564" i="216"/>
  <c r="I564" i="216" s="1"/>
  <c r="AC563" i="216"/>
  <c r="AB563" i="216"/>
  <c r="AD563" i="216" s="1"/>
  <c r="Z563" i="216"/>
  <c r="Y563" i="216"/>
  <c r="AA563" i="216" s="1"/>
  <c r="W563" i="216"/>
  <c r="V563" i="216"/>
  <c r="X563" i="216" s="1"/>
  <c r="T563" i="216"/>
  <c r="S563" i="216"/>
  <c r="U563" i="216" s="1"/>
  <c r="Q563" i="216"/>
  <c r="P563" i="216"/>
  <c r="R563" i="216" s="1"/>
  <c r="N563" i="216"/>
  <c r="M563" i="216"/>
  <c r="O563" i="216" s="1"/>
  <c r="K563" i="216"/>
  <c r="J563" i="216"/>
  <c r="L563" i="216" s="1"/>
  <c r="H563" i="216"/>
  <c r="G563" i="216"/>
  <c r="I563" i="216" s="1"/>
  <c r="AC562" i="216"/>
  <c r="AB562" i="216"/>
  <c r="AD562" i="216" s="1"/>
  <c r="Z562" i="216"/>
  <c r="Y562" i="216"/>
  <c r="AA562" i="216" s="1"/>
  <c r="W562" i="216"/>
  <c r="V562" i="216"/>
  <c r="X562" i="216" s="1"/>
  <c r="T562" i="216"/>
  <c r="S562" i="216"/>
  <c r="U562" i="216" s="1"/>
  <c r="Q562" i="216"/>
  <c r="P562" i="216"/>
  <c r="R562" i="216" s="1"/>
  <c r="N562" i="216"/>
  <c r="M562" i="216"/>
  <c r="O562" i="216" s="1"/>
  <c r="K562" i="216"/>
  <c r="J562" i="216"/>
  <c r="L562" i="216" s="1"/>
  <c r="H562" i="216"/>
  <c r="G562" i="216"/>
  <c r="I562" i="216" s="1"/>
  <c r="AC561" i="216"/>
  <c r="AB561" i="216"/>
  <c r="AD561" i="216" s="1"/>
  <c r="Z561" i="216"/>
  <c r="Y561" i="216"/>
  <c r="AA561" i="216" s="1"/>
  <c r="W561" i="216"/>
  <c r="V561" i="216"/>
  <c r="X561" i="216" s="1"/>
  <c r="T561" i="216"/>
  <c r="S561" i="216"/>
  <c r="U561" i="216" s="1"/>
  <c r="Q561" i="216"/>
  <c r="P561" i="216"/>
  <c r="R561" i="216" s="1"/>
  <c r="N561" i="216"/>
  <c r="M561" i="216"/>
  <c r="O561" i="216" s="1"/>
  <c r="K561" i="216"/>
  <c r="J561" i="216"/>
  <c r="L561" i="216" s="1"/>
  <c r="H561" i="216"/>
  <c r="G561" i="216"/>
  <c r="I561" i="216" s="1"/>
  <c r="AC560" i="216"/>
  <c r="AB560" i="216"/>
  <c r="AD560" i="216" s="1"/>
  <c r="Z560" i="216"/>
  <c r="Y560" i="216"/>
  <c r="AA560" i="216" s="1"/>
  <c r="W560" i="216"/>
  <c r="V560" i="216"/>
  <c r="X560" i="216" s="1"/>
  <c r="T560" i="216"/>
  <c r="S560" i="216"/>
  <c r="U560" i="216" s="1"/>
  <c r="Q560" i="216"/>
  <c r="P560" i="216"/>
  <c r="R560" i="216" s="1"/>
  <c r="N560" i="216"/>
  <c r="M560" i="216"/>
  <c r="O560" i="216" s="1"/>
  <c r="K560" i="216"/>
  <c r="J560" i="216"/>
  <c r="L560" i="216" s="1"/>
  <c r="H560" i="216"/>
  <c r="G560" i="216"/>
  <c r="I560" i="216" s="1"/>
  <c r="AC559" i="216"/>
  <c r="AB559" i="216"/>
  <c r="AD559" i="216" s="1"/>
  <c r="Z559" i="216"/>
  <c r="Y559" i="216"/>
  <c r="AA559" i="216" s="1"/>
  <c r="W559" i="216"/>
  <c r="V559" i="216"/>
  <c r="X559" i="216" s="1"/>
  <c r="T559" i="216"/>
  <c r="S559" i="216"/>
  <c r="U559" i="216" s="1"/>
  <c r="Q559" i="216"/>
  <c r="P559" i="216"/>
  <c r="R559" i="216" s="1"/>
  <c r="N559" i="216"/>
  <c r="M559" i="216"/>
  <c r="O559" i="216" s="1"/>
  <c r="K559" i="216"/>
  <c r="J559" i="216"/>
  <c r="L559" i="216" s="1"/>
  <c r="H559" i="216"/>
  <c r="G559" i="216"/>
  <c r="I559" i="216" s="1"/>
  <c r="AC558" i="216"/>
  <c r="AB558" i="216"/>
  <c r="AD558" i="216" s="1"/>
  <c r="Z558" i="216"/>
  <c r="Y558" i="216"/>
  <c r="AA558" i="216" s="1"/>
  <c r="W558" i="216"/>
  <c r="V558" i="216"/>
  <c r="X558" i="216" s="1"/>
  <c r="T558" i="216"/>
  <c r="S558" i="216"/>
  <c r="U558" i="216" s="1"/>
  <c r="Q558" i="216"/>
  <c r="P558" i="216"/>
  <c r="R558" i="216" s="1"/>
  <c r="N558" i="216"/>
  <c r="M558" i="216"/>
  <c r="O558" i="216" s="1"/>
  <c r="K558" i="216"/>
  <c r="J558" i="216"/>
  <c r="L558" i="216" s="1"/>
  <c r="H558" i="216"/>
  <c r="G558" i="216"/>
  <c r="I558" i="216" s="1"/>
  <c r="AC557" i="216"/>
  <c r="AB557" i="216"/>
  <c r="AD557" i="216" s="1"/>
  <c r="Z557" i="216"/>
  <c r="Y557" i="216"/>
  <c r="AA557" i="216" s="1"/>
  <c r="W557" i="216"/>
  <c r="V557" i="216"/>
  <c r="X557" i="216" s="1"/>
  <c r="T557" i="216"/>
  <c r="S557" i="216"/>
  <c r="U557" i="216" s="1"/>
  <c r="Q557" i="216"/>
  <c r="P557" i="216"/>
  <c r="R557" i="216" s="1"/>
  <c r="N557" i="216"/>
  <c r="M557" i="216"/>
  <c r="O557" i="216" s="1"/>
  <c r="K557" i="216"/>
  <c r="J557" i="216"/>
  <c r="L557" i="216" s="1"/>
  <c r="H557" i="216"/>
  <c r="G557" i="216"/>
  <c r="I557" i="216" s="1"/>
  <c r="AC556" i="216"/>
  <c r="AB556" i="216"/>
  <c r="AD556" i="216" s="1"/>
  <c r="Z556" i="216"/>
  <c r="Y556" i="216"/>
  <c r="AA556" i="216" s="1"/>
  <c r="W556" i="216"/>
  <c r="V556" i="216"/>
  <c r="X556" i="216" s="1"/>
  <c r="T556" i="216"/>
  <c r="S556" i="216"/>
  <c r="U556" i="216" s="1"/>
  <c r="Q556" i="216"/>
  <c r="P556" i="216"/>
  <c r="R556" i="216" s="1"/>
  <c r="N556" i="216"/>
  <c r="M556" i="216"/>
  <c r="O556" i="216" s="1"/>
  <c r="K556" i="216"/>
  <c r="J556" i="216"/>
  <c r="L556" i="216" s="1"/>
  <c r="H556" i="216"/>
  <c r="G556" i="216"/>
  <c r="I556" i="216" s="1"/>
  <c r="AC555" i="216"/>
  <c r="AB555" i="216"/>
  <c r="AD555" i="216" s="1"/>
  <c r="Z555" i="216"/>
  <c r="Y555" i="216"/>
  <c r="AA555" i="216" s="1"/>
  <c r="W555" i="216"/>
  <c r="V555" i="216"/>
  <c r="X555" i="216" s="1"/>
  <c r="T555" i="216"/>
  <c r="S555" i="216"/>
  <c r="U555" i="216" s="1"/>
  <c r="Q555" i="216"/>
  <c r="P555" i="216"/>
  <c r="R555" i="216" s="1"/>
  <c r="N555" i="216"/>
  <c r="M555" i="216"/>
  <c r="O555" i="216" s="1"/>
  <c r="K555" i="216"/>
  <c r="J555" i="216"/>
  <c r="L555" i="216" s="1"/>
  <c r="H555" i="216"/>
  <c r="G555" i="216"/>
  <c r="I555" i="216" s="1"/>
  <c r="AC554" i="216"/>
  <c r="AB554" i="216"/>
  <c r="AD554" i="216" s="1"/>
  <c r="Z554" i="216"/>
  <c r="Y554" i="216"/>
  <c r="AA554" i="216" s="1"/>
  <c r="W554" i="216"/>
  <c r="V554" i="216"/>
  <c r="X554" i="216" s="1"/>
  <c r="T554" i="216"/>
  <c r="S554" i="216"/>
  <c r="U554" i="216" s="1"/>
  <c r="Q554" i="216"/>
  <c r="P554" i="216"/>
  <c r="R554" i="216" s="1"/>
  <c r="N554" i="216"/>
  <c r="M554" i="216"/>
  <c r="O554" i="216" s="1"/>
  <c r="K554" i="216"/>
  <c r="J554" i="216"/>
  <c r="L554" i="216" s="1"/>
  <c r="H554" i="216"/>
  <c r="G554" i="216"/>
  <c r="I554" i="216" s="1"/>
  <c r="AC553" i="216"/>
  <c r="AB553" i="216"/>
  <c r="AD553" i="216" s="1"/>
  <c r="Z553" i="216"/>
  <c r="Y553" i="216"/>
  <c r="AA553" i="216" s="1"/>
  <c r="W553" i="216"/>
  <c r="V553" i="216"/>
  <c r="X553" i="216" s="1"/>
  <c r="T553" i="216"/>
  <c r="S553" i="216"/>
  <c r="U553" i="216" s="1"/>
  <c r="Q553" i="216"/>
  <c r="P553" i="216"/>
  <c r="R553" i="216" s="1"/>
  <c r="N553" i="216"/>
  <c r="M553" i="216"/>
  <c r="O553" i="216" s="1"/>
  <c r="K553" i="216"/>
  <c r="J553" i="216"/>
  <c r="L553" i="216" s="1"/>
  <c r="H553" i="216"/>
  <c r="G553" i="216"/>
  <c r="I553" i="216" s="1"/>
  <c r="AC552" i="216"/>
  <c r="AB552" i="216"/>
  <c r="AD552" i="216" s="1"/>
  <c r="Z552" i="216"/>
  <c r="Y552" i="216"/>
  <c r="AA552" i="216" s="1"/>
  <c r="W552" i="216"/>
  <c r="V552" i="216"/>
  <c r="X552" i="216" s="1"/>
  <c r="T552" i="216"/>
  <c r="S552" i="216"/>
  <c r="U552" i="216" s="1"/>
  <c r="Q552" i="216"/>
  <c r="P552" i="216"/>
  <c r="R552" i="216" s="1"/>
  <c r="N552" i="216"/>
  <c r="M552" i="216"/>
  <c r="O552" i="216" s="1"/>
  <c r="K552" i="216"/>
  <c r="J552" i="216"/>
  <c r="L552" i="216" s="1"/>
  <c r="H552" i="216"/>
  <c r="G552" i="216"/>
  <c r="I552" i="216" s="1"/>
  <c r="AC551" i="216"/>
  <c r="AB551" i="216"/>
  <c r="AD551" i="216" s="1"/>
  <c r="Z551" i="216"/>
  <c r="Y551" i="216"/>
  <c r="AA551" i="216" s="1"/>
  <c r="W551" i="216"/>
  <c r="V551" i="216"/>
  <c r="X551" i="216" s="1"/>
  <c r="T551" i="216"/>
  <c r="S551" i="216"/>
  <c r="U551" i="216" s="1"/>
  <c r="Q551" i="216"/>
  <c r="P551" i="216"/>
  <c r="R551" i="216" s="1"/>
  <c r="N551" i="216"/>
  <c r="M551" i="216"/>
  <c r="O551" i="216" s="1"/>
  <c r="K551" i="216"/>
  <c r="J551" i="216"/>
  <c r="L551" i="216" s="1"/>
  <c r="H551" i="216"/>
  <c r="G551" i="216"/>
  <c r="I551" i="216" s="1"/>
  <c r="AC550" i="216"/>
  <c r="AB550" i="216"/>
  <c r="AD550" i="216" s="1"/>
  <c r="Z550" i="216"/>
  <c r="Y550" i="216"/>
  <c r="AA550" i="216" s="1"/>
  <c r="W550" i="216"/>
  <c r="V550" i="216"/>
  <c r="X550" i="216" s="1"/>
  <c r="T550" i="216"/>
  <c r="S550" i="216"/>
  <c r="U550" i="216" s="1"/>
  <c r="Q550" i="216"/>
  <c r="P550" i="216"/>
  <c r="R550" i="216" s="1"/>
  <c r="N550" i="216"/>
  <c r="M550" i="216"/>
  <c r="O550" i="216" s="1"/>
  <c r="K550" i="216"/>
  <c r="J550" i="216"/>
  <c r="L550" i="216" s="1"/>
  <c r="H550" i="216"/>
  <c r="G550" i="216"/>
  <c r="I550" i="216" s="1"/>
  <c r="AC549" i="216"/>
  <c r="AB549" i="216"/>
  <c r="AD549" i="216" s="1"/>
  <c r="Z549" i="216"/>
  <c r="Y549" i="216"/>
  <c r="AA549" i="216" s="1"/>
  <c r="W549" i="216"/>
  <c r="V549" i="216"/>
  <c r="X549" i="216" s="1"/>
  <c r="T549" i="216"/>
  <c r="S549" i="216"/>
  <c r="U549" i="216" s="1"/>
  <c r="Q549" i="216"/>
  <c r="P549" i="216"/>
  <c r="R549" i="216" s="1"/>
  <c r="N549" i="216"/>
  <c r="M549" i="216"/>
  <c r="O549" i="216" s="1"/>
  <c r="K549" i="216"/>
  <c r="J549" i="216"/>
  <c r="L549" i="216" s="1"/>
  <c r="H549" i="216"/>
  <c r="G549" i="216"/>
  <c r="I549" i="216" s="1"/>
  <c r="AC548" i="216"/>
  <c r="AB548" i="216"/>
  <c r="AD548" i="216" s="1"/>
  <c r="Z548" i="216"/>
  <c r="Y548" i="216"/>
  <c r="AA548" i="216" s="1"/>
  <c r="W548" i="216"/>
  <c r="V548" i="216"/>
  <c r="X548" i="216" s="1"/>
  <c r="T548" i="216"/>
  <c r="S548" i="216"/>
  <c r="U548" i="216" s="1"/>
  <c r="Q548" i="216"/>
  <c r="P548" i="216"/>
  <c r="R548" i="216" s="1"/>
  <c r="N548" i="216"/>
  <c r="M548" i="216"/>
  <c r="O548" i="216" s="1"/>
  <c r="K548" i="216"/>
  <c r="J548" i="216"/>
  <c r="L548" i="216" s="1"/>
  <c r="H548" i="216"/>
  <c r="G548" i="216"/>
  <c r="I548" i="216" s="1"/>
  <c r="AC547" i="216"/>
  <c r="AB547" i="216"/>
  <c r="AD547" i="216" s="1"/>
  <c r="Z547" i="216"/>
  <c r="Y547" i="216"/>
  <c r="AA547" i="216" s="1"/>
  <c r="W547" i="216"/>
  <c r="V547" i="216"/>
  <c r="X547" i="216" s="1"/>
  <c r="T547" i="216"/>
  <c r="S547" i="216"/>
  <c r="U547" i="216" s="1"/>
  <c r="Q547" i="216"/>
  <c r="P547" i="216"/>
  <c r="R547" i="216" s="1"/>
  <c r="N547" i="216"/>
  <c r="M547" i="216"/>
  <c r="O547" i="216" s="1"/>
  <c r="K547" i="216"/>
  <c r="J547" i="216"/>
  <c r="L547" i="216" s="1"/>
  <c r="H547" i="216"/>
  <c r="G547" i="216"/>
  <c r="I547" i="216" s="1"/>
  <c r="AC546" i="216"/>
  <c r="AB546" i="216"/>
  <c r="AD546" i="216" s="1"/>
  <c r="Z546" i="216"/>
  <c r="Y546" i="216"/>
  <c r="AA546" i="216" s="1"/>
  <c r="W546" i="216"/>
  <c r="V546" i="216"/>
  <c r="X546" i="216" s="1"/>
  <c r="T546" i="216"/>
  <c r="S546" i="216"/>
  <c r="U546" i="216" s="1"/>
  <c r="Q546" i="216"/>
  <c r="P546" i="216"/>
  <c r="R546" i="216" s="1"/>
  <c r="N546" i="216"/>
  <c r="M546" i="216"/>
  <c r="O546" i="216" s="1"/>
  <c r="K546" i="216"/>
  <c r="J546" i="216"/>
  <c r="L546" i="216" s="1"/>
  <c r="H546" i="216"/>
  <c r="G546" i="216"/>
  <c r="I546" i="216" s="1"/>
  <c r="AC545" i="216"/>
  <c r="AB545" i="216"/>
  <c r="AD545" i="216" s="1"/>
  <c r="Z545" i="216"/>
  <c r="Y545" i="216"/>
  <c r="AA545" i="216" s="1"/>
  <c r="W545" i="216"/>
  <c r="V545" i="216"/>
  <c r="X545" i="216" s="1"/>
  <c r="T545" i="216"/>
  <c r="S545" i="216"/>
  <c r="U545" i="216" s="1"/>
  <c r="Q545" i="216"/>
  <c r="P545" i="216"/>
  <c r="R545" i="216" s="1"/>
  <c r="N545" i="216"/>
  <c r="M545" i="216"/>
  <c r="O545" i="216" s="1"/>
  <c r="K545" i="216"/>
  <c r="J545" i="216"/>
  <c r="L545" i="216" s="1"/>
  <c r="H545" i="216"/>
  <c r="G545" i="216"/>
  <c r="I545" i="216" s="1"/>
  <c r="AC544" i="216"/>
  <c r="AB544" i="216"/>
  <c r="AD544" i="216" s="1"/>
  <c r="Z544" i="216"/>
  <c r="Y544" i="216"/>
  <c r="AA544" i="216" s="1"/>
  <c r="W544" i="216"/>
  <c r="V544" i="216"/>
  <c r="X544" i="216" s="1"/>
  <c r="T544" i="216"/>
  <c r="S544" i="216"/>
  <c r="U544" i="216" s="1"/>
  <c r="Q544" i="216"/>
  <c r="P544" i="216"/>
  <c r="R544" i="216" s="1"/>
  <c r="N544" i="216"/>
  <c r="M544" i="216"/>
  <c r="O544" i="216" s="1"/>
  <c r="K544" i="216"/>
  <c r="J544" i="216"/>
  <c r="L544" i="216" s="1"/>
  <c r="H544" i="216"/>
  <c r="G544" i="216"/>
  <c r="I544" i="216" s="1"/>
  <c r="AC543" i="216"/>
  <c r="AB543" i="216"/>
  <c r="AD543" i="216" s="1"/>
  <c r="Z543" i="216"/>
  <c r="Y543" i="216"/>
  <c r="AA543" i="216" s="1"/>
  <c r="W543" i="216"/>
  <c r="V543" i="216"/>
  <c r="X543" i="216" s="1"/>
  <c r="T543" i="216"/>
  <c r="S543" i="216"/>
  <c r="U543" i="216" s="1"/>
  <c r="Q543" i="216"/>
  <c r="P543" i="216"/>
  <c r="R543" i="216" s="1"/>
  <c r="N543" i="216"/>
  <c r="M543" i="216"/>
  <c r="O543" i="216" s="1"/>
  <c r="K543" i="216"/>
  <c r="J543" i="216"/>
  <c r="L543" i="216" s="1"/>
  <c r="H543" i="216"/>
  <c r="G543" i="216"/>
  <c r="I543" i="216" s="1"/>
  <c r="AC542" i="216"/>
  <c r="AB542" i="216"/>
  <c r="AD542" i="216" s="1"/>
  <c r="Z542" i="216"/>
  <c r="Y542" i="216"/>
  <c r="AA542" i="216" s="1"/>
  <c r="W542" i="216"/>
  <c r="V542" i="216"/>
  <c r="X542" i="216" s="1"/>
  <c r="T542" i="216"/>
  <c r="S542" i="216"/>
  <c r="U542" i="216" s="1"/>
  <c r="Q542" i="216"/>
  <c r="P542" i="216"/>
  <c r="R542" i="216" s="1"/>
  <c r="N542" i="216"/>
  <c r="M542" i="216"/>
  <c r="O542" i="216" s="1"/>
  <c r="K542" i="216"/>
  <c r="J542" i="216"/>
  <c r="L542" i="216" s="1"/>
  <c r="H542" i="216"/>
  <c r="G542" i="216"/>
  <c r="I542" i="216" s="1"/>
  <c r="AC541" i="216"/>
  <c r="AB541" i="216"/>
  <c r="AD541" i="216" s="1"/>
  <c r="Z541" i="216"/>
  <c r="Y541" i="216"/>
  <c r="AA541" i="216" s="1"/>
  <c r="W541" i="216"/>
  <c r="V541" i="216"/>
  <c r="X541" i="216" s="1"/>
  <c r="T541" i="216"/>
  <c r="S541" i="216"/>
  <c r="U541" i="216" s="1"/>
  <c r="Q541" i="216"/>
  <c r="P541" i="216"/>
  <c r="R541" i="216" s="1"/>
  <c r="N541" i="216"/>
  <c r="M541" i="216"/>
  <c r="O541" i="216" s="1"/>
  <c r="K541" i="216"/>
  <c r="J541" i="216"/>
  <c r="L541" i="216" s="1"/>
  <c r="H541" i="216"/>
  <c r="G541" i="216"/>
  <c r="I541" i="216" s="1"/>
  <c r="AC540" i="216"/>
  <c r="AB540" i="216"/>
  <c r="AD540" i="216" s="1"/>
  <c r="Z540" i="216"/>
  <c r="Y540" i="216"/>
  <c r="AA540" i="216" s="1"/>
  <c r="W540" i="216"/>
  <c r="V540" i="216"/>
  <c r="X540" i="216" s="1"/>
  <c r="T540" i="216"/>
  <c r="S540" i="216"/>
  <c r="U540" i="216" s="1"/>
  <c r="Q540" i="216"/>
  <c r="P540" i="216"/>
  <c r="R540" i="216" s="1"/>
  <c r="N540" i="216"/>
  <c r="M540" i="216"/>
  <c r="O540" i="216" s="1"/>
  <c r="K540" i="216"/>
  <c r="J540" i="216"/>
  <c r="L540" i="216" s="1"/>
  <c r="H540" i="216"/>
  <c r="G540" i="216"/>
  <c r="I540" i="216" s="1"/>
  <c r="AC539" i="216"/>
  <c r="AB539" i="216"/>
  <c r="AD539" i="216" s="1"/>
  <c r="Z539" i="216"/>
  <c r="Y539" i="216"/>
  <c r="AA539" i="216" s="1"/>
  <c r="W539" i="216"/>
  <c r="V539" i="216"/>
  <c r="X539" i="216" s="1"/>
  <c r="T539" i="216"/>
  <c r="S539" i="216"/>
  <c r="U539" i="216" s="1"/>
  <c r="Q539" i="216"/>
  <c r="P539" i="216"/>
  <c r="R539" i="216" s="1"/>
  <c r="N539" i="216"/>
  <c r="M539" i="216"/>
  <c r="O539" i="216" s="1"/>
  <c r="K539" i="216"/>
  <c r="J539" i="216"/>
  <c r="L539" i="216" s="1"/>
  <c r="H539" i="216"/>
  <c r="G539" i="216"/>
  <c r="I539" i="216" s="1"/>
  <c r="AC538" i="216"/>
  <c r="AB538" i="216"/>
  <c r="AD538" i="216" s="1"/>
  <c r="Z538" i="216"/>
  <c r="Y538" i="216"/>
  <c r="AA538" i="216" s="1"/>
  <c r="W538" i="216"/>
  <c r="V538" i="216"/>
  <c r="X538" i="216" s="1"/>
  <c r="T538" i="216"/>
  <c r="S538" i="216"/>
  <c r="U538" i="216" s="1"/>
  <c r="Q538" i="216"/>
  <c r="P538" i="216"/>
  <c r="R538" i="216" s="1"/>
  <c r="N538" i="216"/>
  <c r="M538" i="216"/>
  <c r="O538" i="216" s="1"/>
  <c r="K538" i="216"/>
  <c r="J538" i="216"/>
  <c r="L538" i="216" s="1"/>
  <c r="H538" i="216"/>
  <c r="G538" i="216"/>
  <c r="I538" i="216" s="1"/>
  <c r="AC537" i="216"/>
  <c r="AB537" i="216"/>
  <c r="AD537" i="216" s="1"/>
  <c r="Z537" i="216"/>
  <c r="Y537" i="216"/>
  <c r="AA537" i="216" s="1"/>
  <c r="W537" i="216"/>
  <c r="V537" i="216"/>
  <c r="X537" i="216" s="1"/>
  <c r="T537" i="216"/>
  <c r="S537" i="216"/>
  <c r="U537" i="216" s="1"/>
  <c r="Q537" i="216"/>
  <c r="P537" i="216"/>
  <c r="R537" i="216" s="1"/>
  <c r="N537" i="216"/>
  <c r="M537" i="216"/>
  <c r="O537" i="216" s="1"/>
  <c r="K537" i="216"/>
  <c r="J537" i="216"/>
  <c r="L537" i="216" s="1"/>
  <c r="H537" i="216"/>
  <c r="G537" i="216"/>
  <c r="I537" i="216" s="1"/>
  <c r="AC536" i="216"/>
  <c r="AB536" i="216"/>
  <c r="AD536" i="216" s="1"/>
  <c r="Z536" i="216"/>
  <c r="Y536" i="216"/>
  <c r="AA536" i="216" s="1"/>
  <c r="W536" i="216"/>
  <c r="V536" i="216"/>
  <c r="X536" i="216" s="1"/>
  <c r="T536" i="216"/>
  <c r="S536" i="216"/>
  <c r="U536" i="216" s="1"/>
  <c r="Q536" i="216"/>
  <c r="P536" i="216"/>
  <c r="R536" i="216" s="1"/>
  <c r="N536" i="216"/>
  <c r="M536" i="216"/>
  <c r="O536" i="216" s="1"/>
  <c r="K536" i="216"/>
  <c r="J536" i="216"/>
  <c r="L536" i="216" s="1"/>
  <c r="H536" i="216"/>
  <c r="G536" i="216"/>
  <c r="I536" i="216" s="1"/>
  <c r="AC535" i="216"/>
  <c r="AB535" i="216"/>
  <c r="AD535" i="216" s="1"/>
  <c r="Z535" i="216"/>
  <c r="Y535" i="216"/>
  <c r="AA535" i="216" s="1"/>
  <c r="W535" i="216"/>
  <c r="V535" i="216"/>
  <c r="X535" i="216" s="1"/>
  <c r="T535" i="216"/>
  <c r="S535" i="216"/>
  <c r="U535" i="216" s="1"/>
  <c r="Q535" i="216"/>
  <c r="P535" i="216"/>
  <c r="R535" i="216" s="1"/>
  <c r="N535" i="216"/>
  <c r="M535" i="216"/>
  <c r="O535" i="216" s="1"/>
  <c r="K535" i="216"/>
  <c r="J535" i="216"/>
  <c r="L535" i="216" s="1"/>
  <c r="H535" i="216"/>
  <c r="G535" i="216"/>
  <c r="I535" i="216" s="1"/>
  <c r="AC534" i="216"/>
  <c r="AB534" i="216"/>
  <c r="AD534" i="216" s="1"/>
  <c r="Z534" i="216"/>
  <c r="Y534" i="216"/>
  <c r="AA534" i="216" s="1"/>
  <c r="W534" i="216"/>
  <c r="V534" i="216"/>
  <c r="X534" i="216" s="1"/>
  <c r="T534" i="216"/>
  <c r="S534" i="216"/>
  <c r="U534" i="216" s="1"/>
  <c r="Q534" i="216"/>
  <c r="P534" i="216"/>
  <c r="R534" i="216" s="1"/>
  <c r="N534" i="216"/>
  <c r="M534" i="216"/>
  <c r="O534" i="216" s="1"/>
  <c r="K534" i="216"/>
  <c r="J534" i="216"/>
  <c r="L534" i="216" s="1"/>
  <c r="H534" i="216"/>
  <c r="G534" i="216"/>
  <c r="I534" i="216" s="1"/>
  <c r="AC533" i="216"/>
  <c r="AB533" i="216"/>
  <c r="AD533" i="216" s="1"/>
  <c r="Z533" i="216"/>
  <c r="Y533" i="216"/>
  <c r="AA533" i="216" s="1"/>
  <c r="W533" i="216"/>
  <c r="V533" i="216"/>
  <c r="X533" i="216" s="1"/>
  <c r="T533" i="216"/>
  <c r="S533" i="216"/>
  <c r="U533" i="216" s="1"/>
  <c r="Q533" i="216"/>
  <c r="P533" i="216"/>
  <c r="R533" i="216" s="1"/>
  <c r="N533" i="216"/>
  <c r="M533" i="216"/>
  <c r="O533" i="216" s="1"/>
  <c r="K533" i="216"/>
  <c r="J533" i="216"/>
  <c r="L533" i="216" s="1"/>
  <c r="H533" i="216"/>
  <c r="G533" i="216"/>
  <c r="I533" i="216" s="1"/>
  <c r="AC532" i="216"/>
  <c r="AB532" i="216"/>
  <c r="AD532" i="216" s="1"/>
  <c r="Z532" i="216"/>
  <c r="Y532" i="216"/>
  <c r="AA532" i="216" s="1"/>
  <c r="W532" i="216"/>
  <c r="V532" i="216"/>
  <c r="X532" i="216" s="1"/>
  <c r="T532" i="216"/>
  <c r="S532" i="216"/>
  <c r="U532" i="216" s="1"/>
  <c r="Q532" i="216"/>
  <c r="P532" i="216"/>
  <c r="R532" i="216" s="1"/>
  <c r="N532" i="216"/>
  <c r="M532" i="216"/>
  <c r="O532" i="216" s="1"/>
  <c r="K532" i="216"/>
  <c r="J532" i="216"/>
  <c r="L532" i="216" s="1"/>
  <c r="H532" i="216"/>
  <c r="G532" i="216"/>
  <c r="I532" i="216" s="1"/>
  <c r="AC531" i="216"/>
  <c r="AB531" i="216"/>
  <c r="AD531" i="216" s="1"/>
  <c r="Z531" i="216"/>
  <c r="Y531" i="216"/>
  <c r="AA531" i="216" s="1"/>
  <c r="W531" i="216"/>
  <c r="V531" i="216"/>
  <c r="X531" i="216" s="1"/>
  <c r="T531" i="216"/>
  <c r="S531" i="216"/>
  <c r="U531" i="216" s="1"/>
  <c r="Q531" i="216"/>
  <c r="P531" i="216"/>
  <c r="R531" i="216" s="1"/>
  <c r="N531" i="216"/>
  <c r="M531" i="216"/>
  <c r="O531" i="216" s="1"/>
  <c r="K531" i="216"/>
  <c r="J531" i="216"/>
  <c r="L531" i="216" s="1"/>
  <c r="H531" i="216"/>
  <c r="G531" i="216"/>
  <c r="I531" i="216" s="1"/>
  <c r="AC530" i="216"/>
  <c r="AB530" i="216"/>
  <c r="AD530" i="216" s="1"/>
  <c r="Z530" i="216"/>
  <c r="Y530" i="216"/>
  <c r="AA530" i="216" s="1"/>
  <c r="W530" i="216"/>
  <c r="V530" i="216"/>
  <c r="X530" i="216" s="1"/>
  <c r="T530" i="216"/>
  <c r="S530" i="216"/>
  <c r="U530" i="216" s="1"/>
  <c r="Q530" i="216"/>
  <c r="P530" i="216"/>
  <c r="R530" i="216" s="1"/>
  <c r="N530" i="216"/>
  <c r="M530" i="216"/>
  <c r="O530" i="216" s="1"/>
  <c r="K530" i="216"/>
  <c r="J530" i="216"/>
  <c r="L530" i="216" s="1"/>
  <c r="H530" i="216"/>
  <c r="G530" i="216"/>
  <c r="I530" i="216" s="1"/>
  <c r="AC529" i="216"/>
  <c r="AB529" i="216"/>
  <c r="AD529" i="216" s="1"/>
  <c r="Z529" i="216"/>
  <c r="Y529" i="216"/>
  <c r="AA529" i="216" s="1"/>
  <c r="W529" i="216"/>
  <c r="V529" i="216"/>
  <c r="X529" i="216" s="1"/>
  <c r="T529" i="216"/>
  <c r="S529" i="216"/>
  <c r="U529" i="216" s="1"/>
  <c r="Q529" i="216"/>
  <c r="P529" i="216"/>
  <c r="R529" i="216" s="1"/>
  <c r="N529" i="216"/>
  <c r="M529" i="216"/>
  <c r="O529" i="216" s="1"/>
  <c r="K529" i="216"/>
  <c r="J529" i="216"/>
  <c r="L529" i="216" s="1"/>
  <c r="H529" i="216"/>
  <c r="G529" i="216"/>
  <c r="I529" i="216" s="1"/>
  <c r="AC528" i="216"/>
  <c r="AB528" i="216"/>
  <c r="AD528" i="216" s="1"/>
  <c r="Z528" i="216"/>
  <c r="Y528" i="216"/>
  <c r="AA528" i="216" s="1"/>
  <c r="W528" i="216"/>
  <c r="V528" i="216"/>
  <c r="X528" i="216" s="1"/>
  <c r="T528" i="216"/>
  <c r="S528" i="216"/>
  <c r="U528" i="216" s="1"/>
  <c r="Q528" i="216"/>
  <c r="P528" i="216"/>
  <c r="R528" i="216" s="1"/>
  <c r="N528" i="216"/>
  <c r="M528" i="216"/>
  <c r="O528" i="216" s="1"/>
  <c r="K528" i="216"/>
  <c r="J528" i="216"/>
  <c r="L528" i="216" s="1"/>
  <c r="H528" i="216"/>
  <c r="G528" i="216"/>
  <c r="I528" i="216" s="1"/>
  <c r="AC527" i="216"/>
  <c r="AB527" i="216"/>
  <c r="AD527" i="216" s="1"/>
  <c r="Z527" i="216"/>
  <c r="Y527" i="216"/>
  <c r="AA527" i="216" s="1"/>
  <c r="W527" i="216"/>
  <c r="V527" i="216"/>
  <c r="X527" i="216" s="1"/>
  <c r="T527" i="216"/>
  <c r="S527" i="216"/>
  <c r="U527" i="216" s="1"/>
  <c r="Q527" i="216"/>
  <c r="P527" i="216"/>
  <c r="R527" i="216" s="1"/>
  <c r="N527" i="216"/>
  <c r="M527" i="216"/>
  <c r="O527" i="216" s="1"/>
  <c r="K527" i="216"/>
  <c r="J527" i="216"/>
  <c r="L527" i="216" s="1"/>
  <c r="H527" i="216"/>
  <c r="G527" i="216"/>
  <c r="I527" i="216" s="1"/>
  <c r="AC526" i="216"/>
  <c r="AB526" i="216"/>
  <c r="AD526" i="216" s="1"/>
  <c r="Z526" i="216"/>
  <c r="Y526" i="216"/>
  <c r="AA526" i="216" s="1"/>
  <c r="W526" i="216"/>
  <c r="V526" i="216"/>
  <c r="X526" i="216" s="1"/>
  <c r="T526" i="216"/>
  <c r="S526" i="216"/>
  <c r="U526" i="216" s="1"/>
  <c r="Q526" i="216"/>
  <c r="P526" i="216"/>
  <c r="R526" i="216" s="1"/>
  <c r="N526" i="216"/>
  <c r="M526" i="216"/>
  <c r="O526" i="216" s="1"/>
  <c r="K526" i="216"/>
  <c r="J526" i="216"/>
  <c r="L526" i="216" s="1"/>
  <c r="H526" i="216"/>
  <c r="G526" i="216"/>
  <c r="I526" i="216" s="1"/>
  <c r="AC525" i="216"/>
  <c r="AB525" i="216"/>
  <c r="AD525" i="216" s="1"/>
  <c r="Z525" i="216"/>
  <c r="Y525" i="216"/>
  <c r="AA525" i="216" s="1"/>
  <c r="W525" i="216"/>
  <c r="V525" i="216"/>
  <c r="X525" i="216" s="1"/>
  <c r="T525" i="216"/>
  <c r="S525" i="216"/>
  <c r="U525" i="216" s="1"/>
  <c r="Q525" i="216"/>
  <c r="P525" i="216"/>
  <c r="R525" i="216" s="1"/>
  <c r="N525" i="216"/>
  <c r="M525" i="216"/>
  <c r="O525" i="216" s="1"/>
  <c r="K525" i="216"/>
  <c r="J525" i="216"/>
  <c r="L525" i="216" s="1"/>
  <c r="H525" i="216"/>
  <c r="G525" i="216"/>
  <c r="I525" i="216" s="1"/>
  <c r="AC524" i="216"/>
  <c r="AB524" i="216"/>
  <c r="AD524" i="216" s="1"/>
  <c r="Z524" i="216"/>
  <c r="Y524" i="216"/>
  <c r="AA524" i="216" s="1"/>
  <c r="W524" i="216"/>
  <c r="V524" i="216"/>
  <c r="X524" i="216" s="1"/>
  <c r="T524" i="216"/>
  <c r="S524" i="216"/>
  <c r="U524" i="216" s="1"/>
  <c r="Q524" i="216"/>
  <c r="P524" i="216"/>
  <c r="R524" i="216" s="1"/>
  <c r="N524" i="216"/>
  <c r="M524" i="216"/>
  <c r="O524" i="216" s="1"/>
  <c r="K524" i="216"/>
  <c r="J524" i="216"/>
  <c r="L524" i="216" s="1"/>
  <c r="H524" i="216"/>
  <c r="G524" i="216"/>
  <c r="I524" i="216" s="1"/>
  <c r="AC523" i="216"/>
  <c r="AB523" i="216"/>
  <c r="AD523" i="216" s="1"/>
  <c r="Z523" i="216"/>
  <c r="Y523" i="216"/>
  <c r="AA523" i="216" s="1"/>
  <c r="W523" i="216"/>
  <c r="V523" i="216"/>
  <c r="X523" i="216" s="1"/>
  <c r="T523" i="216"/>
  <c r="S523" i="216"/>
  <c r="U523" i="216" s="1"/>
  <c r="Q523" i="216"/>
  <c r="P523" i="216"/>
  <c r="R523" i="216" s="1"/>
  <c r="N523" i="216"/>
  <c r="M523" i="216"/>
  <c r="O523" i="216" s="1"/>
  <c r="K523" i="216"/>
  <c r="J523" i="216"/>
  <c r="L523" i="216" s="1"/>
  <c r="H523" i="216"/>
  <c r="G523" i="216"/>
  <c r="I523" i="216" s="1"/>
  <c r="AC522" i="216"/>
  <c r="AB522" i="216"/>
  <c r="AD522" i="216" s="1"/>
  <c r="Z522" i="216"/>
  <c r="Y522" i="216"/>
  <c r="AA522" i="216" s="1"/>
  <c r="W522" i="216"/>
  <c r="V522" i="216"/>
  <c r="X522" i="216" s="1"/>
  <c r="T522" i="216"/>
  <c r="S522" i="216"/>
  <c r="U522" i="216" s="1"/>
  <c r="Q522" i="216"/>
  <c r="P522" i="216"/>
  <c r="R522" i="216" s="1"/>
  <c r="N522" i="216"/>
  <c r="M522" i="216"/>
  <c r="O522" i="216" s="1"/>
  <c r="K522" i="216"/>
  <c r="J522" i="216"/>
  <c r="L522" i="216" s="1"/>
  <c r="H522" i="216"/>
  <c r="G522" i="216"/>
  <c r="I522" i="216" s="1"/>
  <c r="AC521" i="216"/>
  <c r="AB521" i="216"/>
  <c r="AD521" i="216" s="1"/>
  <c r="Z521" i="216"/>
  <c r="Y521" i="216"/>
  <c r="AA521" i="216" s="1"/>
  <c r="W521" i="216"/>
  <c r="V521" i="216"/>
  <c r="X521" i="216" s="1"/>
  <c r="T521" i="216"/>
  <c r="S521" i="216"/>
  <c r="U521" i="216" s="1"/>
  <c r="Q521" i="216"/>
  <c r="P521" i="216"/>
  <c r="R521" i="216" s="1"/>
  <c r="N521" i="216"/>
  <c r="M521" i="216"/>
  <c r="O521" i="216" s="1"/>
  <c r="K521" i="216"/>
  <c r="J521" i="216"/>
  <c r="L521" i="216" s="1"/>
  <c r="H521" i="216"/>
  <c r="G521" i="216"/>
  <c r="I521" i="216" s="1"/>
  <c r="AC520" i="216"/>
  <c r="AB520" i="216"/>
  <c r="AD520" i="216" s="1"/>
  <c r="Z520" i="216"/>
  <c r="Y520" i="216"/>
  <c r="AA520" i="216" s="1"/>
  <c r="W520" i="216"/>
  <c r="V520" i="216"/>
  <c r="X520" i="216" s="1"/>
  <c r="T520" i="216"/>
  <c r="S520" i="216"/>
  <c r="U520" i="216" s="1"/>
  <c r="Q520" i="216"/>
  <c r="P520" i="216"/>
  <c r="R520" i="216" s="1"/>
  <c r="N520" i="216"/>
  <c r="M520" i="216"/>
  <c r="O520" i="216" s="1"/>
  <c r="K520" i="216"/>
  <c r="J520" i="216"/>
  <c r="L520" i="216" s="1"/>
  <c r="H520" i="216"/>
  <c r="G520" i="216"/>
  <c r="I520" i="216" s="1"/>
  <c r="AC519" i="216"/>
  <c r="AB519" i="216"/>
  <c r="AD519" i="216" s="1"/>
  <c r="Z519" i="216"/>
  <c r="Y519" i="216"/>
  <c r="AA519" i="216" s="1"/>
  <c r="W519" i="216"/>
  <c r="V519" i="216"/>
  <c r="X519" i="216" s="1"/>
  <c r="T519" i="216"/>
  <c r="S519" i="216"/>
  <c r="U519" i="216" s="1"/>
  <c r="Q519" i="216"/>
  <c r="P519" i="216"/>
  <c r="R519" i="216" s="1"/>
  <c r="N519" i="216"/>
  <c r="M519" i="216"/>
  <c r="O519" i="216" s="1"/>
  <c r="K519" i="216"/>
  <c r="J519" i="216"/>
  <c r="L519" i="216" s="1"/>
  <c r="H519" i="216"/>
  <c r="G519" i="216"/>
  <c r="I519" i="216" s="1"/>
  <c r="AC518" i="216"/>
  <c r="AB518" i="216"/>
  <c r="AD518" i="216" s="1"/>
  <c r="Z518" i="216"/>
  <c r="Y518" i="216"/>
  <c r="AA518" i="216" s="1"/>
  <c r="W518" i="216"/>
  <c r="V518" i="216"/>
  <c r="X518" i="216" s="1"/>
  <c r="T518" i="216"/>
  <c r="S518" i="216"/>
  <c r="U518" i="216" s="1"/>
  <c r="Q518" i="216"/>
  <c r="P518" i="216"/>
  <c r="R518" i="216" s="1"/>
  <c r="N518" i="216"/>
  <c r="M518" i="216"/>
  <c r="O518" i="216" s="1"/>
  <c r="K518" i="216"/>
  <c r="J518" i="216"/>
  <c r="L518" i="216" s="1"/>
  <c r="H518" i="216"/>
  <c r="G518" i="216"/>
  <c r="I518" i="216" s="1"/>
  <c r="AC517" i="216"/>
  <c r="AB517" i="216"/>
  <c r="AD517" i="216" s="1"/>
  <c r="Z517" i="216"/>
  <c r="Y517" i="216"/>
  <c r="AA517" i="216" s="1"/>
  <c r="W517" i="216"/>
  <c r="V517" i="216"/>
  <c r="X517" i="216" s="1"/>
  <c r="T517" i="216"/>
  <c r="S517" i="216"/>
  <c r="U517" i="216" s="1"/>
  <c r="Q517" i="216"/>
  <c r="P517" i="216"/>
  <c r="R517" i="216" s="1"/>
  <c r="N517" i="216"/>
  <c r="M517" i="216"/>
  <c r="O517" i="216" s="1"/>
  <c r="K517" i="216"/>
  <c r="J517" i="216"/>
  <c r="L517" i="216" s="1"/>
  <c r="H517" i="216"/>
  <c r="G517" i="216"/>
  <c r="I517" i="216" s="1"/>
  <c r="AC516" i="216"/>
  <c r="AB516" i="216"/>
  <c r="AD516" i="216" s="1"/>
  <c r="Z516" i="216"/>
  <c r="Y516" i="216"/>
  <c r="AA516" i="216" s="1"/>
  <c r="W516" i="216"/>
  <c r="V516" i="216"/>
  <c r="X516" i="216" s="1"/>
  <c r="T516" i="216"/>
  <c r="S516" i="216"/>
  <c r="U516" i="216" s="1"/>
  <c r="Q516" i="216"/>
  <c r="P516" i="216"/>
  <c r="R516" i="216" s="1"/>
  <c r="N516" i="216"/>
  <c r="M516" i="216"/>
  <c r="O516" i="216" s="1"/>
  <c r="K516" i="216"/>
  <c r="J516" i="216"/>
  <c r="L516" i="216" s="1"/>
  <c r="H516" i="216"/>
  <c r="G516" i="216"/>
  <c r="I516" i="216" s="1"/>
  <c r="AC515" i="216"/>
  <c r="AB515" i="216"/>
  <c r="AD515" i="216" s="1"/>
  <c r="Z515" i="216"/>
  <c r="Y515" i="216"/>
  <c r="AA515" i="216" s="1"/>
  <c r="W515" i="216"/>
  <c r="V515" i="216"/>
  <c r="X515" i="216" s="1"/>
  <c r="T515" i="216"/>
  <c r="S515" i="216"/>
  <c r="U515" i="216" s="1"/>
  <c r="Q515" i="216"/>
  <c r="P515" i="216"/>
  <c r="R515" i="216" s="1"/>
  <c r="N515" i="216"/>
  <c r="M515" i="216"/>
  <c r="O515" i="216" s="1"/>
  <c r="K515" i="216"/>
  <c r="J515" i="216"/>
  <c r="L515" i="216" s="1"/>
  <c r="H515" i="216"/>
  <c r="G515" i="216"/>
  <c r="I515" i="216" s="1"/>
  <c r="AC514" i="216"/>
  <c r="AB514" i="216"/>
  <c r="AD514" i="216" s="1"/>
  <c r="Z514" i="216"/>
  <c r="Y514" i="216"/>
  <c r="AA514" i="216" s="1"/>
  <c r="W514" i="216"/>
  <c r="V514" i="216"/>
  <c r="X514" i="216" s="1"/>
  <c r="T514" i="216"/>
  <c r="S514" i="216"/>
  <c r="U514" i="216" s="1"/>
  <c r="Q514" i="216"/>
  <c r="P514" i="216"/>
  <c r="R514" i="216" s="1"/>
  <c r="N514" i="216"/>
  <c r="M514" i="216"/>
  <c r="O514" i="216" s="1"/>
  <c r="K514" i="216"/>
  <c r="J514" i="216"/>
  <c r="L514" i="216" s="1"/>
  <c r="H514" i="216"/>
  <c r="G514" i="216"/>
  <c r="I514" i="216" s="1"/>
  <c r="AC513" i="216"/>
  <c r="AB513" i="216"/>
  <c r="AD513" i="216" s="1"/>
  <c r="Z513" i="216"/>
  <c r="Y513" i="216"/>
  <c r="AA513" i="216" s="1"/>
  <c r="W513" i="216"/>
  <c r="V513" i="216"/>
  <c r="X513" i="216" s="1"/>
  <c r="T513" i="216"/>
  <c r="S513" i="216"/>
  <c r="U513" i="216" s="1"/>
  <c r="Q513" i="216"/>
  <c r="P513" i="216"/>
  <c r="R513" i="216" s="1"/>
  <c r="N513" i="216"/>
  <c r="M513" i="216"/>
  <c r="O513" i="216" s="1"/>
  <c r="K513" i="216"/>
  <c r="J513" i="216"/>
  <c r="L513" i="216" s="1"/>
  <c r="H513" i="216"/>
  <c r="G513" i="216"/>
  <c r="I513" i="216" s="1"/>
  <c r="AC512" i="216"/>
  <c r="AB512" i="216"/>
  <c r="AD512" i="216" s="1"/>
  <c r="Z512" i="216"/>
  <c r="Y512" i="216"/>
  <c r="AA512" i="216" s="1"/>
  <c r="W512" i="216"/>
  <c r="V512" i="216"/>
  <c r="X512" i="216" s="1"/>
  <c r="T512" i="216"/>
  <c r="S512" i="216"/>
  <c r="U512" i="216" s="1"/>
  <c r="Q512" i="216"/>
  <c r="P512" i="216"/>
  <c r="R512" i="216" s="1"/>
  <c r="N512" i="216"/>
  <c r="M512" i="216"/>
  <c r="O512" i="216" s="1"/>
  <c r="K512" i="216"/>
  <c r="J512" i="216"/>
  <c r="L512" i="216" s="1"/>
  <c r="H512" i="216"/>
  <c r="G512" i="216"/>
  <c r="I512" i="216" s="1"/>
  <c r="AC511" i="216"/>
  <c r="AB511" i="216"/>
  <c r="AD511" i="216" s="1"/>
  <c r="Z511" i="216"/>
  <c r="Y511" i="216"/>
  <c r="AA511" i="216" s="1"/>
  <c r="W511" i="216"/>
  <c r="V511" i="216"/>
  <c r="X511" i="216" s="1"/>
  <c r="T511" i="216"/>
  <c r="S511" i="216"/>
  <c r="U511" i="216" s="1"/>
  <c r="Q511" i="216"/>
  <c r="P511" i="216"/>
  <c r="R511" i="216" s="1"/>
  <c r="N511" i="216"/>
  <c r="M511" i="216"/>
  <c r="O511" i="216" s="1"/>
  <c r="K511" i="216"/>
  <c r="J511" i="216"/>
  <c r="L511" i="216" s="1"/>
  <c r="H511" i="216"/>
  <c r="G511" i="216"/>
  <c r="I511" i="216" s="1"/>
  <c r="AC510" i="216"/>
  <c r="AB510" i="216"/>
  <c r="AD510" i="216" s="1"/>
  <c r="Z510" i="216"/>
  <c r="Y510" i="216"/>
  <c r="AA510" i="216" s="1"/>
  <c r="W510" i="216"/>
  <c r="V510" i="216"/>
  <c r="X510" i="216" s="1"/>
  <c r="T510" i="216"/>
  <c r="S510" i="216"/>
  <c r="U510" i="216" s="1"/>
  <c r="Q510" i="216"/>
  <c r="P510" i="216"/>
  <c r="R510" i="216" s="1"/>
  <c r="N510" i="216"/>
  <c r="M510" i="216"/>
  <c r="O510" i="216" s="1"/>
  <c r="K510" i="216"/>
  <c r="J510" i="216"/>
  <c r="L510" i="216" s="1"/>
  <c r="H510" i="216"/>
  <c r="G510" i="216"/>
  <c r="I510" i="216" s="1"/>
  <c r="AC509" i="216"/>
  <c r="AB509" i="216"/>
  <c r="AD509" i="216" s="1"/>
  <c r="Z509" i="216"/>
  <c r="Y509" i="216"/>
  <c r="AA509" i="216" s="1"/>
  <c r="W509" i="216"/>
  <c r="V509" i="216"/>
  <c r="X509" i="216" s="1"/>
  <c r="T509" i="216"/>
  <c r="S509" i="216"/>
  <c r="U509" i="216" s="1"/>
  <c r="Q509" i="216"/>
  <c r="P509" i="216"/>
  <c r="R509" i="216" s="1"/>
  <c r="N509" i="216"/>
  <c r="M509" i="216"/>
  <c r="O509" i="216" s="1"/>
  <c r="K509" i="216"/>
  <c r="J509" i="216"/>
  <c r="L509" i="216" s="1"/>
  <c r="H509" i="216"/>
  <c r="G509" i="216"/>
  <c r="I509" i="216" s="1"/>
  <c r="AC508" i="216"/>
  <c r="AB508" i="216"/>
  <c r="AD508" i="216" s="1"/>
  <c r="Z508" i="216"/>
  <c r="Y508" i="216"/>
  <c r="AA508" i="216" s="1"/>
  <c r="W508" i="216"/>
  <c r="V508" i="216"/>
  <c r="X508" i="216" s="1"/>
  <c r="T508" i="216"/>
  <c r="S508" i="216"/>
  <c r="U508" i="216" s="1"/>
  <c r="Q508" i="216"/>
  <c r="P508" i="216"/>
  <c r="R508" i="216" s="1"/>
  <c r="N508" i="216"/>
  <c r="M508" i="216"/>
  <c r="O508" i="216" s="1"/>
  <c r="K508" i="216"/>
  <c r="J508" i="216"/>
  <c r="L508" i="216" s="1"/>
  <c r="H508" i="216"/>
  <c r="G508" i="216"/>
  <c r="I508" i="216" s="1"/>
  <c r="AC507" i="216"/>
  <c r="AB507" i="216"/>
  <c r="AD507" i="216" s="1"/>
  <c r="Z507" i="216"/>
  <c r="Y507" i="216"/>
  <c r="AA507" i="216" s="1"/>
  <c r="W507" i="216"/>
  <c r="V507" i="216"/>
  <c r="X507" i="216" s="1"/>
  <c r="T507" i="216"/>
  <c r="S507" i="216"/>
  <c r="U507" i="216" s="1"/>
  <c r="Q507" i="216"/>
  <c r="P507" i="216"/>
  <c r="R507" i="216" s="1"/>
  <c r="N507" i="216"/>
  <c r="M507" i="216"/>
  <c r="O507" i="216" s="1"/>
  <c r="K507" i="216"/>
  <c r="J507" i="216"/>
  <c r="L507" i="216" s="1"/>
  <c r="H507" i="216"/>
  <c r="G507" i="216"/>
  <c r="I507" i="216" s="1"/>
  <c r="AC506" i="216"/>
  <c r="AB506" i="216"/>
  <c r="AD506" i="216" s="1"/>
  <c r="Z506" i="216"/>
  <c r="Y506" i="216"/>
  <c r="AA506" i="216" s="1"/>
  <c r="W506" i="216"/>
  <c r="V506" i="216"/>
  <c r="X506" i="216" s="1"/>
  <c r="T506" i="216"/>
  <c r="S506" i="216"/>
  <c r="U506" i="216" s="1"/>
  <c r="Q506" i="216"/>
  <c r="P506" i="216"/>
  <c r="R506" i="216" s="1"/>
  <c r="N506" i="216"/>
  <c r="M506" i="216"/>
  <c r="O506" i="216" s="1"/>
  <c r="K506" i="216"/>
  <c r="J506" i="216"/>
  <c r="L506" i="216" s="1"/>
  <c r="H506" i="216"/>
  <c r="G506" i="216"/>
  <c r="I506" i="216" s="1"/>
  <c r="AC505" i="216"/>
  <c r="AB505" i="216"/>
  <c r="AD505" i="216" s="1"/>
  <c r="Z505" i="216"/>
  <c r="Y505" i="216"/>
  <c r="AA505" i="216" s="1"/>
  <c r="W505" i="216"/>
  <c r="V505" i="216"/>
  <c r="X505" i="216" s="1"/>
  <c r="T505" i="216"/>
  <c r="S505" i="216"/>
  <c r="U505" i="216" s="1"/>
  <c r="Q505" i="216"/>
  <c r="P505" i="216"/>
  <c r="R505" i="216" s="1"/>
  <c r="N505" i="216"/>
  <c r="M505" i="216"/>
  <c r="O505" i="216" s="1"/>
  <c r="K505" i="216"/>
  <c r="J505" i="216"/>
  <c r="L505" i="216" s="1"/>
  <c r="H505" i="216"/>
  <c r="G505" i="216"/>
  <c r="I505" i="216" s="1"/>
  <c r="AC504" i="216"/>
  <c r="AB504" i="216"/>
  <c r="AD504" i="216" s="1"/>
  <c r="Z504" i="216"/>
  <c r="Y504" i="216"/>
  <c r="AA504" i="216" s="1"/>
  <c r="W504" i="216"/>
  <c r="V504" i="216"/>
  <c r="X504" i="216" s="1"/>
  <c r="T504" i="216"/>
  <c r="S504" i="216"/>
  <c r="U504" i="216" s="1"/>
  <c r="Q504" i="216"/>
  <c r="P504" i="216"/>
  <c r="R504" i="216" s="1"/>
  <c r="N504" i="216"/>
  <c r="M504" i="216"/>
  <c r="O504" i="216" s="1"/>
  <c r="K504" i="216"/>
  <c r="J504" i="216"/>
  <c r="L504" i="216" s="1"/>
  <c r="H504" i="216"/>
  <c r="G504" i="216"/>
  <c r="I504" i="216" s="1"/>
  <c r="AC503" i="216"/>
  <c r="AB503" i="216"/>
  <c r="AD503" i="216" s="1"/>
  <c r="Z503" i="216"/>
  <c r="Y503" i="216"/>
  <c r="AA503" i="216" s="1"/>
  <c r="W503" i="216"/>
  <c r="V503" i="216"/>
  <c r="X503" i="216" s="1"/>
  <c r="T503" i="216"/>
  <c r="S503" i="216"/>
  <c r="U503" i="216" s="1"/>
  <c r="Q503" i="216"/>
  <c r="P503" i="216"/>
  <c r="R503" i="216" s="1"/>
  <c r="N503" i="216"/>
  <c r="M503" i="216"/>
  <c r="O503" i="216" s="1"/>
  <c r="K503" i="216"/>
  <c r="J503" i="216"/>
  <c r="L503" i="216" s="1"/>
  <c r="H503" i="216"/>
  <c r="G503" i="216"/>
  <c r="I503" i="216" s="1"/>
  <c r="AC502" i="216"/>
  <c r="AB502" i="216"/>
  <c r="AD502" i="216" s="1"/>
  <c r="Z502" i="216"/>
  <c r="Y502" i="216"/>
  <c r="AA502" i="216" s="1"/>
  <c r="W502" i="216"/>
  <c r="V502" i="216"/>
  <c r="X502" i="216" s="1"/>
  <c r="T502" i="216"/>
  <c r="S502" i="216"/>
  <c r="U502" i="216" s="1"/>
  <c r="Q502" i="216"/>
  <c r="P502" i="216"/>
  <c r="R502" i="216" s="1"/>
  <c r="N502" i="216"/>
  <c r="M502" i="216"/>
  <c r="O502" i="216" s="1"/>
  <c r="K502" i="216"/>
  <c r="J502" i="216"/>
  <c r="L502" i="216" s="1"/>
  <c r="H502" i="216"/>
  <c r="G502" i="216"/>
  <c r="I502" i="216" s="1"/>
  <c r="AC501" i="216"/>
  <c r="AB501" i="216"/>
  <c r="AD501" i="216" s="1"/>
  <c r="Z501" i="216"/>
  <c r="Y501" i="216"/>
  <c r="AA501" i="216" s="1"/>
  <c r="W501" i="216"/>
  <c r="V501" i="216"/>
  <c r="X501" i="216" s="1"/>
  <c r="T501" i="216"/>
  <c r="S501" i="216"/>
  <c r="U501" i="216" s="1"/>
  <c r="Q501" i="216"/>
  <c r="P501" i="216"/>
  <c r="R501" i="216" s="1"/>
  <c r="N501" i="216"/>
  <c r="M501" i="216"/>
  <c r="O501" i="216" s="1"/>
  <c r="K501" i="216"/>
  <c r="J501" i="216"/>
  <c r="L501" i="216" s="1"/>
  <c r="H501" i="216"/>
  <c r="G501" i="216"/>
  <c r="I501" i="216" s="1"/>
  <c r="AC500" i="216"/>
  <c r="AB500" i="216"/>
  <c r="AD500" i="216" s="1"/>
  <c r="Z500" i="216"/>
  <c r="Y500" i="216"/>
  <c r="AA500" i="216" s="1"/>
  <c r="W500" i="216"/>
  <c r="V500" i="216"/>
  <c r="X500" i="216" s="1"/>
  <c r="T500" i="216"/>
  <c r="S500" i="216"/>
  <c r="U500" i="216" s="1"/>
  <c r="Q500" i="216"/>
  <c r="P500" i="216"/>
  <c r="R500" i="216" s="1"/>
  <c r="N500" i="216"/>
  <c r="M500" i="216"/>
  <c r="O500" i="216" s="1"/>
  <c r="K500" i="216"/>
  <c r="J500" i="216"/>
  <c r="L500" i="216" s="1"/>
  <c r="H500" i="216"/>
  <c r="G500" i="216"/>
  <c r="I500" i="216" s="1"/>
  <c r="AC499" i="216"/>
  <c r="AB499" i="216"/>
  <c r="AD499" i="216" s="1"/>
  <c r="Z499" i="216"/>
  <c r="Y499" i="216"/>
  <c r="AA499" i="216" s="1"/>
  <c r="W499" i="216"/>
  <c r="V499" i="216"/>
  <c r="X499" i="216" s="1"/>
  <c r="T499" i="216"/>
  <c r="S499" i="216"/>
  <c r="U499" i="216" s="1"/>
  <c r="Q499" i="216"/>
  <c r="P499" i="216"/>
  <c r="R499" i="216" s="1"/>
  <c r="N499" i="216"/>
  <c r="M499" i="216"/>
  <c r="O499" i="216" s="1"/>
  <c r="K499" i="216"/>
  <c r="J499" i="216"/>
  <c r="L499" i="216" s="1"/>
  <c r="H499" i="216"/>
  <c r="G499" i="216"/>
  <c r="I499" i="216" s="1"/>
  <c r="AC498" i="216"/>
  <c r="AB498" i="216"/>
  <c r="AD498" i="216" s="1"/>
  <c r="Z498" i="216"/>
  <c r="Y498" i="216"/>
  <c r="AA498" i="216" s="1"/>
  <c r="W498" i="216"/>
  <c r="V498" i="216"/>
  <c r="X498" i="216" s="1"/>
  <c r="T498" i="216"/>
  <c r="S498" i="216"/>
  <c r="U498" i="216" s="1"/>
  <c r="Q498" i="216"/>
  <c r="P498" i="216"/>
  <c r="R498" i="216" s="1"/>
  <c r="N498" i="216"/>
  <c r="M498" i="216"/>
  <c r="O498" i="216" s="1"/>
  <c r="K498" i="216"/>
  <c r="J498" i="216"/>
  <c r="L498" i="216" s="1"/>
  <c r="H498" i="216"/>
  <c r="G498" i="216"/>
  <c r="I498" i="216" s="1"/>
  <c r="AC497" i="216"/>
  <c r="AB497" i="216"/>
  <c r="AD497" i="216" s="1"/>
  <c r="Z497" i="216"/>
  <c r="Y497" i="216"/>
  <c r="AA497" i="216" s="1"/>
  <c r="W497" i="216"/>
  <c r="V497" i="216"/>
  <c r="X497" i="216" s="1"/>
  <c r="T497" i="216"/>
  <c r="S497" i="216"/>
  <c r="U497" i="216" s="1"/>
  <c r="Q497" i="216"/>
  <c r="P497" i="216"/>
  <c r="R497" i="216" s="1"/>
  <c r="N497" i="216"/>
  <c r="M497" i="216"/>
  <c r="O497" i="216" s="1"/>
  <c r="K497" i="216"/>
  <c r="J497" i="216"/>
  <c r="L497" i="216" s="1"/>
  <c r="H497" i="216"/>
  <c r="G497" i="216"/>
  <c r="I497" i="216" s="1"/>
  <c r="AC496" i="216"/>
  <c r="AB496" i="216"/>
  <c r="AD496" i="216" s="1"/>
  <c r="Z496" i="216"/>
  <c r="Y496" i="216"/>
  <c r="AA496" i="216" s="1"/>
  <c r="W496" i="216"/>
  <c r="V496" i="216"/>
  <c r="X496" i="216" s="1"/>
  <c r="T496" i="216"/>
  <c r="S496" i="216"/>
  <c r="U496" i="216" s="1"/>
  <c r="Q496" i="216"/>
  <c r="P496" i="216"/>
  <c r="R496" i="216" s="1"/>
  <c r="N496" i="216"/>
  <c r="M496" i="216"/>
  <c r="O496" i="216" s="1"/>
  <c r="K496" i="216"/>
  <c r="J496" i="216"/>
  <c r="L496" i="216" s="1"/>
  <c r="H496" i="216"/>
  <c r="G496" i="216"/>
  <c r="I496" i="216" s="1"/>
  <c r="AC495" i="216"/>
  <c r="AB495" i="216"/>
  <c r="AD495" i="216" s="1"/>
  <c r="Z495" i="216"/>
  <c r="Y495" i="216"/>
  <c r="AA495" i="216" s="1"/>
  <c r="W495" i="216"/>
  <c r="V495" i="216"/>
  <c r="X495" i="216" s="1"/>
  <c r="T495" i="216"/>
  <c r="S495" i="216"/>
  <c r="U495" i="216" s="1"/>
  <c r="Q495" i="216"/>
  <c r="P495" i="216"/>
  <c r="R495" i="216" s="1"/>
  <c r="N495" i="216"/>
  <c r="M495" i="216"/>
  <c r="O495" i="216" s="1"/>
  <c r="K495" i="216"/>
  <c r="J495" i="216"/>
  <c r="L495" i="216" s="1"/>
  <c r="H495" i="216"/>
  <c r="G495" i="216"/>
  <c r="I495" i="216" s="1"/>
  <c r="AC494" i="216"/>
  <c r="AB494" i="216"/>
  <c r="AD494" i="216" s="1"/>
  <c r="Z494" i="216"/>
  <c r="Y494" i="216"/>
  <c r="AA494" i="216" s="1"/>
  <c r="W494" i="216"/>
  <c r="V494" i="216"/>
  <c r="X494" i="216" s="1"/>
  <c r="T494" i="216"/>
  <c r="S494" i="216"/>
  <c r="U494" i="216" s="1"/>
  <c r="Q494" i="216"/>
  <c r="P494" i="216"/>
  <c r="R494" i="216" s="1"/>
  <c r="N494" i="216"/>
  <c r="M494" i="216"/>
  <c r="O494" i="216" s="1"/>
  <c r="K494" i="216"/>
  <c r="J494" i="216"/>
  <c r="L494" i="216" s="1"/>
  <c r="H494" i="216"/>
  <c r="G494" i="216"/>
  <c r="I494" i="216" s="1"/>
  <c r="AC493" i="216"/>
  <c r="AB493" i="216"/>
  <c r="AD493" i="216" s="1"/>
  <c r="Z493" i="216"/>
  <c r="Y493" i="216"/>
  <c r="AA493" i="216" s="1"/>
  <c r="W493" i="216"/>
  <c r="V493" i="216"/>
  <c r="X493" i="216" s="1"/>
  <c r="T493" i="216"/>
  <c r="S493" i="216"/>
  <c r="U493" i="216" s="1"/>
  <c r="Q493" i="216"/>
  <c r="P493" i="216"/>
  <c r="R493" i="216" s="1"/>
  <c r="N493" i="216"/>
  <c r="M493" i="216"/>
  <c r="O493" i="216" s="1"/>
  <c r="K493" i="216"/>
  <c r="J493" i="216"/>
  <c r="L493" i="216" s="1"/>
  <c r="H493" i="216"/>
  <c r="G493" i="216"/>
  <c r="I493" i="216" s="1"/>
  <c r="AC492" i="216"/>
  <c r="AB492" i="216"/>
  <c r="AD492" i="216" s="1"/>
  <c r="Z492" i="216"/>
  <c r="Y492" i="216"/>
  <c r="AA492" i="216" s="1"/>
  <c r="W492" i="216"/>
  <c r="V492" i="216"/>
  <c r="X492" i="216" s="1"/>
  <c r="T492" i="216"/>
  <c r="S492" i="216"/>
  <c r="U492" i="216" s="1"/>
  <c r="Q492" i="216"/>
  <c r="P492" i="216"/>
  <c r="R492" i="216" s="1"/>
  <c r="N492" i="216"/>
  <c r="M492" i="216"/>
  <c r="O492" i="216" s="1"/>
  <c r="K492" i="216"/>
  <c r="J492" i="216"/>
  <c r="L492" i="216" s="1"/>
  <c r="H492" i="216"/>
  <c r="G492" i="216"/>
  <c r="I492" i="216" s="1"/>
  <c r="AC491" i="216"/>
  <c r="AB491" i="216"/>
  <c r="AD491" i="216" s="1"/>
  <c r="Z491" i="216"/>
  <c r="Y491" i="216"/>
  <c r="AA491" i="216" s="1"/>
  <c r="W491" i="216"/>
  <c r="V491" i="216"/>
  <c r="X491" i="216" s="1"/>
  <c r="T491" i="216"/>
  <c r="S491" i="216"/>
  <c r="U491" i="216" s="1"/>
  <c r="Q491" i="216"/>
  <c r="P491" i="216"/>
  <c r="R491" i="216" s="1"/>
  <c r="N491" i="216"/>
  <c r="M491" i="216"/>
  <c r="O491" i="216" s="1"/>
  <c r="K491" i="216"/>
  <c r="J491" i="216"/>
  <c r="L491" i="216" s="1"/>
  <c r="H491" i="216"/>
  <c r="G491" i="216"/>
  <c r="I491" i="216" s="1"/>
  <c r="AC490" i="216"/>
  <c r="AB490" i="216"/>
  <c r="AD490" i="216" s="1"/>
  <c r="Z490" i="216"/>
  <c r="Y490" i="216"/>
  <c r="AA490" i="216" s="1"/>
  <c r="W490" i="216"/>
  <c r="V490" i="216"/>
  <c r="X490" i="216" s="1"/>
  <c r="T490" i="216"/>
  <c r="S490" i="216"/>
  <c r="U490" i="216" s="1"/>
  <c r="Q490" i="216"/>
  <c r="P490" i="216"/>
  <c r="R490" i="216" s="1"/>
  <c r="N490" i="216"/>
  <c r="M490" i="216"/>
  <c r="O490" i="216" s="1"/>
  <c r="K490" i="216"/>
  <c r="J490" i="216"/>
  <c r="L490" i="216" s="1"/>
  <c r="H490" i="216"/>
  <c r="G490" i="216"/>
  <c r="I490" i="216" s="1"/>
  <c r="AC489" i="216"/>
  <c r="AB489" i="216"/>
  <c r="AD489" i="216" s="1"/>
  <c r="Z489" i="216"/>
  <c r="Y489" i="216"/>
  <c r="AA489" i="216" s="1"/>
  <c r="W489" i="216"/>
  <c r="V489" i="216"/>
  <c r="X489" i="216" s="1"/>
  <c r="T489" i="216"/>
  <c r="S489" i="216"/>
  <c r="U489" i="216" s="1"/>
  <c r="Q489" i="216"/>
  <c r="P489" i="216"/>
  <c r="R489" i="216" s="1"/>
  <c r="N489" i="216"/>
  <c r="M489" i="216"/>
  <c r="O489" i="216" s="1"/>
  <c r="K489" i="216"/>
  <c r="J489" i="216"/>
  <c r="L489" i="216" s="1"/>
  <c r="H489" i="216"/>
  <c r="G489" i="216"/>
  <c r="I489" i="216" s="1"/>
  <c r="AC488" i="216"/>
  <c r="AB488" i="216"/>
  <c r="AD488" i="216" s="1"/>
  <c r="Z488" i="216"/>
  <c r="Y488" i="216"/>
  <c r="AA488" i="216" s="1"/>
  <c r="W488" i="216"/>
  <c r="V488" i="216"/>
  <c r="X488" i="216" s="1"/>
  <c r="T488" i="216"/>
  <c r="S488" i="216"/>
  <c r="U488" i="216" s="1"/>
  <c r="Q488" i="216"/>
  <c r="P488" i="216"/>
  <c r="R488" i="216" s="1"/>
  <c r="N488" i="216"/>
  <c r="M488" i="216"/>
  <c r="O488" i="216" s="1"/>
  <c r="K488" i="216"/>
  <c r="J488" i="216"/>
  <c r="L488" i="216" s="1"/>
  <c r="H488" i="216"/>
  <c r="G488" i="216"/>
  <c r="I488" i="216" s="1"/>
  <c r="AC487" i="216"/>
  <c r="AB487" i="216"/>
  <c r="AD487" i="216" s="1"/>
  <c r="Z487" i="216"/>
  <c r="Y487" i="216"/>
  <c r="AA487" i="216" s="1"/>
  <c r="W487" i="216"/>
  <c r="V487" i="216"/>
  <c r="X487" i="216" s="1"/>
  <c r="T487" i="216"/>
  <c r="S487" i="216"/>
  <c r="U487" i="216" s="1"/>
  <c r="Q487" i="216"/>
  <c r="P487" i="216"/>
  <c r="R487" i="216" s="1"/>
  <c r="N487" i="216"/>
  <c r="M487" i="216"/>
  <c r="O487" i="216" s="1"/>
  <c r="K487" i="216"/>
  <c r="J487" i="216"/>
  <c r="L487" i="216" s="1"/>
  <c r="H487" i="216"/>
  <c r="G487" i="216"/>
  <c r="I487" i="216" s="1"/>
  <c r="AC486" i="216"/>
  <c r="AB486" i="216"/>
  <c r="AD486" i="216" s="1"/>
  <c r="Z486" i="216"/>
  <c r="Y486" i="216"/>
  <c r="AA486" i="216" s="1"/>
  <c r="W486" i="216"/>
  <c r="V486" i="216"/>
  <c r="X486" i="216" s="1"/>
  <c r="T486" i="216"/>
  <c r="S486" i="216"/>
  <c r="U486" i="216" s="1"/>
  <c r="Q486" i="216"/>
  <c r="P486" i="216"/>
  <c r="R486" i="216" s="1"/>
  <c r="N486" i="216"/>
  <c r="M486" i="216"/>
  <c r="O486" i="216" s="1"/>
  <c r="K486" i="216"/>
  <c r="J486" i="216"/>
  <c r="L486" i="216" s="1"/>
  <c r="H486" i="216"/>
  <c r="G486" i="216"/>
  <c r="I486" i="216" s="1"/>
  <c r="AC485" i="216"/>
  <c r="AB485" i="216"/>
  <c r="AD485" i="216" s="1"/>
  <c r="Z485" i="216"/>
  <c r="Y485" i="216"/>
  <c r="AA485" i="216" s="1"/>
  <c r="W485" i="216"/>
  <c r="V485" i="216"/>
  <c r="X485" i="216" s="1"/>
  <c r="T485" i="216"/>
  <c r="S485" i="216"/>
  <c r="U485" i="216" s="1"/>
  <c r="Q485" i="216"/>
  <c r="P485" i="216"/>
  <c r="R485" i="216" s="1"/>
  <c r="N485" i="216"/>
  <c r="M485" i="216"/>
  <c r="O485" i="216" s="1"/>
  <c r="K485" i="216"/>
  <c r="J485" i="216"/>
  <c r="L485" i="216" s="1"/>
  <c r="H485" i="216"/>
  <c r="G485" i="216"/>
  <c r="I485" i="216" s="1"/>
  <c r="AC484" i="216"/>
  <c r="AB484" i="216"/>
  <c r="AD484" i="216" s="1"/>
  <c r="Z484" i="216"/>
  <c r="Y484" i="216"/>
  <c r="AA484" i="216" s="1"/>
  <c r="W484" i="216"/>
  <c r="V484" i="216"/>
  <c r="X484" i="216" s="1"/>
  <c r="T484" i="216"/>
  <c r="S484" i="216"/>
  <c r="U484" i="216" s="1"/>
  <c r="Q484" i="216"/>
  <c r="P484" i="216"/>
  <c r="R484" i="216" s="1"/>
  <c r="N484" i="216"/>
  <c r="M484" i="216"/>
  <c r="O484" i="216" s="1"/>
  <c r="K484" i="216"/>
  <c r="J484" i="216"/>
  <c r="L484" i="216" s="1"/>
  <c r="H484" i="216"/>
  <c r="G484" i="216"/>
  <c r="I484" i="216" s="1"/>
  <c r="AC483" i="216"/>
  <c r="AB483" i="216"/>
  <c r="AD483" i="216" s="1"/>
  <c r="Z483" i="216"/>
  <c r="Y483" i="216"/>
  <c r="AA483" i="216" s="1"/>
  <c r="W483" i="216"/>
  <c r="V483" i="216"/>
  <c r="X483" i="216" s="1"/>
  <c r="T483" i="216"/>
  <c r="S483" i="216"/>
  <c r="U483" i="216" s="1"/>
  <c r="Q483" i="216"/>
  <c r="P483" i="216"/>
  <c r="R483" i="216" s="1"/>
  <c r="N483" i="216"/>
  <c r="M483" i="216"/>
  <c r="O483" i="216" s="1"/>
  <c r="K483" i="216"/>
  <c r="J483" i="216"/>
  <c r="L483" i="216" s="1"/>
  <c r="H483" i="216"/>
  <c r="G483" i="216"/>
  <c r="I483" i="216" s="1"/>
  <c r="AC482" i="216"/>
  <c r="AB482" i="216"/>
  <c r="AD482" i="216" s="1"/>
  <c r="Z482" i="216"/>
  <c r="Y482" i="216"/>
  <c r="AA482" i="216" s="1"/>
  <c r="W482" i="216"/>
  <c r="V482" i="216"/>
  <c r="X482" i="216" s="1"/>
  <c r="T482" i="216"/>
  <c r="S482" i="216"/>
  <c r="U482" i="216" s="1"/>
  <c r="Q482" i="216"/>
  <c r="P482" i="216"/>
  <c r="R482" i="216" s="1"/>
  <c r="N482" i="216"/>
  <c r="M482" i="216"/>
  <c r="O482" i="216" s="1"/>
  <c r="K482" i="216"/>
  <c r="J482" i="216"/>
  <c r="L482" i="216" s="1"/>
  <c r="H482" i="216"/>
  <c r="G482" i="216"/>
  <c r="I482" i="216" s="1"/>
  <c r="AC481" i="216"/>
  <c r="AB481" i="216"/>
  <c r="AD481" i="216" s="1"/>
  <c r="Z481" i="216"/>
  <c r="Y481" i="216"/>
  <c r="AA481" i="216" s="1"/>
  <c r="W481" i="216"/>
  <c r="V481" i="216"/>
  <c r="X481" i="216" s="1"/>
  <c r="T481" i="216"/>
  <c r="S481" i="216"/>
  <c r="U481" i="216" s="1"/>
  <c r="Q481" i="216"/>
  <c r="P481" i="216"/>
  <c r="R481" i="216" s="1"/>
  <c r="N481" i="216"/>
  <c r="M481" i="216"/>
  <c r="O481" i="216" s="1"/>
  <c r="K481" i="216"/>
  <c r="J481" i="216"/>
  <c r="L481" i="216" s="1"/>
  <c r="H481" i="216"/>
  <c r="G481" i="216"/>
  <c r="I481" i="216" s="1"/>
  <c r="AC480" i="216"/>
  <c r="AB480" i="216"/>
  <c r="AD480" i="216" s="1"/>
  <c r="Z480" i="216"/>
  <c r="Y480" i="216"/>
  <c r="AA480" i="216" s="1"/>
  <c r="W480" i="216"/>
  <c r="V480" i="216"/>
  <c r="X480" i="216" s="1"/>
  <c r="T480" i="216"/>
  <c r="S480" i="216"/>
  <c r="U480" i="216" s="1"/>
  <c r="Q480" i="216"/>
  <c r="P480" i="216"/>
  <c r="R480" i="216" s="1"/>
  <c r="N480" i="216"/>
  <c r="M480" i="216"/>
  <c r="O480" i="216" s="1"/>
  <c r="K480" i="216"/>
  <c r="J480" i="216"/>
  <c r="L480" i="216" s="1"/>
  <c r="H480" i="216"/>
  <c r="G480" i="216"/>
  <c r="I480" i="216" s="1"/>
  <c r="AC479" i="216"/>
  <c r="AB479" i="216"/>
  <c r="AD479" i="216" s="1"/>
  <c r="Z479" i="216"/>
  <c r="Y479" i="216"/>
  <c r="AA479" i="216" s="1"/>
  <c r="W479" i="216"/>
  <c r="V479" i="216"/>
  <c r="X479" i="216" s="1"/>
  <c r="T479" i="216"/>
  <c r="S479" i="216"/>
  <c r="U479" i="216" s="1"/>
  <c r="Q479" i="216"/>
  <c r="P479" i="216"/>
  <c r="R479" i="216" s="1"/>
  <c r="N479" i="216"/>
  <c r="M479" i="216"/>
  <c r="O479" i="216" s="1"/>
  <c r="K479" i="216"/>
  <c r="J479" i="216"/>
  <c r="L479" i="216" s="1"/>
  <c r="H479" i="216"/>
  <c r="G479" i="216"/>
  <c r="I479" i="216" s="1"/>
  <c r="AC478" i="216"/>
  <c r="AB478" i="216"/>
  <c r="AD478" i="216" s="1"/>
  <c r="Z478" i="216"/>
  <c r="Y478" i="216"/>
  <c r="AA478" i="216" s="1"/>
  <c r="W478" i="216"/>
  <c r="V478" i="216"/>
  <c r="X478" i="216" s="1"/>
  <c r="T478" i="216"/>
  <c r="S478" i="216"/>
  <c r="U478" i="216" s="1"/>
  <c r="Q478" i="216"/>
  <c r="P478" i="216"/>
  <c r="R478" i="216" s="1"/>
  <c r="N478" i="216"/>
  <c r="M478" i="216"/>
  <c r="O478" i="216" s="1"/>
  <c r="K478" i="216"/>
  <c r="J478" i="216"/>
  <c r="L478" i="216" s="1"/>
  <c r="H478" i="216"/>
  <c r="G478" i="216"/>
  <c r="I478" i="216" s="1"/>
  <c r="AC477" i="216"/>
  <c r="AB477" i="216"/>
  <c r="AD477" i="216" s="1"/>
  <c r="Z477" i="216"/>
  <c r="Y477" i="216"/>
  <c r="AA477" i="216" s="1"/>
  <c r="W477" i="216"/>
  <c r="V477" i="216"/>
  <c r="X477" i="216" s="1"/>
  <c r="T477" i="216"/>
  <c r="S477" i="216"/>
  <c r="U477" i="216" s="1"/>
  <c r="Q477" i="216"/>
  <c r="P477" i="216"/>
  <c r="R477" i="216" s="1"/>
  <c r="N477" i="216"/>
  <c r="M477" i="216"/>
  <c r="O477" i="216" s="1"/>
  <c r="K477" i="216"/>
  <c r="J477" i="216"/>
  <c r="L477" i="216" s="1"/>
  <c r="H477" i="216"/>
  <c r="G477" i="216"/>
  <c r="I477" i="216" s="1"/>
  <c r="AC476" i="216"/>
  <c r="AB476" i="216"/>
  <c r="AD476" i="216" s="1"/>
  <c r="Z476" i="216"/>
  <c r="Y476" i="216"/>
  <c r="AA476" i="216" s="1"/>
  <c r="W476" i="216"/>
  <c r="V476" i="216"/>
  <c r="X476" i="216" s="1"/>
  <c r="T476" i="216"/>
  <c r="S476" i="216"/>
  <c r="U476" i="216" s="1"/>
  <c r="Q476" i="216"/>
  <c r="P476" i="216"/>
  <c r="R476" i="216" s="1"/>
  <c r="N476" i="216"/>
  <c r="M476" i="216"/>
  <c r="O476" i="216" s="1"/>
  <c r="K476" i="216"/>
  <c r="J476" i="216"/>
  <c r="L476" i="216" s="1"/>
  <c r="H476" i="216"/>
  <c r="G476" i="216"/>
  <c r="I476" i="216" s="1"/>
  <c r="AC475" i="216"/>
  <c r="AB475" i="216"/>
  <c r="AD475" i="216" s="1"/>
  <c r="Z475" i="216"/>
  <c r="Y475" i="216"/>
  <c r="AA475" i="216" s="1"/>
  <c r="W475" i="216"/>
  <c r="V475" i="216"/>
  <c r="X475" i="216" s="1"/>
  <c r="T475" i="216"/>
  <c r="S475" i="216"/>
  <c r="U475" i="216" s="1"/>
  <c r="Q475" i="216"/>
  <c r="P475" i="216"/>
  <c r="R475" i="216" s="1"/>
  <c r="N475" i="216"/>
  <c r="M475" i="216"/>
  <c r="O475" i="216" s="1"/>
  <c r="K475" i="216"/>
  <c r="J475" i="216"/>
  <c r="L475" i="216" s="1"/>
  <c r="H475" i="216"/>
  <c r="G475" i="216"/>
  <c r="I475" i="216" s="1"/>
  <c r="AC474" i="216"/>
  <c r="AB474" i="216"/>
  <c r="AD474" i="216" s="1"/>
  <c r="Z474" i="216"/>
  <c r="Y474" i="216"/>
  <c r="AA474" i="216" s="1"/>
  <c r="W474" i="216"/>
  <c r="V474" i="216"/>
  <c r="X474" i="216" s="1"/>
  <c r="T474" i="216"/>
  <c r="S474" i="216"/>
  <c r="U474" i="216" s="1"/>
  <c r="Q474" i="216"/>
  <c r="P474" i="216"/>
  <c r="R474" i="216" s="1"/>
  <c r="N474" i="216"/>
  <c r="M474" i="216"/>
  <c r="O474" i="216" s="1"/>
  <c r="K474" i="216"/>
  <c r="J474" i="216"/>
  <c r="L474" i="216" s="1"/>
  <c r="H474" i="216"/>
  <c r="G474" i="216"/>
  <c r="I474" i="216" s="1"/>
  <c r="AC473" i="216"/>
  <c r="AB473" i="216"/>
  <c r="AD473" i="216" s="1"/>
  <c r="Z473" i="216"/>
  <c r="Y473" i="216"/>
  <c r="AA473" i="216" s="1"/>
  <c r="W473" i="216"/>
  <c r="V473" i="216"/>
  <c r="X473" i="216" s="1"/>
  <c r="T473" i="216"/>
  <c r="S473" i="216"/>
  <c r="U473" i="216" s="1"/>
  <c r="Q473" i="216"/>
  <c r="P473" i="216"/>
  <c r="R473" i="216" s="1"/>
  <c r="N473" i="216"/>
  <c r="M473" i="216"/>
  <c r="O473" i="216" s="1"/>
  <c r="K473" i="216"/>
  <c r="J473" i="216"/>
  <c r="L473" i="216" s="1"/>
  <c r="H473" i="216"/>
  <c r="G473" i="216"/>
  <c r="I473" i="216" s="1"/>
  <c r="AC472" i="216"/>
  <c r="AB472" i="216"/>
  <c r="AD472" i="216" s="1"/>
  <c r="Z472" i="216"/>
  <c r="Y472" i="216"/>
  <c r="AA472" i="216" s="1"/>
  <c r="W472" i="216"/>
  <c r="V472" i="216"/>
  <c r="X472" i="216" s="1"/>
  <c r="T472" i="216"/>
  <c r="S472" i="216"/>
  <c r="U472" i="216" s="1"/>
  <c r="Q472" i="216"/>
  <c r="P472" i="216"/>
  <c r="R472" i="216" s="1"/>
  <c r="N472" i="216"/>
  <c r="M472" i="216"/>
  <c r="O472" i="216" s="1"/>
  <c r="K472" i="216"/>
  <c r="J472" i="216"/>
  <c r="L472" i="216" s="1"/>
  <c r="H472" i="216"/>
  <c r="G472" i="216"/>
  <c r="I472" i="216" s="1"/>
  <c r="AC471" i="216"/>
  <c r="AB471" i="216"/>
  <c r="AD471" i="216" s="1"/>
  <c r="Z471" i="216"/>
  <c r="Y471" i="216"/>
  <c r="AA471" i="216" s="1"/>
  <c r="W471" i="216"/>
  <c r="V471" i="216"/>
  <c r="X471" i="216" s="1"/>
  <c r="T471" i="216"/>
  <c r="S471" i="216"/>
  <c r="U471" i="216" s="1"/>
  <c r="Q471" i="216"/>
  <c r="P471" i="216"/>
  <c r="R471" i="216" s="1"/>
  <c r="N471" i="216"/>
  <c r="M471" i="216"/>
  <c r="O471" i="216" s="1"/>
  <c r="K471" i="216"/>
  <c r="J471" i="216"/>
  <c r="L471" i="216" s="1"/>
  <c r="H471" i="216"/>
  <c r="G471" i="216"/>
  <c r="I471" i="216" s="1"/>
  <c r="AC470" i="216"/>
  <c r="AB470" i="216"/>
  <c r="AD470" i="216" s="1"/>
  <c r="Z470" i="216"/>
  <c r="Y470" i="216"/>
  <c r="AA470" i="216" s="1"/>
  <c r="W470" i="216"/>
  <c r="V470" i="216"/>
  <c r="X470" i="216" s="1"/>
  <c r="T470" i="216"/>
  <c r="S470" i="216"/>
  <c r="U470" i="216" s="1"/>
  <c r="Q470" i="216"/>
  <c r="P470" i="216"/>
  <c r="R470" i="216" s="1"/>
  <c r="N470" i="216"/>
  <c r="M470" i="216"/>
  <c r="O470" i="216" s="1"/>
  <c r="K470" i="216"/>
  <c r="J470" i="216"/>
  <c r="L470" i="216" s="1"/>
  <c r="H470" i="216"/>
  <c r="G470" i="216"/>
  <c r="I470" i="216" s="1"/>
  <c r="AC469" i="216"/>
  <c r="AB469" i="216"/>
  <c r="AD469" i="216" s="1"/>
  <c r="Z469" i="216"/>
  <c r="Y469" i="216"/>
  <c r="AA469" i="216" s="1"/>
  <c r="W469" i="216"/>
  <c r="V469" i="216"/>
  <c r="X469" i="216" s="1"/>
  <c r="T469" i="216"/>
  <c r="S469" i="216"/>
  <c r="U469" i="216" s="1"/>
  <c r="Q469" i="216"/>
  <c r="P469" i="216"/>
  <c r="R469" i="216" s="1"/>
  <c r="N469" i="216"/>
  <c r="M469" i="216"/>
  <c r="O469" i="216" s="1"/>
  <c r="K469" i="216"/>
  <c r="J469" i="216"/>
  <c r="L469" i="216" s="1"/>
  <c r="H469" i="216"/>
  <c r="G469" i="216"/>
  <c r="I469" i="216" s="1"/>
  <c r="AC468" i="216"/>
  <c r="AB468" i="216"/>
  <c r="AD468" i="216" s="1"/>
  <c r="Z468" i="216"/>
  <c r="Y468" i="216"/>
  <c r="AA468" i="216" s="1"/>
  <c r="W468" i="216"/>
  <c r="V468" i="216"/>
  <c r="X468" i="216" s="1"/>
  <c r="T468" i="216"/>
  <c r="S468" i="216"/>
  <c r="U468" i="216" s="1"/>
  <c r="Q468" i="216"/>
  <c r="P468" i="216"/>
  <c r="R468" i="216" s="1"/>
  <c r="N468" i="216"/>
  <c r="M468" i="216"/>
  <c r="O468" i="216" s="1"/>
  <c r="K468" i="216"/>
  <c r="J468" i="216"/>
  <c r="L468" i="216" s="1"/>
  <c r="H468" i="216"/>
  <c r="G468" i="216"/>
  <c r="I468" i="216" s="1"/>
  <c r="AC467" i="216"/>
  <c r="AB467" i="216"/>
  <c r="AD467" i="216" s="1"/>
  <c r="Z467" i="216"/>
  <c r="Y467" i="216"/>
  <c r="AA467" i="216" s="1"/>
  <c r="W467" i="216"/>
  <c r="V467" i="216"/>
  <c r="X467" i="216" s="1"/>
  <c r="T467" i="216"/>
  <c r="S467" i="216"/>
  <c r="U467" i="216" s="1"/>
  <c r="Q467" i="216"/>
  <c r="P467" i="216"/>
  <c r="R467" i="216" s="1"/>
  <c r="N467" i="216"/>
  <c r="M467" i="216"/>
  <c r="O467" i="216" s="1"/>
  <c r="K467" i="216"/>
  <c r="J467" i="216"/>
  <c r="L467" i="216" s="1"/>
  <c r="H467" i="216"/>
  <c r="G467" i="216"/>
  <c r="I467" i="216" s="1"/>
  <c r="AC466" i="216"/>
  <c r="AB466" i="216"/>
  <c r="AD466" i="216" s="1"/>
  <c r="Z466" i="216"/>
  <c r="Y466" i="216"/>
  <c r="AA466" i="216" s="1"/>
  <c r="W466" i="216"/>
  <c r="V466" i="216"/>
  <c r="X466" i="216" s="1"/>
  <c r="T466" i="216"/>
  <c r="S466" i="216"/>
  <c r="U466" i="216" s="1"/>
  <c r="Q466" i="216"/>
  <c r="P466" i="216"/>
  <c r="R466" i="216" s="1"/>
  <c r="N466" i="216"/>
  <c r="M466" i="216"/>
  <c r="O466" i="216" s="1"/>
  <c r="K466" i="216"/>
  <c r="J466" i="216"/>
  <c r="L466" i="216" s="1"/>
  <c r="H466" i="216"/>
  <c r="G466" i="216"/>
  <c r="I466" i="216" s="1"/>
  <c r="AC465" i="216"/>
  <c r="AB465" i="216"/>
  <c r="AD465" i="216" s="1"/>
  <c r="Z465" i="216"/>
  <c r="Y465" i="216"/>
  <c r="AA465" i="216" s="1"/>
  <c r="W465" i="216"/>
  <c r="V465" i="216"/>
  <c r="X465" i="216" s="1"/>
  <c r="T465" i="216"/>
  <c r="S465" i="216"/>
  <c r="U465" i="216" s="1"/>
  <c r="Q465" i="216"/>
  <c r="P465" i="216"/>
  <c r="R465" i="216" s="1"/>
  <c r="N465" i="216"/>
  <c r="M465" i="216"/>
  <c r="O465" i="216" s="1"/>
  <c r="K465" i="216"/>
  <c r="J465" i="216"/>
  <c r="L465" i="216" s="1"/>
  <c r="H465" i="216"/>
  <c r="G465" i="216"/>
  <c r="I465" i="216" s="1"/>
  <c r="AC464" i="216"/>
  <c r="AB464" i="216"/>
  <c r="AD464" i="216" s="1"/>
  <c r="Z464" i="216"/>
  <c r="Y464" i="216"/>
  <c r="AA464" i="216" s="1"/>
  <c r="W464" i="216"/>
  <c r="V464" i="216"/>
  <c r="X464" i="216" s="1"/>
  <c r="T464" i="216"/>
  <c r="S464" i="216"/>
  <c r="U464" i="216" s="1"/>
  <c r="Q464" i="216"/>
  <c r="P464" i="216"/>
  <c r="R464" i="216" s="1"/>
  <c r="N464" i="216"/>
  <c r="M464" i="216"/>
  <c r="O464" i="216" s="1"/>
  <c r="K464" i="216"/>
  <c r="J464" i="216"/>
  <c r="L464" i="216" s="1"/>
  <c r="H464" i="216"/>
  <c r="G464" i="216"/>
  <c r="I464" i="216" s="1"/>
  <c r="AC463" i="216"/>
  <c r="AB463" i="216"/>
  <c r="AD463" i="216" s="1"/>
  <c r="Z463" i="216"/>
  <c r="Y463" i="216"/>
  <c r="AA463" i="216" s="1"/>
  <c r="W463" i="216"/>
  <c r="V463" i="216"/>
  <c r="X463" i="216" s="1"/>
  <c r="T463" i="216"/>
  <c r="S463" i="216"/>
  <c r="U463" i="216" s="1"/>
  <c r="Q463" i="216"/>
  <c r="P463" i="216"/>
  <c r="R463" i="216" s="1"/>
  <c r="N463" i="216"/>
  <c r="M463" i="216"/>
  <c r="O463" i="216" s="1"/>
  <c r="K463" i="216"/>
  <c r="J463" i="216"/>
  <c r="L463" i="216" s="1"/>
  <c r="H463" i="216"/>
  <c r="G463" i="216"/>
  <c r="I463" i="216" s="1"/>
  <c r="AC462" i="216"/>
  <c r="AB462" i="216"/>
  <c r="AD462" i="216" s="1"/>
  <c r="Z462" i="216"/>
  <c r="Y462" i="216"/>
  <c r="AA462" i="216" s="1"/>
  <c r="W462" i="216"/>
  <c r="V462" i="216"/>
  <c r="X462" i="216" s="1"/>
  <c r="T462" i="216"/>
  <c r="S462" i="216"/>
  <c r="U462" i="216" s="1"/>
  <c r="Q462" i="216"/>
  <c r="P462" i="216"/>
  <c r="R462" i="216" s="1"/>
  <c r="N462" i="216"/>
  <c r="M462" i="216"/>
  <c r="O462" i="216" s="1"/>
  <c r="K462" i="216"/>
  <c r="J462" i="216"/>
  <c r="L462" i="216" s="1"/>
  <c r="H462" i="216"/>
  <c r="G462" i="216"/>
  <c r="I462" i="216" s="1"/>
  <c r="AC461" i="216"/>
  <c r="AB461" i="216"/>
  <c r="AD461" i="216" s="1"/>
  <c r="Z461" i="216"/>
  <c r="Y461" i="216"/>
  <c r="AA461" i="216" s="1"/>
  <c r="W461" i="216"/>
  <c r="V461" i="216"/>
  <c r="X461" i="216" s="1"/>
  <c r="T461" i="216"/>
  <c r="S461" i="216"/>
  <c r="U461" i="216" s="1"/>
  <c r="Q461" i="216"/>
  <c r="P461" i="216"/>
  <c r="R461" i="216" s="1"/>
  <c r="N461" i="216"/>
  <c r="M461" i="216"/>
  <c r="O461" i="216" s="1"/>
  <c r="K461" i="216"/>
  <c r="J461" i="216"/>
  <c r="L461" i="216" s="1"/>
  <c r="H461" i="216"/>
  <c r="G461" i="216"/>
  <c r="I461" i="216" s="1"/>
  <c r="AC460" i="216"/>
  <c r="AB460" i="216"/>
  <c r="AD460" i="216" s="1"/>
  <c r="Z460" i="216"/>
  <c r="Y460" i="216"/>
  <c r="AA460" i="216" s="1"/>
  <c r="W460" i="216"/>
  <c r="V460" i="216"/>
  <c r="X460" i="216" s="1"/>
  <c r="T460" i="216"/>
  <c r="S460" i="216"/>
  <c r="U460" i="216" s="1"/>
  <c r="Q460" i="216"/>
  <c r="P460" i="216"/>
  <c r="R460" i="216" s="1"/>
  <c r="N460" i="216"/>
  <c r="M460" i="216"/>
  <c r="O460" i="216" s="1"/>
  <c r="K460" i="216"/>
  <c r="J460" i="216"/>
  <c r="L460" i="216" s="1"/>
  <c r="H460" i="216"/>
  <c r="G460" i="216"/>
  <c r="I460" i="216" s="1"/>
  <c r="AC459" i="216"/>
  <c r="AB459" i="216"/>
  <c r="AD459" i="216" s="1"/>
  <c r="Z459" i="216"/>
  <c r="Y459" i="216"/>
  <c r="AA459" i="216" s="1"/>
  <c r="W459" i="216"/>
  <c r="V459" i="216"/>
  <c r="X459" i="216" s="1"/>
  <c r="T459" i="216"/>
  <c r="S459" i="216"/>
  <c r="U459" i="216" s="1"/>
  <c r="Q459" i="216"/>
  <c r="P459" i="216"/>
  <c r="R459" i="216" s="1"/>
  <c r="N459" i="216"/>
  <c r="M459" i="216"/>
  <c r="O459" i="216" s="1"/>
  <c r="K459" i="216"/>
  <c r="J459" i="216"/>
  <c r="L459" i="216" s="1"/>
  <c r="H459" i="216"/>
  <c r="G459" i="216"/>
  <c r="I459" i="216" s="1"/>
  <c r="AC458" i="216"/>
  <c r="AB458" i="216"/>
  <c r="AD458" i="216" s="1"/>
  <c r="Z458" i="216"/>
  <c r="Y458" i="216"/>
  <c r="AA458" i="216" s="1"/>
  <c r="W458" i="216"/>
  <c r="V458" i="216"/>
  <c r="X458" i="216" s="1"/>
  <c r="T458" i="216"/>
  <c r="S458" i="216"/>
  <c r="U458" i="216" s="1"/>
  <c r="Q458" i="216"/>
  <c r="P458" i="216"/>
  <c r="R458" i="216" s="1"/>
  <c r="N458" i="216"/>
  <c r="M458" i="216"/>
  <c r="O458" i="216" s="1"/>
  <c r="K458" i="216"/>
  <c r="J458" i="216"/>
  <c r="L458" i="216" s="1"/>
  <c r="H458" i="216"/>
  <c r="G458" i="216"/>
  <c r="I458" i="216" s="1"/>
  <c r="AC457" i="216"/>
  <c r="AB457" i="216"/>
  <c r="AD457" i="216" s="1"/>
  <c r="Z457" i="216"/>
  <c r="Y457" i="216"/>
  <c r="AA457" i="216" s="1"/>
  <c r="W457" i="216"/>
  <c r="V457" i="216"/>
  <c r="X457" i="216" s="1"/>
  <c r="T457" i="216"/>
  <c r="S457" i="216"/>
  <c r="U457" i="216" s="1"/>
  <c r="Q457" i="216"/>
  <c r="P457" i="216"/>
  <c r="R457" i="216" s="1"/>
  <c r="N457" i="216"/>
  <c r="M457" i="216"/>
  <c r="O457" i="216" s="1"/>
  <c r="K457" i="216"/>
  <c r="J457" i="216"/>
  <c r="L457" i="216" s="1"/>
  <c r="H457" i="216"/>
  <c r="G457" i="216"/>
  <c r="I457" i="216" s="1"/>
  <c r="AC456" i="216"/>
  <c r="AB456" i="216"/>
  <c r="AD456" i="216" s="1"/>
  <c r="Z456" i="216"/>
  <c r="Y456" i="216"/>
  <c r="AA456" i="216" s="1"/>
  <c r="W456" i="216"/>
  <c r="V456" i="216"/>
  <c r="X456" i="216" s="1"/>
  <c r="T456" i="216"/>
  <c r="S456" i="216"/>
  <c r="U456" i="216" s="1"/>
  <c r="Q456" i="216"/>
  <c r="P456" i="216"/>
  <c r="R456" i="216" s="1"/>
  <c r="N456" i="216"/>
  <c r="M456" i="216"/>
  <c r="O456" i="216" s="1"/>
  <c r="K456" i="216"/>
  <c r="J456" i="216"/>
  <c r="L456" i="216" s="1"/>
  <c r="H456" i="216"/>
  <c r="G456" i="216"/>
  <c r="I456" i="216" s="1"/>
  <c r="AC455" i="216"/>
  <c r="AB455" i="216"/>
  <c r="AD455" i="216" s="1"/>
  <c r="Z455" i="216"/>
  <c r="Y455" i="216"/>
  <c r="AA455" i="216" s="1"/>
  <c r="W455" i="216"/>
  <c r="V455" i="216"/>
  <c r="X455" i="216" s="1"/>
  <c r="T455" i="216"/>
  <c r="S455" i="216"/>
  <c r="U455" i="216" s="1"/>
  <c r="Q455" i="216"/>
  <c r="P455" i="216"/>
  <c r="R455" i="216" s="1"/>
  <c r="N455" i="216"/>
  <c r="M455" i="216"/>
  <c r="O455" i="216" s="1"/>
  <c r="K455" i="216"/>
  <c r="J455" i="216"/>
  <c r="L455" i="216" s="1"/>
  <c r="H455" i="216"/>
  <c r="G455" i="216"/>
  <c r="I455" i="216" s="1"/>
  <c r="AC454" i="216"/>
  <c r="AB454" i="216"/>
  <c r="AD454" i="216" s="1"/>
  <c r="Z454" i="216"/>
  <c r="Y454" i="216"/>
  <c r="AA454" i="216" s="1"/>
  <c r="W454" i="216"/>
  <c r="V454" i="216"/>
  <c r="X454" i="216" s="1"/>
  <c r="T454" i="216"/>
  <c r="S454" i="216"/>
  <c r="U454" i="216" s="1"/>
  <c r="Q454" i="216"/>
  <c r="P454" i="216"/>
  <c r="R454" i="216" s="1"/>
  <c r="N454" i="216"/>
  <c r="M454" i="216"/>
  <c r="O454" i="216" s="1"/>
  <c r="K454" i="216"/>
  <c r="J454" i="216"/>
  <c r="L454" i="216" s="1"/>
  <c r="H454" i="216"/>
  <c r="G454" i="216"/>
  <c r="I454" i="216" s="1"/>
  <c r="AC453" i="216"/>
  <c r="AB453" i="216"/>
  <c r="AD453" i="216" s="1"/>
  <c r="Z453" i="216"/>
  <c r="Y453" i="216"/>
  <c r="AA453" i="216" s="1"/>
  <c r="W453" i="216"/>
  <c r="V453" i="216"/>
  <c r="X453" i="216" s="1"/>
  <c r="T453" i="216"/>
  <c r="S453" i="216"/>
  <c r="U453" i="216" s="1"/>
  <c r="Q453" i="216"/>
  <c r="P453" i="216"/>
  <c r="R453" i="216" s="1"/>
  <c r="N453" i="216"/>
  <c r="M453" i="216"/>
  <c r="O453" i="216" s="1"/>
  <c r="K453" i="216"/>
  <c r="J453" i="216"/>
  <c r="L453" i="216" s="1"/>
  <c r="H453" i="216"/>
  <c r="G453" i="216"/>
  <c r="I453" i="216" s="1"/>
  <c r="AC452" i="216"/>
  <c r="AB452" i="216"/>
  <c r="AD452" i="216" s="1"/>
  <c r="Z452" i="216"/>
  <c r="Y452" i="216"/>
  <c r="AA452" i="216" s="1"/>
  <c r="W452" i="216"/>
  <c r="V452" i="216"/>
  <c r="X452" i="216" s="1"/>
  <c r="T452" i="216"/>
  <c r="S452" i="216"/>
  <c r="U452" i="216" s="1"/>
  <c r="Q452" i="216"/>
  <c r="P452" i="216"/>
  <c r="R452" i="216" s="1"/>
  <c r="N452" i="216"/>
  <c r="M452" i="216"/>
  <c r="O452" i="216" s="1"/>
  <c r="K452" i="216"/>
  <c r="J452" i="216"/>
  <c r="L452" i="216" s="1"/>
  <c r="H452" i="216"/>
  <c r="G452" i="216"/>
  <c r="I452" i="216" s="1"/>
  <c r="AC451" i="216"/>
  <c r="AB451" i="216"/>
  <c r="AD451" i="216" s="1"/>
  <c r="Z451" i="216"/>
  <c r="Y451" i="216"/>
  <c r="AA451" i="216" s="1"/>
  <c r="W451" i="216"/>
  <c r="V451" i="216"/>
  <c r="X451" i="216" s="1"/>
  <c r="T451" i="216"/>
  <c r="S451" i="216"/>
  <c r="U451" i="216" s="1"/>
  <c r="Q451" i="216"/>
  <c r="P451" i="216"/>
  <c r="R451" i="216" s="1"/>
  <c r="N451" i="216"/>
  <c r="M451" i="216"/>
  <c r="O451" i="216" s="1"/>
  <c r="K451" i="216"/>
  <c r="J451" i="216"/>
  <c r="L451" i="216" s="1"/>
  <c r="H451" i="216"/>
  <c r="G451" i="216"/>
  <c r="I451" i="216" s="1"/>
  <c r="AC450" i="216"/>
  <c r="AB450" i="216"/>
  <c r="AD450" i="216" s="1"/>
  <c r="Z450" i="216"/>
  <c r="Y450" i="216"/>
  <c r="AA450" i="216" s="1"/>
  <c r="W450" i="216"/>
  <c r="V450" i="216"/>
  <c r="X450" i="216" s="1"/>
  <c r="T450" i="216"/>
  <c r="S450" i="216"/>
  <c r="U450" i="216" s="1"/>
  <c r="Q450" i="216"/>
  <c r="P450" i="216"/>
  <c r="R450" i="216" s="1"/>
  <c r="N450" i="216"/>
  <c r="M450" i="216"/>
  <c r="O450" i="216" s="1"/>
  <c r="K450" i="216"/>
  <c r="J450" i="216"/>
  <c r="L450" i="216" s="1"/>
  <c r="H450" i="216"/>
  <c r="G450" i="216"/>
  <c r="I450" i="216" s="1"/>
  <c r="AC449" i="216"/>
  <c r="AB449" i="216"/>
  <c r="AD449" i="216" s="1"/>
  <c r="Z449" i="216"/>
  <c r="Y449" i="216"/>
  <c r="AA449" i="216" s="1"/>
  <c r="W449" i="216"/>
  <c r="V449" i="216"/>
  <c r="X449" i="216" s="1"/>
  <c r="T449" i="216"/>
  <c r="S449" i="216"/>
  <c r="U449" i="216" s="1"/>
  <c r="Q449" i="216"/>
  <c r="P449" i="216"/>
  <c r="R449" i="216" s="1"/>
  <c r="N449" i="216"/>
  <c r="M449" i="216"/>
  <c r="O449" i="216" s="1"/>
  <c r="K449" i="216"/>
  <c r="J449" i="216"/>
  <c r="L449" i="216" s="1"/>
  <c r="H449" i="216"/>
  <c r="G449" i="216"/>
  <c r="I449" i="216" s="1"/>
  <c r="AC448" i="216"/>
  <c r="AB448" i="216"/>
  <c r="AD448" i="216" s="1"/>
  <c r="Z448" i="216"/>
  <c r="Y448" i="216"/>
  <c r="AA448" i="216" s="1"/>
  <c r="W448" i="216"/>
  <c r="V448" i="216"/>
  <c r="X448" i="216" s="1"/>
  <c r="T448" i="216"/>
  <c r="S448" i="216"/>
  <c r="U448" i="216" s="1"/>
  <c r="Q448" i="216"/>
  <c r="P448" i="216"/>
  <c r="R448" i="216" s="1"/>
  <c r="N448" i="216"/>
  <c r="M448" i="216"/>
  <c r="O448" i="216" s="1"/>
  <c r="K448" i="216"/>
  <c r="J448" i="216"/>
  <c r="L448" i="216" s="1"/>
  <c r="H448" i="216"/>
  <c r="G448" i="216"/>
  <c r="I448" i="216" s="1"/>
  <c r="AC447" i="216"/>
  <c r="AB447" i="216"/>
  <c r="AD447" i="216" s="1"/>
  <c r="Z447" i="216"/>
  <c r="Y447" i="216"/>
  <c r="AA447" i="216" s="1"/>
  <c r="W447" i="216"/>
  <c r="V447" i="216"/>
  <c r="X447" i="216" s="1"/>
  <c r="T447" i="216"/>
  <c r="S447" i="216"/>
  <c r="U447" i="216" s="1"/>
  <c r="Q447" i="216"/>
  <c r="P447" i="216"/>
  <c r="R447" i="216" s="1"/>
  <c r="N447" i="216"/>
  <c r="M447" i="216"/>
  <c r="O447" i="216" s="1"/>
  <c r="K447" i="216"/>
  <c r="J447" i="216"/>
  <c r="L447" i="216" s="1"/>
  <c r="H447" i="216"/>
  <c r="G447" i="216"/>
  <c r="I447" i="216" s="1"/>
  <c r="AC446" i="216"/>
  <c r="AB446" i="216"/>
  <c r="AD446" i="216" s="1"/>
  <c r="Z446" i="216"/>
  <c r="Y446" i="216"/>
  <c r="AA446" i="216" s="1"/>
  <c r="W446" i="216"/>
  <c r="V446" i="216"/>
  <c r="X446" i="216" s="1"/>
  <c r="T446" i="216"/>
  <c r="S446" i="216"/>
  <c r="U446" i="216" s="1"/>
  <c r="Q446" i="216"/>
  <c r="P446" i="216"/>
  <c r="R446" i="216" s="1"/>
  <c r="N446" i="216"/>
  <c r="M446" i="216"/>
  <c r="O446" i="216" s="1"/>
  <c r="K446" i="216"/>
  <c r="J446" i="216"/>
  <c r="L446" i="216" s="1"/>
  <c r="H446" i="216"/>
  <c r="G446" i="216"/>
  <c r="I446" i="216" s="1"/>
  <c r="AC445" i="216"/>
  <c r="AB445" i="216"/>
  <c r="AD445" i="216" s="1"/>
  <c r="Z445" i="216"/>
  <c r="Y445" i="216"/>
  <c r="AA445" i="216" s="1"/>
  <c r="W445" i="216"/>
  <c r="V445" i="216"/>
  <c r="X445" i="216" s="1"/>
  <c r="T445" i="216"/>
  <c r="S445" i="216"/>
  <c r="U445" i="216" s="1"/>
  <c r="Q445" i="216"/>
  <c r="P445" i="216"/>
  <c r="R445" i="216" s="1"/>
  <c r="N445" i="216"/>
  <c r="M445" i="216"/>
  <c r="O445" i="216" s="1"/>
  <c r="K445" i="216"/>
  <c r="J445" i="216"/>
  <c r="L445" i="216" s="1"/>
  <c r="H445" i="216"/>
  <c r="G445" i="216"/>
  <c r="I445" i="216" s="1"/>
  <c r="AC444" i="216"/>
  <c r="AB444" i="216"/>
  <c r="AD444" i="216" s="1"/>
  <c r="Z444" i="216"/>
  <c r="Y444" i="216"/>
  <c r="AA444" i="216" s="1"/>
  <c r="W444" i="216"/>
  <c r="V444" i="216"/>
  <c r="X444" i="216" s="1"/>
  <c r="T444" i="216"/>
  <c r="S444" i="216"/>
  <c r="U444" i="216" s="1"/>
  <c r="Q444" i="216"/>
  <c r="P444" i="216"/>
  <c r="R444" i="216" s="1"/>
  <c r="N444" i="216"/>
  <c r="M444" i="216"/>
  <c r="O444" i="216" s="1"/>
  <c r="K444" i="216"/>
  <c r="J444" i="216"/>
  <c r="L444" i="216" s="1"/>
  <c r="H444" i="216"/>
  <c r="G444" i="216"/>
  <c r="I444" i="216" s="1"/>
  <c r="AC443" i="216"/>
  <c r="AB443" i="216"/>
  <c r="AD443" i="216" s="1"/>
  <c r="Z443" i="216"/>
  <c r="Y443" i="216"/>
  <c r="AA443" i="216" s="1"/>
  <c r="W443" i="216"/>
  <c r="V443" i="216"/>
  <c r="X443" i="216" s="1"/>
  <c r="T443" i="216"/>
  <c r="S443" i="216"/>
  <c r="U443" i="216" s="1"/>
  <c r="Q443" i="216"/>
  <c r="P443" i="216"/>
  <c r="R443" i="216" s="1"/>
  <c r="N443" i="216"/>
  <c r="M443" i="216"/>
  <c r="O443" i="216" s="1"/>
  <c r="K443" i="216"/>
  <c r="J443" i="216"/>
  <c r="L443" i="216" s="1"/>
  <c r="H443" i="216"/>
  <c r="G443" i="216"/>
  <c r="I443" i="216" s="1"/>
  <c r="AC442" i="216"/>
  <c r="AB442" i="216"/>
  <c r="AD442" i="216" s="1"/>
  <c r="Z442" i="216"/>
  <c r="Y442" i="216"/>
  <c r="AA442" i="216" s="1"/>
  <c r="W442" i="216"/>
  <c r="V442" i="216"/>
  <c r="X442" i="216" s="1"/>
  <c r="T442" i="216"/>
  <c r="S442" i="216"/>
  <c r="U442" i="216" s="1"/>
  <c r="Q442" i="216"/>
  <c r="P442" i="216"/>
  <c r="R442" i="216" s="1"/>
  <c r="N442" i="216"/>
  <c r="M442" i="216"/>
  <c r="O442" i="216" s="1"/>
  <c r="K442" i="216"/>
  <c r="J442" i="216"/>
  <c r="L442" i="216" s="1"/>
  <c r="H442" i="216"/>
  <c r="G442" i="216"/>
  <c r="I442" i="216" s="1"/>
  <c r="AC441" i="216"/>
  <c r="AB441" i="216"/>
  <c r="AD441" i="216" s="1"/>
  <c r="Z441" i="216"/>
  <c r="Y441" i="216"/>
  <c r="AA441" i="216" s="1"/>
  <c r="W441" i="216"/>
  <c r="V441" i="216"/>
  <c r="X441" i="216" s="1"/>
  <c r="T441" i="216"/>
  <c r="S441" i="216"/>
  <c r="U441" i="216" s="1"/>
  <c r="Q441" i="216"/>
  <c r="P441" i="216"/>
  <c r="R441" i="216" s="1"/>
  <c r="N441" i="216"/>
  <c r="M441" i="216"/>
  <c r="O441" i="216" s="1"/>
  <c r="K441" i="216"/>
  <c r="J441" i="216"/>
  <c r="L441" i="216" s="1"/>
  <c r="H441" i="216"/>
  <c r="G441" i="216"/>
  <c r="I441" i="216" s="1"/>
  <c r="AC440" i="216"/>
  <c r="AB440" i="216"/>
  <c r="AD440" i="216" s="1"/>
  <c r="Z440" i="216"/>
  <c r="Y440" i="216"/>
  <c r="AA440" i="216" s="1"/>
  <c r="W440" i="216"/>
  <c r="V440" i="216"/>
  <c r="X440" i="216" s="1"/>
  <c r="T440" i="216"/>
  <c r="S440" i="216"/>
  <c r="U440" i="216" s="1"/>
  <c r="Q440" i="216"/>
  <c r="P440" i="216"/>
  <c r="R440" i="216" s="1"/>
  <c r="N440" i="216"/>
  <c r="M440" i="216"/>
  <c r="O440" i="216" s="1"/>
  <c r="K440" i="216"/>
  <c r="J440" i="216"/>
  <c r="L440" i="216" s="1"/>
  <c r="H440" i="216"/>
  <c r="G440" i="216"/>
  <c r="I440" i="216" s="1"/>
  <c r="AC439" i="216"/>
  <c r="AB439" i="216"/>
  <c r="AD439" i="216" s="1"/>
  <c r="Z439" i="216"/>
  <c r="Y439" i="216"/>
  <c r="AA439" i="216" s="1"/>
  <c r="W439" i="216"/>
  <c r="V439" i="216"/>
  <c r="X439" i="216" s="1"/>
  <c r="T439" i="216"/>
  <c r="S439" i="216"/>
  <c r="U439" i="216" s="1"/>
  <c r="Q439" i="216"/>
  <c r="P439" i="216"/>
  <c r="R439" i="216" s="1"/>
  <c r="N439" i="216"/>
  <c r="M439" i="216"/>
  <c r="O439" i="216" s="1"/>
  <c r="K439" i="216"/>
  <c r="J439" i="216"/>
  <c r="L439" i="216" s="1"/>
  <c r="H439" i="216"/>
  <c r="G439" i="216"/>
  <c r="I439" i="216" s="1"/>
  <c r="AC438" i="216"/>
  <c r="AB438" i="216"/>
  <c r="AD438" i="216" s="1"/>
  <c r="Z438" i="216"/>
  <c r="Y438" i="216"/>
  <c r="AA438" i="216" s="1"/>
  <c r="W438" i="216"/>
  <c r="V438" i="216"/>
  <c r="X438" i="216" s="1"/>
  <c r="T438" i="216"/>
  <c r="S438" i="216"/>
  <c r="U438" i="216" s="1"/>
  <c r="Q438" i="216"/>
  <c r="P438" i="216"/>
  <c r="R438" i="216" s="1"/>
  <c r="N438" i="216"/>
  <c r="M438" i="216"/>
  <c r="O438" i="216" s="1"/>
  <c r="K438" i="216"/>
  <c r="J438" i="216"/>
  <c r="L438" i="216" s="1"/>
  <c r="H438" i="216"/>
  <c r="G438" i="216"/>
  <c r="I438" i="216" s="1"/>
  <c r="AC437" i="216"/>
  <c r="AB437" i="216"/>
  <c r="AD437" i="216" s="1"/>
  <c r="Z437" i="216"/>
  <c r="Y437" i="216"/>
  <c r="AA437" i="216" s="1"/>
  <c r="W437" i="216"/>
  <c r="V437" i="216"/>
  <c r="X437" i="216" s="1"/>
  <c r="T437" i="216"/>
  <c r="S437" i="216"/>
  <c r="U437" i="216" s="1"/>
  <c r="Q437" i="216"/>
  <c r="P437" i="216"/>
  <c r="R437" i="216" s="1"/>
  <c r="N437" i="216"/>
  <c r="M437" i="216"/>
  <c r="O437" i="216" s="1"/>
  <c r="K437" i="216"/>
  <c r="J437" i="216"/>
  <c r="L437" i="216" s="1"/>
  <c r="H437" i="216"/>
  <c r="G437" i="216"/>
  <c r="I437" i="216" s="1"/>
  <c r="AC436" i="216"/>
  <c r="AB436" i="216"/>
  <c r="AD436" i="216" s="1"/>
  <c r="Z436" i="216"/>
  <c r="Y436" i="216"/>
  <c r="AA436" i="216" s="1"/>
  <c r="W436" i="216"/>
  <c r="V436" i="216"/>
  <c r="X436" i="216" s="1"/>
  <c r="T436" i="216"/>
  <c r="S436" i="216"/>
  <c r="U436" i="216" s="1"/>
  <c r="Q436" i="216"/>
  <c r="P436" i="216"/>
  <c r="R436" i="216" s="1"/>
  <c r="N436" i="216"/>
  <c r="M436" i="216"/>
  <c r="O436" i="216" s="1"/>
  <c r="K436" i="216"/>
  <c r="J436" i="216"/>
  <c r="L436" i="216" s="1"/>
  <c r="H436" i="216"/>
  <c r="G436" i="216"/>
  <c r="I436" i="216" s="1"/>
  <c r="AC435" i="216"/>
  <c r="AB435" i="216"/>
  <c r="AD435" i="216" s="1"/>
  <c r="Z435" i="216"/>
  <c r="Y435" i="216"/>
  <c r="AA435" i="216" s="1"/>
  <c r="W435" i="216"/>
  <c r="V435" i="216"/>
  <c r="X435" i="216" s="1"/>
  <c r="T435" i="216"/>
  <c r="S435" i="216"/>
  <c r="U435" i="216" s="1"/>
  <c r="Q435" i="216"/>
  <c r="P435" i="216"/>
  <c r="R435" i="216" s="1"/>
  <c r="N435" i="216"/>
  <c r="M435" i="216"/>
  <c r="O435" i="216" s="1"/>
  <c r="K435" i="216"/>
  <c r="J435" i="216"/>
  <c r="L435" i="216" s="1"/>
  <c r="H435" i="216"/>
  <c r="G435" i="216"/>
  <c r="I435" i="216" s="1"/>
  <c r="AC434" i="216"/>
  <c r="AB434" i="216"/>
  <c r="AD434" i="216" s="1"/>
  <c r="Z434" i="216"/>
  <c r="Y434" i="216"/>
  <c r="AA434" i="216" s="1"/>
  <c r="W434" i="216"/>
  <c r="V434" i="216"/>
  <c r="X434" i="216" s="1"/>
  <c r="T434" i="216"/>
  <c r="S434" i="216"/>
  <c r="U434" i="216" s="1"/>
  <c r="Q434" i="216"/>
  <c r="P434" i="216"/>
  <c r="R434" i="216" s="1"/>
  <c r="N434" i="216"/>
  <c r="M434" i="216"/>
  <c r="O434" i="216" s="1"/>
  <c r="K434" i="216"/>
  <c r="J434" i="216"/>
  <c r="L434" i="216" s="1"/>
  <c r="H434" i="216"/>
  <c r="G434" i="216"/>
  <c r="I434" i="216" s="1"/>
  <c r="AC433" i="216"/>
  <c r="AB433" i="216"/>
  <c r="AD433" i="216" s="1"/>
  <c r="Z433" i="216"/>
  <c r="Y433" i="216"/>
  <c r="AA433" i="216" s="1"/>
  <c r="W433" i="216"/>
  <c r="V433" i="216"/>
  <c r="X433" i="216" s="1"/>
  <c r="T433" i="216"/>
  <c r="S433" i="216"/>
  <c r="U433" i="216" s="1"/>
  <c r="Q433" i="216"/>
  <c r="P433" i="216"/>
  <c r="R433" i="216" s="1"/>
  <c r="N433" i="216"/>
  <c r="M433" i="216"/>
  <c r="O433" i="216" s="1"/>
  <c r="K433" i="216"/>
  <c r="J433" i="216"/>
  <c r="L433" i="216" s="1"/>
  <c r="H433" i="216"/>
  <c r="G433" i="216"/>
  <c r="I433" i="216" s="1"/>
  <c r="AC432" i="216"/>
  <c r="AB432" i="216"/>
  <c r="AD432" i="216" s="1"/>
  <c r="Z432" i="216"/>
  <c r="Y432" i="216"/>
  <c r="AA432" i="216" s="1"/>
  <c r="W432" i="216"/>
  <c r="V432" i="216"/>
  <c r="X432" i="216" s="1"/>
  <c r="T432" i="216"/>
  <c r="S432" i="216"/>
  <c r="U432" i="216" s="1"/>
  <c r="Q432" i="216"/>
  <c r="P432" i="216"/>
  <c r="R432" i="216" s="1"/>
  <c r="N432" i="216"/>
  <c r="M432" i="216"/>
  <c r="O432" i="216" s="1"/>
  <c r="K432" i="216"/>
  <c r="J432" i="216"/>
  <c r="L432" i="216" s="1"/>
  <c r="H432" i="216"/>
  <c r="G432" i="216"/>
  <c r="I432" i="216" s="1"/>
  <c r="AC431" i="216"/>
  <c r="AB431" i="216"/>
  <c r="AD431" i="216" s="1"/>
  <c r="Z431" i="216"/>
  <c r="Y431" i="216"/>
  <c r="AA431" i="216" s="1"/>
  <c r="W431" i="216"/>
  <c r="V431" i="216"/>
  <c r="X431" i="216" s="1"/>
  <c r="T431" i="216"/>
  <c r="S431" i="216"/>
  <c r="U431" i="216" s="1"/>
  <c r="Q431" i="216"/>
  <c r="P431" i="216"/>
  <c r="R431" i="216" s="1"/>
  <c r="N431" i="216"/>
  <c r="M431" i="216"/>
  <c r="O431" i="216" s="1"/>
  <c r="K431" i="216"/>
  <c r="J431" i="216"/>
  <c r="L431" i="216" s="1"/>
  <c r="H431" i="216"/>
  <c r="G431" i="216"/>
  <c r="I431" i="216" s="1"/>
  <c r="AC430" i="216"/>
  <c r="AB430" i="216"/>
  <c r="AD430" i="216" s="1"/>
  <c r="Z430" i="216"/>
  <c r="Y430" i="216"/>
  <c r="AA430" i="216" s="1"/>
  <c r="W430" i="216"/>
  <c r="V430" i="216"/>
  <c r="X430" i="216" s="1"/>
  <c r="T430" i="216"/>
  <c r="S430" i="216"/>
  <c r="U430" i="216" s="1"/>
  <c r="Q430" i="216"/>
  <c r="P430" i="216"/>
  <c r="R430" i="216" s="1"/>
  <c r="N430" i="216"/>
  <c r="M430" i="216"/>
  <c r="O430" i="216" s="1"/>
  <c r="K430" i="216"/>
  <c r="J430" i="216"/>
  <c r="L430" i="216" s="1"/>
  <c r="H430" i="216"/>
  <c r="G430" i="216"/>
  <c r="I430" i="216" s="1"/>
  <c r="AC429" i="216"/>
  <c r="AB429" i="216"/>
  <c r="AD429" i="216" s="1"/>
  <c r="Z429" i="216"/>
  <c r="Y429" i="216"/>
  <c r="AA429" i="216" s="1"/>
  <c r="W429" i="216"/>
  <c r="V429" i="216"/>
  <c r="X429" i="216" s="1"/>
  <c r="T429" i="216"/>
  <c r="S429" i="216"/>
  <c r="U429" i="216" s="1"/>
  <c r="Q429" i="216"/>
  <c r="P429" i="216"/>
  <c r="R429" i="216" s="1"/>
  <c r="N429" i="216"/>
  <c r="M429" i="216"/>
  <c r="O429" i="216" s="1"/>
  <c r="K429" i="216"/>
  <c r="J429" i="216"/>
  <c r="L429" i="216" s="1"/>
  <c r="H429" i="216"/>
  <c r="G429" i="216"/>
  <c r="I429" i="216" s="1"/>
  <c r="AC428" i="216"/>
  <c r="AB428" i="216"/>
  <c r="AD428" i="216" s="1"/>
  <c r="Z428" i="216"/>
  <c r="Y428" i="216"/>
  <c r="AA428" i="216" s="1"/>
  <c r="W428" i="216"/>
  <c r="V428" i="216"/>
  <c r="X428" i="216" s="1"/>
  <c r="T428" i="216"/>
  <c r="S428" i="216"/>
  <c r="U428" i="216" s="1"/>
  <c r="Q428" i="216"/>
  <c r="P428" i="216"/>
  <c r="R428" i="216" s="1"/>
  <c r="N428" i="216"/>
  <c r="M428" i="216"/>
  <c r="O428" i="216" s="1"/>
  <c r="K428" i="216"/>
  <c r="J428" i="216"/>
  <c r="L428" i="216" s="1"/>
  <c r="H428" i="216"/>
  <c r="G428" i="216"/>
  <c r="I428" i="216" s="1"/>
  <c r="AC427" i="216"/>
  <c r="AB427" i="216"/>
  <c r="AD427" i="216" s="1"/>
  <c r="Z427" i="216"/>
  <c r="Y427" i="216"/>
  <c r="AA427" i="216" s="1"/>
  <c r="W427" i="216"/>
  <c r="V427" i="216"/>
  <c r="X427" i="216" s="1"/>
  <c r="T427" i="216"/>
  <c r="S427" i="216"/>
  <c r="U427" i="216" s="1"/>
  <c r="Q427" i="216"/>
  <c r="P427" i="216"/>
  <c r="R427" i="216" s="1"/>
  <c r="N427" i="216"/>
  <c r="M427" i="216"/>
  <c r="O427" i="216" s="1"/>
  <c r="K427" i="216"/>
  <c r="J427" i="216"/>
  <c r="L427" i="216" s="1"/>
  <c r="H427" i="216"/>
  <c r="G427" i="216"/>
  <c r="I427" i="216" s="1"/>
  <c r="AC426" i="216"/>
  <c r="AB426" i="216"/>
  <c r="AD426" i="216" s="1"/>
  <c r="Z426" i="216"/>
  <c r="Y426" i="216"/>
  <c r="AA426" i="216" s="1"/>
  <c r="W426" i="216"/>
  <c r="V426" i="216"/>
  <c r="X426" i="216" s="1"/>
  <c r="T426" i="216"/>
  <c r="S426" i="216"/>
  <c r="U426" i="216" s="1"/>
  <c r="Q426" i="216"/>
  <c r="P426" i="216"/>
  <c r="R426" i="216" s="1"/>
  <c r="N426" i="216"/>
  <c r="M426" i="216"/>
  <c r="O426" i="216" s="1"/>
  <c r="K426" i="216"/>
  <c r="J426" i="216"/>
  <c r="L426" i="216" s="1"/>
  <c r="H426" i="216"/>
  <c r="G426" i="216"/>
  <c r="I426" i="216" s="1"/>
  <c r="AC425" i="216"/>
  <c r="AB425" i="216"/>
  <c r="AD425" i="216" s="1"/>
  <c r="Z425" i="216"/>
  <c r="Y425" i="216"/>
  <c r="AA425" i="216" s="1"/>
  <c r="W425" i="216"/>
  <c r="V425" i="216"/>
  <c r="X425" i="216" s="1"/>
  <c r="T425" i="216"/>
  <c r="S425" i="216"/>
  <c r="U425" i="216" s="1"/>
  <c r="Q425" i="216"/>
  <c r="P425" i="216"/>
  <c r="R425" i="216" s="1"/>
  <c r="N425" i="216"/>
  <c r="M425" i="216"/>
  <c r="O425" i="216" s="1"/>
  <c r="K425" i="216"/>
  <c r="J425" i="216"/>
  <c r="L425" i="216" s="1"/>
  <c r="H425" i="216"/>
  <c r="G425" i="216"/>
  <c r="I425" i="216" s="1"/>
  <c r="AC424" i="216"/>
  <c r="AB424" i="216"/>
  <c r="AD424" i="216" s="1"/>
  <c r="Z424" i="216"/>
  <c r="Y424" i="216"/>
  <c r="AA424" i="216" s="1"/>
  <c r="W424" i="216"/>
  <c r="V424" i="216"/>
  <c r="X424" i="216" s="1"/>
  <c r="T424" i="216"/>
  <c r="S424" i="216"/>
  <c r="U424" i="216" s="1"/>
  <c r="Q424" i="216"/>
  <c r="P424" i="216"/>
  <c r="R424" i="216" s="1"/>
  <c r="N424" i="216"/>
  <c r="M424" i="216"/>
  <c r="O424" i="216" s="1"/>
  <c r="K424" i="216"/>
  <c r="J424" i="216"/>
  <c r="L424" i="216" s="1"/>
  <c r="H424" i="216"/>
  <c r="G424" i="216"/>
  <c r="I424" i="216" s="1"/>
  <c r="AC423" i="216"/>
  <c r="AB423" i="216"/>
  <c r="AD423" i="216" s="1"/>
  <c r="Z423" i="216"/>
  <c r="Y423" i="216"/>
  <c r="AA423" i="216" s="1"/>
  <c r="W423" i="216"/>
  <c r="V423" i="216"/>
  <c r="X423" i="216" s="1"/>
  <c r="T423" i="216"/>
  <c r="S423" i="216"/>
  <c r="U423" i="216" s="1"/>
  <c r="Q423" i="216"/>
  <c r="P423" i="216"/>
  <c r="R423" i="216" s="1"/>
  <c r="N423" i="216"/>
  <c r="M423" i="216"/>
  <c r="O423" i="216" s="1"/>
  <c r="K423" i="216"/>
  <c r="J423" i="216"/>
  <c r="L423" i="216" s="1"/>
  <c r="H423" i="216"/>
  <c r="G423" i="216"/>
  <c r="I423" i="216" s="1"/>
  <c r="AC422" i="216"/>
  <c r="AB422" i="216"/>
  <c r="AD422" i="216" s="1"/>
  <c r="Z422" i="216"/>
  <c r="Y422" i="216"/>
  <c r="AA422" i="216" s="1"/>
  <c r="W422" i="216"/>
  <c r="V422" i="216"/>
  <c r="X422" i="216" s="1"/>
  <c r="T422" i="216"/>
  <c r="S422" i="216"/>
  <c r="U422" i="216" s="1"/>
  <c r="Q422" i="216"/>
  <c r="P422" i="216"/>
  <c r="R422" i="216" s="1"/>
  <c r="N422" i="216"/>
  <c r="M422" i="216"/>
  <c r="O422" i="216" s="1"/>
  <c r="K422" i="216"/>
  <c r="J422" i="216"/>
  <c r="L422" i="216" s="1"/>
  <c r="H422" i="216"/>
  <c r="G422" i="216"/>
  <c r="I422" i="216" s="1"/>
  <c r="AC421" i="216"/>
  <c r="AB421" i="216"/>
  <c r="AD421" i="216" s="1"/>
  <c r="Z421" i="216"/>
  <c r="Y421" i="216"/>
  <c r="AA421" i="216" s="1"/>
  <c r="W421" i="216"/>
  <c r="V421" i="216"/>
  <c r="X421" i="216" s="1"/>
  <c r="T421" i="216"/>
  <c r="S421" i="216"/>
  <c r="U421" i="216" s="1"/>
  <c r="Q421" i="216"/>
  <c r="P421" i="216"/>
  <c r="R421" i="216" s="1"/>
  <c r="N421" i="216"/>
  <c r="M421" i="216"/>
  <c r="O421" i="216" s="1"/>
  <c r="K421" i="216"/>
  <c r="J421" i="216"/>
  <c r="L421" i="216" s="1"/>
  <c r="H421" i="216"/>
  <c r="G421" i="216"/>
  <c r="I421" i="216" s="1"/>
  <c r="AC420" i="216"/>
  <c r="AB420" i="216"/>
  <c r="AD420" i="216" s="1"/>
  <c r="Z420" i="216"/>
  <c r="Y420" i="216"/>
  <c r="AA420" i="216" s="1"/>
  <c r="W420" i="216"/>
  <c r="V420" i="216"/>
  <c r="X420" i="216" s="1"/>
  <c r="T420" i="216"/>
  <c r="S420" i="216"/>
  <c r="U420" i="216" s="1"/>
  <c r="Q420" i="216"/>
  <c r="P420" i="216"/>
  <c r="R420" i="216" s="1"/>
  <c r="N420" i="216"/>
  <c r="M420" i="216"/>
  <c r="O420" i="216" s="1"/>
  <c r="K420" i="216"/>
  <c r="J420" i="216"/>
  <c r="L420" i="216" s="1"/>
  <c r="H420" i="216"/>
  <c r="G420" i="216"/>
  <c r="I420" i="216" s="1"/>
  <c r="AC419" i="216"/>
  <c r="AB419" i="216"/>
  <c r="AD419" i="216" s="1"/>
  <c r="Z419" i="216"/>
  <c r="Y419" i="216"/>
  <c r="AA419" i="216" s="1"/>
  <c r="W419" i="216"/>
  <c r="V419" i="216"/>
  <c r="X419" i="216" s="1"/>
  <c r="T419" i="216"/>
  <c r="S419" i="216"/>
  <c r="U419" i="216" s="1"/>
  <c r="Q419" i="216"/>
  <c r="P419" i="216"/>
  <c r="R419" i="216" s="1"/>
  <c r="N419" i="216"/>
  <c r="M419" i="216"/>
  <c r="O419" i="216" s="1"/>
  <c r="K419" i="216"/>
  <c r="J419" i="216"/>
  <c r="L419" i="216" s="1"/>
  <c r="H419" i="216"/>
  <c r="G419" i="216"/>
  <c r="I419" i="216" s="1"/>
  <c r="AC418" i="216"/>
  <c r="AB418" i="216"/>
  <c r="AD418" i="216" s="1"/>
  <c r="Z418" i="216"/>
  <c r="Y418" i="216"/>
  <c r="AA418" i="216" s="1"/>
  <c r="W418" i="216"/>
  <c r="V418" i="216"/>
  <c r="X418" i="216" s="1"/>
  <c r="T418" i="216"/>
  <c r="S418" i="216"/>
  <c r="U418" i="216" s="1"/>
  <c r="Q418" i="216"/>
  <c r="P418" i="216"/>
  <c r="R418" i="216" s="1"/>
  <c r="N418" i="216"/>
  <c r="M418" i="216"/>
  <c r="O418" i="216" s="1"/>
  <c r="K418" i="216"/>
  <c r="J418" i="216"/>
  <c r="L418" i="216" s="1"/>
  <c r="H418" i="216"/>
  <c r="G418" i="216"/>
  <c r="I418" i="216" s="1"/>
  <c r="AC417" i="216"/>
  <c r="AB417" i="216"/>
  <c r="AD417" i="216" s="1"/>
  <c r="Z417" i="216"/>
  <c r="Y417" i="216"/>
  <c r="AA417" i="216" s="1"/>
  <c r="W417" i="216"/>
  <c r="V417" i="216"/>
  <c r="X417" i="216" s="1"/>
  <c r="T417" i="216"/>
  <c r="S417" i="216"/>
  <c r="U417" i="216" s="1"/>
  <c r="Q417" i="216"/>
  <c r="P417" i="216"/>
  <c r="R417" i="216" s="1"/>
  <c r="N417" i="216"/>
  <c r="M417" i="216"/>
  <c r="O417" i="216" s="1"/>
  <c r="K417" i="216"/>
  <c r="J417" i="216"/>
  <c r="L417" i="216" s="1"/>
  <c r="H417" i="216"/>
  <c r="G417" i="216"/>
  <c r="I417" i="216" s="1"/>
  <c r="AC416" i="216"/>
  <c r="AB416" i="216"/>
  <c r="AD416" i="216" s="1"/>
  <c r="Z416" i="216"/>
  <c r="Y416" i="216"/>
  <c r="AA416" i="216" s="1"/>
  <c r="W416" i="216"/>
  <c r="V416" i="216"/>
  <c r="X416" i="216" s="1"/>
  <c r="T416" i="216"/>
  <c r="S416" i="216"/>
  <c r="U416" i="216" s="1"/>
  <c r="Q416" i="216"/>
  <c r="P416" i="216"/>
  <c r="R416" i="216" s="1"/>
  <c r="N416" i="216"/>
  <c r="M416" i="216"/>
  <c r="O416" i="216" s="1"/>
  <c r="K416" i="216"/>
  <c r="J416" i="216"/>
  <c r="L416" i="216" s="1"/>
  <c r="H416" i="216"/>
  <c r="G416" i="216"/>
  <c r="I416" i="216" s="1"/>
  <c r="AC415" i="216"/>
  <c r="AB415" i="216"/>
  <c r="AD415" i="216" s="1"/>
  <c r="Z415" i="216"/>
  <c r="Y415" i="216"/>
  <c r="AA415" i="216" s="1"/>
  <c r="W415" i="216"/>
  <c r="V415" i="216"/>
  <c r="X415" i="216" s="1"/>
  <c r="T415" i="216"/>
  <c r="S415" i="216"/>
  <c r="U415" i="216" s="1"/>
  <c r="Q415" i="216"/>
  <c r="P415" i="216"/>
  <c r="R415" i="216" s="1"/>
  <c r="N415" i="216"/>
  <c r="M415" i="216"/>
  <c r="O415" i="216" s="1"/>
  <c r="K415" i="216"/>
  <c r="J415" i="216"/>
  <c r="L415" i="216" s="1"/>
  <c r="H415" i="216"/>
  <c r="G415" i="216"/>
  <c r="I415" i="216" s="1"/>
  <c r="AC414" i="216"/>
  <c r="AB414" i="216"/>
  <c r="AD414" i="216" s="1"/>
  <c r="Z414" i="216"/>
  <c r="Y414" i="216"/>
  <c r="AA414" i="216" s="1"/>
  <c r="W414" i="216"/>
  <c r="V414" i="216"/>
  <c r="X414" i="216" s="1"/>
  <c r="T414" i="216"/>
  <c r="S414" i="216"/>
  <c r="U414" i="216" s="1"/>
  <c r="Q414" i="216"/>
  <c r="P414" i="216"/>
  <c r="R414" i="216" s="1"/>
  <c r="N414" i="216"/>
  <c r="M414" i="216"/>
  <c r="O414" i="216" s="1"/>
  <c r="K414" i="216"/>
  <c r="J414" i="216"/>
  <c r="L414" i="216" s="1"/>
  <c r="H414" i="216"/>
  <c r="G414" i="216"/>
  <c r="I414" i="216" s="1"/>
  <c r="AC413" i="216"/>
  <c r="AB413" i="216"/>
  <c r="AD413" i="216" s="1"/>
  <c r="Z413" i="216"/>
  <c r="Y413" i="216"/>
  <c r="AA413" i="216" s="1"/>
  <c r="W413" i="216"/>
  <c r="V413" i="216"/>
  <c r="X413" i="216" s="1"/>
  <c r="T413" i="216"/>
  <c r="S413" i="216"/>
  <c r="U413" i="216" s="1"/>
  <c r="Q413" i="216"/>
  <c r="P413" i="216"/>
  <c r="R413" i="216" s="1"/>
  <c r="N413" i="216"/>
  <c r="M413" i="216"/>
  <c r="O413" i="216" s="1"/>
  <c r="K413" i="216"/>
  <c r="J413" i="216"/>
  <c r="L413" i="216" s="1"/>
  <c r="H413" i="216"/>
  <c r="G413" i="216"/>
  <c r="I413" i="216" s="1"/>
  <c r="AC412" i="216"/>
  <c r="AB412" i="216"/>
  <c r="AD412" i="216" s="1"/>
  <c r="Z412" i="216"/>
  <c r="Y412" i="216"/>
  <c r="AA412" i="216" s="1"/>
  <c r="W412" i="216"/>
  <c r="V412" i="216"/>
  <c r="X412" i="216" s="1"/>
  <c r="T412" i="216"/>
  <c r="S412" i="216"/>
  <c r="U412" i="216" s="1"/>
  <c r="Q412" i="216"/>
  <c r="P412" i="216"/>
  <c r="R412" i="216" s="1"/>
  <c r="N412" i="216"/>
  <c r="M412" i="216"/>
  <c r="O412" i="216" s="1"/>
  <c r="K412" i="216"/>
  <c r="J412" i="216"/>
  <c r="L412" i="216" s="1"/>
  <c r="H412" i="216"/>
  <c r="G412" i="216"/>
  <c r="I412" i="216" s="1"/>
  <c r="AC411" i="216"/>
  <c r="AB411" i="216"/>
  <c r="AD411" i="216" s="1"/>
  <c r="Z411" i="216"/>
  <c r="Y411" i="216"/>
  <c r="AA411" i="216" s="1"/>
  <c r="W411" i="216"/>
  <c r="V411" i="216"/>
  <c r="X411" i="216" s="1"/>
  <c r="T411" i="216"/>
  <c r="S411" i="216"/>
  <c r="U411" i="216" s="1"/>
  <c r="Q411" i="216"/>
  <c r="P411" i="216"/>
  <c r="R411" i="216" s="1"/>
  <c r="N411" i="216"/>
  <c r="M411" i="216"/>
  <c r="O411" i="216" s="1"/>
  <c r="K411" i="216"/>
  <c r="J411" i="216"/>
  <c r="L411" i="216" s="1"/>
  <c r="H411" i="216"/>
  <c r="G411" i="216"/>
  <c r="I411" i="216" s="1"/>
  <c r="AC410" i="216"/>
  <c r="AB410" i="216"/>
  <c r="AD410" i="216" s="1"/>
  <c r="Z410" i="216"/>
  <c r="Y410" i="216"/>
  <c r="AA410" i="216" s="1"/>
  <c r="W410" i="216"/>
  <c r="V410" i="216"/>
  <c r="X410" i="216" s="1"/>
  <c r="T410" i="216"/>
  <c r="S410" i="216"/>
  <c r="U410" i="216" s="1"/>
  <c r="Q410" i="216"/>
  <c r="P410" i="216"/>
  <c r="R410" i="216" s="1"/>
  <c r="N410" i="216"/>
  <c r="M410" i="216"/>
  <c r="O410" i="216" s="1"/>
  <c r="K410" i="216"/>
  <c r="J410" i="216"/>
  <c r="L410" i="216" s="1"/>
  <c r="H410" i="216"/>
  <c r="G410" i="216"/>
  <c r="I410" i="216" s="1"/>
  <c r="AC409" i="216"/>
  <c r="AB409" i="216"/>
  <c r="AD409" i="216" s="1"/>
  <c r="Z409" i="216"/>
  <c r="Y409" i="216"/>
  <c r="AA409" i="216" s="1"/>
  <c r="W409" i="216"/>
  <c r="V409" i="216"/>
  <c r="X409" i="216" s="1"/>
  <c r="T409" i="216"/>
  <c r="S409" i="216"/>
  <c r="U409" i="216" s="1"/>
  <c r="Q409" i="216"/>
  <c r="P409" i="216"/>
  <c r="R409" i="216" s="1"/>
  <c r="N409" i="216"/>
  <c r="M409" i="216"/>
  <c r="O409" i="216" s="1"/>
  <c r="K409" i="216"/>
  <c r="J409" i="216"/>
  <c r="L409" i="216" s="1"/>
  <c r="H409" i="216"/>
  <c r="G409" i="216"/>
  <c r="I409" i="216" s="1"/>
  <c r="AC408" i="216"/>
  <c r="AB408" i="216"/>
  <c r="AD408" i="216" s="1"/>
  <c r="Z408" i="216"/>
  <c r="Y408" i="216"/>
  <c r="AA408" i="216" s="1"/>
  <c r="W408" i="216"/>
  <c r="V408" i="216"/>
  <c r="X408" i="216" s="1"/>
  <c r="T408" i="216"/>
  <c r="S408" i="216"/>
  <c r="U408" i="216" s="1"/>
  <c r="Q408" i="216"/>
  <c r="P408" i="216"/>
  <c r="R408" i="216" s="1"/>
  <c r="N408" i="216"/>
  <c r="M408" i="216"/>
  <c r="O408" i="216" s="1"/>
  <c r="K408" i="216"/>
  <c r="J408" i="216"/>
  <c r="L408" i="216" s="1"/>
  <c r="H408" i="216"/>
  <c r="G408" i="216"/>
  <c r="I408" i="216" s="1"/>
  <c r="AC407" i="216"/>
  <c r="AB407" i="216"/>
  <c r="AD407" i="216" s="1"/>
  <c r="Z407" i="216"/>
  <c r="Y407" i="216"/>
  <c r="AA407" i="216" s="1"/>
  <c r="W407" i="216"/>
  <c r="V407" i="216"/>
  <c r="X407" i="216" s="1"/>
  <c r="T407" i="216"/>
  <c r="S407" i="216"/>
  <c r="U407" i="216" s="1"/>
  <c r="Q407" i="216"/>
  <c r="P407" i="216"/>
  <c r="R407" i="216" s="1"/>
  <c r="N407" i="216"/>
  <c r="M407" i="216"/>
  <c r="O407" i="216" s="1"/>
  <c r="K407" i="216"/>
  <c r="J407" i="216"/>
  <c r="L407" i="216" s="1"/>
  <c r="H407" i="216"/>
  <c r="G407" i="216"/>
  <c r="I407" i="216" s="1"/>
  <c r="AC406" i="216"/>
  <c r="AB406" i="216"/>
  <c r="AD406" i="216" s="1"/>
  <c r="Z406" i="216"/>
  <c r="Y406" i="216"/>
  <c r="AA406" i="216" s="1"/>
  <c r="W406" i="216"/>
  <c r="V406" i="216"/>
  <c r="X406" i="216" s="1"/>
  <c r="T406" i="216"/>
  <c r="S406" i="216"/>
  <c r="U406" i="216" s="1"/>
  <c r="Q406" i="216"/>
  <c r="P406" i="216"/>
  <c r="R406" i="216" s="1"/>
  <c r="N406" i="216"/>
  <c r="M406" i="216"/>
  <c r="O406" i="216" s="1"/>
  <c r="K406" i="216"/>
  <c r="J406" i="216"/>
  <c r="L406" i="216" s="1"/>
  <c r="H406" i="216"/>
  <c r="G406" i="216"/>
  <c r="I406" i="216" s="1"/>
  <c r="AC405" i="216"/>
  <c r="AB405" i="216"/>
  <c r="AD405" i="216" s="1"/>
  <c r="Z405" i="216"/>
  <c r="Y405" i="216"/>
  <c r="AA405" i="216" s="1"/>
  <c r="W405" i="216"/>
  <c r="V405" i="216"/>
  <c r="X405" i="216" s="1"/>
  <c r="T405" i="216"/>
  <c r="S405" i="216"/>
  <c r="U405" i="216" s="1"/>
  <c r="Q405" i="216"/>
  <c r="P405" i="216"/>
  <c r="R405" i="216" s="1"/>
  <c r="N405" i="216"/>
  <c r="M405" i="216"/>
  <c r="O405" i="216" s="1"/>
  <c r="K405" i="216"/>
  <c r="J405" i="216"/>
  <c r="L405" i="216" s="1"/>
  <c r="H405" i="216"/>
  <c r="G405" i="216"/>
  <c r="I405" i="216" s="1"/>
  <c r="AC404" i="216"/>
  <c r="AB404" i="216"/>
  <c r="AD404" i="216" s="1"/>
  <c r="Z404" i="216"/>
  <c r="Y404" i="216"/>
  <c r="AA404" i="216" s="1"/>
  <c r="W404" i="216"/>
  <c r="V404" i="216"/>
  <c r="X404" i="216" s="1"/>
  <c r="T404" i="216"/>
  <c r="S404" i="216"/>
  <c r="U404" i="216" s="1"/>
  <c r="Q404" i="216"/>
  <c r="P404" i="216"/>
  <c r="R404" i="216" s="1"/>
  <c r="N404" i="216"/>
  <c r="M404" i="216"/>
  <c r="O404" i="216" s="1"/>
  <c r="K404" i="216"/>
  <c r="J404" i="216"/>
  <c r="L404" i="216" s="1"/>
  <c r="H404" i="216"/>
  <c r="G404" i="216"/>
  <c r="I404" i="216" s="1"/>
  <c r="AC403" i="216"/>
  <c r="AB403" i="216"/>
  <c r="AD403" i="216" s="1"/>
  <c r="Z403" i="216"/>
  <c r="Y403" i="216"/>
  <c r="AA403" i="216" s="1"/>
  <c r="W403" i="216"/>
  <c r="V403" i="216"/>
  <c r="X403" i="216" s="1"/>
  <c r="T403" i="216"/>
  <c r="S403" i="216"/>
  <c r="U403" i="216" s="1"/>
  <c r="Q403" i="216"/>
  <c r="P403" i="216"/>
  <c r="R403" i="216" s="1"/>
  <c r="N403" i="216"/>
  <c r="M403" i="216"/>
  <c r="O403" i="216" s="1"/>
  <c r="K403" i="216"/>
  <c r="J403" i="216"/>
  <c r="L403" i="216" s="1"/>
  <c r="H403" i="216"/>
  <c r="G403" i="216"/>
  <c r="I403" i="216" s="1"/>
  <c r="AC402" i="216"/>
  <c r="AB402" i="216"/>
  <c r="AD402" i="216" s="1"/>
  <c r="Z402" i="216"/>
  <c r="Y402" i="216"/>
  <c r="AA402" i="216" s="1"/>
  <c r="W402" i="216"/>
  <c r="V402" i="216"/>
  <c r="X402" i="216" s="1"/>
  <c r="T402" i="216"/>
  <c r="S402" i="216"/>
  <c r="U402" i="216" s="1"/>
  <c r="Q402" i="216"/>
  <c r="P402" i="216"/>
  <c r="R402" i="216" s="1"/>
  <c r="N402" i="216"/>
  <c r="M402" i="216"/>
  <c r="O402" i="216" s="1"/>
  <c r="K402" i="216"/>
  <c r="J402" i="216"/>
  <c r="L402" i="216" s="1"/>
  <c r="H402" i="216"/>
  <c r="G402" i="216"/>
  <c r="I402" i="216" s="1"/>
  <c r="AC401" i="216"/>
  <c r="AB401" i="216"/>
  <c r="AD401" i="216" s="1"/>
  <c r="Z401" i="216"/>
  <c r="Y401" i="216"/>
  <c r="AA401" i="216" s="1"/>
  <c r="W401" i="216"/>
  <c r="V401" i="216"/>
  <c r="X401" i="216" s="1"/>
  <c r="T401" i="216"/>
  <c r="S401" i="216"/>
  <c r="U401" i="216" s="1"/>
  <c r="Q401" i="216"/>
  <c r="P401" i="216"/>
  <c r="R401" i="216" s="1"/>
  <c r="N401" i="216"/>
  <c r="M401" i="216"/>
  <c r="O401" i="216" s="1"/>
  <c r="K401" i="216"/>
  <c r="J401" i="216"/>
  <c r="L401" i="216" s="1"/>
  <c r="H401" i="216"/>
  <c r="G401" i="216"/>
  <c r="I401" i="216" s="1"/>
  <c r="AC400" i="216"/>
  <c r="AB400" i="216"/>
  <c r="AD400" i="216" s="1"/>
  <c r="Z400" i="216"/>
  <c r="Y400" i="216"/>
  <c r="AA400" i="216" s="1"/>
  <c r="W400" i="216"/>
  <c r="V400" i="216"/>
  <c r="X400" i="216" s="1"/>
  <c r="T400" i="216"/>
  <c r="S400" i="216"/>
  <c r="U400" i="216" s="1"/>
  <c r="Q400" i="216"/>
  <c r="P400" i="216"/>
  <c r="R400" i="216" s="1"/>
  <c r="N400" i="216"/>
  <c r="M400" i="216"/>
  <c r="O400" i="216" s="1"/>
  <c r="K400" i="216"/>
  <c r="J400" i="216"/>
  <c r="L400" i="216" s="1"/>
  <c r="H400" i="216"/>
  <c r="G400" i="216"/>
  <c r="I400" i="216" s="1"/>
  <c r="AC399" i="216"/>
  <c r="AB399" i="216"/>
  <c r="AD399" i="216" s="1"/>
  <c r="Z399" i="216"/>
  <c r="Y399" i="216"/>
  <c r="AA399" i="216" s="1"/>
  <c r="W399" i="216"/>
  <c r="V399" i="216"/>
  <c r="X399" i="216" s="1"/>
  <c r="T399" i="216"/>
  <c r="S399" i="216"/>
  <c r="U399" i="216" s="1"/>
  <c r="Q399" i="216"/>
  <c r="P399" i="216"/>
  <c r="R399" i="216" s="1"/>
  <c r="N399" i="216"/>
  <c r="M399" i="216"/>
  <c r="O399" i="216" s="1"/>
  <c r="K399" i="216"/>
  <c r="J399" i="216"/>
  <c r="L399" i="216" s="1"/>
  <c r="H399" i="216"/>
  <c r="G399" i="216"/>
  <c r="I399" i="216" s="1"/>
  <c r="AC398" i="216"/>
  <c r="AB398" i="216"/>
  <c r="AD398" i="216" s="1"/>
  <c r="Z398" i="216"/>
  <c r="Y398" i="216"/>
  <c r="AA398" i="216" s="1"/>
  <c r="W398" i="216"/>
  <c r="V398" i="216"/>
  <c r="X398" i="216" s="1"/>
  <c r="T398" i="216"/>
  <c r="S398" i="216"/>
  <c r="U398" i="216" s="1"/>
  <c r="Q398" i="216"/>
  <c r="P398" i="216"/>
  <c r="R398" i="216" s="1"/>
  <c r="N398" i="216"/>
  <c r="M398" i="216"/>
  <c r="O398" i="216" s="1"/>
  <c r="K398" i="216"/>
  <c r="J398" i="216"/>
  <c r="L398" i="216" s="1"/>
  <c r="H398" i="216"/>
  <c r="G398" i="216"/>
  <c r="I398" i="216" s="1"/>
  <c r="AC397" i="216"/>
  <c r="AB397" i="216"/>
  <c r="AD397" i="216" s="1"/>
  <c r="Z397" i="216"/>
  <c r="Y397" i="216"/>
  <c r="AA397" i="216" s="1"/>
  <c r="W397" i="216"/>
  <c r="V397" i="216"/>
  <c r="X397" i="216" s="1"/>
  <c r="T397" i="216"/>
  <c r="S397" i="216"/>
  <c r="U397" i="216" s="1"/>
  <c r="Q397" i="216"/>
  <c r="P397" i="216"/>
  <c r="R397" i="216" s="1"/>
  <c r="N397" i="216"/>
  <c r="M397" i="216"/>
  <c r="O397" i="216" s="1"/>
  <c r="K397" i="216"/>
  <c r="J397" i="216"/>
  <c r="L397" i="216" s="1"/>
  <c r="H397" i="216"/>
  <c r="G397" i="216"/>
  <c r="I397" i="216" s="1"/>
  <c r="AC396" i="216"/>
  <c r="AB396" i="216"/>
  <c r="AD396" i="216" s="1"/>
  <c r="Z396" i="216"/>
  <c r="Y396" i="216"/>
  <c r="AA396" i="216" s="1"/>
  <c r="W396" i="216"/>
  <c r="V396" i="216"/>
  <c r="X396" i="216" s="1"/>
  <c r="T396" i="216"/>
  <c r="S396" i="216"/>
  <c r="U396" i="216" s="1"/>
  <c r="Q396" i="216"/>
  <c r="P396" i="216"/>
  <c r="R396" i="216" s="1"/>
  <c r="N396" i="216"/>
  <c r="M396" i="216"/>
  <c r="O396" i="216" s="1"/>
  <c r="K396" i="216"/>
  <c r="J396" i="216"/>
  <c r="L396" i="216" s="1"/>
  <c r="H396" i="216"/>
  <c r="G396" i="216"/>
  <c r="I396" i="216" s="1"/>
  <c r="AC395" i="216"/>
  <c r="AB395" i="216"/>
  <c r="AD395" i="216" s="1"/>
  <c r="Z395" i="216"/>
  <c r="Y395" i="216"/>
  <c r="AA395" i="216" s="1"/>
  <c r="W395" i="216"/>
  <c r="V395" i="216"/>
  <c r="X395" i="216" s="1"/>
  <c r="T395" i="216"/>
  <c r="S395" i="216"/>
  <c r="U395" i="216" s="1"/>
  <c r="Q395" i="216"/>
  <c r="P395" i="216"/>
  <c r="R395" i="216" s="1"/>
  <c r="N395" i="216"/>
  <c r="M395" i="216"/>
  <c r="O395" i="216" s="1"/>
  <c r="K395" i="216"/>
  <c r="J395" i="216"/>
  <c r="L395" i="216" s="1"/>
  <c r="H395" i="216"/>
  <c r="G395" i="216"/>
  <c r="I395" i="216" s="1"/>
  <c r="AC394" i="216"/>
  <c r="AB394" i="216"/>
  <c r="AD394" i="216" s="1"/>
  <c r="Z394" i="216"/>
  <c r="Y394" i="216"/>
  <c r="AA394" i="216" s="1"/>
  <c r="W394" i="216"/>
  <c r="V394" i="216"/>
  <c r="X394" i="216" s="1"/>
  <c r="T394" i="216"/>
  <c r="S394" i="216"/>
  <c r="U394" i="216" s="1"/>
  <c r="Q394" i="216"/>
  <c r="P394" i="216"/>
  <c r="R394" i="216" s="1"/>
  <c r="N394" i="216"/>
  <c r="M394" i="216"/>
  <c r="O394" i="216" s="1"/>
  <c r="K394" i="216"/>
  <c r="J394" i="216"/>
  <c r="L394" i="216" s="1"/>
  <c r="H394" i="216"/>
  <c r="G394" i="216"/>
  <c r="I394" i="216" s="1"/>
  <c r="AC393" i="216"/>
  <c r="AB393" i="216"/>
  <c r="AD393" i="216" s="1"/>
  <c r="Z393" i="216"/>
  <c r="Y393" i="216"/>
  <c r="AA393" i="216" s="1"/>
  <c r="W393" i="216"/>
  <c r="V393" i="216"/>
  <c r="X393" i="216" s="1"/>
  <c r="T393" i="216"/>
  <c r="S393" i="216"/>
  <c r="U393" i="216" s="1"/>
  <c r="Q393" i="216"/>
  <c r="P393" i="216"/>
  <c r="R393" i="216" s="1"/>
  <c r="N393" i="216"/>
  <c r="M393" i="216"/>
  <c r="O393" i="216" s="1"/>
  <c r="K393" i="216"/>
  <c r="J393" i="216"/>
  <c r="L393" i="216" s="1"/>
  <c r="H393" i="216"/>
  <c r="G393" i="216"/>
  <c r="I393" i="216" s="1"/>
  <c r="AC392" i="216"/>
  <c r="AB392" i="216"/>
  <c r="AD392" i="216" s="1"/>
  <c r="Z392" i="216"/>
  <c r="Y392" i="216"/>
  <c r="AA392" i="216" s="1"/>
  <c r="W392" i="216"/>
  <c r="V392" i="216"/>
  <c r="X392" i="216" s="1"/>
  <c r="T392" i="216"/>
  <c r="S392" i="216"/>
  <c r="U392" i="216" s="1"/>
  <c r="Q392" i="216"/>
  <c r="P392" i="216"/>
  <c r="R392" i="216" s="1"/>
  <c r="N392" i="216"/>
  <c r="M392" i="216"/>
  <c r="O392" i="216" s="1"/>
  <c r="K392" i="216"/>
  <c r="J392" i="216"/>
  <c r="L392" i="216" s="1"/>
  <c r="H392" i="216"/>
  <c r="G392" i="216"/>
  <c r="I392" i="216" s="1"/>
  <c r="AC391" i="216"/>
  <c r="AB391" i="216"/>
  <c r="AD391" i="216" s="1"/>
  <c r="Z391" i="216"/>
  <c r="Y391" i="216"/>
  <c r="AA391" i="216" s="1"/>
  <c r="W391" i="216"/>
  <c r="V391" i="216"/>
  <c r="X391" i="216" s="1"/>
  <c r="T391" i="216"/>
  <c r="S391" i="216"/>
  <c r="U391" i="216" s="1"/>
  <c r="Q391" i="216"/>
  <c r="P391" i="216"/>
  <c r="R391" i="216" s="1"/>
  <c r="N391" i="216"/>
  <c r="M391" i="216"/>
  <c r="O391" i="216" s="1"/>
  <c r="K391" i="216"/>
  <c r="J391" i="216"/>
  <c r="L391" i="216" s="1"/>
  <c r="H391" i="216"/>
  <c r="G391" i="216"/>
  <c r="I391" i="216" s="1"/>
  <c r="AC390" i="216"/>
  <c r="AB390" i="216"/>
  <c r="AD390" i="216" s="1"/>
  <c r="Z390" i="216"/>
  <c r="Y390" i="216"/>
  <c r="AA390" i="216" s="1"/>
  <c r="W390" i="216"/>
  <c r="V390" i="216"/>
  <c r="X390" i="216" s="1"/>
  <c r="T390" i="216"/>
  <c r="S390" i="216"/>
  <c r="U390" i="216" s="1"/>
  <c r="Q390" i="216"/>
  <c r="P390" i="216"/>
  <c r="R390" i="216" s="1"/>
  <c r="N390" i="216"/>
  <c r="M390" i="216"/>
  <c r="O390" i="216" s="1"/>
  <c r="K390" i="216"/>
  <c r="J390" i="216"/>
  <c r="L390" i="216" s="1"/>
  <c r="H390" i="216"/>
  <c r="G390" i="216"/>
  <c r="I390" i="216" s="1"/>
  <c r="AC389" i="216"/>
  <c r="AB389" i="216"/>
  <c r="AD389" i="216" s="1"/>
  <c r="Z389" i="216"/>
  <c r="Y389" i="216"/>
  <c r="AA389" i="216" s="1"/>
  <c r="W389" i="216"/>
  <c r="V389" i="216"/>
  <c r="X389" i="216" s="1"/>
  <c r="T389" i="216"/>
  <c r="S389" i="216"/>
  <c r="U389" i="216" s="1"/>
  <c r="Q389" i="216"/>
  <c r="P389" i="216"/>
  <c r="R389" i="216" s="1"/>
  <c r="N389" i="216"/>
  <c r="M389" i="216"/>
  <c r="O389" i="216" s="1"/>
  <c r="K389" i="216"/>
  <c r="J389" i="216"/>
  <c r="L389" i="216" s="1"/>
  <c r="H389" i="216"/>
  <c r="G389" i="216"/>
  <c r="I389" i="216" s="1"/>
  <c r="AC388" i="216"/>
  <c r="AB388" i="216"/>
  <c r="AD388" i="216" s="1"/>
  <c r="Z388" i="216"/>
  <c r="Y388" i="216"/>
  <c r="AA388" i="216" s="1"/>
  <c r="W388" i="216"/>
  <c r="V388" i="216"/>
  <c r="X388" i="216" s="1"/>
  <c r="T388" i="216"/>
  <c r="S388" i="216"/>
  <c r="U388" i="216" s="1"/>
  <c r="Q388" i="216"/>
  <c r="P388" i="216"/>
  <c r="R388" i="216" s="1"/>
  <c r="N388" i="216"/>
  <c r="M388" i="216"/>
  <c r="O388" i="216" s="1"/>
  <c r="K388" i="216"/>
  <c r="J388" i="216"/>
  <c r="L388" i="216" s="1"/>
  <c r="H388" i="216"/>
  <c r="G388" i="216"/>
  <c r="I388" i="216" s="1"/>
  <c r="AC387" i="216"/>
  <c r="AB387" i="216"/>
  <c r="AD387" i="216" s="1"/>
  <c r="Z387" i="216"/>
  <c r="Y387" i="216"/>
  <c r="AA387" i="216" s="1"/>
  <c r="W387" i="216"/>
  <c r="V387" i="216"/>
  <c r="X387" i="216" s="1"/>
  <c r="T387" i="216"/>
  <c r="S387" i="216"/>
  <c r="U387" i="216" s="1"/>
  <c r="Q387" i="216"/>
  <c r="P387" i="216"/>
  <c r="R387" i="216" s="1"/>
  <c r="N387" i="216"/>
  <c r="M387" i="216"/>
  <c r="O387" i="216" s="1"/>
  <c r="K387" i="216"/>
  <c r="J387" i="216"/>
  <c r="L387" i="216" s="1"/>
  <c r="H387" i="216"/>
  <c r="G387" i="216"/>
  <c r="I387" i="216" s="1"/>
  <c r="AC386" i="216"/>
  <c r="AB386" i="216"/>
  <c r="AD386" i="216" s="1"/>
  <c r="Z386" i="216"/>
  <c r="Y386" i="216"/>
  <c r="AA386" i="216" s="1"/>
  <c r="W386" i="216"/>
  <c r="V386" i="216"/>
  <c r="X386" i="216" s="1"/>
  <c r="T386" i="216"/>
  <c r="S386" i="216"/>
  <c r="U386" i="216" s="1"/>
  <c r="Q386" i="216"/>
  <c r="P386" i="216"/>
  <c r="R386" i="216" s="1"/>
  <c r="N386" i="216"/>
  <c r="M386" i="216"/>
  <c r="O386" i="216" s="1"/>
  <c r="K386" i="216"/>
  <c r="J386" i="216"/>
  <c r="L386" i="216" s="1"/>
  <c r="H386" i="216"/>
  <c r="G386" i="216"/>
  <c r="I386" i="216" s="1"/>
  <c r="AC385" i="216"/>
  <c r="AB385" i="216"/>
  <c r="AD385" i="216" s="1"/>
  <c r="Z385" i="216"/>
  <c r="Y385" i="216"/>
  <c r="AA385" i="216" s="1"/>
  <c r="W385" i="216"/>
  <c r="V385" i="216"/>
  <c r="X385" i="216" s="1"/>
  <c r="T385" i="216"/>
  <c r="S385" i="216"/>
  <c r="U385" i="216" s="1"/>
  <c r="Q385" i="216"/>
  <c r="P385" i="216"/>
  <c r="R385" i="216" s="1"/>
  <c r="N385" i="216"/>
  <c r="M385" i="216"/>
  <c r="O385" i="216" s="1"/>
  <c r="K385" i="216"/>
  <c r="J385" i="216"/>
  <c r="L385" i="216" s="1"/>
  <c r="H385" i="216"/>
  <c r="G385" i="216"/>
  <c r="I385" i="216" s="1"/>
  <c r="AC384" i="216"/>
  <c r="AB384" i="216"/>
  <c r="AD384" i="216" s="1"/>
  <c r="Z384" i="216"/>
  <c r="Y384" i="216"/>
  <c r="AA384" i="216" s="1"/>
  <c r="W384" i="216"/>
  <c r="V384" i="216"/>
  <c r="X384" i="216" s="1"/>
  <c r="T384" i="216"/>
  <c r="S384" i="216"/>
  <c r="U384" i="216" s="1"/>
  <c r="Q384" i="216"/>
  <c r="P384" i="216"/>
  <c r="R384" i="216" s="1"/>
  <c r="N384" i="216"/>
  <c r="M384" i="216"/>
  <c r="O384" i="216" s="1"/>
  <c r="K384" i="216"/>
  <c r="J384" i="216"/>
  <c r="L384" i="216" s="1"/>
  <c r="H384" i="216"/>
  <c r="G384" i="216"/>
  <c r="I384" i="216" s="1"/>
  <c r="AC383" i="216"/>
  <c r="AB383" i="216"/>
  <c r="AD383" i="216" s="1"/>
  <c r="Z383" i="216"/>
  <c r="Y383" i="216"/>
  <c r="AA383" i="216" s="1"/>
  <c r="W383" i="216"/>
  <c r="V383" i="216"/>
  <c r="X383" i="216" s="1"/>
  <c r="T383" i="216"/>
  <c r="S383" i="216"/>
  <c r="U383" i="216" s="1"/>
  <c r="Q383" i="216"/>
  <c r="P383" i="216"/>
  <c r="R383" i="216" s="1"/>
  <c r="N383" i="216"/>
  <c r="M383" i="216"/>
  <c r="O383" i="216" s="1"/>
  <c r="K383" i="216"/>
  <c r="J383" i="216"/>
  <c r="L383" i="216" s="1"/>
  <c r="H383" i="216"/>
  <c r="G383" i="216"/>
  <c r="I383" i="216" s="1"/>
  <c r="AC382" i="216"/>
  <c r="AB382" i="216"/>
  <c r="AD382" i="216" s="1"/>
  <c r="Z382" i="216"/>
  <c r="Y382" i="216"/>
  <c r="AA382" i="216" s="1"/>
  <c r="W382" i="216"/>
  <c r="V382" i="216"/>
  <c r="X382" i="216" s="1"/>
  <c r="T382" i="216"/>
  <c r="S382" i="216"/>
  <c r="U382" i="216" s="1"/>
  <c r="Q382" i="216"/>
  <c r="P382" i="216"/>
  <c r="R382" i="216" s="1"/>
  <c r="N382" i="216"/>
  <c r="M382" i="216"/>
  <c r="O382" i="216" s="1"/>
  <c r="K382" i="216"/>
  <c r="J382" i="216"/>
  <c r="L382" i="216" s="1"/>
  <c r="H382" i="216"/>
  <c r="G382" i="216"/>
  <c r="I382" i="216" s="1"/>
  <c r="AC381" i="216"/>
  <c r="AB381" i="216"/>
  <c r="AD381" i="216" s="1"/>
  <c r="Z381" i="216"/>
  <c r="Y381" i="216"/>
  <c r="AA381" i="216" s="1"/>
  <c r="W381" i="216"/>
  <c r="V381" i="216"/>
  <c r="X381" i="216" s="1"/>
  <c r="T381" i="216"/>
  <c r="S381" i="216"/>
  <c r="U381" i="216" s="1"/>
  <c r="Q381" i="216"/>
  <c r="P381" i="216"/>
  <c r="R381" i="216" s="1"/>
  <c r="N381" i="216"/>
  <c r="M381" i="216"/>
  <c r="O381" i="216" s="1"/>
  <c r="K381" i="216"/>
  <c r="J381" i="216"/>
  <c r="L381" i="216" s="1"/>
  <c r="H381" i="216"/>
  <c r="G381" i="216"/>
  <c r="I381" i="216" s="1"/>
  <c r="AC380" i="216"/>
  <c r="AB380" i="216"/>
  <c r="AD380" i="216" s="1"/>
  <c r="Z380" i="216"/>
  <c r="Y380" i="216"/>
  <c r="AA380" i="216" s="1"/>
  <c r="W380" i="216"/>
  <c r="V380" i="216"/>
  <c r="X380" i="216" s="1"/>
  <c r="T380" i="216"/>
  <c r="S380" i="216"/>
  <c r="U380" i="216" s="1"/>
  <c r="Q380" i="216"/>
  <c r="P380" i="216"/>
  <c r="R380" i="216" s="1"/>
  <c r="N380" i="216"/>
  <c r="M380" i="216"/>
  <c r="O380" i="216" s="1"/>
  <c r="K380" i="216"/>
  <c r="J380" i="216"/>
  <c r="L380" i="216" s="1"/>
  <c r="H380" i="216"/>
  <c r="G380" i="216"/>
  <c r="I380" i="216" s="1"/>
  <c r="AC379" i="216"/>
  <c r="AB379" i="216"/>
  <c r="AD379" i="216" s="1"/>
  <c r="Z379" i="216"/>
  <c r="Y379" i="216"/>
  <c r="AA379" i="216" s="1"/>
  <c r="W379" i="216"/>
  <c r="V379" i="216"/>
  <c r="X379" i="216" s="1"/>
  <c r="T379" i="216"/>
  <c r="S379" i="216"/>
  <c r="U379" i="216" s="1"/>
  <c r="Q379" i="216"/>
  <c r="P379" i="216"/>
  <c r="R379" i="216" s="1"/>
  <c r="N379" i="216"/>
  <c r="M379" i="216"/>
  <c r="O379" i="216" s="1"/>
  <c r="K379" i="216"/>
  <c r="J379" i="216"/>
  <c r="L379" i="216" s="1"/>
  <c r="H379" i="216"/>
  <c r="G379" i="216"/>
  <c r="I379" i="216" s="1"/>
  <c r="AC378" i="216"/>
  <c r="AB378" i="216"/>
  <c r="AD378" i="216" s="1"/>
  <c r="Z378" i="216"/>
  <c r="Y378" i="216"/>
  <c r="AA378" i="216" s="1"/>
  <c r="W378" i="216"/>
  <c r="V378" i="216"/>
  <c r="X378" i="216" s="1"/>
  <c r="T378" i="216"/>
  <c r="S378" i="216"/>
  <c r="U378" i="216" s="1"/>
  <c r="Q378" i="216"/>
  <c r="P378" i="216"/>
  <c r="R378" i="216" s="1"/>
  <c r="N378" i="216"/>
  <c r="M378" i="216"/>
  <c r="O378" i="216" s="1"/>
  <c r="K378" i="216"/>
  <c r="J378" i="216"/>
  <c r="L378" i="216" s="1"/>
  <c r="H378" i="216"/>
  <c r="G378" i="216"/>
  <c r="I378" i="216" s="1"/>
  <c r="AC377" i="216"/>
  <c r="AB377" i="216"/>
  <c r="AD377" i="216" s="1"/>
  <c r="Z377" i="216"/>
  <c r="Y377" i="216"/>
  <c r="AA377" i="216" s="1"/>
  <c r="W377" i="216"/>
  <c r="V377" i="216"/>
  <c r="X377" i="216" s="1"/>
  <c r="T377" i="216"/>
  <c r="S377" i="216"/>
  <c r="U377" i="216" s="1"/>
  <c r="Q377" i="216"/>
  <c r="P377" i="216"/>
  <c r="R377" i="216" s="1"/>
  <c r="N377" i="216"/>
  <c r="M377" i="216"/>
  <c r="O377" i="216" s="1"/>
  <c r="K377" i="216"/>
  <c r="J377" i="216"/>
  <c r="L377" i="216" s="1"/>
  <c r="H377" i="216"/>
  <c r="G377" i="216"/>
  <c r="I377" i="216" s="1"/>
  <c r="AC376" i="216"/>
  <c r="AB376" i="216"/>
  <c r="AD376" i="216" s="1"/>
  <c r="Z376" i="216"/>
  <c r="Y376" i="216"/>
  <c r="AA376" i="216" s="1"/>
  <c r="W376" i="216"/>
  <c r="V376" i="216"/>
  <c r="X376" i="216" s="1"/>
  <c r="T376" i="216"/>
  <c r="S376" i="216"/>
  <c r="U376" i="216" s="1"/>
  <c r="Q376" i="216"/>
  <c r="P376" i="216"/>
  <c r="R376" i="216" s="1"/>
  <c r="N376" i="216"/>
  <c r="M376" i="216"/>
  <c r="O376" i="216" s="1"/>
  <c r="K376" i="216"/>
  <c r="J376" i="216"/>
  <c r="L376" i="216" s="1"/>
  <c r="H376" i="216"/>
  <c r="G376" i="216"/>
  <c r="I376" i="216" s="1"/>
  <c r="AC375" i="216"/>
  <c r="AB375" i="216"/>
  <c r="AD375" i="216" s="1"/>
  <c r="Z375" i="216"/>
  <c r="Y375" i="216"/>
  <c r="AA375" i="216" s="1"/>
  <c r="W375" i="216"/>
  <c r="V375" i="216"/>
  <c r="X375" i="216" s="1"/>
  <c r="T375" i="216"/>
  <c r="S375" i="216"/>
  <c r="U375" i="216" s="1"/>
  <c r="Q375" i="216"/>
  <c r="P375" i="216"/>
  <c r="R375" i="216" s="1"/>
  <c r="N375" i="216"/>
  <c r="M375" i="216"/>
  <c r="O375" i="216" s="1"/>
  <c r="K375" i="216"/>
  <c r="J375" i="216"/>
  <c r="L375" i="216" s="1"/>
  <c r="H375" i="216"/>
  <c r="G375" i="216"/>
  <c r="I375" i="216" s="1"/>
  <c r="AC374" i="216"/>
  <c r="AB374" i="216"/>
  <c r="AD374" i="216" s="1"/>
  <c r="Z374" i="216"/>
  <c r="Y374" i="216"/>
  <c r="AA374" i="216" s="1"/>
  <c r="W374" i="216"/>
  <c r="V374" i="216"/>
  <c r="X374" i="216" s="1"/>
  <c r="T374" i="216"/>
  <c r="S374" i="216"/>
  <c r="U374" i="216" s="1"/>
  <c r="Q374" i="216"/>
  <c r="P374" i="216"/>
  <c r="R374" i="216" s="1"/>
  <c r="N374" i="216"/>
  <c r="M374" i="216"/>
  <c r="O374" i="216" s="1"/>
  <c r="K374" i="216"/>
  <c r="J374" i="216"/>
  <c r="L374" i="216" s="1"/>
  <c r="H374" i="216"/>
  <c r="G374" i="216"/>
  <c r="I374" i="216" s="1"/>
  <c r="AC373" i="216"/>
  <c r="AB373" i="216"/>
  <c r="AD373" i="216" s="1"/>
  <c r="Z373" i="216"/>
  <c r="Y373" i="216"/>
  <c r="AA373" i="216" s="1"/>
  <c r="W373" i="216"/>
  <c r="V373" i="216"/>
  <c r="X373" i="216" s="1"/>
  <c r="T373" i="216"/>
  <c r="S373" i="216"/>
  <c r="U373" i="216" s="1"/>
  <c r="Q373" i="216"/>
  <c r="P373" i="216"/>
  <c r="R373" i="216" s="1"/>
  <c r="N373" i="216"/>
  <c r="M373" i="216"/>
  <c r="O373" i="216" s="1"/>
  <c r="K373" i="216"/>
  <c r="J373" i="216"/>
  <c r="L373" i="216" s="1"/>
  <c r="H373" i="216"/>
  <c r="G373" i="216"/>
  <c r="I373" i="216" s="1"/>
  <c r="AC372" i="216"/>
  <c r="AB372" i="216"/>
  <c r="AD372" i="216" s="1"/>
  <c r="Z372" i="216"/>
  <c r="Y372" i="216"/>
  <c r="AA372" i="216" s="1"/>
  <c r="W372" i="216"/>
  <c r="V372" i="216"/>
  <c r="X372" i="216" s="1"/>
  <c r="T372" i="216"/>
  <c r="S372" i="216"/>
  <c r="U372" i="216" s="1"/>
  <c r="Q372" i="216"/>
  <c r="P372" i="216"/>
  <c r="R372" i="216" s="1"/>
  <c r="N372" i="216"/>
  <c r="M372" i="216"/>
  <c r="O372" i="216" s="1"/>
  <c r="K372" i="216"/>
  <c r="J372" i="216"/>
  <c r="L372" i="216" s="1"/>
  <c r="H372" i="216"/>
  <c r="G372" i="216"/>
  <c r="I372" i="216" s="1"/>
  <c r="AC371" i="216"/>
  <c r="AB371" i="216"/>
  <c r="AD371" i="216" s="1"/>
  <c r="Z371" i="216"/>
  <c r="Y371" i="216"/>
  <c r="AA371" i="216" s="1"/>
  <c r="W371" i="216"/>
  <c r="V371" i="216"/>
  <c r="X371" i="216" s="1"/>
  <c r="T371" i="216"/>
  <c r="S371" i="216"/>
  <c r="U371" i="216" s="1"/>
  <c r="Q371" i="216"/>
  <c r="P371" i="216"/>
  <c r="R371" i="216" s="1"/>
  <c r="N371" i="216"/>
  <c r="M371" i="216"/>
  <c r="O371" i="216" s="1"/>
  <c r="K371" i="216"/>
  <c r="J371" i="216"/>
  <c r="L371" i="216" s="1"/>
  <c r="H371" i="216"/>
  <c r="G371" i="216"/>
  <c r="I371" i="216" s="1"/>
  <c r="AC370" i="216"/>
  <c r="AB370" i="216"/>
  <c r="AD370" i="216" s="1"/>
  <c r="Z370" i="216"/>
  <c r="Y370" i="216"/>
  <c r="AA370" i="216" s="1"/>
  <c r="W370" i="216"/>
  <c r="V370" i="216"/>
  <c r="X370" i="216" s="1"/>
  <c r="T370" i="216"/>
  <c r="S370" i="216"/>
  <c r="U370" i="216" s="1"/>
  <c r="Q370" i="216"/>
  <c r="P370" i="216"/>
  <c r="R370" i="216" s="1"/>
  <c r="N370" i="216"/>
  <c r="M370" i="216"/>
  <c r="O370" i="216" s="1"/>
  <c r="K370" i="216"/>
  <c r="J370" i="216"/>
  <c r="L370" i="216" s="1"/>
  <c r="H370" i="216"/>
  <c r="G370" i="216"/>
  <c r="I370" i="216" s="1"/>
  <c r="AC369" i="216"/>
  <c r="AB369" i="216"/>
  <c r="AD369" i="216" s="1"/>
  <c r="Z369" i="216"/>
  <c r="Y369" i="216"/>
  <c r="AA369" i="216" s="1"/>
  <c r="W369" i="216"/>
  <c r="V369" i="216"/>
  <c r="X369" i="216" s="1"/>
  <c r="T369" i="216"/>
  <c r="S369" i="216"/>
  <c r="U369" i="216" s="1"/>
  <c r="Q369" i="216"/>
  <c r="P369" i="216"/>
  <c r="R369" i="216" s="1"/>
  <c r="N369" i="216"/>
  <c r="M369" i="216"/>
  <c r="O369" i="216" s="1"/>
  <c r="K369" i="216"/>
  <c r="J369" i="216"/>
  <c r="L369" i="216" s="1"/>
  <c r="H369" i="216"/>
  <c r="G369" i="216"/>
  <c r="I369" i="216" s="1"/>
  <c r="AC368" i="216"/>
  <c r="AB368" i="216"/>
  <c r="AD368" i="216" s="1"/>
  <c r="Z368" i="216"/>
  <c r="Y368" i="216"/>
  <c r="AA368" i="216" s="1"/>
  <c r="W368" i="216"/>
  <c r="V368" i="216"/>
  <c r="X368" i="216" s="1"/>
  <c r="T368" i="216"/>
  <c r="S368" i="216"/>
  <c r="U368" i="216" s="1"/>
  <c r="Q368" i="216"/>
  <c r="P368" i="216"/>
  <c r="R368" i="216" s="1"/>
  <c r="N368" i="216"/>
  <c r="M368" i="216"/>
  <c r="O368" i="216" s="1"/>
  <c r="K368" i="216"/>
  <c r="J368" i="216"/>
  <c r="L368" i="216" s="1"/>
  <c r="H368" i="216"/>
  <c r="G368" i="216"/>
  <c r="I368" i="216" s="1"/>
  <c r="AC367" i="216"/>
  <c r="AB367" i="216"/>
  <c r="AD367" i="216" s="1"/>
  <c r="Z367" i="216"/>
  <c r="Y367" i="216"/>
  <c r="AA367" i="216" s="1"/>
  <c r="W367" i="216"/>
  <c r="V367" i="216"/>
  <c r="X367" i="216" s="1"/>
  <c r="T367" i="216"/>
  <c r="S367" i="216"/>
  <c r="U367" i="216" s="1"/>
  <c r="Q367" i="216"/>
  <c r="P367" i="216"/>
  <c r="R367" i="216" s="1"/>
  <c r="N367" i="216"/>
  <c r="M367" i="216"/>
  <c r="O367" i="216" s="1"/>
  <c r="K367" i="216"/>
  <c r="J367" i="216"/>
  <c r="L367" i="216" s="1"/>
  <c r="H367" i="216"/>
  <c r="G367" i="216"/>
  <c r="I367" i="216" s="1"/>
  <c r="AC366" i="216"/>
  <c r="AB366" i="216"/>
  <c r="AD366" i="216" s="1"/>
  <c r="Z366" i="216"/>
  <c r="Y366" i="216"/>
  <c r="AA366" i="216" s="1"/>
  <c r="W366" i="216"/>
  <c r="V366" i="216"/>
  <c r="X366" i="216" s="1"/>
  <c r="T366" i="216"/>
  <c r="S366" i="216"/>
  <c r="U366" i="216" s="1"/>
  <c r="Q366" i="216"/>
  <c r="P366" i="216"/>
  <c r="R366" i="216" s="1"/>
  <c r="N366" i="216"/>
  <c r="M366" i="216"/>
  <c r="O366" i="216" s="1"/>
  <c r="K366" i="216"/>
  <c r="J366" i="216"/>
  <c r="L366" i="216" s="1"/>
  <c r="H366" i="216"/>
  <c r="G366" i="216"/>
  <c r="I366" i="216" s="1"/>
  <c r="AC365" i="216"/>
  <c r="AB365" i="216"/>
  <c r="AD365" i="216" s="1"/>
  <c r="Z365" i="216"/>
  <c r="Y365" i="216"/>
  <c r="AA365" i="216" s="1"/>
  <c r="W365" i="216"/>
  <c r="V365" i="216"/>
  <c r="X365" i="216" s="1"/>
  <c r="T365" i="216"/>
  <c r="S365" i="216"/>
  <c r="U365" i="216" s="1"/>
  <c r="Q365" i="216"/>
  <c r="P365" i="216"/>
  <c r="R365" i="216" s="1"/>
  <c r="N365" i="216"/>
  <c r="M365" i="216"/>
  <c r="O365" i="216" s="1"/>
  <c r="K365" i="216"/>
  <c r="J365" i="216"/>
  <c r="L365" i="216" s="1"/>
  <c r="H365" i="216"/>
  <c r="G365" i="216"/>
  <c r="I365" i="216" s="1"/>
  <c r="AC364" i="216"/>
  <c r="AB364" i="216"/>
  <c r="AD364" i="216" s="1"/>
  <c r="Z364" i="216"/>
  <c r="Y364" i="216"/>
  <c r="AA364" i="216" s="1"/>
  <c r="W364" i="216"/>
  <c r="V364" i="216"/>
  <c r="X364" i="216" s="1"/>
  <c r="T364" i="216"/>
  <c r="S364" i="216"/>
  <c r="U364" i="216" s="1"/>
  <c r="Q364" i="216"/>
  <c r="P364" i="216"/>
  <c r="R364" i="216" s="1"/>
  <c r="N364" i="216"/>
  <c r="M364" i="216"/>
  <c r="O364" i="216" s="1"/>
  <c r="K364" i="216"/>
  <c r="J364" i="216"/>
  <c r="L364" i="216" s="1"/>
  <c r="H364" i="216"/>
  <c r="G364" i="216"/>
  <c r="I364" i="216" s="1"/>
  <c r="AC363" i="216"/>
  <c r="AB363" i="216"/>
  <c r="AD363" i="216" s="1"/>
  <c r="Z363" i="216"/>
  <c r="Y363" i="216"/>
  <c r="AA363" i="216" s="1"/>
  <c r="W363" i="216"/>
  <c r="V363" i="216"/>
  <c r="X363" i="216" s="1"/>
  <c r="T363" i="216"/>
  <c r="S363" i="216"/>
  <c r="U363" i="216" s="1"/>
  <c r="Q363" i="216"/>
  <c r="P363" i="216"/>
  <c r="R363" i="216" s="1"/>
  <c r="N363" i="216"/>
  <c r="M363" i="216"/>
  <c r="O363" i="216" s="1"/>
  <c r="K363" i="216"/>
  <c r="J363" i="216"/>
  <c r="L363" i="216" s="1"/>
  <c r="H363" i="216"/>
  <c r="G363" i="216"/>
  <c r="I363" i="216" s="1"/>
  <c r="AC362" i="216"/>
  <c r="AB362" i="216"/>
  <c r="AD362" i="216" s="1"/>
  <c r="Z362" i="216"/>
  <c r="Y362" i="216"/>
  <c r="AA362" i="216" s="1"/>
  <c r="W362" i="216"/>
  <c r="V362" i="216"/>
  <c r="X362" i="216" s="1"/>
  <c r="T362" i="216"/>
  <c r="S362" i="216"/>
  <c r="U362" i="216" s="1"/>
  <c r="Q362" i="216"/>
  <c r="P362" i="216"/>
  <c r="R362" i="216" s="1"/>
  <c r="N362" i="216"/>
  <c r="M362" i="216"/>
  <c r="O362" i="216" s="1"/>
  <c r="K362" i="216"/>
  <c r="J362" i="216"/>
  <c r="L362" i="216" s="1"/>
  <c r="H362" i="216"/>
  <c r="G362" i="216"/>
  <c r="I362" i="216" s="1"/>
  <c r="AC361" i="216"/>
  <c r="AB361" i="216"/>
  <c r="AD361" i="216" s="1"/>
  <c r="Z361" i="216"/>
  <c r="Y361" i="216"/>
  <c r="AA361" i="216" s="1"/>
  <c r="W361" i="216"/>
  <c r="V361" i="216"/>
  <c r="X361" i="216" s="1"/>
  <c r="T361" i="216"/>
  <c r="S361" i="216"/>
  <c r="U361" i="216" s="1"/>
  <c r="Q361" i="216"/>
  <c r="P361" i="216"/>
  <c r="R361" i="216" s="1"/>
  <c r="N361" i="216"/>
  <c r="M361" i="216"/>
  <c r="O361" i="216" s="1"/>
  <c r="K361" i="216"/>
  <c r="J361" i="216"/>
  <c r="L361" i="216" s="1"/>
  <c r="H361" i="216"/>
  <c r="G361" i="216"/>
  <c r="I361" i="216" s="1"/>
  <c r="AC360" i="216"/>
  <c r="AB360" i="216"/>
  <c r="AD360" i="216" s="1"/>
  <c r="Z360" i="216"/>
  <c r="Y360" i="216"/>
  <c r="AA360" i="216" s="1"/>
  <c r="W360" i="216"/>
  <c r="V360" i="216"/>
  <c r="X360" i="216" s="1"/>
  <c r="T360" i="216"/>
  <c r="S360" i="216"/>
  <c r="U360" i="216" s="1"/>
  <c r="Q360" i="216"/>
  <c r="P360" i="216"/>
  <c r="R360" i="216" s="1"/>
  <c r="N360" i="216"/>
  <c r="M360" i="216"/>
  <c r="O360" i="216" s="1"/>
  <c r="K360" i="216"/>
  <c r="J360" i="216"/>
  <c r="L360" i="216" s="1"/>
  <c r="H360" i="216"/>
  <c r="G360" i="216"/>
  <c r="I360" i="216" s="1"/>
  <c r="AC359" i="216"/>
  <c r="AB359" i="216"/>
  <c r="AD359" i="216" s="1"/>
  <c r="Z359" i="216"/>
  <c r="Y359" i="216"/>
  <c r="AA359" i="216" s="1"/>
  <c r="W359" i="216"/>
  <c r="V359" i="216"/>
  <c r="X359" i="216" s="1"/>
  <c r="T359" i="216"/>
  <c r="S359" i="216"/>
  <c r="U359" i="216" s="1"/>
  <c r="Q359" i="216"/>
  <c r="P359" i="216"/>
  <c r="R359" i="216" s="1"/>
  <c r="N359" i="216"/>
  <c r="M359" i="216"/>
  <c r="O359" i="216" s="1"/>
  <c r="K359" i="216"/>
  <c r="J359" i="216"/>
  <c r="L359" i="216" s="1"/>
  <c r="H359" i="216"/>
  <c r="G359" i="216"/>
  <c r="I359" i="216" s="1"/>
  <c r="AC358" i="216"/>
  <c r="AB358" i="216"/>
  <c r="AD358" i="216" s="1"/>
  <c r="Z358" i="216"/>
  <c r="Y358" i="216"/>
  <c r="AA358" i="216" s="1"/>
  <c r="W358" i="216"/>
  <c r="V358" i="216"/>
  <c r="X358" i="216" s="1"/>
  <c r="T358" i="216"/>
  <c r="S358" i="216"/>
  <c r="U358" i="216" s="1"/>
  <c r="Q358" i="216"/>
  <c r="P358" i="216"/>
  <c r="R358" i="216" s="1"/>
  <c r="N358" i="216"/>
  <c r="M358" i="216"/>
  <c r="O358" i="216" s="1"/>
  <c r="K358" i="216"/>
  <c r="J358" i="216"/>
  <c r="L358" i="216" s="1"/>
  <c r="H358" i="216"/>
  <c r="G358" i="216"/>
  <c r="I358" i="216" s="1"/>
  <c r="AC357" i="216"/>
  <c r="AB357" i="216"/>
  <c r="AD357" i="216" s="1"/>
  <c r="Z357" i="216"/>
  <c r="Y357" i="216"/>
  <c r="AA357" i="216" s="1"/>
  <c r="W357" i="216"/>
  <c r="V357" i="216"/>
  <c r="X357" i="216" s="1"/>
  <c r="T357" i="216"/>
  <c r="S357" i="216"/>
  <c r="U357" i="216" s="1"/>
  <c r="Q357" i="216"/>
  <c r="P357" i="216"/>
  <c r="R357" i="216" s="1"/>
  <c r="N357" i="216"/>
  <c r="M357" i="216"/>
  <c r="O357" i="216" s="1"/>
  <c r="K357" i="216"/>
  <c r="J357" i="216"/>
  <c r="L357" i="216" s="1"/>
  <c r="H357" i="216"/>
  <c r="G357" i="216"/>
  <c r="I357" i="216" s="1"/>
  <c r="AC356" i="216"/>
  <c r="AB356" i="216"/>
  <c r="AD356" i="216" s="1"/>
  <c r="Z356" i="216"/>
  <c r="Y356" i="216"/>
  <c r="AA356" i="216" s="1"/>
  <c r="W356" i="216"/>
  <c r="V356" i="216"/>
  <c r="X356" i="216" s="1"/>
  <c r="T356" i="216"/>
  <c r="S356" i="216"/>
  <c r="U356" i="216" s="1"/>
  <c r="Q356" i="216"/>
  <c r="P356" i="216"/>
  <c r="R356" i="216" s="1"/>
  <c r="N356" i="216"/>
  <c r="M356" i="216"/>
  <c r="O356" i="216" s="1"/>
  <c r="K356" i="216"/>
  <c r="J356" i="216"/>
  <c r="L356" i="216" s="1"/>
  <c r="H356" i="216"/>
  <c r="G356" i="216"/>
  <c r="I356" i="216" s="1"/>
  <c r="AC355" i="216"/>
  <c r="AB355" i="216"/>
  <c r="AD355" i="216" s="1"/>
  <c r="Z355" i="216"/>
  <c r="Y355" i="216"/>
  <c r="AA355" i="216" s="1"/>
  <c r="W355" i="216"/>
  <c r="V355" i="216"/>
  <c r="X355" i="216" s="1"/>
  <c r="T355" i="216"/>
  <c r="S355" i="216"/>
  <c r="U355" i="216" s="1"/>
  <c r="Q355" i="216"/>
  <c r="P355" i="216"/>
  <c r="R355" i="216" s="1"/>
  <c r="N355" i="216"/>
  <c r="M355" i="216"/>
  <c r="O355" i="216" s="1"/>
  <c r="K355" i="216"/>
  <c r="J355" i="216"/>
  <c r="L355" i="216" s="1"/>
  <c r="H355" i="216"/>
  <c r="G355" i="216"/>
  <c r="I355" i="216" s="1"/>
  <c r="AC354" i="216"/>
  <c r="AB354" i="216"/>
  <c r="AD354" i="216" s="1"/>
  <c r="Z354" i="216"/>
  <c r="Y354" i="216"/>
  <c r="AA354" i="216" s="1"/>
  <c r="W354" i="216"/>
  <c r="V354" i="216"/>
  <c r="X354" i="216" s="1"/>
  <c r="T354" i="216"/>
  <c r="S354" i="216"/>
  <c r="U354" i="216" s="1"/>
  <c r="Q354" i="216"/>
  <c r="P354" i="216"/>
  <c r="R354" i="216" s="1"/>
  <c r="N354" i="216"/>
  <c r="M354" i="216"/>
  <c r="O354" i="216" s="1"/>
  <c r="K354" i="216"/>
  <c r="J354" i="216"/>
  <c r="L354" i="216" s="1"/>
  <c r="H354" i="216"/>
  <c r="G354" i="216"/>
  <c r="I354" i="216" s="1"/>
  <c r="AC353" i="216"/>
  <c r="AB353" i="216"/>
  <c r="AD353" i="216" s="1"/>
  <c r="Z353" i="216"/>
  <c r="Y353" i="216"/>
  <c r="AA353" i="216" s="1"/>
  <c r="W353" i="216"/>
  <c r="V353" i="216"/>
  <c r="X353" i="216" s="1"/>
  <c r="T353" i="216"/>
  <c r="S353" i="216"/>
  <c r="U353" i="216" s="1"/>
  <c r="Q353" i="216"/>
  <c r="P353" i="216"/>
  <c r="R353" i="216" s="1"/>
  <c r="N353" i="216"/>
  <c r="M353" i="216"/>
  <c r="O353" i="216" s="1"/>
  <c r="K353" i="216"/>
  <c r="J353" i="216"/>
  <c r="L353" i="216" s="1"/>
  <c r="H353" i="216"/>
  <c r="G353" i="216"/>
  <c r="I353" i="216" s="1"/>
  <c r="AC352" i="216"/>
  <c r="AB352" i="216"/>
  <c r="AD352" i="216" s="1"/>
  <c r="Z352" i="216"/>
  <c r="Y352" i="216"/>
  <c r="AA352" i="216" s="1"/>
  <c r="W352" i="216"/>
  <c r="V352" i="216"/>
  <c r="X352" i="216" s="1"/>
  <c r="T352" i="216"/>
  <c r="S352" i="216"/>
  <c r="U352" i="216" s="1"/>
  <c r="Q352" i="216"/>
  <c r="P352" i="216"/>
  <c r="R352" i="216" s="1"/>
  <c r="N352" i="216"/>
  <c r="M352" i="216"/>
  <c r="O352" i="216" s="1"/>
  <c r="K352" i="216"/>
  <c r="J352" i="216"/>
  <c r="L352" i="216" s="1"/>
  <c r="H352" i="216"/>
  <c r="G352" i="216"/>
  <c r="I352" i="216" s="1"/>
  <c r="AC351" i="216"/>
  <c r="AB351" i="216"/>
  <c r="AD351" i="216" s="1"/>
  <c r="Z351" i="216"/>
  <c r="Y351" i="216"/>
  <c r="AA351" i="216" s="1"/>
  <c r="W351" i="216"/>
  <c r="V351" i="216"/>
  <c r="X351" i="216" s="1"/>
  <c r="T351" i="216"/>
  <c r="S351" i="216"/>
  <c r="U351" i="216" s="1"/>
  <c r="Q351" i="216"/>
  <c r="P351" i="216"/>
  <c r="R351" i="216" s="1"/>
  <c r="N351" i="216"/>
  <c r="M351" i="216"/>
  <c r="O351" i="216" s="1"/>
  <c r="K351" i="216"/>
  <c r="J351" i="216"/>
  <c r="L351" i="216" s="1"/>
  <c r="H351" i="216"/>
  <c r="G351" i="216"/>
  <c r="I351" i="216" s="1"/>
  <c r="AC350" i="216"/>
  <c r="AB350" i="216"/>
  <c r="AD350" i="216" s="1"/>
  <c r="Z350" i="216"/>
  <c r="Y350" i="216"/>
  <c r="AA350" i="216" s="1"/>
  <c r="W350" i="216"/>
  <c r="V350" i="216"/>
  <c r="X350" i="216" s="1"/>
  <c r="T350" i="216"/>
  <c r="S350" i="216"/>
  <c r="U350" i="216" s="1"/>
  <c r="Q350" i="216"/>
  <c r="P350" i="216"/>
  <c r="R350" i="216" s="1"/>
  <c r="N350" i="216"/>
  <c r="M350" i="216"/>
  <c r="O350" i="216" s="1"/>
  <c r="K350" i="216"/>
  <c r="J350" i="216"/>
  <c r="L350" i="216" s="1"/>
  <c r="H350" i="216"/>
  <c r="G350" i="216"/>
  <c r="I350" i="216" s="1"/>
  <c r="AC349" i="216"/>
  <c r="AB349" i="216"/>
  <c r="AD349" i="216" s="1"/>
  <c r="Z349" i="216"/>
  <c r="Y349" i="216"/>
  <c r="AA349" i="216" s="1"/>
  <c r="W349" i="216"/>
  <c r="V349" i="216"/>
  <c r="X349" i="216" s="1"/>
  <c r="T349" i="216"/>
  <c r="S349" i="216"/>
  <c r="U349" i="216" s="1"/>
  <c r="Q349" i="216"/>
  <c r="P349" i="216"/>
  <c r="R349" i="216" s="1"/>
  <c r="N349" i="216"/>
  <c r="M349" i="216"/>
  <c r="O349" i="216" s="1"/>
  <c r="K349" i="216"/>
  <c r="J349" i="216"/>
  <c r="L349" i="216" s="1"/>
  <c r="H349" i="216"/>
  <c r="G349" i="216"/>
  <c r="I349" i="216" s="1"/>
  <c r="AC348" i="216"/>
  <c r="AB348" i="216"/>
  <c r="AD348" i="216" s="1"/>
  <c r="Z348" i="216"/>
  <c r="Y348" i="216"/>
  <c r="AA348" i="216" s="1"/>
  <c r="W348" i="216"/>
  <c r="V348" i="216"/>
  <c r="X348" i="216" s="1"/>
  <c r="T348" i="216"/>
  <c r="S348" i="216"/>
  <c r="U348" i="216" s="1"/>
  <c r="Q348" i="216"/>
  <c r="P348" i="216"/>
  <c r="R348" i="216" s="1"/>
  <c r="N348" i="216"/>
  <c r="M348" i="216"/>
  <c r="O348" i="216" s="1"/>
  <c r="K348" i="216"/>
  <c r="J348" i="216"/>
  <c r="L348" i="216" s="1"/>
  <c r="H348" i="216"/>
  <c r="G348" i="216"/>
  <c r="I348" i="216" s="1"/>
  <c r="AC347" i="216"/>
  <c r="AB347" i="216"/>
  <c r="AD347" i="216" s="1"/>
  <c r="Z347" i="216"/>
  <c r="Y347" i="216"/>
  <c r="AA347" i="216" s="1"/>
  <c r="W347" i="216"/>
  <c r="V347" i="216"/>
  <c r="X347" i="216" s="1"/>
  <c r="T347" i="216"/>
  <c r="S347" i="216"/>
  <c r="U347" i="216" s="1"/>
  <c r="Q347" i="216"/>
  <c r="P347" i="216"/>
  <c r="R347" i="216" s="1"/>
  <c r="N347" i="216"/>
  <c r="M347" i="216"/>
  <c r="O347" i="216" s="1"/>
  <c r="K347" i="216"/>
  <c r="J347" i="216"/>
  <c r="L347" i="216" s="1"/>
  <c r="H347" i="216"/>
  <c r="G347" i="216"/>
  <c r="I347" i="216" s="1"/>
  <c r="AC346" i="216"/>
  <c r="AB346" i="216"/>
  <c r="AD346" i="216" s="1"/>
  <c r="Z346" i="216"/>
  <c r="Y346" i="216"/>
  <c r="AA346" i="216" s="1"/>
  <c r="W346" i="216"/>
  <c r="V346" i="216"/>
  <c r="X346" i="216" s="1"/>
  <c r="T346" i="216"/>
  <c r="S346" i="216"/>
  <c r="U346" i="216" s="1"/>
  <c r="Q346" i="216"/>
  <c r="P346" i="216"/>
  <c r="R346" i="216" s="1"/>
  <c r="N346" i="216"/>
  <c r="M346" i="216"/>
  <c r="O346" i="216" s="1"/>
  <c r="K346" i="216"/>
  <c r="J346" i="216"/>
  <c r="L346" i="216" s="1"/>
  <c r="H346" i="216"/>
  <c r="G346" i="216"/>
  <c r="I346" i="216" s="1"/>
  <c r="AC345" i="216"/>
  <c r="AB345" i="216"/>
  <c r="AD345" i="216" s="1"/>
  <c r="Z345" i="216"/>
  <c r="Y345" i="216"/>
  <c r="AA345" i="216" s="1"/>
  <c r="W345" i="216"/>
  <c r="V345" i="216"/>
  <c r="X345" i="216" s="1"/>
  <c r="T345" i="216"/>
  <c r="S345" i="216"/>
  <c r="U345" i="216" s="1"/>
  <c r="Q345" i="216"/>
  <c r="P345" i="216"/>
  <c r="R345" i="216" s="1"/>
  <c r="N345" i="216"/>
  <c r="M345" i="216"/>
  <c r="O345" i="216" s="1"/>
  <c r="K345" i="216"/>
  <c r="J345" i="216"/>
  <c r="L345" i="216" s="1"/>
  <c r="H345" i="216"/>
  <c r="G345" i="216"/>
  <c r="I345" i="216" s="1"/>
  <c r="AC344" i="216"/>
  <c r="AB344" i="216"/>
  <c r="AD344" i="216" s="1"/>
  <c r="Z344" i="216"/>
  <c r="Y344" i="216"/>
  <c r="AA344" i="216" s="1"/>
  <c r="W344" i="216"/>
  <c r="V344" i="216"/>
  <c r="X344" i="216" s="1"/>
  <c r="T344" i="216"/>
  <c r="S344" i="216"/>
  <c r="U344" i="216" s="1"/>
  <c r="Q344" i="216"/>
  <c r="P344" i="216"/>
  <c r="R344" i="216" s="1"/>
  <c r="N344" i="216"/>
  <c r="M344" i="216"/>
  <c r="O344" i="216" s="1"/>
  <c r="K344" i="216"/>
  <c r="J344" i="216"/>
  <c r="L344" i="216" s="1"/>
  <c r="H344" i="216"/>
  <c r="G344" i="216"/>
  <c r="I344" i="216" s="1"/>
  <c r="AC343" i="216"/>
  <c r="AB343" i="216"/>
  <c r="AD343" i="216" s="1"/>
  <c r="Z343" i="216"/>
  <c r="Y343" i="216"/>
  <c r="AA343" i="216" s="1"/>
  <c r="W343" i="216"/>
  <c r="V343" i="216"/>
  <c r="X343" i="216" s="1"/>
  <c r="T343" i="216"/>
  <c r="S343" i="216"/>
  <c r="U343" i="216" s="1"/>
  <c r="Q343" i="216"/>
  <c r="P343" i="216"/>
  <c r="R343" i="216" s="1"/>
  <c r="N343" i="216"/>
  <c r="M343" i="216"/>
  <c r="O343" i="216" s="1"/>
  <c r="K343" i="216"/>
  <c r="J343" i="216"/>
  <c r="L343" i="216" s="1"/>
  <c r="H343" i="216"/>
  <c r="G343" i="216"/>
  <c r="I343" i="216" s="1"/>
  <c r="AC342" i="216"/>
  <c r="AB342" i="216"/>
  <c r="AD342" i="216" s="1"/>
  <c r="Z342" i="216"/>
  <c r="Y342" i="216"/>
  <c r="AA342" i="216" s="1"/>
  <c r="W342" i="216"/>
  <c r="V342" i="216"/>
  <c r="X342" i="216" s="1"/>
  <c r="T342" i="216"/>
  <c r="S342" i="216"/>
  <c r="U342" i="216" s="1"/>
  <c r="Q342" i="216"/>
  <c r="P342" i="216"/>
  <c r="R342" i="216" s="1"/>
  <c r="N342" i="216"/>
  <c r="M342" i="216"/>
  <c r="O342" i="216" s="1"/>
  <c r="K342" i="216"/>
  <c r="J342" i="216"/>
  <c r="L342" i="216" s="1"/>
  <c r="H342" i="216"/>
  <c r="G342" i="216"/>
  <c r="I342" i="216" s="1"/>
  <c r="AC341" i="216"/>
  <c r="AB341" i="216"/>
  <c r="AD341" i="216" s="1"/>
  <c r="Z341" i="216"/>
  <c r="Y341" i="216"/>
  <c r="AA341" i="216" s="1"/>
  <c r="W341" i="216"/>
  <c r="V341" i="216"/>
  <c r="X341" i="216" s="1"/>
  <c r="T341" i="216"/>
  <c r="S341" i="216"/>
  <c r="U341" i="216" s="1"/>
  <c r="Q341" i="216"/>
  <c r="P341" i="216"/>
  <c r="R341" i="216" s="1"/>
  <c r="N341" i="216"/>
  <c r="M341" i="216"/>
  <c r="O341" i="216" s="1"/>
  <c r="K341" i="216"/>
  <c r="J341" i="216"/>
  <c r="L341" i="216" s="1"/>
  <c r="H341" i="216"/>
  <c r="G341" i="216"/>
  <c r="I341" i="216" s="1"/>
  <c r="AC340" i="216"/>
  <c r="AB340" i="216"/>
  <c r="AD340" i="216" s="1"/>
  <c r="Z340" i="216"/>
  <c r="Y340" i="216"/>
  <c r="AA340" i="216" s="1"/>
  <c r="W340" i="216"/>
  <c r="V340" i="216"/>
  <c r="X340" i="216" s="1"/>
  <c r="T340" i="216"/>
  <c r="S340" i="216"/>
  <c r="U340" i="216" s="1"/>
  <c r="Q340" i="216"/>
  <c r="P340" i="216"/>
  <c r="R340" i="216" s="1"/>
  <c r="N340" i="216"/>
  <c r="M340" i="216"/>
  <c r="O340" i="216" s="1"/>
  <c r="K340" i="216"/>
  <c r="J340" i="216"/>
  <c r="L340" i="216" s="1"/>
  <c r="H340" i="216"/>
  <c r="G340" i="216"/>
  <c r="I340" i="216" s="1"/>
  <c r="AC339" i="216"/>
  <c r="AB339" i="216"/>
  <c r="AD339" i="216" s="1"/>
  <c r="Z339" i="216"/>
  <c r="Y339" i="216"/>
  <c r="AA339" i="216" s="1"/>
  <c r="W339" i="216"/>
  <c r="V339" i="216"/>
  <c r="X339" i="216" s="1"/>
  <c r="T339" i="216"/>
  <c r="S339" i="216"/>
  <c r="U339" i="216" s="1"/>
  <c r="Q339" i="216"/>
  <c r="P339" i="216"/>
  <c r="R339" i="216" s="1"/>
  <c r="N339" i="216"/>
  <c r="M339" i="216"/>
  <c r="O339" i="216" s="1"/>
  <c r="K339" i="216"/>
  <c r="J339" i="216"/>
  <c r="L339" i="216" s="1"/>
  <c r="H339" i="216"/>
  <c r="G339" i="216"/>
  <c r="I339" i="216" s="1"/>
  <c r="AC338" i="216"/>
  <c r="AB338" i="216"/>
  <c r="AD338" i="216" s="1"/>
  <c r="Z338" i="216"/>
  <c r="Y338" i="216"/>
  <c r="AA338" i="216" s="1"/>
  <c r="W338" i="216"/>
  <c r="V338" i="216"/>
  <c r="X338" i="216" s="1"/>
  <c r="T338" i="216"/>
  <c r="S338" i="216"/>
  <c r="U338" i="216" s="1"/>
  <c r="Q338" i="216"/>
  <c r="P338" i="216"/>
  <c r="R338" i="216" s="1"/>
  <c r="N338" i="216"/>
  <c r="M338" i="216"/>
  <c r="O338" i="216" s="1"/>
  <c r="K338" i="216"/>
  <c r="J338" i="216"/>
  <c r="L338" i="216" s="1"/>
  <c r="H338" i="216"/>
  <c r="G338" i="216"/>
  <c r="I338" i="216" s="1"/>
  <c r="AC337" i="216"/>
  <c r="AB337" i="216"/>
  <c r="AD337" i="216" s="1"/>
  <c r="Z337" i="216"/>
  <c r="Y337" i="216"/>
  <c r="AA337" i="216" s="1"/>
  <c r="W337" i="216"/>
  <c r="V337" i="216"/>
  <c r="X337" i="216" s="1"/>
  <c r="T337" i="216"/>
  <c r="S337" i="216"/>
  <c r="U337" i="216" s="1"/>
  <c r="Q337" i="216"/>
  <c r="P337" i="216"/>
  <c r="R337" i="216" s="1"/>
  <c r="N337" i="216"/>
  <c r="M337" i="216"/>
  <c r="O337" i="216" s="1"/>
  <c r="K337" i="216"/>
  <c r="J337" i="216"/>
  <c r="L337" i="216" s="1"/>
  <c r="H337" i="216"/>
  <c r="G337" i="216"/>
  <c r="I337" i="216" s="1"/>
  <c r="AC336" i="216"/>
  <c r="AB336" i="216"/>
  <c r="AD336" i="216" s="1"/>
  <c r="Z336" i="216"/>
  <c r="Y336" i="216"/>
  <c r="AA336" i="216" s="1"/>
  <c r="W336" i="216"/>
  <c r="V336" i="216"/>
  <c r="X336" i="216" s="1"/>
  <c r="T336" i="216"/>
  <c r="S336" i="216"/>
  <c r="U336" i="216" s="1"/>
  <c r="Q336" i="216"/>
  <c r="P336" i="216"/>
  <c r="R336" i="216" s="1"/>
  <c r="N336" i="216"/>
  <c r="M336" i="216"/>
  <c r="O336" i="216" s="1"/>
  <c r="K336" i="216"/>
  <c r="J336" i="216"/>
  <c r="L336" i="216" s="1"/>
  <c r="H336" i="216"/>
  <c r="G336" i="216"/>
  <c r="I336" i="216" s="1"/>
  <c r="AC335" i="216"/>
  <c r="AB335" i="216"/>
  <c r="AD335" i="216" s="1"/>
  <c r="Z335" i="216"/>
  <c r="Y335" i="216"/>
  <c r="AA335" i="216" s="1"/>
  <c r="W335" i="216"/>
  <c r="V335" i="216"/>
  <c r="X335" i="216" s="1"/>
  <c r="T335" i="216"/>
  <c r="S335" i="216"/>
  <c r="U335" i="216" s="1"/>
  <c r="Q335" i="216"/>
  <c r="P335" i="216"/>
  <c r="R335" i="216" s="1"/>
  <c r="N335" i="216"/>
  <c r="M335" i="216"/>
  <c r="O335" i="216" s="1"/>
  <c r="K335" i="216"/>
  <c r="J335" i="216"/>
  <c r="L335" i="216" s="1"/>
  <c r="H335" i="216"/>
  <c r="G335" i="216"/>
  <c r="I335" i="216" s="1"/>
  <c r="AC334" i="216"/>
  <c r="AB334" i="216"/>
  <c r="AD334" i="216" s="1"/>
  <c r="Z334" i="216"/>
  <c r="Y334" i="216"/>
  <c r="AA334" i="216" s="1"/>
  <c r="W334" i="216"/>
  <c r="V334" i="216"/>
  <c r="X334" i="216" s="1"/>
  <c r="T334" i="216"/>
  <c r="S334" i="216"/>
  <c r="U334" i="216" s="1"/>
  <c r="Q334" i="216"/>
  <c r="P334" i="216"/>
  <c r="R334" i="216" s="1"/>
  <c r="N334" i="216"/>
  <c r="M334" i="216"/>
  <c r="O334" i="216" s="1"/>
  <c r="K334" i="216"/>
  <c r="J334" i="216"/>
  <c r="L334" i="216" s="1"/>
  <c r="H334" i="216"/>
  <c r="G334" i="216"/>
  <c r="I334" i="216" s="1"/>
  <c r="AC333" i="216"/>
  <c r="AB333" i="216"/>
  <c r="AD333" i="216" s="1"/>
  <c r="Z333" i="216"/>
  <c r="Y333" i="216"/>
  <c r="AA333" i="216" s="1"/>
  <c r="W333" i="216"/>
  <c r="V333" i="216"/>
  <c r="X333" i="216" s="1"/>
  <c r="T333" i="216"/>
  <c r="S333" i="216"/>
  <c r="U333" i="216" s="1"/>
  <c r="Q333" i="216"/>
  <c r="P333" i="216"/>
  <c r="R333" i="216" s="1"/>
  <c r="N333" i="216"/>
  <c r="M333" i="216"/>
  <c r="O333" i="216" s="1"/>
  <c r="K333" i="216"/>
  <c r="J333" i="216"/>
  <c r="L333" i="216" s="1"/>
  <c r="H333" i="216"/>
  <c r="G333" i="216"/>
  <c r="I333" i="216" s="1"/>
  <c r="AC332" i="216"/>
  <c r="AB332" i="216"/>
  <c r="AD332" i="216" s="1"/>
  <c r="Z332" i="216"/>
  <c r="Y332" i="216"/>
  <c r="AA332" i="216" s="1"/>
  <c r="W332" i="216"/>
  <c r="V332" i="216"/>
  <c r="X332" i="216" s="1"/>
  <c r="T332" i="216"/>
  <c r="S332" i="216"/>
  <c r="U332" i="216" s="1"/>
  <c r="Q332" i="216"/>
  <c r="P332" i="216"/>
  <c r="R332" i="216" s="1"/>
  <c r="N332" i="216"/>
  <c r="M332" i="216"/>
  <c r="O332" i="216" s="1"/>
  <c r="K332" i="216"/>
  <c r="J332" i="216"/>
  <c r="L332" i="216" s="1"/>
  <c r="H332" i="216"/>
  <c r="G332" i="216"/>
  <c r="I332" i="216" s="1"/>
  <c r="AC331" i="216"/>
  <c r="AB331" i="216"/>
  <c r="AD331" i="216" s="1"/>
  <c r="Z331" i="216"/>
  <c r="Y331" i="216"/>
  <c r="AA331" i="216" s="1"/>
  <c r="W331" i="216"/>
  <c r="V331" i="216"/>
  <c r="X331" i="216" s="1"/>
  <c r="T331" i="216"/>
  <c r="S331" i="216"/>
  <c r="U331" i="216" s="1"/>
  <c r="Q331" i="216"/>
  <c r="P331" i="216"/>
  <c r="R331" i="216" s="1"/>
  <c r="N331" i="216"/>
  <c r="M331" i="216"/>
  <c r="O331" i="216" s="1"/>
  <c r="K331" i="216"/>
  <c r="J331" i="216"/>
  <c r="L331" i="216" s="1"/>
  <c r="H331" i="216"/>
  <c r="G331" i="216"/>
  <c r="I331" i="216" s="1"/>
  <c r="AC330" i="216"/>
  <c r="AB330" i="216"/>
  <c r="AD330" i="216" s="1"/>
  <c r="Z330" i="216"/>
  <c r="Y330" i="216"/>
  <c r="AA330" i="216" s="1"/>
  <c r="W330" i="216"/>
  <c r="V330" i="216"/>
  <c r="X330" i="216" s="1"/>
  <c r="T330" i="216"/>
  <c r="S330" i="216"/>
  <c r="U330" i="216" s="1"/>
  <c r="Q330" i="216"/>
  <c r="P330" i="216"/>
  <c r="R330" i="216" s="1"/>
  <c r="N330" i="216"/>
  <c r="M330" i="216"/>
  <c r="O330" i="216" s="1"/>
  <c r="K330" i="216"/>
  <c r="J330" i="216"/>
  <c r="L330" i="216" s="1"/>
  <c r="H330" i="216"/>
  <c r="G330" i="216"/>
  <c r="I330" i="216" s="1"/>
  <c r="AC329" i="216"/>
  <c r="AB329" i="216"/>
  <c r="AD329" i="216" s="1"/>
  <c r="Z329" i="216"/>
  <c r="Y329" i="216"/>
  <c r="AA329" i="216" s="1"/>
  <c r="W329" i="216"/>
  <c r="V329" i="216"/>
  <c r="X329" i="216" s="1"/>
  <c r="T329" i="216"/>
  <c r="S329" i="216"/>
  <c r="U329" i="216" s="1"/>
  <c r="Q329" i="216"/>
  <c r="P329" i="216"/>
  <c r="R329" i="216" s="1"/>
  <c r="N329" i="216"/>
  <c r="M329" i="216"/>
  <c r="O329" i="216" s="1"/>
  <c r="K329" i="216"/>
  <c r="J329" i="216"/>
  <c r="L329" i="216" s="1"/>
  <c r="H329" i="216"/>
  <c r="G329" i="216"/>
  <c r="I329" i="216" s="1"/>
  <c r="AC328" i="216"/>
  <c r="AB328" i="216"/>
  <c r="AD328" i="216" s="1"/>
  <c r="Z328" i="216"/>
  <c r="Y328" i="216"/>
  <c r="AA328" i="216" s="1"/>
  <c r="W328" i="216"/>
  <c r="V328" i="216"/>
  <c r="X328" i="216" s="1"/>
  <c r="T328" i="216"/>
  <c r="S328" i="216"/>
  <c r="U328" i="216" s="1"/>
  <c r="Q328" i="216"/>
  <c r="P328" i="216"/>
  <c r="R328" i="216" s="1"/>
  <c r="N328" i="216"/>
  <c r="M328" i="216"/>
  <c r="O328" i="216" s="1"/>
  <c r="K328" i="216"/>
  <c r="J328" i="216"/>
  <c r="L328" i="216" s="1"/>
  <c r="H328" i="216"/>
  <c r="G328" i="216"/>
  <c r="I328" i="216" s="1"/>
  <c r="AC327" i="216"/>
  <c r="AB327" i="216"/>
  <c r="AD327" i="216" s="1"/>
  <c r="Z327" i="216"/>
  <c r="Y327" i="216"/>
  <c r="AA327" i="216" s="1"/>
  <c r="W327" i="216"/>
  <c r="V327" i="216"/>
  <c r="X327" i="216" s="1"/>
  <c r="T327" i="216"/>
  <c r="S327" i="216"/>
  <c r="U327" i="216" s="1"/>
  <c r="Q327" i="216"/>
  <c r="P327" i="216"/>
  <c r="R327" i="216" s="1"/>
  <c r="N327" i="216"/>
  <c r="M327" i="216"/>
  <c r="O327" i="216" s="1"/>
  <c r="K327" i="216"/>
  <c r="J327" i="216"/>
  <c r="L327" i="216" s="1"/>
  <c r="H327" i="216"/>
  <c r="G327" i="216"/>
  <c r="I327" i="216" s="1"/>
  <c r="AC326" i="216"/>
  <c r="AB326" i="216"/>
  <c r="AD326" i="216" s="1"/>
  <c r="Z326" i="216"/>
  <c r="Y326" i="216"/>
  <c r="AA326" i="216" s="1"/>
  <c r="W326" i="216"/>
  <c r="V326" i="216"/>
  <c r="X326" i="216" s="1"/>
  <c r="T326" i="216"/>
  <c r="S326" i="216"/>
  <c r="U326" i="216" s="1"/>
  <c r="Q326" i="216"/>
  <c r="P326" i="216"/>
  <c r="R326" i="216" s="1"/>
  <c r="N326" i="216"/>
  <c r="M326" i="216"/>
  <c r="O326" i="216" s="1"/>
  <c r="K326" i="216"/>
  <c r="J326" i="216"/>
  <c r="L326" i="216" s="1"/>
  <c r="H326" i="216"/>
  <c r="G326" i="216"/>
  <c r="I326" i="216" s="1"/>
  <c r="AC325" i="216"/>
  <c r="AB325" i="216"/>
  <c r="AD325" i="216" s="1"/>
  <c r="Z325" i="216"/>
  <c r="Y325" i="216"/>
  <c r="AA325" i="216" s="1"/>
  <c r="W325" i="216"/>
  <c r="V325" i="216"/>
  <c r="X325" i="216" s="1"/>
  <c r="T325" i="216"/>
  <c r="S325" i="216"/>
  <c r="U325" i="216" s="1"/>
  <c r="Q325" i="216"/>
  <c r="P325" i="216"/>
  <c r="R325" i="216" s="1"/>
  <c r="N325" i="216"/>
  <c r="M325" i="216"/>
  <c r="O325" i="216" s="1"/>
  <c r="K325" i="216"/>
  <c r="J325" i="216"/>
  <c r="L325" i="216" s="1"/>
  <c r="H325" i="216"/>
  <c r="G325" i="216"/>
  <c r="I325" i="216" s="1"/>
  <c r="AC324" i="216"/>
  <c r="AB324" i="216"/>
  <c r="AD324" i="216" s="1"/>
  <c r="Z324" i="216"/>
  <c r="Y324" i="216"/>
  <c r="AA324" i="216" s="1"/>
  <c r="W324" i="216"/>
  <c r="V324" i="216"/>
  <c r="X324" i="216" s="1"/>
  <c r="T324" i="216"/>
  <c r="S324" i="216"/>
  <c r="U324" i="216" s="1"/>
  <c r="Q324" i="216"/>
  <c r="P324" i="216"/>
  <c r="R324" i="216" s="1"/>
  <c r="N324" i="216"/>
  <c r="M324" i="216"/>
  <c r="O324" i="216" s="1"/>
  <c r="K324" i="216"/>
  <c r="J324" i="216"/>
  <c r="L324" i="216" s="1"/>
  <c r="H324" i="216"/>
  <c r="G324" i="216"/>
  <c r="I324" i="216" s="1"/>
  <c r="AC323" i="216"/>
  <c r="AB323" i="216"/>
  <c r="AD323" i="216" s="1"/>
  <c r="Z323" i="216"/>
  <c r="Y323" i="216"/>
  <c r="AA323" i="216" s="1"/>
  <c r="W323" i="216"/>
  <c r="V323" i="216"/>
  <c r="X323" i="216" s="1"/>
  <c r="T323" i="216"/>
  <c r="S323" i="216"/>
  <c r="U323" i="216" s="1"/>
  <c r="Q323" i="216"/>
  <c r="P323" i="216"/>
  <c r="R323" i="216" s="1"/>
  <c r="N323" i="216"/>
  <c r="M323" i="216"/>
  <c r="O323" i="216" s="1"/>
  <c r="K323" i="216"/>
  <c r="J323" i="216"/>
  <c r="L323" i="216" s="1"/>
  <c r="H323" i="216"/>
  <c r="G323" i="216"/>
  <c r="I323" i="216" s="1"/>
  <c r="AC322" i="216"/>
  <c r="AB322" i="216"/>
  <c r="AD322" i="216" s="1"/>
  <c r="Z322" i="216"/>
  <c r="Y322" i="216"/>
  <c r="AA322" i="216" s="1"/>
  <c r="W322" i="216"/>
  <c r="V322" i="216"/>
  <c r="X322" i="216" s="1"/>
  <c r="T322" i="216"/>
  <c r="S322" i="216"/>
  <c r="U322" i="216" s="1"/>
  <c r="Q322" i="216"/>
  <c r="P322" i="216"/>
  <c r="R322" i="216" s="1"/>
  <c r="N322" i="216"/>
  <c r="M322" i="216"/>
  <c r="O322" i="216" s="1"/>
  <c r="K322" i="216"/>
  <c r="J322" i="216"/>
  <c r="L322" i="216" s="1"/>
  <c r="H322" i="216"/>
  <c r="G322" i="216"/>
  <c r="I322" i="216" s="1"/>
  <c r="AC321" i="216"/>
  <c r="AB321" i="216"/>
  <c r="AD321" i="216" s="1"/>
  <c r="Z321" i="216"/>
  <c r="Y321" i="216"/>
  <c r="AA321" i="216" s="1"/>
  <c r="W321" i="216"/>
  <c r="V321" i="216"/>
  <c r="X321" i="216" s="1"/>
  <c r="T321" i="216"/>
  <c r="S321" i="216"/>
  <c r="U321" i="216" s="1"/>
  <c r="Q321" i="216"/>
  <c r="P321" i="216"/>
  <c r="R321" i="216" s="1"/>
  <c r="N321" i="216"/>
  <c r="M321" i="216"/>
  <c r="O321" i="216" s="1"/>
  <c r="K321" i="216"/>
  <c r="J321" i="216"/>
  <c r="L321" i="216" s="1"/>
  <c r="H321" i="216"/>
  <c r="G321" i="216"/>
  <c r="I321" i="216" s="1"/>
  <c r="AC320" i="216"/>
  <c r="AB320" i="216"/>
  <c r="AD320" i="216" s="1"/>
  <c r="Z320" i="216"/>
  <c r="Y320" i="216"/>
  <c r="AA320" i="216" s="1"/>
  <c r="W320" i="216"/>
  <c r="V320" i="216"/>
  <c r="X320" i="216" s="1"/>
  <c r="T320" i="216"/>
  <c r="S320" i="216"/>
  <c r="U320" i="216" s="1"/>
  <c r="Q320" i="216"/>
  <c r="P320" i="216"/>
  <c r="R320" i="216" s="1"/>
  <c r="N320" i="216"/>
  <c r="M320" i="216"/>
  <c r="O320" i="216" s="1"/>
  <c r="K320" i="216"/>
  <c r="J320" i="216"/>
  <c r="L320" i="216" s="1"/>
  <c r="H320" i="216"/>
  <c r="G320" i="216"/>
  <c r="I320" i="216" s="1"/>
  <c r="AC319" i="216"/>
  <c r="AB319" i="216"/>
  <c r="AD319" i="216" s="1"/>
  <c r="Z319" i="216"/>
  <c r="Y319" i="216"/>
  <c r="AA319" i="216" s="1"/>
  <c r="W319" i="216"/>
  <c r="V319" i="216"/>
  <c r="X319" i="216" s="1"/>
  <c r="T319" i="216"/>
  <c r="S319" i="216"/>
  <c r="U319" i="216" s="1"/>
  <c r="Q319" i="216"/>
  <c r="P319" i="216"/>
  <c r="R319" i="216" s="1"/>
  <c r="N319" i="216"/>
  <c r="M319" i="216"/>
  <c r="O319" i="216" s="1"/>
  <c r="K319" i="216"/>
  <c r="J319" i="216"/>
  <c r="L319" i="216" s="1"/>
  <c r="H319" i="216"/>
  <c r="G319" i="216"/>
  <c r="I319" i="216" s="1"/>
  <c r="AC318" i="216"/>
  <c r="AB318" i="216"/>
  <c r="AD318" i="216" s="1"/>
  <c r="Z318" i="216"/>
  <c r="Y318" i="216"/>
  <c r="AA318" i="216" s="1"/>
  <c r="W318" i="216"/>
  <c r="V318" i="216"/>
  <c r="X318" i="216" s="1"/>
  <c r="T318" i="216"/>
  <c r="S318" i="216"/>
  <c r="U318" i="216" s="1"/>
  <c r="Q318" i="216"/>
  <c r="P318" i="216"/>
  <c r="R318" i="216" s="1"/>
  <c r="N318" i="216"/>
  <c r="M318" i="216"/>
  <c r="O318" i="216" s="1"/>
  <c r="K318" i="216"/>
  <c r="J318" i="216"/>
  <c r="L318" i="216" s="1"/>
  <c r="H318" i="216"/>
  <c r="G318" i="216"/>
  <c r="I318" i="216" s="1"/>
  <c r="AC317" i="216"/>
  <c r="AB317" i="216"/>
  <c r="AD317" i="216" s="1"/>
  <c r="Z317" i="216"/>
  <c r="Y317" i="216"/>
  <c r="AA317" i="216" s="1"/>
  <c r="W317" i="216"/>
  <c r="V317" i="216"/>
  <c r="X317" i="216" s="1"/>
  <c r="T317" i="216"/>
  <c r="S317" i="216"/>
  <c r="U317" i="216" s="1"/>
  <c r="Q317" i="216"/>
  <c r="P317" i="216"/>
  <c r="R317" i="216" s="1"/>
  <c r="N317" i="216"/>
  <c r="M317" i="216"/>
  <c r="O317" i="216" s="1"/>
  <c r="K317" i="216"/>
  <c r="J317" i="216"/>
  <c r="L317" i="216" s="1"/>
  <c r="H317" i="216"/>
  <c r="G317" i="216"/>
  <c r="I317" i="216" s="1"/>
  <c r="AC316" i="216"/>
  <c r="AB316" i="216"/>
  <c r="AD316" i="216" s="1"/>
  <c r="Z316" i="216"/>
  <c r="Y316" i="216"/>
  <c r="AA316" i="216" s="1"/>
  <c r="W316" i="216"/>
  <c r="V316" i="216"/>
  <c r="X316" i="216" s="1"/>
  <c r="T316" i="216"/>
  <c r="S316" i="216"/>
  <c r="U316" i="216" s="1"/>
  <c r="Q316" i="216"/>
  <c r="P316" i="216"/>
  <c r="R316" i="216" s="1"/>
  <c r="N316" i="216"/>
  <c r="M316" i="216"/>
  <c r="O316" i="216" s="1"/>
  <c r="K316" i="216"/>
  <c r="J316" i="216"/>
  <c r="L316" i="216" s="1"/>
  <c r="H316" i="216"/>
  <c r="G316" i="216"/>
  <c r="I316" i="216" s="1"/>
  <c r="AC315" i="216"/>
  <c r="AB315" i="216"/>
  <c r="AD315" i="216" s="1"/>
  <c r="Z315" i="216"/>
  <c r="Y315" i="216"/>
  <c r="AA315" i="216" s="1"/>
  <c r="W315" i="216"/>
  <c r="V315" i="216"/>
  <c r="X315" i="216" s="1"/>
  <c r="T315" i="216"/>
  <c r="S315" i="216"/>
  <c r="U315" i="216" s="1"/>
  <c r="Q315" i="216"/>
  <c r="P315" i="216"/>
  <c r="R315" i="216" s="1"/>
  <c r="N315" i="216"/>
  <c r="M315" i="216"/>
  <c r="O315" i="216" s="1"/>
  <c r="K315" i="216"/>
  <c r="J315" i="216"/>
  <c r="L315" i="216" s="1"/>
  <c r="H315" i="216"/>
  <c r="G315" i="216"/>
  <c r="I315" i="216" s="1"/>
  <c r="AC314" i="216"/>
  <c r="AB314" i="216"/>
  <c r="AD314" i="216" s="1"/>
  <c r="Z314" i="216"/>
  <c r="Y314" i="216"/>
  <c r="AA314" i="216" s="1"/>
  <c r="W314" i="216"/>
  <c r="V314" i="216"/>
  <c r="X314" i="216" s="1"/>
  <c r="T314" i="216"/>
  <c r="S314" i="216"/>
  <c r="U314" i="216" s="1"/>
  <c r="Q314" i="216"/>
  <c r="P314" i="216"/>
  <c r="R314" i="216" s="1"/>
  <c r="N314" i="216"/>
  <c r="M314" i="216"/>
  <c r="O314" i="216" s="1"/>
  <c r="K314" i="216"/>
  <c r="J314" i="216"/>
  <c r="L314" i="216" s="1"/>
  <c r="H314" i="216"/>
  <c r="G314" i="216"/>
  <c r="I314" i="216" s="1"/>
  <c r="AC313" i="216"/>
  <c r="AB313" i="216"/>
  <c r="AD313" i="216" s="1"/>
  <c r="Z313" i="216"/>
  <c r="Y313" i="216"/>
  <c r="AA313" i="216" s="1"/>
  <c r="W313" i="216"/>
  <c r="V313" i="216"/>
  <c r="X313" i="216" s="1"/>
  <c r="T313" i="216"/>
  <c r="S313" i="216"/>
  <c r="U313" i="216" s="1"/>
  <c r="Q313" i="216"/>
  <c r="P313" i="216"/>
  <c r="R313" i="216" s="1"/>
  <c r="N313" i="216"/>
  <c r="M313" i="216"/>
  <c r="O313" i="216" s="1"/>
  <c r="K313" i="216"/>
  <c r="J313" i="216"/>
  <c r="L313" i="216" s="1"/>
  <c r="H313" i="216"/>
  <c r="G313" i="216"/>
  <c r="I313" i="216" s="1"/>
  <c r="AC312" i="216"/>
  <c r="AB312" i="216"/>
  <c r="AD312" i="216" s="1"/>
  <c r="Z312" i="216"/>
  <c r="Y312" i="216"/>
  <c r="AA312" i="216" s="1"/>
  <c r="W312" i="216"/>
  <c r="V312" i="216"/>
  <c r="X312" i="216" s="1"/>
  <c r="T312" i="216"/>
  <c r="S312" i="216"/>
  <c r="U312" i="216" s="1"/>
  <c r="Q312" i="216"/>
  <c r="P312" i="216"/>
  <c r="R312" i="216" s="1"/>
  <c r="N312" i="216"/>
  <c r="M312" i="216"/>
  <c r="O312" i="216" s="1"/>
  <c r="K312" i="216"/>
  <c r="J312" i="216"/>
  <c r="L312" i="216" s="1"/>
  <c r="H312" i="216"/>
  <c r="G312" i="216"/>
  <c r="I312" i="216" s="1"/>
  <c r="AC311" i="216"/>
  <c r="AB311" i="216"/>
  <c r="AD311" i="216" s="1"/>
  <c r="Z311" i="216"/>
  <c r="Y311" i="216"/>
  <c r="AA311" i="216" s="1"/>
  <c r="W311" i="216"/>
  <c r="V311" i="216"/>
  <c r="X311" i="216" s="1"/>
  <c r="T311" i="216"/>
  <c r="S311" i="216"/>
  <c r="U311" i="216" s="1"/>
  <c r="Q311" i="216"/>
  <c r="P311" i="216"/>
  <c r="R311" i="216" s="1"/>
  <c r="N311" i="216"/>
  <c r="M311" i="216"/>
  <c r="O311" i="216" s="1"/>
  <c r="K311" i="216"/>
  <c r="J311" i="216"/>
  <c r="L311" i="216" s="1"/>
  <c r="H311" i="216"/>
  <c r="G311" i="216"/>
  <c r="I311" i="216" s="1"/>
  <c r="AC310" i="216"/>
  <c r="AB310" i="216"/>
  <c r="AD310" i="216" s="1"/>
  <c r="Z310" i="216"/>
  <c r="Y310" i="216"/>
  <c r="AA310" i="216" s="1"/>
  <c r="W310" i="216"/>
  <c r="V310" i="216"/>
  <c r="X310" i="216" s="1"/>
  <c r="T310" i="216"/>
  <c r="S310" i="216"/>
  <c r="U310" i="216" s="1"/>
  <c r="Q310" i="216"/>
  <c r="P310" i="216"/>
  <c r="R310" i="216" s="1"/>
  <c r="N310" i="216"/>
  <c r="M310" i="216"/>
  <c r="O310" i="216" s="1"/>
  <c r="K310" i="216"/>
  <c r="J310" i="216"/>
  <c r="L310" i="216" s="1"/>
  <c r="H310" i="216"/>
  <c r="G310" i="216"/>
  <c r="I310" i="216" s="1"/>
  <c r="AC309" i="216"/>
  <c r="AB309" i="216"/>
  <c r="AD309" i="216" s="1"/>
  <c r="Z309" i="216"/>
  <c r="Y309" i="216"/>
  <c r="AA309" i="216" s="1"/>
  <c r="W309" i="216"/>
  <c r="V309" i="216"/>
  <c r="X309" i="216" s="1"/>
  <c r="T309" i="216"/>
  <c r="S309" i="216"/>
  <c r="U309" i="216" s="1"/>
  <c r="Q309" i="216"/>
  <c r="P309" i="216"/>
  <c r="R309" i="216" s="1"/>
  <c r="N309" i="216"/>
  <c r="M309" i="216"/>
  <c r="O309" i="216" s="1"/>
  <c r="K309" i="216"/>
  <c r="J309" i="216"/>
  <c r="L309" i="216" s="1"/>
  <c r="H309" i="216"/>
  <c r="G309" i="216"/>
  <c r="I309" i="216" s="1"/>
  <c r="AC308" i="216"/>
  <c r="AB308" i="216"/>
  <c r="AD308" i="216" s="1"/>
  <c r="Z308" i="216"/>
  <c r="Y308" i="216"/>
  <c r="AA308" i="216" s="1"/>
  <c r="W308" i="216"/>
  <c r="V308" i="216"/>
  <c r="X308" i="216" s="1"/>
  <c r="T308" i="216"/>
  <c r="S308" i="216"/>
  <c r="U308" i="216" s="1"/>
  <c r="Q308" i="216"/>
  <c r="P308" i="216"/>
  <c r="R308" i="216" s="1"/>
  <c r="N308" i="216"/>
  <c r="M308" i="216"/>
  <c r="O308" i="216" s="1"/>
  <c r="K308" i="216"/>
  <c r="J308" i="216"/>
  <c r="L308" i="216" s="1"/>
  <c r="H308" i="216"/>
  <c r="G308" i="216"/>
  <c r="I308" i="216" s="1"/>
  <c r="AC307" i="216"/>
  <c r="AB307" i="216"/>
  <c r="AD307" i="216" s="1"/>
  <c r="Z307" i="216"/>
  <c r="Y307" i="216"/>
  <c r="AA307" i="216" s="1"/>
  <c r="W307" i="216"/>
  <c r="V307" i="216"/>
  <c r="X307" i="216" s="1"/>
  <c r="T307" i="216"/>
  <c r="S307" i="216"/>
  <c r="U307" i="216" s="1"/>
  <c r="Q307" i="216"/>
  <c r="P307" i="216"/>
  <c r="R307" i="216" s="1"/>
  <c r="N307" i="216"/>
  <c r="M307" i="216"/>
  <c r="O307" i="216" s="1"/>
  <c r="K307" i="216"/>
  <c r="J307" i="216"/>
  <c r="L307" i="216" s="1"/>
  <c r="H307" i="216"/>
  <c r="G307" i="216"/>
  <c r="I307" i="216" s="1"/>
  <c r="AC306" i="216"/>
  <c r="AB306" i="216"/>
  <c r="AD306" i="216" s="1"/>
  <c r="Z306" i="216"/>
  <c r="Y306" i="216"/>
  <c r="AA306" i="216" s="1"/>
  <c r="W306" i="216"/>
  <c r="V306" i="216"/>
  <c r="X306" i="216" s="1"/>
  <c r="T306" i="216"/>
  <c r="S306" i="216"/>
  <c r="U306" i="216" s="1"/>
  <c r="Q306" i="216"/>
  <c r="P306" i="216"/>
  <c r="R306" i="216" s="1"/>
  <c r="N306" i="216"/>
  <c r="M306" i="216"/>
  <c r="O306" i="216" s="1"/>
  <c r="K306" i="216"/>
  <c r="J306" i="216"/>
  <c r="L306" i="216" s="1"/>
  <c r="H306" i="216"/>
  <c r="G306" i="216"/>
  <c r="I306" i="216" s="1"/>
  <c r="AC305" i="216"/>
  <c r="AB305" i="216"/>
  <c r="AD305" i="216" s="1"/>
  <c r="Z305" i="216"/>
  <c r="Y305" i="216"/>
  <c r="AA305" i="216" s="1"/>
  <c r="W305" i="216"/>
  <c r="V305" i="216"/>
  <c r="X305" i="216" s="1"/>
  <c r="T305" i="216"/>
  <c r="S305" i="216"/>
  <c r="U305" i="216" s="1"/>
  <c r="Q305" i="216"/>
  <c r="P305" i="216"/>
  <c r="R305" i="216" s="1"/>
  <c r="N305" i="216"/>
  <c r="M305" i="216"/>
  <c r="O305" i="216" s="1"/>
  <c r="K305" i="216"/>
  <c r="J305" i="216"/>
  <c r="L305" i="216" s="1"/>
  <c r="H305" i="216"/>
  <c r="G305" i="216"/>
  <c r="I305" i="216" s="1"/>
  <c r="AC304" i="216"/>
  <c r="AB304" i="216"/>
  <c r="AD304" i="216" s="1"/>
  <c r="Z304" i="216"/>
  <c r="Y304" i="216"/>
  <c r="AA304" i="216" s="1"/>
  <c r="W304" i="216"/>
  <c r="V304" i="216"/>
  <c r="X304" i="216" s="1"/>
  <c r="T304" i="216"/>
  <c r="S304" i="216"/>
  <c r="U304" i="216" s="1"/>
  <c r="Q304" i="216"/>
  <c r="P304" i="216"/>
  <c r="R304" i="216" s="1"/>
  <c r="N304" i="216"/>
  <c r="M304" i="216"/>
  <c r="O304" i="216" s="1"/>
  <c r="K304" i="216"/>
  <c r="J304" i="216"/>
  <c r="L304" i="216" s="1"/>
  <c r="H304" i="216"/>
  <c r="G304" i="216"/>
  <c r="I304" i="216" s="1"/>
  <c r="AC303" i="216"/>
  <c r="AB303" i="216"/>
  <c r="AD303" i="216" s="1"/>
  <c r="Z303" i="216"/>
  <c r="Y303" i="216"/>
  <c r="AA303" i="216" s="1"/>
  <c r="W303" i="216"/>
  <c r="V303" i="216"/>
  <c r="X303" i="216" s="1"/>
  <c r="T303" i="216"/>
  <c r="S303" i="216"/>
  <c r="U303" i="216" s="1"/>
  <c r="Q303" i="216"/>
  <c r="P303" i="216"/>
  <c r="R303" i="216" s="1"/>
  <c r="N303" i="216"/>
  <c r="M303" i="216"/>
  <c r="O303" i="216" s="1"/>
  <c r="K303" i="216"/>
  <c r="J303" i="216"/>
  <c r="L303" i="216" s="1"/>
  <c r="H303" i="216"/>
  <c r="G303" i="216"/>
  <c r="I303" i="216" s="1"/>
  <c r="AC302" i="216"/>
  <c r="AB302" i="216"/>
  <c r="AD302" i="216" s="1"/>
  <c r="Z302" i="216"/>
  <c r="Y302" i="216"/>
  <c r="AA302" i="216" s="1"/>
  <c r="W302" i="216"/>
  <c r="V302" i="216"/>
  <c r="X302" i="216" s="1"/>
  <c r="T302" i="216"/>
  <c r="S302" i="216"/>
  <c r="U302" i="216" s="1"/>
  <c r="Q302" i="216"/>
  <c r="P302" i="216"/>
  <c r="R302" i="216" s="1"/>
  <c r="N302" i="216"/>
  <c r="M302" i="216"/>
  <c r="O302" i="216" s="1"/>
  <c r="K302" i="216"/>
  <c r="J302" i="216"/>
  <c r="L302" i="216" s="1"/>
  <c r="H302" i="216"/>
  <c r="G302" i="216"/>
  <c r="I302" i="216" s="1"/>
  <c r="AC301" i="216"/>
  <c r="AB301" i="216"/>
  <c r="AD301" i="216" s="1"/>
  <c r="Z301" i="216"/>
  <c r="Y301" i="216"/>
  <c r="AA301" i="216" s="1"/>
  <c r="W301" i="216"/>
  <c r="V301" i="216"/>
  <c r="X301" i="216" s="1"/>
  <c r="T301" i="216"/>
  <c r="S301" i="216"/>
  <c r="U301" i="216" s="1"/>
  <c r="Q301" i="216"/>
  <c r="P301" i="216"/>
  <c r="R301" i="216" s="1"/>
  <c r="N301" i="216"/>
  <c r="M301" i="216"/>
  <c r="O301" i="216" s="1"/>
  <c r="K301" i="216"/>
  <c r="J301" i="216"/>
  <c r="L301" i="216" s="1"/>
  <c r="H301" i="216"/>
  <c r="G301" i="216"/>
  <c r="I301" i="216" s="1"/>
  <c r="AC300" i="216"/>
  <c r="AB300" i="216"/>
  <c r="AD300" i="216" s="1"/>
  <c r="Z300" i="216"/>
  <c r="Y300" i="216"/>
  <c r="AA300" i="216" s="1"/>
  <c r="W300" i="216"/>
  <c r="V300" i="216"/>
  <c r="X300" i="216" s="1"/>
  <c r="T300" i="216"/>
  <c r="S300" i="216"/>
  <c r="U300" i="216" s="1"/>
  <c r="Q300" i="216"/>
  <c r="P300" i="216"/>
  <c r="R300" i="216" s="1"/>
  <c r="N300" i="216"/>
  <c r="M300" i="216"/>
  <c r="O300" i="216" s="1"/>
  <c r="K300" i="216"/>
  <c r="J300" i="216"/>
  <c r="L300" i="216" s="1"/>
  <c r="H300" i="216"/>
  <c r="G300" i="216"/>
  <c r="I300" i="216" s="1"/>
  <c r="AC299" i="216"/>
  <c r="AB299" i="216"/>
  <c r="AD299" i="216" s="1"/>
  <c r="Z299" i="216"/>
  <c r="Y299" i="216"/>
  <c r="AA299" i="216" s="1"/>
  <c r="W299" i="216"/>
  <c r="V299" i="216"/>
  <c r="X299" i="216" s="1"/>
  <c r="T299" i="216"/>
  <c r="S299" i="216"/>
  <c r="U299" i="216" s="1"/>
  <c r="Q299" i="216"/>
  <c r="P299" i="216"/>
  <c r="R299" i="216" s="1"/>
  <c r="N299" i="216"/>
  <c r="M299" i="216"/>
  <c r="O299" i="216" s="1"/>
  <c r="K299" i="216"/>
  <c r="J299" i="216"/>
  <c r="L299" i="216" s="1"/>
  <c r="H299" i="216"/>
  <c r="G299" i="216"/>
  <c r="I299" i="216" s="1"/>
  <c r="AC298" i="216"/>
  <c r="AB298" i="216"/>
  <c r="AD298" i="216" s="1"/>
  <c r="Z298" i="216"/>
  <c r="Y298" i="216"/>
  <c r="AA298" i="216" s="1"/>
  <c r="W298" i="216"/>
  <c r="V298" i="216"/>
  <c r="X298" i="216" s="1"/>
  <c r="T298" i="216"/>
  <c r="S298" i="216"/>
  <c r="U298" i="216" s="1"/>
  <c r="Q298" i="216"/>
  <c r="P298" i="216"/>
  <c r="R298" i="216" s="1"/>
  <c r="N298" i="216"/>
  <c r="M298" i="216"/>
  <c r="O298" i="216" s="1"/>
  <c r="K298" i="216"/>
  <c r="J298" i="216"/>
  <c r="L298" i="216" s="1"/>
  <c r="H298" i="216"/>
  <c r="G298" i="216"/>
  <c r="I298" i="216" s="1"/>
  <c r="AC297" i="216"/>
  <c r="AB297" i="216"/>
  <c r="AD297" i="216" s="1"/>
  <c r="Z297" i="216"/>
  <c r="Y297" i="216"/>
  <c r="AA297" i="216" s="1"/>
  <c r="W297" i="216"/>
  <c r="V297" i="216"/>
  <c r="X297" i="216" s="1"/>
  <c r="T297" i="216"/>
  <c r="S297" i="216"/>
  <c r="U297" i="216" s="1"/>
  <c r="Q297" i="216"/>
  <c r="P297" i="216"/>
  <c r="R297" i="216" s="1"/>
  <c r="N297" i="216"/>
  <c r="M297" i="216"/>
  <c r="O297" i="216" s="1"/>
  <c r="K297" i="216"/>
  <c r="J297" i="216"/>
  <c r="L297" i="216" s="1"/>
  <c r="H297" i="216"/>
  <c r="G297" i="216"/>
  <c r="I297" i="216" s="1"/>
  <c r="AC296" i="216"/>
  <c r="AB296" i="216"/>
  <c r="AD296" i="216" s="1"/>
  <c r="Z296" i="216"/>
  <c r="Y296" i="216"/>
  <c r="AA296" i="216" s="1"/>
  <c r="W296" i="216"/>
  <c r="V296" i="216"/>
  <c r="X296" i="216" s="1"/>
  <c r="T296" i="216"/>
  <c r="S296" i="216"/>
  <c r="U296" i="216" s="1"/>
  <c r="Q296" i="216"/>
  <c r="P296" i="216"/>
  <c r="R296" i="216" s="1"/>
  <c r="N296" i="216"/>
  <c r="M296" i="216"/>
  <c r="O296" i="216" s="1"/>
  <c r="K296" i="216"/>
  <c r="J296" i="216"/>
  <c r="L296" i="216" s="1"/>
  <c r="H296" i="216"/>
  <c r="G296" i="216"/>
  <c r="I296" i="216" s="1"/>
  <c r="AC295" i="216"/>
  <c r="AB295" i="216"/>
  <c r="AD295" i="216" s="1"/>
  <c r="Z295" i="216"/>
  <c r="Y295" i="216"/>
  <c r="AA295" i="216" s="1"/>
  <c r="W295" i="216"/>
  <c r="V295" i="216"/>
  <c r="X295" i="216" s="1"/>
  <c r="T295" i="216"/>
  <c r="S295" i="216"/>
  <c r="U295" i="216" s="1"/>
  <c r="Q295" i="216"/>
  <c r="P295" i="216"/>
  <c r="R295" i="216" s="1"/>
  <c r="N295" i="216"/>
  <c r="M295" i="216"/>
  <c r="O295" i="216" s="1"/>
  <c r="K295" i="216"/>
  <c r="J295" i="216"/>
  <c r="L295" i="216" s="1"/>
  <c r="H295" i="216"/>
  <c r="G295" i="216"/>
  <c r="I295" i="216" s="1"/>
  <c r="AC294" i="216"/>
  <c r="AB294" i="216"/>
  <c r="AD294" i="216" s="1"/>
  <c r="Z294" i="216"/>
  <c r="Y294" i="216"/>
  <c r="AA294" i="216" s="1"/>
  <c r="W294" i="216"/>
  <c r="V294" i="216"/>
  <c r="X294" i="216" s="1"/>
  <c r="T294" i="216"/>
  <c r="S294" i="216"/>
  <c r="U294" i="216" s="1"/>
  <c r="Q294" i="216"/>
  <c r="P294" i="216"/>
  <c r="R294" i="216" s="1"/>
  <c r="N294" i="216"/>
  <c r="M294" i="216"/>
  <c r="O294" i="216" s="1"/>
  <c r="K294" i="216"/>
  <c r="J294" i="216"/>
  <c r="L294" i="216" s="1"/>
  <c r="H294" i="216"/>
  <c r="G294" i="216"/>
  <c r="I294" i="216" s="1"/>
  <c r="AC293" i="216"/>
  <c r="AB293" i="216"/>
  <c r="AD293" i="216" s="1"/>
  <c r="Z293" i="216"/>
  <c r="Y293" i="216"/>
  <c r="AA293" i="216" s="1"/>
  <c r="W293" i="216"/>
  <c r="V293" i="216"/>
  <c r="X293" i="216" s="1"/>
  <c r="T293" i="216"/>
  <c r="S293" i="216"/>
  <c r="U293" i="216" s="1"/>
  <c r="Q293" i="216"/>
  <c r="P293" i="216"/>
  <c r="R293" i="216" s="1"/>
  <c r="N293" i="216"/>
  <c r="M293" i="216"/>
  <c r="O293" i="216" s="1"/>
  <c r="K293" i="216"/>
  <c r="J293" i="216"/>
  <c r="L293" i="216" s="1"/>
  <c r="H293" i="216"/>
  <c r="G293" i="216"/>
  <c r="I293" i="216" s="1"/>
  <c r="AC292" i="216"/>
  <c r="AB292" i="216"/>
  <c r="AD292" i="216" s="1"/>
  <c r="Z292" i="216"/>
  <c r="Y292" i="216"/>
  <c r="AA292" i="216" s="1"/>
  <c r="W292" i="216"/>
  <c r="V292" i="216"/>
  <c r="X292" i="216" s="1"/>
  <c r="T292" i="216"/>
  <c r="S292" i="216"/>
  <c r="U292" i="216" s="1"/>
  <c r="Q292" i="216"/>
  <c r="P292" i="216"/>
  <c r="R292" i="216" s="1"/>
  <c r="N292" i="216"/>
  <c r="M292" i="216"/>
  <c r="O292" i="216" s="1"/>
  <c r="K292" i="216"/>
  <c r="J292" i="216"/>
  <c r="L292" i="216" s="1"/>
  <c r="H292" i="216"/>
  <c r="G292" i="216"/>
  <c r="I292" i="216" s="1"/>
  <c r="AC291" i="216"/>
  <c r="AB291" i="216"/>
  <c r="AD291" i="216" s="1"/>
  <c r="Z291" i="216"/>
  <c r="Y291" i="216"/>
  <c r="AA291" i="216" s="1"/>
  <c r="W291" i="216"/>
  <c r="V291" i="216"/>
  <c r="X291" i="216" s="1"/>
  <c r="T291" i="216"/>
  <c r="S291" i="216"/>
  <c r="U291" i="216" s="1"/>
  <c r="Q291" i="216"/>
  <c r="P291" i="216"/>
  <c r="R291" i="216" s="1"/>
  <c r="N291" i="216"/>
  <c r="M291" i="216"/>
  <c r="O291" i="216" s="1"/>
  <c r="K291" i="216"/>
  <c r="J291" i="216"/>
  <c r="L291" i="216" s="1"/>
  <c r="H291" i="216"/>
  <c r="G291" i="216"/>
  <c r="I291" i="216" s="1"/>
  <c r="AC290" i="216"/>
  <c r="AB290" i="216"/>
  <c r="AD290" i="216" s="1"/>
  <c r="Z290" i="216"/>
  <c r="Y290" i="216"/>
  <c r="AA290" i="216" s="1"/>
  <c r="W290" i="216"/>
  <c r="V290" i="216"/>
  <c r="X290" i="216" s="1"/>
  <c r="T290" i="216"/>
  <c r="S290" i="216"/>
  <c r="U290" i="216" s="1"/>
  <c r="Q290" i="216"/>
  <c r="P290" i="216"/>
  <c r="R290" i="216" s="1"/>
  <c r="N290" i="216"/>
  <c r="M290" i="216"/>
  <c r="O290" i="216" s="1"/>
  <c r="K290" i="216"/>
  <c r="J290" i="216"/>
  <c r="L290" i="216" s="1"/>
  <c r="H290" i="216"/>
  <c r="G290" i="216"/>
  <c r="I290" i="216" s="1"/>
  <c r="AC289" i="216"/>
  <c r="AB289" i="216"/>
  <c r="AD289" i="216" s="1"/>
  <c r="Z289" i="216"/>
  <c r="Y289" i="216"/>
  <c r="AA289" i="216" s="1"/>
  <c r="W289" i="216"/>
  <c r="V289" i="216"/>
  <c r="X289" i="216" s="1"/>
  <c r="T289" i="216"/>
  <c r="S289" i="216"/>
  <c r="U289" i="216" s="1"/>
  <c r="Q289" i="216"/>
  <c r="P289" i="216"/>
  <c r="R289" i="216" s="1"/>
  <c r="N289" i="216"/>
  <c r="M289" i="216"/>
  <c r="O289" i="216" s="1"/>
  <c r="K289" i="216"/>
  <c r="J289" i="216"/>
  <c r="L289" i="216" s="1"/>
  <c r="H289" i="216"/>
  <c r="G289" i="216"/>
  <c r="I289" i="216" s="1"/>
  <c r="AC288" i="216"/>
  <c r="AB288" i="216"/>
  <c r="AD288" i="216" s="1"/>
  <c r="Z288" i="216"/>
  <c r="Y288" i="216"/>
  <c r="AA288" i="216" s="1"/>
  <c r="W288" i="216"/>
  <c r="V288" i="216"/>
  <c r="X288" i="216" s="1"/>
  <c r="T288" i="216"/>
  <c r="S288" i="216"/>
  <c r="U288" i="216" s="1"/>
  <c r="Q288" i="216"/>
  <c r="P288" i="216"/>
  <c r="R288" i="216" s="1"/>
  <c r="N288" i="216"/>
  <c r="M288" i="216"/>
  <c r="O288" i="216" s="1"/>
  <c r="K288" i="216"/>
  <c r="J288" i="216"/>
  <c r="L288" i="216" s="1"/>
  <c r="H288" i="216"/>
  <c r="G288" i="216"/>
  <c r="I288" i="216" s="1"/>
  <c r="AC287" i="216"/>
  <c r="AB287" i="216"/>
  <c r="AD287" i="216" s="1"/>
  <c r="Z287" i="216"/>
  <c r="Y287" i="216"/>
  <c r="AA287" i="216" s="1"/>
  <c r="W287" i="216"/>
  <c r="V287" i="216"/>
  <c r="X287" i="216" s="1"/>
  <c r="T287" i="216"/>
  <c r="S287" i="216"/>
  <c r="U287" i="216" s="1"/>
  <c r="Q287" i="216"/>
  <c r="P287" i="216"/>
  <c r="R287" i="216" s="1"/>
  <c r="N287" i="216"/>
  <c r="M287" i="216"/>
  <c r="O287" i="216" s="1"/>
  <c r="K287" i="216"/>
  <c r="J287" i="216"/>
  <c r="L287" i="216" s="1"/>
  <c r="H287" i="216"/>
  <c r="G287" i="216"/>
  <c r="I287" i="216" s="1"/>
  <c r="AC286" i="216"/>
  <c r="AB286" i="216"/>
  <c r="AD286" i="216" s="1"/>
  <c r="Z286" i="216"/>
  <c r="Y286" i="216"/>
  <c r="AA286" i="216" s="1"/>
  <c r="W286" i="216"/>
  <c r="V286" i="216"/>
  <c r="X286" i="216" s="1"/>
  <c r="T286" i="216"/>
  <c r="S286" i="216"/>
  <c r="U286" i="216" s="1"/>
  <c r="Q286" i="216"/>
  <c r="P286" i="216"/>
  <c r="R286" i="216" s="1"/>
  <c r="N286" i="216"/>
  <c r="M286" i="216"/>
  <c r="O286" i="216" s="1"/>
  <c r="K286" i="216"/>
  <c r="J286" i="216"/>
  <c r="L286" i="216" s="1"/>
  <c r="H286" i="216"/>
  <c r="G286" i="216"/>
  <c r="I286" i="216" s="1"/>
  <c r="AC285" i="216"/>
  <c r="AB285" i="216"/>
  <c r="AD285" i="216" s="1"/>
  <c r="Z285" i="216"/>
  <c r="Y285" i="216"/>
  <c r="AA285" i="216" s="1"/>
  <c r="W285" i="216"/>
  <c r="V285" i="216"/>
  <c r="X285" i="216" s="1"/>
  <c r="T285" i="216"/>
  <c r="S285" i="216"/>
  <c r="U285" i="216" s="1"/>
  <c r="Q285" i="216"/>
  <c r="P285" i="216"/>
  <c r="R285" i="216" s="1"/>
  <c r="N285" i="216"/>
  <c r="M285" i="216"/>
  <c r="O285" i="216" s="1"/>
  <c r="K285" i="216"/>
  <c r="J285" i="216"/>
  <c r="L285" i="216" s="1"/>
  <c r="H285" i="216"/>
  <c r="G285" i="216"/>
  <c r="I285" i="216" s="1"/>
  <c r="AC284" i="216"/>
  <c r="AB284" i="216"/>
  <c r="AD284" i="216" s="1"/>
  <c r="Z284" i="216"/>
  <c r="Y284" i="216"/>
  <c r="AA284" i="216" s="1"/>
  <c r="W284" i="216"/>
  <c r="V284" i="216"/>
  <c r="X284" i="216" s="1"/>
  <c r="T284" i="216"/>
  <c r="S284" i="216"/>
  <c r="U284" i="216" s="1"/>
  <c r="Q284" i="216"/>
  <c r="P284" i="216"/>
  <c r="R284" i="216" s="1"/>
  <c r="N284" i="216"/>
  <c r="M284" i="216"/>
  <c r="O284" i="216" s="1"/>
  <c r="K284" i="216"/>
  <c r="J284" i="216"/>
  <c r="L284" i="216" s="1"/>
  <c r="H284" i="216"/>
  <c r="G284" i="216"/>
  <c r="I284" i="216" s="1"/>
  <c r="AC283" i="216"/>
  <c r="AB283" i="216"/>
  <c r="AD283" i="216" s="1"/>
  <c r="Z283" i="216"/>
  <c r="Y283" i="216"/>
  <c r="AA283" i="216" s="1"/>
  <c r="W283" i="216"/>
  <c r="V283" i="216"/>
  <c r="X283" i="216" s="1"/>
  <c r="T283" i="216"/>
  <c r="S283" i="216"/>
  <c r="U283" i="216" s="1"/>
  <c r="Q283" i="216"/>
  <c r="P283" i="216"/>
  <c r="R283" i="216" s="1"/>
  <c r="N283" i="216"/>
  <c r="M283" i="216"/>
  <c r="O283" i="216" s="1"/>
  <c r="K283" i="216"/>
  <c r="J283" i="216"/>
  <c r="L283" i="216" s="1"/>
  <c r="H283" i="216"/>
  <c r="G283" i="216"/>
  <c r="I283" i="216" s="1"/>
  <c r="AC282" i="216"/>
  <c r="AB282" i="216"/>
  <c r="AD282" i="216" s="1"/>
  <c r="Z282" i="216"/>
  <c r="Y282" i="216"/>
  <c r="AA282" i="216" s="1"/>
  <c r="W282" i="216"/>
  <c r="V282" i="216"/>
  <c r="X282" i="216" s="1"/>
  <c r="T282" i="216"/>
  <c r="S282" i="216"/>
  <c r="U282" i="216" s="1"/>
  <c r="Q282" i="216"/>
  <c r="P282" i="216"/>
  <c r="R282" i="216" s="1"/>
  <c r="N282" i="216"/>
  <c r="M282" i="216"/>
  <c r="O282" i="216" s="1"/>
  <c r="K282" i="216"/>
  <c r="J282" i="216"/>
  <c r="L282" i="216" s="1"/>
  <c r="H282" i="216"/>
  <c r="G282" i="216"/>
  <c r="I282" i="216" s="1"/>
  <c r="AC281" i="216"/>
  <c r="AB281" i="216"/>
  <c r="AD281" i="216" s="1"/>
  <c r="Z281" i="216"/>
  <c r="Y281" i="216"/>
  <c r="AA281" i="216" s="1"/>
  <c r="W281" i="216"/>
  <c r="V281" i="216"/>
  <c r="X281" i="216" s="1"/>
  <c r="T281" i="216"/>
  <c r="S281" i="216"/>
  <c r="U281" i="216" s="1"/>
  <c r="Q281" i="216"/>
  <c r="P281" i="216"/>
  <c r="R281" i="216" s="1"/>
  <c r="N281" i="216"/>
  <c r="M281" i="216"/>
  <c r="O281" i="216" s="1"/>
  <c r="K281" i="216"/>
  <c r="J281" i="216"/>
  <c r="L281" i="216" s="1"/>
  <c r="H281" i="216"/>
  <c r="G281" i="216"/>
  <c r="I281" i="216" s="1"/>
  <c r="AC280" i="216"/>
  <c r="AB280" i="216"/>
  <c r="AD280" i="216" s="1"/>
  <c r="Z280" i="216"/>
  <c r="Y280" i="216"/>
  <c r="AA280" i="216" s="1"/>
  <c r="W280" i="216"/>
  <c r="V280" i="216"/>
  <c r="X280" i="216" s="1"/>
  <c r="T280" i="216"/>
  <c r="S280" i="216"/>
  <c r="U280" i="216" s="1"/>
  <c r="Q280" i="216"/>
  <c r="P280" i="216"/>
  <c r="R280" i="216" s="1"/>
  <c r="N280" i="216"/>
  <c r="M280" i="216"/>
  <c r="O280" i="216" s="1"/>
  <c r="K280" i="216"/>
  <c r="J280" i="216"/>
  <c r="L280" i="216" s="1"/>
  <c r="H280" i="216"/>
  <c r="G280" i="216"/>
  <c r="I280" i="216" s="1"/>
  <c r="AC279" i="216"/>
  <c r="AB279" i="216"/>
  <c r="AD279" i="216" s="1"/>
  <c r="Z279" i="216"/>
  <c r="Y279" i="216"/>
  <c r="AA279" i="216" s="1"/>
  <c r="W279" i="216"/>
  <c r="V279" i="216"/>
  <c r="X279" i="216" s="1"/>
  <c r="T279" i="216"/>
  <c r="S279" i="216"/>
  <c r="U279" i="216" s="1"/>
  <c r="Q279" i="216"/>
  <c r="P279" i="216"/>
  <c r="R279" i="216" s="1"/>
  <c r="N279" i="216"/>
  <c r="M279" i="216"/>
  <c r="O279" i="216" s="1"/>
  <c r="K279" i="216"/>
  <c r="J279" i="216"/>
  <c r="L279" i="216" s="1"/>
  <c r="H279" i="216"/>
  <c r="G279" i="216"/>
  <c r="I279" i="216" s="1"/>
  <c r="AC278" i="216"/>
  <c r="AB278" i="216"/>
  <c r="AD278" i="216" s="1"/>
  <c r="Z278" i="216"/>
  <c r="Y278" i="216"/>
  <c r="AA278" i="216" s="1"/>
  <c r="W278" i="216"/>
  <c r="V278" i="216"/>
  <c r="X278" i="216" s="1"/>
  <c r="T278" i="216"/>
  <c r="S278" i="216"/>
  <c r="U278" i="216" s="1"/>
  <c r="Q278" i="216"/>
  <c r="P278" i="216"/>
  <c r="R278" i="216" s="1"/>
  <c r="N278" i="216"/>
  <c r="M278" i="216"/>
  <c r="O278" i="216" s="1"/>
  <c r="K278" i="216"/>
  <c r="J278" i="216"/>
  <c r="L278" i="216" s="1"/>
  <c r="H278" i="216"/>
  <c r="G278" i="216"/>
  <c r="I278" i="216" s="1"/>
  <c r="AC277" i="216"/>
  <c r="AB277" i="216"/>
  <c r="AD277" i="216" s="1"/>
  <c r="Z277" i="216"/>
  <c r="Y277" i="216"/>
  <c r="AA277" i="216" s="1"/>
  <c r="W277" i="216"/>
  <c r="V277" i="216"/>
  <c r="X277" i="216" s="1"/>
  <c r="T277" i="216"/>
  <c r="S277" i="216"/>
  <c r="U277" i="216" s="1"/>
  <c r="Q277" i="216"/>
  <c r="P277" i="216"/>
  <c r="R277" i="216" s="1"/>
  <c r="N277" i="216"/>
  <c r="M277" i="216"/>
  <c r="O277" i="216" s="1"/>
  <c r="K277" i="216"/>
  <c r="J277" i="216"/>
  <c r="L277" i="216" s="1"/>
  <c r="H277" i="216"/>
  <c r="G277" i="216"/>
  <c r="I277" i="216" s="1"/>
  <c r="AC276" i="216"/>
  <c r="AB276" i="216"/>
  <c r="AD276" i="216" s="1"/>
  <c r="Z276" i="216"/>
  <c r="Y276" i="216"/>
  <c r="AA276" i="216" s="1"/>
  <c r="W276" i="216"/>
  <c r="V276" i="216"/>
  <c r="X276" i="216" s="1"/>
  <c r="T276" i="216"/>
  <c r="S276" i="216"/>
  <c r="U276" i="216" s="1"/>
  <c r="Q276" i="216"/>
  <c r="P276" i="216"/>
  <c r="R276" i="216" s="1"/>
  <c r="N276" i="216"/>
  <c r="M276" i="216"/>
  <c r="O276" i="216" s="1"/>
  <c r="K276" i="216"/>
  <c r="J276" i="216"/>
  <c r="L276" i="216" s="1"/>
  <c r="H276" i="216"/>
  <c r="G276" i="216"/>
  <c r="I276" i="216" s="1"/>
  <c r="AC275" i="216"/>
  <c r="AB275" i="216"/>
  <c r="AD275" i="216" s="1"/>
  <c r="Z275" i="216"/>
  <c r="Y275" i="216"/>
  <c r="AA275" i="216" s="1"/>
  <c r="W275" i="216"/>
  <c r="V275" i="216"/>
  <c r="X275" i="216" s="1"/>
  <c r="T275" i="216"/>
  <c r="S275" i="216"/>
  <c r="U275" i="216" s="1"/>
  <c r="Q275" i="216"/>
  <c r="P275" i="216"/>
  <c r="R275" i="216" s="1"/>
  <c r="N275" i="216"/>
  <c r="M275" i="216"/>
  <c r="O275" i="216" s="1"/>
  <c r="K275" i="216"/>
  <c r="J275" i="216"/>
  <c r="L275" i="216" s="1"/>
  <c r="H275" i="216"/>
  <c r="G275" i="216"/>
  <c r="I275" i="216" s="1"/>
  <c r="AC274" i="216"/>
  <c r="AB274" i="216"/>
  <c r="AD274" i="216" s="1"/>
  <c r="Z274" i="216"/>
  <c r="Y274" i="216"/>
  <c r="AA274" i="216" s="1"/>
  <c r="W274" i="216"/>
  <c r="V274" i="216"/>
  <c r="X274" i="216" s="1"/>
  <c r="T274" i="216"/>
  <c r="S274" i="216"/>
  <c r="U274" i="216" s="1"/>
  <c r="Q274" i="216"/>
  <c r="P274" i="216"/>
  <c r="R274" i="216" s="1"/>
  <c r="N274" i="216"/>
  <c r="M274" i="216"/>
  <c r="O274" i="216" s="1"/>
  <c r="K274" i="216"/>
  <c r="J274" i="216"/>
  <c r="L274" i="216" s="1"/>
  <c r="H274" i="216"/>
  <c r="G274" i="216"/>
  <c r="I274" i="216" s="1"/>
  <c r="AC273" i="216"/>
  <c r="AB273" i="216"/>
  <c r="AD273" i="216" s="1"/>
  <c r="Z273" i="216"/>
  <c r="Y273" i="216"/>
  <c r="AA273" i="216" s="1"/>
  <c r="W273" i="216"/>
  <c r="V273" i="216"/>
  <c r="X273" i="216" s="1"/>
  <c r="T273" i="216"/>
  <c r="S273" i="216"/>
  <c r="U273" i="216" s="1"/>
  <c r="Q273" i="216"/>
  <c r="P273" i="216"/>
  <c r="R273" i="216" s="1"/>
  <c r="N273" i="216"/>
  <c r="M273" i="216"/>
  <c r="O273" i="216" s="1"/>
  <c r="K273" i="216"/>
  <c r="J273" i="216"/>
  <c r="L273" i="216" s="1"/>
  <c r="H273" i="216"/>
  <c r="G273" i="216"/>
  <c r="I273" i="216" s="1"/>
  <c r="AC272" i="216"/>
  <c r="AB272" i="216"/>
  <c r="AD272" i="216" s="1"/>
  <c r="Z272" i="216"/>
  <c r="Y272" i="216"/>
  <c r="AA272" i="216" s="1"/>
  <c r="W272" i="216"/>
  <c r="V272" i="216"/>
  <c r="X272" i="216" s="1"/>
  <c r="T272" i="216"/>
  <c r="S272" i="216"/>
  <c r="U272" i="216" s="1"/>
  <c r="Q272" i="216"/>
  <c r="P272" i="216"/>
  <c r="R272" i="216" s="1"/>
  <c r="N272" i="216"/>
  <c r="M272" i="216"/>
  <c r="O272" i="216" s="1"/>
  <c r="K272" i="216"/>
  <c r="J272" i="216"/>
  <c r="L272" i="216" s="1"/>
  <c r="H272" i="216"/>
  <c r="G272" i="216"/>
  <c r="I272" i="216" s="1"/>
  <c r="AC271" i="216"/>
  <c r="AB271" i="216"/>
  <c r="AD271" i="216" s="1"/>
  <c r="Z271" i="216"/>
  <c r="Y271" i="216"/>
  <c r="AA271" i="216" s="1"/>
  <c r="W271" i="216"/>
  <c r="V271" i="216"/>
  <c r="X271" i="216" s="1"/>
  <c r="T271" i="216"/>
  <c r="S271" i="216"/>
  <c r="U271" i="216" s="1"/>
  <c r="Q271" i="216"/>
  <c r="P271" i="216"/>
  <c r="R271" i="216" s="1"/>
  <c r="N271" i="216"/>
  <c r="M271" i="216"/>
  <c r="O271" i="216" s="1"/>
  <c r="K271" i="216"/>
  <c r="J271" i="216"/>
  <c r="L271" i="216" s="1"/>
  <c r="H271" i="216"/>
  <c r="G271" i="216"/>
  <c r="I271" i="216" s="1"/>
  <c r="AC270" i="216"/>
  <c r="AB270" i="216"/>
  <c r="AD270" i="216" s="1"/>
  <c r="Z270" i="216"/>
  <c r="Y270" i="216"/>
  <c r="AA270" i="216" s="1"/>
  <c r="W270" i="216"/>
  <c r="V270" i="216"/>
  <c r="X270" i="216" s="1"/>
  <c r="T270" i="216"/>
  <c r="S270" i="216"/>
  <c r="U270" i="216" s="1"/>
  <c r="Q270" i="216"/>
  <c r="P270" i="216"/>
  <c r="R270" i="216" s="1"/>
  <c r="N270" i="216"/>
  <c r="M270" i="216"/>
  <c r="O270" i="216" s="1"/>
  <c r="K270" i="216"/>
  <c r="J270" i="216"/>
  <c r="L270" i="216" s="1"/>
  <c r="H270" i="216"/>
  <c r="G270" i="216"/>
  <c r="I270" i="216" s="1"/>
  <c r="AC269" i="216"/>
  <c r="AB269" i="216"/>
  <c r="AD269" i="216" s="1"/>
  <c r="Z269" i="216"/>
  <c r="Y269" i="216"/>
  <c r="AA269" i="216" s="1"/>
  <c r="W269" i="216"/>
  <c r="V269" i="216"/>
  <c r="X269" i="216" s="1"/>
  <c r="T269" i="216"/>
  <c r="S269" i="216"/>
  <c r="U269" i="216" s="1"/>
  <c r="Q269" i="216"/>
  <c r="P269" i="216"/>
  <c r="R269" i="216" s="1"/>
  <c r="N269" i="216"/>
  <c r="M269" i="216"/>
  <c r="O269" i="216" s="1"/>
  <c r="K269" i="216"/>
  <c r="J269" i="216"/>
  <c r="L269" i="216" s="1"/>
  <c r="H269" i="216"/>
  <c r="G269" i="216"/>
  <c r="I269" i="216" s="1"/>
  <c r="AC268" i="216"/>
  <c r="AB268" i="216"/>
  <c r="AD268" i="216" s="1"/>
  <c r="Z268" i="216"/>
  <c r="Y268" i="216"/>
  <c r="AA268" i="216" s="1"/>
  <c r="W268" i="216"/>
  <c r="V268" i="216"/>
  <c r="X268" i="216" s="1"/>
  <c r="T268" i="216"/>
  <c r="S268" i="216"/>
  <c r="U268" i="216" s="1"/>
  <c r="Q268" i="216"/>
  <c r="P268" i="216"/>
  <c r="R268" i="216" s="1"/>
  <c r="N268" i="216"/>
  <c r="M268" i="216"/>
  <c r="O268" i="216" s="1"/>
  <c r="K268" i="216"/>
  <c r="J268" i="216"/>
  <c r="L268" i="216" s="1"/>
  <c r="H268" i="216"/>
  <c r="G268" i="216"/>
  <c r="I268" i="216" s="1"/>
  <c r="AC267" i="216"/>
  <c r="AB267" i="216"/>
  <c r="AD267" i="216" s="1"/>
  <c r="Z267" i="216"/>
  <c r="Y267" i="216"/>
  <c r="AA267" i="216" s="1"/>
  <c r="W267" i="216"/>
  <c r="V267" i="216"/>
  <c r="X267" i="216" s="1"/>
  <c r="T267" i="216"/>
  <c r="S267" i="216"/>
  <c r="U267" i="216" s="1"/>
  <c r="Q267" i="216"/>
  <c r="P267" i="216"/>
  <c r="R267" i="216" s="1"/>
  <c r="N267" i="216"/>
  <c r="M267" i="216"/>
  <c r="O267" i="216" s="1"/>
  <c r="K267" i="216"/>
  <c r="J267" i="216"/>
  <c r="L267" i="216" s="1"/>
  <c r="H267" i="216"/>
  <c r="G267" i="216"/>
  <c r="I267" i="216" s="1"/>
  <c r="AC266" i="216"/>
  <c r="AB266" i="216"/>
  <c r="AD266" i="216" s="1"/>
  <c r="Z266" i="216"/>
  <c r="Y266" i="216"/>
  <c r="AA266" i="216" s="1"/>
  <c r="W266" i="216"/>
  <c r="V266" i="216"/>
  <c r="X266" i="216" s="1"/>
  <c r="T266" i="216"/>
  <c r="S266" i="216"/>
  <c r="U266" i="216" s="1"/>
  <c r="Q266" i="216"/>
  <c r="P266" i="216"/>
  <c r="R266" i="216" s="1"/>
  <c r="N266" i="216"/>
  <c r="M266" i="216"/>
  <c r="O266" i="216" s="1"/>
  <c r="K266" i="216"/>
  <c r="J266" i="216"/>
  <c r="L266" i="216" s="1"/>
  <c r="H266" i="216"/>
  <c r="G266" i="216"/>
  <c r="I266" i="216" s="1"/>
  <c r="AC265" i="216"/>
  <c r="AB265" i="216"/>
  <c r="AD265" i="216" s="1"/>
  <c r="Z265" i="216"/>
  <c r="Y265" i="216"/>
  <c r="AA265" i="216" s="1"/>
  <c r="W265" i="216"/>
  <c r="V265" i="216"/>
  <c r="X265" i="216" s="1"/>
  <c r="T265" i="216"/>
  <c r="S265" i="216"/>
  <c r="U265" i="216" s="1"/>
  <c r="Q265" i="216"/>
  <c r="P265" i="216"/>
  <c r="R265" i="216" s="1"/>
  <c r="N265" i="216"/>
  <c r="M265" i="216"/>
  <c r="O265" i="216" s="1"/>
  <c r="K265" i="216"/>
  <c r="J265" i="216"/>
  <c r="L265" i="216" s="1"/>
  <c r="H265" i="216"/>
  <c r="G265" i="216"/>
  <c r="I265" i="216" s="1"/>
  <c r="AC264" i="216"/>
  <c r="AB264" i="216"/>
  <c r="AD264" i="216" s="1"/>
  <c r="Z264" i="216"/>
  <c r="Y264" i="216"/>
  <c r="AA264" i="216" s="1"/>
  <c r="W264" i="216"/>
  <c r="V264" i="216"/>
  <c r="X264" i="216" s="1"/>
  <c r="T264" i="216"/>
  <c r="S264" i="216"/>
  <c r="U264" i="216" s="1"/>
  <c r="Q264" i="216"/>
  <c r="P264" i="216"/>
  <c r="R264" i="216" s="1"/>
  <c r="N264" i="216"/>
  <c r="M264" i="216"/>
  <c r="O264" i="216" s="1"/>
  <c r="K264" i="216"/>
  <c r="J264" i="216"/>
  <c r="L264" i="216" s="1"/>
  <c r="H264" i="216"/>
  <c r="G264" i="216"/>
  <c r="I264" i="216" s="1"/>
  <c r="AC263" i="216"/>
  <c r="AB263" i="216"/>
  <c r="AD263" i="216" s="1"/>
  <c r="Z263" i="216"/>
  <c r="Y263" i="216"/>
  <c r="AA263" i="216" s="1"/>
  <c r="W263" i="216"/>
  <c r="V263" i="216"/>
  <c r="X263" i="216" s="1"/>
  <c r="T263" i="216"/>
  <c r="S263" i="216"/>
  <c r="U263" i="216" s="1"/>
  <c r="Q263" i="216"/>
  <c r="P263" i="216"/>
  <c r="R263" i="216" s="1"/>
  <c r="N263" i="216"/>
  <c r="M263" i="216"/>
  <c r="O263" i="216" s="1"/>
  <c r="K263" i="216"/>
  <c r="J263" i="216"/>
  <c r="L263" i="216" s="1"/>
  <c r="H263" i="216"/>
  <c r="G263" i="216"/>
  <c r="I263" i="216" s="1"/>
  <c r="AC262" i="216"/>
  <c r="AB262" i="216"/>
  <c r="AD262" i="216" s="1"/>
  <c r="Z262" i="216"/>
  <c r="Y262" i="216"/>
  <c r="AA262" i="216" s="1"/>
  <c r="W262" i="216"/>
  <c r="V262" i="216"/>
  <c r="X262" i="216" s="1"/>
  <c r="T262" i="216"/>
  <c r="S262" i="216"/>
  <c r="U262" i="216" s="1"/>
  <c r="Q262" i="216"/>
  <c r="P262" i="216"/>
  <c r="R262" i="216" s="1"/>
  <c r="N262" i="216"/>
  <c r="M262" i="216"/>
  <c r="O262" i="216" s="1"/>
  <c r="K262" i="216"/>
  <c r="J262" i="216"/>
  <c r="L262" i="216" s="1"/>
  <c r="H262" i="216"/>
  <c r="G262" i="216"/>
  <c r="I262" i="216" s="1"/>
  <c r="AC261" i="216"/>
  <c r="AB261" i="216"/>
  <c r="AD261" i="216" s="1"/>
  <c r="Z261" i="216"/>
  <c r="Y261" i="216"/>
  <c r="AA261" i="216" s="1"/>
  <c r="W261" i="216"/>
  <c r="V261" i="216"/>
  <c r="X261" i="216" s="1"/>
  <c r="T261" i="216"/>
  <c r="S261" i="216"/>
  <c r="U261" i="216" s="1"/>
  <c r="Q261" i="216"/>
  <c r="P261" i="216"/>
  <c r="R261" i="216" s="1"/>
  <c r="N261" i="216"/>
  <c r="M261" i="216"/>
  <c r="O261" i="216" s="1"/>
  <c r="K261" i="216"/>
  <c r="J261" i="216"/>
  <c r="L261" i="216" s="1"/>
  <c r="H261" i="216"/>
  <c r="G261" i="216"/>
  <c r="I261" i="216" s="1"/>
  <c r="AC260" i="216"/>
  <c r="AB260" i="216"/>
  <c r="AD260" i="216" s="1"/>
  <c r="Z260" i="216"/>
  <c r="Y260" i="216"/>
  <c r="AA260" i="216" s="1"/>
  <c r="W260" i="216"/>
  <c r="V260" i="216"/>
  <c r="X260" i="216" s="1"/>
  <c r="T260" i="216"/>
  <c r="S260" i="216"/>
  <c r="U260" i="216" s="1"/>
  <c r="Q260" i="216"/>
  <c r="P260" i="216"/>
  <c r="R260" i="216" s="1"/>
  <c r="N260" i="216"/>
  <c r="M260" i="216"/>
  <c r="O260" i="216" s="1"/>
  <c r="K260" i="216"/>
  <c r="J260" i="216"/>
  <c r="L260" i="216" s="1"/>
  <c r="H260" i="216"/>
  <c r="G260" i="216"/>
  <c r="I260" i="216" s="1"/>
  <c r="AC259" i="216"/>
  <c r="AB259" i="216"/>
  <c r="AD259" i="216" s="1"/>
  <c r="Z259" i="216"/>
  <c r="Y259" i="216"/>
  <c r="AA259" i="216" s="1"/>
  <c r="W259" i="216"/>
  <c r="V259" i="216"/>
  <c r="X259" i="216" s="1"/>
  <c r="T259" i="216"/>
  <c r="S259" i="216"/>
  <c r="U259" i="216" s="1"/>
  <c r="Q259" i="216"/>
  <c r="P259" i="216"/>
  <c r="R259" i="216" s="1"/>
  <c r="N259" i="216"/>
  <c r="M259" i="216"/>
  <c r="O259" i="216" s="1"/>
  <c r="K259" i="216"/>
  <c r="J259" i="216"/>
  <c r="L259" i="216" s="1"/>
  <c r="H259" i="216"/>
  <c r="G259" i="216"/>
  <c r="I259" i="216" s="1"/>
  <c r="AC258" i="216"/>
  <c r="AB258" i="216"/>
  <c r="AD258" i="216" s="1"/>
  <c r="Z258" i="216"/>
  <c r="Y258" i="216"/>
  <c r="AA258" i="216" s="1"/>
  <c r="W258" i="216"/>
  <c r="V258" i="216"/>
  <c r="X258" i="216" s="1"/>
  <c r="T258" i="216"/>
  <c r="S258" i="216"/>
  <c r="U258" i="216" s="1"/>
  <c r="Q258" i="216"/>
  <c r="P258" i="216"/>
  <c r="R258" i="216" s="1"/>
  <c r="N258" i="216"/>
  <c r="M258" i="216"/>
  <c r="O258" i="216" s="1"/>
  <c r="K258" i="216"/>
  <c r="J258" i="216"/>
  <c r="L258" i="216" s="1"/>
  <c r="H258" i="216"/>
  <c r="G258" i="216"/>
  <c r="I258" i="216" s="1"/>
  <c r="AC257" i="216"/>
  <c r="AB257" i="216"/>
  <c r="AD257" i="216" s="1"/>
  <c r="Z257" i="216"/>
  <c r="Y257" i="216"/>
  <c r="AA257" i="216" s="1"/>
  <c r="W257" i="216"/>
  <c r="V257" i="216"/>
  <c r="X257" i="216" s="1"/>
  <c r="T257" i="216"/>
  <c r="S257" i="216"/>
  <c r="U257" i="216" s="1"/>
  <c r="Q257" i="216"/>
  <c r="P257" i="216"/>
  <c r="R257" i="216" s="1"/>
  <c r="N257" i="216"/>
  <c r="M257" i="216"/>
  <c r="O257" i="216" s="1"/>
  <c r="K257" i="216"/>
  <c r="J257" i="216"/>
  <c r="L257" i="216" s="1"/>
  <c r="H257" i="216"/>
  <c r="G257" i="216"/>
  <c r="I257" i="216" s="1"/>
  <c r="AC256" i="216"/>
  <c r="AB256" i="216"/>
  <c r="AD256" i="216" s="1"/>
  <c r="Z256" i="216"/>
  <c r="Y256" i="216"/>
  <c r="AA256" i="216" s="1"/>
  <c r="W256" i="216"/>
  <c r="V256" i="216"/>
  <c r="X256" i="216" s="1"/>
  <c r="T256" i="216"/>
  <c r="S256" i="216"/>
  <c r="U256" i="216" s="1"/>
  <c r="Q256" i="216"/>
  <c r="P256" i="216"/>
  <c r="R256" i="216" s="1"/>
  <c r="N256" i="216"/>
  <c r="M256" i="216"/>
  <c r="O256" i="216" s="1"/>
  <c r="K256" i="216"/>
  <c r="J256" i="216"/>
  <c r="L256" i="216" s="1"/>
  <c r="H256" i="216"/>
  <c r="G256" i="216"/>
  <c r="I256" i="216" s="1"/>
  <c r="AC255" i="216"/>
  <c r="AB255" i="216"/>
  <c r="AD255" i="216" s="1"/>
  <c r="Z255" i="216"/>
  <c r="Y255" i="216"/>
  <c r="AA255" i="216" s="1"/>
  <c r="W255" i="216"/>
  <c r="V255" i="216"/>
  <c r="X255" i="216" s="1"/>
  <c r="T255" i="216"/>
  <c r="S255" i="216"/>
  <c r="U255" i="216" s="1"/>
  <c r="Q255" i="216"/>
  <c r="P255" i="216"/>
  <c r="R255" i="216" s="1"/>
  <c r="N255" i="216"/>
  <c r="M255" i="216"/>
  <c r="O255" i="216" s="1"/>
  <c r="K255" i="216"/>
  <c r="J255" i="216"/>
  <c r="L255" i="216" s="1"/>
  <c r="H255" i="216"/>
  <c r="G255" i="216"/>
  <c r="I255" i="216" s="1"/>
  <c r="AC254" i="216"/>
  <c r="AB254" i="216"/>
  <c r="AD254" i="216" s="1"/>
  <c r="Z254" i="216"/>
  <c r="Y254" i="216"/>
  <c r="AA254" i="216" s="1"/>
  <c r="W254" i="216"/>
  <c r="V254" i="216"/>
  <c r="X254" i="216" s="1"/>
  <c r="T254" i="216"/>
  <c r="S254" i="216"/>
  <c r="U254" i="216" s="1"/>
  <c r="Q254" i="216"/>
  <c r="P254" i="216"/>
  <c r="R254" i="216" s="1"/>
  <c r="N254" i="216"/>
  <c r="M254" i="216"/>
  <c r="O254" i="216" s="1"/>
  <c r="K254" i="216"/>
  <c r="J254" i="216"/>
  <c r="L254" i="216" s="1"/>
  <c r="H254" i="216"/>
  <c r="G254" i="216"/>
  <c r="I254" i="216" s="1"/>
  <c r="AC253" i="216"/>
  <c r="AB253" i="216"/>
  <c r="AD253" i="216" s="1"/>
  <c r="Z253" i="216"/>
  <c r="Y253" i="216"/>
  <c r="AA253" i="216" s="1"/>
  <c r="W253" i="216"/>
  <c r="V253" i="216"/>
  <c r="X253" i="216" s="1"/>
  <c r="T253" i="216"/>
  <c r="S253" i="216"/>
  <c r="U253" i="216" s="1"/>
  <c r="Q253" i="216"/>
  <c r="P253" i="216"/>
  <c r="R253" i="216" s="1"/>
  <c r="N253" i="216"/>
  <c r="M253" i="216"/>
  <c r="O253" i="216" s="1"/>
  <c r="K253" i="216"/>
  <c r="J253" i="216"/>
  <c r="L253" i="216" s="1"/>
  <c r="H253" i="216"/>
  <c r="G253" i="216"/>
  <c r="I253" i="216" s="1"/>
  <c r="AC252" i="216"/>
  <c r="AB252" i="216"/>
  <c r="AD252" i="216" s="1"/>
  <c r="Z252" i="216"/>
  <c r="Y252" i="216"/>
  <c r="AA252" i="216" s="1"/>
  <c r="W252" i="216"/>
  <c r="V252" i="216"/>
  <c r="X252" i="216" s="1"/>
  <c r="T252" i="216"/>
  <c r="S252" i="216"/>
  <c r="U252" i="216" s="1"/>
  <c r="Q252" i="216"/>
  <c r="P252" i="216"/>
  <c r="R252" i="216" s="1"/>
  <c r="N252" i="216"/>
  <c r="M252" i="216"/>
  <c r="O252" i="216" s="1"/>
  <c r="K252" i="216"/>
  <c r="J252" i="216"/>
  <c r="L252" i="216" s="1"/>
  <c r="H252" i="216"/>
  <c r="G252" i="216"/>
  <c r="I252" i="216" s="1"/>
  <c r="AC251" i="216"/>
  <c r="AB251" i="216"/>
  <c r="AD251" i="216" s="1"/>
  <c r="Z251" i="216"/>
  <c r="Y251" i="216"/>
  <c r="AA251" i="216" s="1"/>
  <c r="W251" i="216"/>
  <c r="V251" i="216"/>
  <c r="X251" i="216" s="1"/>
  <c r="T251" i="216"/>
  <c r="S251" i="216"/>
  <c r="U251" i="216" s="1"/>
  <c r="Q251" i="216"/>
  <c r="P251" i="216"/>
  <c r="R251" i="216" s="1"/>
  <c r="N251" i="216"/>
  <c r="M251" i="216"/>
  <c r="O251" i="216" s="1"/>
  <c r="K251" i="216"/>
  <c r="J251" i="216"/>
  <c r="L251" i="216" s="1"/>
  <c r="H251" i="216"/>
  <c r="G251" i="216"/>
  <c r="I251" i="216" s="1"/>
  <c r="AC250" i="216"/>
  <c r="AB250" i="216"/>
  <c r="AD250" i="216" s="1"/>
  <c r="Z250" i="216"/>
  <c r="Y250" i="216"/>
  <c r="AA250" i="216" s="1"/>
  <c r="W250" i="216"/>
  <c r="V250" i="216"/>
  <c r="X250" i="216" s="1"/>
  <c r="T250" i="216"/>
  <c r="S250" i="216"/>
  <c r="U250" i="216" s="1"/>
  <c r="Q250" i="216"/>
  <c r="P250" i="216"/>
  <c r="R250" i="216" s="1"/>
  <c r="N250" i="216"/>
  <c r="M250" i="216"/>
  <c r="O250" i="216" s="1"/>
  <c r="K250" i="216"/>
  <c r="J250" i="216"/>
  <c r="L250" i="216" s="1"/>
  <c r="H250" i="216"/>
  <c r="G250" i="216"/>
  <c r="I250" i="216" s="1"/>
  <c r="AC249" i="216"/>
  <c r="AB249" i="216"/>
  <c r="AD249" i="216" s="1"/>
  <c r="Z249" i="216"/>
  <c r="Y249" i="216"/>
  <c r="AA249" i="216" s="1"/>
  <c r="W249" i="216"/>
  <c r="V249" i="216"/>
  <c r="X249" i="216" s="1"/>
  <c r="T249" i="216"/>
  <c r="S249" i="216"/>
  <c r="U249" i="216" s="1"/>
  <c r="Q249" i="216"/>
  <c r="P249" i="216"/>
  <c r="R249" i="216" s="1"/>
  <c r="N249" i="216"/>
  <c r="M249" i="216"/>
  <c r="O249" i="216" s="1"/>
  <c r="K249" i="216"/>
  <c r="J249" i="216"/>
  <c r="L249" i="216" s="1"/>
  <c r="H249" i="216"/>
  <c r="G249" i="216"/>
  <c r="I249" i="216" s="1"/>
  <c r="AC248" i="216"/>
  <c r="AB248" i="216"/>
  <c r="AD248" i="216" s="1"/>
  <c r="Z248" i="216"/>
  <c r="Y248" i="216"/>
  <c r="AA248" i="216" s="1"/>
  <c r="W248" i="216"/>
  <c r="V248" i="216"/>
  <c r="X248" i="216" s="1"/>
  <c r="T248" i="216"/>
  <c r="S248" i="216"/>
  <c r="U248" i="216" s="1"/>
  <c r="Q248" i="216"/>
  <c r="P248" i="216"/>
  <c r="R248" i="216" s="1"/>
  <c r="N248" i="216"/>
  <c r="M248" i="216"/>
  <c r="O248" i="216" s="1"/>
  <c r="K248" i="216"/>
  <c r="J248" i="216"/>
  <c r="L248" i="216" s="1"/>
  <c r="H248" i="216"/>
  <c r="G248" i="216"/>
  <c r="I248" i="216" s="1"/>
  <c r="AC247" i="216"/>
  <c r="AB247" i="216"/>
  <c r="AD247" i="216" s="1"/>
  <c r="Z247" i="216"/>
  <c r="Y247" i="216"/>
  <c r="AA247" i="216" s="1"/>
  <c r="W247" i="216"/>
  <c r="V247" i="216"/>
  <c r="X247" i="216" s="1"/>
  <c r="T247" i="216"/>
  <c r="S247" i="216"/>
  <c r="U247" i="216" s="1"/>
  <c r="Q247" i="216"/>
  <c r="P247" i="216"/>
  <c r="R247" i="216" s="1"/>
  <c r="N247" i="216"/>
  <c r="M247" i="216"/>
  <c r="O247" i="216" s="1"/>
  <c r="K247" i="216"/>
  <c r="J247" i="216"/>
  <c r="L247" i="216" s="1"/>
  <c r="H247" i="216"/>
  <c r="G247" i="216"/>
  <c r="I247" i="216" s="1"/>
  <c r="AC246" i="216"/>
  <c r="AB246" i="216"/>
  <c r="AD246" i="216" s="1"/>
  <c r="Z246" i="216"/>
  <c r="Y246" i="216"/>
  <c r="AA246" i="216" s="1"/>
  <c r="W246" i="216"/>
  <c r="V246" i="216"/>
  <c r="X246" i="216" s="1"/>
  <c r="T246" i="216"/>
  <c r="S246" i="216"/>
  <c r="U246" i="216" s="1"/>
  <c r="Q246" i="216"/>
  <c r="P246" i="216"/>
  <c r="R246" i="216" s="1"/>
  <c r="N246" i="216"/>
  <c r="M246" i="216"/>
  <c r="O246" i="216" s="1"/>
  <c r="K246" i="216"/>
  <c r="J246" i="216"/>
  <c r="L246" i="216" s="1"/>
  <c r="H246" i="216"/>
  <c r="G246" i="216"/>
  <c r="I246" i="216" s="1"/>
  <c r="AC245" i="216"/>
  <c r="AB245" i="216"/>
  <c r="AD245" i="216" s="1"/>
  <c r="Z245" i="216"/>
  <c r="Y245" i="216"/>
  <c r="AA245" i="216" s="1"/>
  <c r="W245" i="216"/>
  <c r="V245" i="216"/>
  <c r="X245" i="216" s="1"/>
  <c r="T245" i="216"/>
  <c r="S245" i="216"/>
  <c r="U245" i="216" s="1"/>
  <c r="Q245" i="216"/>
  <c r="P245" i="216"/>
  <c r="R245" i="216" s="1"/>
  <c r="N245" i="216"/>
  <c r="M245" i="216"/>
  <c r="O245" i="216" s="1"/>
  <c r="K245" i="216"/>
  <c r="J245" i="216"/>
  <c r="L245" i="216" s="1"/>
  <c r="H245" i="216"/>
  <c r="G245" i="216"/>
  <c r="I245" i="216" s="1"/>
  <c r="AC244" i="216"/>
  <c r="AB244" i="216"/>
  <c r="AD244" i="216" s="1"/>
  <c r="Z244" i="216"/>
  <c r="Y244" i="216"/>
  <c r="AA244" i="216" s="1"/>
  <c r="W244" i="216"/>
  <c r="V244" i="216"/>
  <c r="X244" i="216" s="1"/>
  <c r="T244" i="216"/>
  <c r="S244" i="216"/>
  <c r="U244" i="216" s="1"/>
  <c r="Q244" i="216"/>
  <c r="P244" i="216"/>
  <c r="R244" i="216" s="1"/>
  <c r="N244" i="216"/>
  <c r="M244" i="216"/>
  <c r="O244" i="216" s="1"/>
  <c r="K244" i="216"/>
  <c r="J244" i="216"/>
  <c r="L244" i="216" s="1"/>
  <c r="H244" i="216"/>
  <c r="G244" i="216"/>
  <c r="I244" i="216" s="1"/>
  <c r="AC243" i="216"/>
  <c r="AB243" i="216"/>
  <c r="AD243" i="216" s="1"/>
  <c r="Z243" i="216"/>
  <c r="Y243" i="216"/>
  <c r="AA243" i="216" s="1"/>
  <c r="W243" i="216"/>
  <c r="V243" i="216"/>
  <c r="X243" i="216" s="1"/>
  <c r="T243" i="216"/>
  <c r="S243" i="216"/>
  <c r="U243" i="216" s="1"/>
  <c r="Q243" i="216"/>
  <c r="P243" i="216"/>
  <c r="R243" i="216" s="1"/>
  <c r="N243" i="216"/>
  <c r="M243" i="216"/>
  <c r="O243" i="216" s="1"/>
  <c r="K243" i="216"/>
  <c r="J243" i="216"/>
  <c r="L243" i="216" s="1"/>
  <c r="H243" i="216"/>
  <c r="G243" i="216"/>
  <c r="I243" i="216" s="1"/>
  <c r="AC242" i="216"/>
  <c r="AB242" i="216"/>
  <c r="AD242" i="216" s="1"/>
  <c r="Z242" i="216"/>
  <c r="Y242" i="216"/>
  <c r="AA242" i="216" s="1"/>
  <c r="W242" i="216"/>
  <c r="V242" i="216"/>
  <c r="X242" i="216" s="1"/>
  <c r="T242" i="216"/>
  <c r="S242" i="216"/>
  <c r="U242" i="216" s="1"/>
  <c r="Q242" i="216"/>
  <c r="P242" i="216"/>
  <c r="R242" i="216" s="1"/>
  <c r="N242" i="216"/>
  <c r="M242" i="216"/>
  <c r="O242" i="216" s="1"/>
  <c r="K242" i="216"/>
  <c r="J242" i="216"/>
  <c r="L242" i="216" s="1"/>
  <c r="H242" i="216"/>
  <c r="G242" i="216"/>
  <c r="I242" i="216" s="1"/>
  <c r="AC241" i="216"/>
  <c r="AB241" i="216"/>
  <c r="AD241" i="216" s="1"/>
  <c r="Z241" i="216"/>
  <c r="Y241" i="216"/>
  <c r="AA241" i="216" s="1"/>
  <c r="W241" i="216"/>
  <c r="V241" i="216"/>
  <c r="X241" i="216" s="1"/>
  <c r="T241" i="216"/>
  <c r="S241" i="216"/>
  <c r="U241" i="216" s="1"/>
  <c r="Q241" i="216"/>
  <c r="P241" i="216"/>
  <c r="R241" i="216" s="1"/>
  <c r="N241" i="216"/>
  <c r="M241" i="216"/>
  <c r="O241" i="216" s="1"/>
  <c r="K241" i="216"/>
  <c r="J241" i="216"/>
  <c r="L241" i="216" s="1"/>
  <c r="H241" i="216"/>
  <c r="G241" i="216"/>
  <c r="I241" i="216" s="1"/>
  <c r="AC240" i="216"/>
  <c r="AB240" i="216"/>
  <c r="AD240" i="216" s="1"/>
  <c r="Z240" i="216"/>
  <c r="Y240" i="216"/>
  <c r="AA240" i="216" s="1"/>
  <c r="W240" i="216"/>
  <c r="V240" i="216"/>
  <c r="X240" i="216" s="1"/>
  <c r="T240" i="216"/>
  <c r="S240" i="216"/>
  <c r="U240" i="216" s="1"/>
  <c r="Q240" i="216"/>
  <c r="P240" i="216"/>
  <c r="R240" i="216" s="1"/>
  <c r="N240" i="216"/>
  <c r="M240" i="216"/>
  <c r="O240" i="216" s="1"/>
  <c r="K240" i="216"/>
  <c r="J240" i="216"/>
  <c r="L240" i="216" s="1"/>
  <c r="H240" i="216"/>
  <c r="G240" i="216"/>
  <c r="I240" i="216" s="1"/>
  <c r="AC239" i="216"/>
  <c r="AB239" i="216"/>
  <c r="AD239" i="216" s="1"/>
  <c r="Z239" i="216"/>
  <c r="Y239" i="216"/>
  <c r="AA239" i="216" s="1"/>
  <c r="W239" i="216"/>
  <c r="V239" i="216"/>
  <c r="X239" i="216" s="1"/>
  <c r="T239" i="216"/>
  <c r="S239" i="216"/>
  <c r="U239" i="216" s="1"/>
  <c r="Q239" i="216"/>
  <c r="P239" i="216"/>
  <c r="R239" i="216" s="1"/>
  <c r="N239" i="216"/>
  <c r="M239" i="216"/>
  <c r="O239" i="216" s="1"/>
  <c r="K239" i="216"/>
  <c r="J239" i="216"/>
  <c r="L239" i="216" s="1"/>
  <c r="H239" i="216"/>
  <c r="G239" i="216"/>
  <c r="I239" i="216" s="1"/>
  <c r="AC238" i="216"/>
  <c r="AB238" i="216"/>
  <c r="AD238" i="216" s="1"/>
  <c r="Z238" i="216"/>
  <c r="Y238" i="216"/>
  <c r="AA238" i="216" s="1"/>
  <c r="W238" i="216"/>
  <c r="V238" i="216"/>
  <c r="X238" i="216" s="1"/>
  <c r="T238" i="216"/>
  <c r="S238" i="216"/>
  <c r="U238" i="216" s="1"/>
  <c r="Q238" i="216"/>
  <c r="P238" i="216"/>
  <c r="R238" i="216" s="1"/>
  <c r="N238" i="216"/>
  <c r="M238" i="216"/>
  <c r="O238" i="216" s="1"/>
  <c r="K238" i="216"/>
  <c r="J238" i="216"/>
  <c r="L238" i="216" s="1"/>
  <c r="H238" i="216"/>
  <c r="G238" i="216"/>
  <c r="I238" i="216" s="1"/>
  <c r="AC237" i="216"/>
  <c r="AB237" i="216"/>
  <c r="AD237" i="216" s="1"/>
  <c r="Z237" i="216"/>
  <c r="Y237" i="216"/>
  <c r="AA237" i="216" s="1"/>
  <c r="W237" i="216"/>
  <c r="V237" i="216"/>
  <c r="X237" i="216" s="1"/>
  <c r="T237" i="216"/>
  <c r="S237" i="216"/>
  <c r="U237" i="216" s="1"/>
  <c r="Q237" i="216"/>
  <c r="P237" i="216"/>
  <c r="R237" i="216" s="1"/>
  <c r="N237" i="216"/>
  <c r="M237" i="216"/>
  <c r="O237" i="216" s="1"/>
  <c r="K237" i="216"/>
  <c r="J237" i="216"/>
  <c r="L237" i="216" s="1"/>
  <c r="H237" i="216"/>
  <c r="G237" i="216"/>
  <c r="I237" i="216" s="1"/>
  <c r="AC236" i="216"/>
  <c r="AB236" i="216"/>
  <c r="AD236" i="216" s="1"/>
  <c r="Z236" i="216"/>
  <c r="Y236" i="216"/>
  <c r="AA236" i="216" s="1"/>
  <c r="W236" i="216"/>
  <c r="V236" i="216"/>
  <c r="X236" i="216" s="1"/>
  <c r="T236" i="216"/>
  <c r="S236" i="216"/>
  <c r="U236" i="216" s="1"/>
  <c r="Q236" i="216"/>
  <c r="P236" i="216"/>
  <c r="R236" i="216" s="1"/>
  <c r="N236" i="216"/>
  <c r="M236" i="216"/>
  <c r="O236" i="216" s="1"/>
  <c r="K236" i="216"/>
  <c r="J236" i="216"/>
  <c r="L236" i="216" s="1"/>
  <c r="H236" i="216"/>
  <c r="G236" i="216"/>
  <c r="I236" i="216" s="1"/>
  <c r="AC235" i="216"/>
  <c r="AB235" i="216"/>
  <c r="AD235" i="216" s="1"/>
  <c r="Z235" i="216"/>
  <c r="Y235" i="216"/>
  <c r="AA235" i="216" s="1"/>
  <c r="W235" i="216"/>
  <c r="V235" i="216"/>
  <c r="X235" i="216" s="1"/>
  <c r="T235" i="216"/>
  <c r="S235" i="216"/>
  <c r="U235" i="216" s="1"/>
  <c r="Q235" i="216"/>
  <c r="P235" i="216"/>
  <c r="R235" i="216" s="1"/>
  <c r="N235" i="216"/>
  <c r="M235" i="216"/>
  <c r="O235" i="216" s="1"/>
  <c r="K235" i="216"/>
  <c r="J235" i="216"/>
  <c r="L235" i="216" s="1"/>
  <c r="H235" i="216"/>
  <c r="G235" i="216"/>
  <c r="I235" i="216" s="1"/>
  <c r="AC234" i="216"/>
  <c r="AB234" i="216"/>
  <c r="AD234" i="216" s="1"/>
  <c r="Z234" i="216"/>
  <c r="Y234" i="216"/>
  <c r="AA234" i="216" s="1"/>
  <c r="W234" i="216"/>
  <c r="V234" i="216"/>
  <c r="X234" i="216" s="1"/>
  <c r="T234" i="216"/>
  <c r="S234" i="216"/>
  <c r="U234" i="216" s="1"/>
  <c r="Q234" i="216"/>
  <c r="P234" i="216"/>
  <c r="R234" i="216" s="1"/>
  <c r="N234" i="216"/>
  <c r="M234" i="216"/>
  <c r="O234" i="216" s="1"/>
  <c r="K234" i="216"/>
  <c r="J234" i="216"/>
  <c r="L234" i="216" s="1"/>
  <c r="H234" i="216"/>
  <c r="G234" i="216"/>
  <c r="I234" i="216" s="1"/>
  <c r="AC233" i="216"/>
  <c r="AB233" i="216"/>
  <c r="AD233" i="216" s="1"/>
  <c r="Z233" i="216"/>
  <c r="Y233" i="216"/>
  <c r="AA233" i="216" s="1"/>
  <c r="W233" i="216"/>
  <c r="V233" i="216"/>
  <c r="X233" i="216" s="1"/>
  <c r="T233" i="216"/>
  <c r="S233" i="216"/>
  <c r="U233" i="216" s="1"/>
  <c r="Q233" i="216"/>
  <c r="P233" i="216"/>
  <c r="R233" i="216" s="1"/>
  <c r="N233" i="216"/>
  <c r="M233" i="216"/>
  <c r="O233" i="216" s="1"/>
  <c r="K233" i="216"/>
  <c r="J233" i="216"/>
  <c r="L233" i="216" s="1"/>
  <c r="H233" i="216"/>
  <c r="G233" i="216"/>
  <c r="I233" i="216" s="1"/>
  <c r="AC232" i="216"/>
  <c r="AB232" i="216"/>
  <c r="AD232" i="216" s="1"/>
  <c r="Z232" i="216"/>
  <c r="Y232" i="216"/>
  <c r="AA232" i="216" s="1"/>
  <c r="W232" i="216"/>
  <c r="V232" i="216"/>
  <c r="X232" i="216" s="1"/>
  <c r="T232" i="216"/>
  <c r="S232" i="216"/>
  <c r="U232" i="216" s="1"/>
  <c r="Q232" i="216"/>
  <c r="P232" i="216"/>
  <c r="R232" i="216" s="1"/>
  <c r="N232" i="216"/>
  <c r="M232" i="216"/>
  <c r="O232" i="216" s="1"/>
  <c r="K232" i="216"/>
  <c r="J232" i="216"/>
  <c r="L232" i="216" s="1"/>
  <c r="H232" i="216"/>
  <c r="G232" i="216"/>
  <c r="I232" i="216" s="1"/>
  <c r="AC231" i="216"/>
  <c r="AB231" i="216"/>
  <c r="AD231" i="216" s="1"/>
  <c r="Z231" i="216"/>
  <c r="Y231" i="216"/>
  <c r="AA231" i="216" s="1"/>
  <c r="W231" i="216"/>
  <c r="V231" i="216"/>
  <c r="X231" i="216" s="1"/>
  <c r="T231" i="216"/>
  <c r="S231" i="216"/>
  <c r="U231" i="216" s="1"/>
  <c r="Q231" i="216"/>
  <c r="P231" i="216"/>
  <c r="R231" i="216" s="1"/>
  <c r="N231" i="216"/>
  <c r="M231" i="216"/>
  <c r="O231" i="216" s="1"/>
  <c r="K231" i="216"/>
  <c r="J231" i="216"/>
  <c r="L231" i="216" s="1"/>
  <c r="H231" i="216"/>
  <c r="G231" i="216"/>
  <c r="I231" i="216" s="1"/>
  <c r="AC230" i="216"/>
  <c r="AB230" i="216"/>
  <c r="AD230" i="216" s="1"/>
  <c r="Z230" i="216"/>
  <c r="Y230" i="216"/>
  <c r="AA230" i="216" s="1"/>
  <c r="W230" i="216"/>
  <c r="V230" i="216"/>
  <c r="X230" i="216" s="1"/>
  <c r="T230" i="216"/>
  <c r="S230" i="216"/>
  <c r="U230" i="216" s="1"/>
  <c r="Q230" i="216"/>
  <c r="P230" i="216"/>
  <c r="R230" i="216" s="1"/>
  <c r="N230" i="216"/>
  <c r="M230" i="216"/>
  <c r="O230" i="216" s="1"/>
  <c r="K230" i="216"/>
  <c r="J230" i="216"/>
  <c r="L230" i="216" s="1"/>
  <c r="H230" i="216"/>
  <c r="G230" i="216"/>
  <c r="I230" i="216" s="1"/>
  <c r="AC229" i="216"/>
  <c r="AB229" i="216"/>
  <c r="AD229" i="216" s="1"/>
  <c r="Z229" i="216"/>
  <c r="Y229" i="216"/>
  <c r="AA229" i="216" s="1"/>
  <c r="W229" i="216"/>
  <c r="V229" i="216"/>
  <c r="X229" i="216" s="1"/>
  <c r="T229" i="216"/>
  <c r="S229" i="216"/>
  <c r="U229" i="216" s="1"/>
  <c r="Q229" i="216"/>
  <c r="P229" i="216"/>
  <c r="R229" i="216" s="1"/>
  <c r="N229" i="216"/>
  <c r="M229" i="216"/>
  <c r="O229" i="216" s="1"/>
  <c r="K229" i="216"/>
  <c r="J229" i="216"/>
  <c r="L229" i="216" s="1"/>
  <c r="H229" i="216"/>
  <c r="G229" i="216"/>
  <c r="I229" i="216" s="1"/>
  <c r="AC228" i="216"/>
  <c r="AB228" i="216"/>
  <c r="AD228" i="216" s="1"/>
  <c r="Z228" i="216"/>
  <c r="Y228" i="216"/>
  <c r="AA228" i="216" s="1"/>
  <c r="W228" i="216"/>
  <c r="V228" i="216"/>
  <c r="X228" i="216" s="1"/>
  <c r="T228" i="216"/>
  <c r="S228" i="216"/>
  <c r="U228" i="216" s="1"/>
  <c r="Q228" i="216"/>
  <c r="P228" i="216"/>
  <c r="R228" i="216" s="1"/>
  <c r="N228" i="216"/>
  <c r="M228" i="216"/>
  <c r="O228" i="216" s="1"/>
  <c r="K228" i="216"/>
  <c r="J228" i="216"/>
  <c r="L228" i="216" s="1"/>
  <c r="H228" i="216"/>
  <c r="G228" i="216"/>
  <c r="I228" i="216" s="1"/>
  <c r="AC227" i="216"/>
  <c r="AB227" i="216"/>
  <c r="AD227" i="216" s="1"/>
  <c r="Z227" i="216"/>
  <c r="Y227" i="216"/>
  <c r="AA227" i="216" s="1"/>
  <c r="W227" i="216"/>
  <c r="V227" i="216"/>
  <c r="X227" i="216" s="1"/>
  <c r="T227" i="216"/>
  <c r="S227" i="216"/>
  <c r="U227" i="216" s="1"/>
  <c r="Q227" i="216"/>
  <c r="P227" i="216"/>
  <c r="R227" i="216" s="1"/>
  <c r="N227" i="216"/>
  <c r="M227" i="216"/>
  <c r="O227" i="216" s="1"/>
  <c r="K227" i="216"/>
  <c r="J227" i="216"/>
  <c r="L227" i="216" s="1"/>
  <c r="H227" i="216"/>
  <c r="G227" i="216"/>
  <c r="I227" i="216" s="1"/>
  <c r="AC226" i="216"/>
  <c r="AB226" i="216"/>
  <c r="AD226" i="216" s="1"/>
  <c r="Z226" i="216"/>
  <c r="Y226" i="216"/>
  <c r="AA226" i="216" s="1"/>
  <c r="W226" i="216"/>
  <c r="V226" i="216"/>
  <c r="X226" i="216" s="1"/>
  <c r="T226" i="216"/>
  <c r="S226" i="216"/>
  <c r="U226" i="216" s="1"/>
  <c r="Q226" i="216"/>
  <c r="P226" i="216"/>
  <c r="R226" i="216" s="1"/>
  <c r="N226" i="216"/>
  <c r="M226" i="216"/>
  <c r="O226" i="216" s="1"/>
  <c r="K226" i="216"/>
  <c r="J226" i="216"/>
  <c r="L226" i="216" s="1"/>
  <c r="H226" i="216"/>
  <c r="G226" i="216"/>
  <c r="I226" i="216" s="1"/>
  <c r="AC225" i="216"/>
  <c r="AB225" i="216"/>
  <c r="AD225" i="216" s="1"/>
  <c r="Z225" i="216"/>
  <c r="Y225" i="216"/>
  <c r="AA225" i="216" s="1"/>
  <c r="W225" i="216"/>
  <c r="V225" i="216"/>
  <c r="X225" i="216" s="1"/>
  <c r="T225" i="216"/>
  <c r="S225" i="216"/>
  <c r="U225" i="216" s="1"/>
  <c r="Q225" i="216"/>
  <c r="P225" i="216"/>
  <c r="R225" i="216" s="1"/>
  <c r="N225" i="216"/>
  <c r="M225" i="216"/>
  <c r="O225" i="216" s="1"/>
  <c r="K225" i="216"/>
  <c r="J225" i="216"/>
  <c r="L225" i="216" s="1"/>
  <c r="H225" i="216"/>
  <c r="G225" i="216"/>
  <c r="I225" i="216" s="1"/>
  <c r="AC224" i="216"/>
  <c r="AB224" i="216"/>
  <c r="AD224" i="216" s="1"/>
  <c r="Z224" i="216"/>
  <c r="Y224" i="216"/>
  <c r="AA224" i="216" s="1"/>
  <c r="W224" i="216"/>
  <c r="V224" i="216"/>
  <c r="X224" i="216" s="1"/>
  <c r="T224" i="216"/>
  <c r="S224" i="216"/>
  <c r="U224" i="216" s="1"/>
  <c r="Q224" i="216"/>
  <c r="P224" i="216"/>
  <c r="R224" i="216" s="1"/>
  <c r="N224" i="216"/>
  <c r="M224" i="216"/>
  <c r="O224" i="216" s="1"/>
  <c r="K224" i="216"/>
  <c r="J224" i="216"/>
  <c r="L224" i="216" s="1"/>
  <c r="H224" i="216"/>
  <c r="G224" i="216"/>
  <c r="I224" i="216" s="1"/>
  <c r="AC223" i="216"/>
  <c r="AB223" i="216"/>
  <c r="AD223" i="216" s="1"/>
  <c r="Z223" i="216"/>
  <c r="Y223" i="216"/>
  <c r="AA223" i="216" s="1"/>
  <c r="W223" i="216"/>
  <c r="V223" i="216"/>
  <c r="X223" i="216" s="1"/>
  <c r="T223" i="216"/>
  <c r="S223" i="216"/>
  <c r="U223" i="216" s="1"/>
  <c r="Q223" i="216"/>
  <c r="P223" i="216"/>
  <c r="R223" i="216" s="1"/>
  <c r="N223" i="216"/>
  <c r="M223" i="216"/>
  <c r="O223" i="216" s="1"/>
  <c r="K223" i="216"/>
  <c r="J223" i="216"/>
  <c r="L223" i="216" s="1"/>
  <c r="H223" i="216"/>
  <c r="G223" i="216"/>
  <c r="I223" i="216" s="1"/>
  <c r="AC222" i="216"/>
  <c r="AB222" i="216"/>
  <c r="AD222" i="216" s="1"/>
  <c r="Z222" i="216"/>
  <c r="Y222" i="216"/>
  <c r="AA222" i="216" s="1"/>
  <c r="W222" i="216"/>
  <c r="V222" i="216"/>
  <c r="X222" i="216" s="1"/>
  <c r="T222" i="216"/>
  <c r="S222" i="216"/>
  <c r="U222" i="216" s="1"/>
  <c r="Q222" i="216"/>
  <c r="P222" i="216"/>
  <c r="R222" i="216" s="1"/>
  <c r="N222" i="216"/>
  <c r="M222" i="216"/>
  <c r="O222" i="216" s="1"/>
  <c r="K222" i="216"/>
  <c r="J222" i="216"/>
  <c r="L222" i="216" s="1"/>
  <c r="H222" i="216"/>
  <c r="G222" i="216"/>
  <c r="I222" i="216" s="1"/>
  <c r="AC221" i="216"/>
  <c r="AB221" i="216"/>
  <c r="AD221" i="216" s="1"/>
  <c r="Z221" i="216"/>
  <c r="Y221" i="216"/>
  <c r="AA221" i="216" s="1"/>
  <c r="W221" i="216"/>
  <c r="V221" i="216"/>
  <c r="X221" i="216" s="1"/>
  <c r="T221" i="216"/>
  <c r="S221" i="216"/>
  <c r="U221" i="216" s="1"/>
  <c r="Q221" i="216"/>
  <c r="P221" i="216"/>
  <c r="R221" i="216" s="1"/>
  <c r="N221" i="216"/>
  <c r="M221" i="216"/>
  <c r="O221" i="216" s="1"/>
  <c r="K221" i="216"/>
  <c r="J221" i="216"/>
  <c r="L221" i="216" s="1"/>
  <c r="H221" i="216"/>
  <c r="G221" i="216"/>
  <c r="I221" i="216" s="1"/>
  <c r="AC220" i="216"/>
  <c r="AB220" i="216"/>
  <c r="AD220" i="216" s="1"/>
  <c r="Z220" i="216"/>
  <c r="Y220" i="216"/>
  <c r="AA220" i="216" s="1"/>
  <c r="W220" i="216"/>
  <c r="V220" i="216"/>
  <c r="X220" i="216" s="1"/>
  <c r="T220" i="216"/>
  <c r="S220" i="216"/>
  <c r="U220" i="216" s="1"/>
  <c r="Q220" i="216"/>
  <c r="P220" i="216"/>
  <c r="R220" i="216" s="1"/>
  <c r="N220" i="216"/>
  <c r="M220" i="216"/>
  <c r="O220" i="216" s="1"/>
  <c r="K220" i="216"/>
  <c r="J220" i="216"/>
  <c r="L220" i="216" s="1"/>
  <c r="H220" i="216"/>
  <c r="G220" i="216"/>
  <c r="I220" i="216" s="1"/>
  <c r="AC219" i="216"/>
  <c r="AB219" i="216"/>
  <c r="AD219" i="216" s="1"/>
  <c r="Z219" i="216"/>
  <c r="Y219" i="216"/>
  <c r="AA219" i="216" s="1"/>
  <c r="W219" i="216"/>
  <c r="V219" i="216"/>
  <c r="X219" i="216" s="1"/>
  <c r="T219" i="216"/>
  <c r="S219" i="216"/>
  <c r="U219" i="216" s="1"/>
  <c r="Q219" i="216"/>
  <c r="P219" i="216"/>
  <c r="R219" i="216" s="1"/>
  <c r="N219" i="216"/>
  <c r="M219" i="216"/>
  <c r="O219" i="216" s="1"/>
  <c r="K219" i="216"/>
  <c r="J219" i="216"/>
  <c r="L219" i="216" s="1"/>
  <c r="H219" i="216"/>
  <c r="G219" i="216"/>
  <c r="I219" i="216" s="1"/>
  <c r="AC218" i="216"/>
  <c r="AB218" i="216"/>
  <c r="AD218" i="216" s="1"/>
  <c r="Z218" i="216"/>
  <c r="Y218" i="216"/>
  <c r="AA218" i="216" s="1"/>
  <c r="W218" i="216"/>
  <c r="V218" i="216"/>
  <c r="X218" i="216" s="1"/>
  <c r="T218" i="216"/>
  <c r="S218" i="216"/>
  <c r="U218" i="216" s="1"/>
  <c r="Q218" i="216"/>
  <c r="P218" i="216"/>
  <c r="R218" i="216" s="1"/>
  <c r="N218" i="216"/>
  <c r="M218" i="216"/>
  <c r="O218" i="216" s="1"/>
  <c r="K218" i="216"/>
  <c r="J218" i="216"/>
  <c r="L218" i="216" s="1"/>
  <c r="H218" i="216"/>
  <c r="G218" i="216"/>
  <c r="I218" i="216" s="1"/>
  <c r="AC217" i="216"/>
  <c r="AB217" i="216"/>
  <c r="AD217" i="216" s="1"/>
  <c r="Z217" i="216"/>
  <c r="Y217" i="216"/>
  <c r="AA217" i="216" s="1"/>
  <c r="W217" i="216"/>
  <c r="V217" i="216"/>
  <c r="X217" i="216" s="1"/>
  <c r="T217" i="216"/>
  <c r="S217" i="216"/>
  <c r="U217" i="216" s="1"/>
  <c r="Q217" i="216"/>
  <c r="P217" i="216"/>
  <c r="R217" i="216" s="1"/>
  <c r="N217" i="216"/>
  <c r="M217" i="216"/>
  <c r="O217" i="216" s="1"/>
  <c r="K217" i="216"/>
  <c r="J217" i="216"/>
  <c r="L217" i="216" s="1"/>
  <c r="H217" i="216"/>
  <c r="G217" i="216"/>
  <c r="I217" i="216" s="1"/>
  <c r="AC216" i="216"/>
  <c r="AB216" i="216"/>
  <c r="AD216" i="216" s="1"/>
  <c r="Z216" i="216"/>
  <c r="Y216" i="216"/>
  <c r="AA216" i="216" s="1"/>
  <c r="W216" i="216"/>
  <c r="V216" i="216"/>
  <c r="X216" i="216" s="1"/>
  <c r="T216" i="216"/>
  <c r="S216" i="216"/>
  <c r="U216" i="216" s="1"/>
  <c r="Q216" i="216"/>
  <c r="P216" i="216"/>
  <c r="R216" i="216" s="1"/>
  <c r="N216" i="216"/>
  <c r="M216" i="216"/>
  <c r="O216" i="216" s="1"/>
  <c r="K216" i="216"/>
  <c r="J216" i="216"/>
  <c r="L216" i="216" s="1"/>
  <c r="H216" i="216"/>
  <c r="G216" i="216"/>
  <c r="I216" i="216" s="1"/>
  <c r="AC215" i="216"/>
  <c r="AB215" i="216"/>
  <c r="AD215" i="216" s="1"/>
  <c r="Z215" i="216"/>
  <c r="Y215" i="216"/>
  <c r="AA215" i="216" s="1"/>
  <c r="W215" i="216"/>
  <c r="V215" i="216"/>
  <c r="X215" i="216" s="1"/>
  <c r="T215" i="216"/>
  <c r="S215" i="216"/>
  <c r="U215" i="216" s="1"/>
  <c r="Q215" i="216"/>
  <c r="P215" i="216"/>
  <c r="R215" i="216" s="1"/>
  <c r="N215" i="216"/>
  <c r="M215" i="216"/>
  <c r="O215" i="216" s="1"/>
  <c r="K215" i="216"/>
  <c r="J215" i="216"/>
  <c r="L215" i="216" s="1"/>
  <c r="H215" i="216"/>
  <c r="G215" i="216"/>
  <c r="I215" i="216" s="1"/>
  <c r="AC214" i="216"/>
  <c r="AB214" i="216"/>
  <c r="AD214" i="216" s="1"/>
  <c r="Z214" i="216"/>
  <c r="Y214" i="216"/>
  <c r="AA214" i="216" s="1"/>
  <c r="W214" i="216"/>
  <c r="V214" i="216"/>
  <c r="X214" i="216" s="1"/>
  <c r="T214" i="216"/>
  <c r="S214" i="216"/>
  <c r="U214" i="216" s="1"/>
  <c r="Q214" i="216"/>
  <c r="P214" i="216"/>
  <c r="R214" i="216" s="1"/>
  <c r="N214" i="216"/>
  <c r="M214" i="216"/>
  <c r="O214" i="216" s="1"/>
  <c r="K214" i="216"/>
  <c r="J214" i="216"/>
  <c r="L214" i="216" s="1"/>
  <c r="H214" i="216"/>
  <c r="G214" i="216"/>
  <c r="I214" i="216" s="1"/>
  <c r="AC213" i="216"/>
  <c r="AB213" i="216"/>
  <c r="AD213" i="216" s="1"/>
  <c r="Z213" i="216"/>
  <c r="Y213" i="216"/>
  <c r="AA213" i="216" s="1"/>
  <c r="W213" i="216"/>
  <c r="V213" i="216"/>
  <c r="X213" i="216" s="1"/>
  <c r="T213" i="216"/>
  <c r="S213" i="216"/>
  <c r="U213" i="216" s="1"/>
  <c r="Q213" i="216"/>
  <c r="P213" i="216"/>
  <c r="R213" i="216" s="1"/>
  <c r="N213" i="216"/>
  <c r="M213" i="216"/>
  <c r="O213" i="216" s="1"/>
  <c r="K213" i="216"/>
  <c r="J213" i="216"/>
  <c r="L213" i="216" s="1"/>
  <c r="H213" i="216"/>
  <c r="G213" i="216"/>
  <c r="I213" i="216" s="1"/>
  <c r="AC212" i="216"/>
  <c r="AB212" i="216"/>
  <c r="AD212" i="216" s="1"/>
  <c r="Z212" i="216"/>
  <c r="Y212" i="216"/>
  <c r="AA212" i="216" s="1"/>
  <c r="W212" i="216"/>
  <c r="V212" i="216"/>
  <c r="X212" i="216" s="1"/>
  <c r="T212" i="216"/>
  <c r="S212" i="216"/>
  <c r="U212" i="216" s="1"/>
  <c r="Q212" i="216"/>
  <c r="P212" i="216"/>
  <c r="R212" i="216" s="1"/>
  <c r="N212" i="216"/>
  <c r="M212" i="216"/>
  <c r="O212" i="216" s="1"/>
  <c r="K212" i="216"/>
  <c r="J212" i="216"/>
  <c r="L212" i="216" s="1"/>
  <c r="H212" i="216"/>
  <c r="G212" i="216"/>
  <c r="I212" i="216" s="1"/>
  <c r="AC211" i="216"/>
  <c r="AB211" i="216"/>
  <c r="AD211" i="216" s="1"/>
  <c r="Z211" i="216"/>
  <c r="Y211" i="216"/>
  <c r="AA211" i="216" s="1"/>
  <c r="W211" i="216"/>
  <c r="V211" i="216"/>
  <c r="X211" i="216" s="1"/>
  <c r="T211" i="216"/>
  <c r="S211" i="216"/>
  <c r="U211" i="216" s="1"/>
  <c r="Q211" i="216"/>
  <c r="P211" i="216"/>
  <c r="R211" i="216" s="1"/>
  <c r="N211" i="216"/>
  <c r="M211" i="216"/>
  <c r="O211" i="216" s="1"/>
  <c r="K211" i="216"/>
  <c r="J211" i="216"/>
  <c r="L211" i="216" s="1"/>
  <c r="H211" i="216"/>
  <c r="G211" i="216"/>
  <c r="I211" i="216" s="1"/>
  <c r="AC210" i="216"/>
  <c r="AB210" i="216"/>
  <c r="AD210" i="216" s="1"/>
  <c r="Z210" i="216"/>
  <c r="Y210" i="216"/>
  <c r="AA210" i="216" s="1"/>
  <c r="W210" i="216"/>
  <c r="V210" i="216"/>
  <c r="X210" i="216" s="1"/>
  <c r="T210" i="216"/>
  <c r="S210" i="216"/>
  <c r="U210" i="216" s="1"/>
  <c r="Q210" i="216"/>
  <c r="P210" i="216"/>
  <c r="R210" i="216" s="1"/>
  <c r="N210" i="216"/>
  <c r="M210" i="216"/>
  <c r="O210" i="216" s="1"/>
  <c r="K210" i="216"/>
  <c r="J210" i="216"/>
  <c r="L210" i="216" s="1"/>
  <c r="H210" i="216"/>
  <c r="G210" i="216"/>
  <c r="I210" i="216" s="1"/>
  <c r="AC209" i="216"/>
  <c r="AB209" i="216"/>
  <c r="AD209" i="216" s="1"/>
  <c r="Z209" i="216"/>
  <c r="Y209" i="216"/>
  <c r="AA209" i="216" s="1"/>
  <c r="W209" i="216"/>
  <c r="V209" i="216"/>
  <c r="X209" i="216" s="1"/>
  <c r="T209" i="216"/>
  <c r="S209" i="216"/>
  <c r="U209" i="216" s="1"/>
  <c r="Q209" i="216"/>
  <c r="P209" i="216"/>
  <c r="R209" i="216" s="1"/>
  <c r="N209" i="216"/>
  <c r="M209" i="216"/>
  <c r="O209" i="216" s="1"/>
  <c r="K209" i="216"/>
  <c r="J209" i="216"/>
  <c r="L209" i="216" s="1"/>
  <c r="H209" i="216"/>
  <c r="G209" i="216"/>
  <c r="I209" i="216" s="1"/>
  <c r="AC208" i="216"/>
  <c r="AB208" i="216"/>
  <c r="AD208" i="216" s="1"/>
  <c r="Z208" i="216"/>
  <c r="Y208" i="216"/>
  <c r="AA208" i="216" s="1"/>
  <c r="W208" i="216"/>
  <c r="V208" i="216"/>
  <c r="X208" i="216" s="1"/>
  <c r="T208" i="216"/>
  <c r="S208" i="216"/>
  <c r="U208" i="216" s="1"/>
  <c r="Q208" i="216"/>
  <c r="P208" i="216"/>
  <c r="R208" i="216" s="1"/>
  <c r="N208" i="216"/>
  <c r="M208" i="216"/>
  <c r="O208" i="216" s="1"/>
  <c r="K208" i="216"/>
  <c r="J208" i="216"/>
  <c r="L208" i="216" s="1"/>
  <c r="H208" i="216"/>
  <c r="G208" i="216"/>
  <c r="I208" i="216" s="1"/>
  <c r="AC207" i="216"/>
  <c r="AB207" i="216"/>
  <c r="AD207" i="216" s="1"/>
  <c r="Z207" i="216"/>
  <c r="Y207" i="216"/>
  <c r="AA207" i="216" s="1"/>
  <c r="W207" i="216"/>
  <c r="V207" i="216"/>
  <c r="X207" i="216" s="1"/>
  <c r="T207" i="216"/>
  <c r="S207" i="216"/>
  <c r="U207" i="216" s="1"/>
  <c r="Q207" i="216"/>
  <c r="P207" i="216"/>
  <c r="R207" i="216" s="1"/>
  <c r="N207" i="216"/>
  <c r="M207" i="216"/>
  <c r="O207" i="216" s="1"/>
  <c r="K207" i="216"/>
  <c r="J207" i="216"/>
  <c r="L207" i="216" s="1"/>
  <c r="H207" i="216"/>
  <c r="G207" i="216"/>
  <c r="I207" i="216" s="1"/>
  <c r="AC206" i="216"/>
  <c r="AB206" i="216"/>
  <c r="AD206" i="216" s="1"/>
  <c r="Z206" i="216"/>
  <c r="Y206" i="216"/>
  <c r="AA206" i="216" s="1"/>
  <c r="W206" i="216"/>
  <c r="V206" i="216"/>
  <c r="X206" i="216" s="1"/>
  <c r="T206" i="216"/>
  <c r="S206" i="216"/>
  <c r="U206" i="216" s="1"/>
  <c r="Q206" i="216"/>
  <c r="P206" i="216"/>
  <c r="R206" i="216" s="1"/>
  <c r="N206" i="216"/>
  <c r="M206" i="216"/>
  <c r="O206" i="216" s="1"/>
  <c r="K206" i="216"/>
  <c r="J206" i="216"/>
  <c r="L206" i="216" s="1"/>
  <c r="H206" i="216"/>
  <c r="G206" i="216"/>
  <c r="I206" i="216" s="1"/>
  <c r="AC205" i="216"/>
  <c r="AB205" i="216"/>
  <c r="AD205" i="216" s="1"/>
  <c r="Z205" i="216"/>
  <c r="Y205" i="216"/>
  <c r="AA205" i="216" s="1"/>
  <c r="W205" i="216"/>
  <c r="V205" i="216"/>
  <c r="X205" i="216" s="1"/>
  <c r="T205" i="216"/>
  <c r="S205" i="216"/>
  <c r="U205" i="216" s="1"/>
  <c r="Q205" i="216"/>
  <c r="P205" i="216"/>
  <c r="R205" i="216" s="1"/>
  <c r="N205" i="216"/>
  <c r="M205" i="216"/>
  <c r="O205" i="216" s="1"/>
  <c r="K205" i="216"/>
  <c r="J205" i="216"/>
  <c r="L205" i="216" s="1"/>
  <c r="H205" i="216"/>
  <c r="G205" i="216"/>
  <c r="I205" i="216" s="1"/>
  <c r="AC204" i="216"/>
  <c r="AB204" i="216"/>
  <c r="AD204" i="216" s="1"/>
  <c r="Z204" i="216"/>
  <c r="Y204" i="216"/>
  <c r="AA204" i="216" s="1"/>
  <c r="W204" i="216"/>
  <c r="V204" i="216"/>
  <c r="X204" i="216" s="1"/>
  <c r="T204" i="216"/>
  <c r="S204" i="216"/>
  <c r="U204" i="216" s="1"/>
  <c r="Q204" i="216"/>
  <c r="P204" i="216"/>
  <c r="R204" i="216" s="1"/>
  <c r="N204" i="216"/>
  <c r="M204" i="216"/>
  <c r="O204" i="216" s="1"/>
  <c r="K204" i="216"/>
  <c r="J204" i="216"/>
  <c r="L204" i="216" s="1"/>
  <c r="H204" i="216"/>
  <c r="G204" i="216"/>
  <c r="I204" i="216" s="1"/>
  <c r="AC203" i="216"/>
  <c r="AB203" i="216"/>
  <c r="AD203" i="216" s="1"/>
  <c r="Z203" i="216"/>
  <c r="Y203" i="216"/>
  <c r="AA203" i="216" s="1"/>
  <c r="W203" i="216"/>
  <c r="V203" i="216"/>
  <c r="X203" i="216" s="1"/>
  <c r="T203" i="216"/>
  <c r="S203" i="216"/>
  <c r="U203" i="216" s="1"/>
  <c r="Q203" i="216"/>
  <c r="P203" i="216"/>
  <c r="R203" i="216" s="1"/>
  <c r="N203" i="216"/>
  <c r="M203" i="216"/>
  <c r="O203" i="216" s="1"/>
  <c r="K203" i="216"/>
  <c r="J203" i="216"/>
  <c r="L203" i="216" s="1"/>
  <c r="H203" i="216"/>
  <c r="G203" i="216"/>
  <c r="I203" i="216" s="1"/>
  <c r="AC202" i="216"/>
  <c r="AB202" i="216"/>
  <c r="AD202" i="216" s="1"/>
  <c r="Z202" i="216"/>
  <c r="Y202" i="216"/>
  <c r="AA202" i="216" s="1"/>
  <c r="W202" i="216"/>
  <c r="V202" i="216"/>
  <c r="X202" i="216" s="1"/>
  <c r="T202" i="216"/>
  <c r="S202" i="216"/>
  <c r="U202" i="216" s="1"/>
  <c r="Q202" i="216"/>
  <c r="P202" i="216"/>
  <c r="R202" i="216" s="1"/>
  <c r="N202" i="216"/>
  <c r="M202" i="216"/>
  <c r="O202" i="216" s="1"/>
  <c r="K202" i="216"/>
  <c r="J202" i="216"/>
  <c r="L202" i="216" s="1"/>
  <c r="H202" i="216"/>
  <c r="G202" i="216"/>
  <c r="I202" i="216" s="1"/>
  <c r="AC201" i="216"/>
  <c r="AB201" i="216"/>
  <c r="AD201" i="216" s="1"/>
  <c r="Z201" i="216"/>
  <c r="Y201" i="216"/>
  <c r="AA201" i="216" s="1"/>
  <c r="W201" i="216"/>
  <c r="V201" i="216"/>
  <c r="X201" i="216" s="1"/>
  <c r="T201" i="216"/>
  <c r="S201" i="216"/>
  <c r="U201" i="216" s="1"/>
  <c r="Q201" i="216"/>
  <c r="P201" i="216"/>
  <c r="R201" i="216" s="1"/>
  <c r="N201" i="216"/>
  <c r="M201" i="216"/>
  <c r="O201" i="216" s="1"/>
  <c r="K201" i="216"/>
  <c r="J201" i="216"/>
  <c r="L201" i="216" s="1"/>
  <c r="H201" i="216"/>
  <c r="G201" i="216"/>
  <c r="I201" i="216" s="1"/>
  <c r="AC200" i="216"/>
  <c r="AB200" i="216"/>
  <c r="AD200" i="216" s="1"/>
  <c r="Z200" i="216"/>
  <c r="Y200" i="216"/>
  <c r="AA200" i="216" s="1"/>
  <c r="W200" i="216"/>
  <c r="V200" i="216"/>
  <c r="X200" i="216" s="1"/>
  <c r="T200" i="216"/>
  <c r="S200" i="216"/>
  <c r="U200" i="216" s="1"/>
  <c r="Q200" i="216"/>
  <c r="P200" i="216"/>
  <c r="R200" i="216" s="1"/>
  <c r="N200" i="216"/>
  <c r="M200" i="216"/>
  <c r="O200" i="216" s="1"/>
  <c r="K200" i="216"/>
  <c r="J200" i="216"/>
  <c r="L200" i="216" s="1"/>
  <c r="H200" i="216"/>
  <c r="G200" i="216"/>
  <c r="I200" i="216" s="1"/>
  <c r="AC199" i="216"/>
  <c r="AB199" i="216"/>
  <c r="AD199" i="216" s="1"/>
  <c r="Z199" i="216"/>
  <c r="Y199" i="216"/>
  <c r="AA199" i="216" s="1"/>
  <c r="W199" i="216"/>
  <c r="V199" i="216"/>
  <c r="X199" i="216" s="1"/>
  <c r="T199" i="216"/>
  <c r="S199" i="216"/>
  <c r="U199" i="216" s="1"/>
  <c r="Q199" i="216"/>
  <c r="P199" i="216"/>
  <c r="R199" i="216" s="1"/>
  <c r="N199" i="216"/>
  <c r="M199" i="216"/>
  <c r="O199" i="216" s="1"/>
  <c r="K199" i="216"/>
  <c r="J199" i="216"/>
  <c r="L199" i="216" s="1"/>
  <c r="H199" i="216"/>
  <c r="G199" i="216"/>
  <c r="I199" i="216" s="1"/>
  <c r="AC198" i="216"/>
  <c r="AB198" i="216"/>
  <c r="AD198" i="216" s="1"/>
  <c r="Z198" i="216"/>
  <c r="Y198" i="216"/>
  <c r="AA198" i="216" s="1"/>
  <c r="W198" i="216"/>
  <c r="V198" i="216"/>
  <c r="X198" i="216" s="1"/>
  <c r="T198" i="216"/>
  <c r="S198" i="216"/>
  <c r="U198" i="216" s="1"/>
  <c r="Q198" i="216"/>
  <c r="P198" i="216"/>
  <c r="R198" i="216" s="1"/>
  <c r="N198" i="216"/>
  <c r="M198" i="216"/>
  <c r="O198" i="216" s="1"/>
  <c r="K198" i="216"/>
  <c r="J198" i="216"/>
  <c r="L198" i="216" s="1"/>
  <c r="H198" i="216"/>
  <c r="G198" i="216"/>
  <c r="I198" i="216" s="1"/>
  <c r="AC197" i="216"/>
  <c r="AB197" i="216"/>
  <c r="AD197" i="216" s="1"/>
  <c r="Z197" i="216"/>
  <c r="Y197" i="216"/>
  <c r="AA197" i="216" s="1"/>
  <c r="W197" i="216"/>
  <c r="V197" i="216"/>
  <c r="X197" i="216" s="1"/>
  <c r="T197" i="216"/>
  <c r="S197" i="216"/>
  <c r="U197" i="216" s="1"/>
  <c r="Q197" i="216"/>
  <c r="P197" i="216"/>
  <c r="R197" i="216" s="1"/>
  <c r="N197" i="216"/>
  <c r="M197" i="216"/>
  <c r="O197" i="216" s="1"/>
  <c r="K197" i="216"/>
  <c r="J197" i="216"/>
  <c r="L197" i="216" s="1"/>
  <c r="H197" i="216"/>
  <c r="G197" i="216"/>
  <c r="I197" i="216" s="1"/>
  <c r="AC196" i="216"/>
  <c r="AB196" i="216"/>
  <c r="AD196" i="216" s="1"/>
  <c r="Z196" i="216"/>
  <c r="Y196" i="216"/>
  <c r="AA196" i="216" s="1"/>
  <c r="W196" i="216"/>
  <c r="V196" i="216"/>
  <c r="X196" i="216" s="1"/>
  <c r="T196" i="216"/>
  <c r="S196" i="216"/>
  <c r="U196" i="216" s="1"/>
  <c r="Q196" i="216"/>
  <c r="P196" i="216"/>
  <c r="R196" i="216" s="1"/>
  <c r="N196" i="216"/>
  <c r="M196" i="216"/>
  <c r="O196" i="216" s="1"/>
  <c r="K196" i="216"/>
  <c r="J196" i="216"/>
  <c r="L196" i="216" s="1"/>
  <c r="H196" i="216"/>
  <c r="G196" i="216"/>
  <c r="I196" i="216" s="1"/>
  <c r="AC195" i="216"/>
  <c r="AB195" i="216"/>
  <c r="AD195" i="216" s="1"/>
  <c r="Z195" i="216"/>
  <c r="Y195" i="216"/>
  <c r="AA195" i="216" s="1"/>
  <c r="W195" i="216"/>
  <c r="V195" i="216"/>
  <c r="X195" i="216" s="1"/>
  <c r="T195" i="216"/>
  <c r="S195" i="216"/>
  <c r="U195" i="216" s="1"/>
  <c r="Q195" i="216"/>
  <c r="P195" i="216"/>
  <c r="R195" i="216" s="1"/>
  <c r="N195" i="216"/>
  <c r="M195" i="216"/>
  <c r="O195" i="216" s="1"/>
  <c r="K195" i="216"/>
  <c r="J195" i="216"/>
  <c r="L195" i="216" s="1"/>
  <c r="H195" i="216"/>
  <c r="G195" i="216"/>
  <c r="I195" i="216" s="1"/>
  <c r="AC194" i="216"/>
  <c r="AB194" i="216"/>
  <c r="AD194" i="216" s="1"/>
  <c r="Z194" i="216"/>
  <c r="Y194" i="216"/>
  <c r="AA194" i="216" s="1"/>
  <c r="W194" i="216"/>
  <c r="V194" i="216"/>
  <c r="X194" i="216" s="1"/>
  <c r="T194" i="216"/>
  <c r="S194" i="216"/>
  <c r="U194" i="216" s="1"/>
  <c r="Q194" i="216"/>
  <c r="P194" i="216"/>
  <c r="R194" i="216" s="1"/>
  <c r="N194" i="216"/>
  <c r="M194" i="216"/>
  <c r="O194" i="216" s="1"/>
  <c r="K194" i="216"/>
  <c r="J194" i="216"/>
  <c r="L194" i="216" s="1"/>
  <c r="H194" i="216"/>
  <c r="G194" i="216"/>
  <c r="I194" i="216" s="1"/>
  <c r="AC193" i="216"/>
  <c r="AB193" i="216"/>
  <c r="AD193" i="216" s="1"/>
  <c r="Z193" i="216"/>
  <c r="Y193" i="216"/>
  <c r="AA193" i="216" s="1"/>
  <c r="W193" i="216"/>
  <c r="V193" i="216"/>
  <c r="X193" i="216" s="1"/>
  <c r="T193" i="216"/>
  <c r="S193" i="216"/>
  <c r="U193" i="216" s="1"/>
  <c r="Q193" i="216"/>
  <c r="P193" i="216"/>
  <c r="R193" i="216" s="1"/>
  <c r="N193" i="216"/>
  <c r="M193" i="216"/>
  <c r="O193" i="216" s="1"/>
  <c r="K193" i="216"/>
  <c r="J193" i="216"/>
  <c r="L193" i="216" s="1"/>
  <c r="H193" i="216"/>
  <c r="G193" i="216"/>
  <c r="I193" i="216" s="1"/>
  <c r="AC192" i="216"/>
  <c r="AB192" i="216"/>
  <c r="AD192" i="216" s="1"/>
  <c r="Z192" i="216"/>
  <c r="Y192" i="216"/>
  <c r="AA192" i="216" s="1"/>
  <c r="W192" i="216"/>
  <c r="V192" i="216"/>
  <c r="X192" i="216" s="1"/>
  <c r="T192" i="216"/>
  <c r="S192" i="216"/>
  <c r="U192" i="216" s="1"/>
  <c r="Q192" i="216"/>
  <c r="P192" i="216"/>
  <c r="R192" i="216" s="1"/>
  <c r="N192" i="216"/>
  <c r="M192" i="216"/>
  <c r="O192" i="216" s="1"/>
  <c r="K192" i="216"/>
  <c r="J192" i="216"/>
  <c r="L192" i="216" s="1"/>
  <c r="H192" i="216"/>
  <c r="G192" i="216"/>
  <c r="I192" i="216" s="1"/>
  <c r="AC191" i="216"/>
  <c r="AB191" i="216"/>
  <c r="AD191" i="216" s="1"/>
  <c r="Z191" i="216"/>
  <c r="Y191" i="216"/>
  <c r="AA191" i="216" s="1"/>
  <c r="W191" i="216"/>
  <c r="V191" i="216"/>
  <c r="X191" i="216" s="1"/>
  <c r="T191" i="216"/>
  <c r="S191" i="216"/>
  <c r="U191" i="216" s="1"/>
  <c r="Q191" i="216"/>
  <c r="P191" i="216"/>
  <c r="R191" i="216" s="1"/>
  <c r="N191" i="216"/>
  <c r="M191" i="216"/>
  <c r="O191" i="216" s="1"/>
  <c r="K191" i="216"/>
  <c r="J191" i="216"/>
  <c r="L191" i="216" s="1"/>
  <c r="H191" i="216"/>
  <c r="G191" i="216"/>
  <c r="I191" i="216" s="1"/>
  <c r="AC190" i="216"/>
  <c r="AB190" i="216"/>
  <c r="AD190" i="216" s="1"/>
  <c r="Z190" i="216"/>
  <c r="Y190" i="216"/>
  <c r="AA190" i="216" s="1"/>
  <c r="W190" i="216"/>
  <c r="V190" i="216"/>
  <c r="X190" i="216" s="1"/>
  <c r="T190" i="216"/>
  <c r="S190" i="216"/>
  <c r="U190" i="216" s="1"/>
  <c r="Q190" i="216"/>
  <c r="P190" i="216"/>
  <c r="R190" i="216" s="1"/>
  <c r="N190" i="216"/>
  <c r="M190" i="216"/>
  <c r="O190" i="216" s="1"/>
  <c r="K190" i="216"/>
  <c r="J190" i="216"/>
  <c r="L190" i="216" s="1"/>
  <c r="H190" i="216"/>
  <c r="G190" i="216"/>
  <c r="I190" i="216" s="1"/>
  <c r="AC189" i="216"/>
  <c r="AB189" i="216"/>
  <c r="AD189" i="216" s="1"/>
  <c r="Z189" i="216"/>
  <c r="Y189" i="216"/>
  <c r="AA189" i="216" s="1"/>
  <c r="W189" i="216"/>
  <c r="V189" i="216"/>
  <c r="X189" i="216" s="1"/>
  <c r="T189" i="216"/>
  <c r="S189" i="216"/>
  <c r="U189" i="216" s="1"/>
  <c r="Q189" i="216"/>
  <c r="P189" i="216"/>
  <c r="R189" i="216" s="1"/>
  <c r="N189" i="216"/>
  <c r="M189" i="216"/>
  <c r="O189" i="216" s="1"/>
  <c r="K189" i="216"/>
  <c r="J189" i="216"/>
  <c r="L189" i="216" s="1"/>
  <c r="H189" i="216"/>
  <c r="G189" i="216"/>
  <c r="I189" i="216" s="1"/>
  <c r="AC188" i="216"/>
  <c r="AB188" i="216"/>
  <c r="AD188" i="216" s="1"/>
  <c r="Z188" i="216"/>
  <c r="Y188" i="216"/>
  <c r="AA188" i="216" s="1"/>
  <c r="W188" i="216"/>
  <c r="V188" i="216"/>
  <c r="X188" i="216" s="1"/>
  <c r="T188" i="216"/>
  <c r="S188" i="216"/>
  <c r="U188" i="216" s="1"/>
  <c r="Q188" i="216"/>
  <c r="P188" i="216"/>
  <c r="R188" i="216" s="1"/>
  <c r="N188" i="216"/>
  <c r="M188" i="216"/>
  <c r="O188" i="216" s="1"/>
  <c r="K188" i="216"/>
  <c r="J188" i="216"/>
  <c r="L188" i="216" s="1"/>
  <c r="H188" i="216"/>
  <c r="G188" i="216"/>
  <c r="I188" i="216" s="1"/>
  <c r="AC187" i="216"/>
  <c r="AB187" i="216"/>
  <c r="AD187" i="216" s="1"/>
  <c r="Z187" i="216"/>
  <c r="Y187" i="216"/>
  <c r="AA187" i="216" s="1"/>
  <c r="W187" i="216"/>
  <c r="V187" i="216"/>
  <c r="X187" i="216" s="1"/>
  <c r="T187" i="216"/>
  <c r="S187" i="216"/>
  <c r="U187" i="216" s="1"/>
  <c r="Q187" i="216"/>
  <c r="P187" i="216"/>
  <c r="R187" i="216" s="1"/>
  <c r="N187" i="216"/>
  <c r="M187" i="216"/>
  <c r="O187" i="216" s="1"/>
  <c r="K187" i="216"/>
  <c r="J187" i="216"/>
  <c r="L187" i="216" s="1"/>
  <c r="H187" i="216"/>
  <c r="G187" i="216"/>
  <c r="I187" i="216" s="1"/>
  <c r="AC186" i="216"/>
  <c r="AB186" i="216"/>
  <c r="AD186" i="216" s="1"/>
  <c r="Z186" i="216"/>
  <c r="Y186" i="216"/>
  <c r="AA186" i="216" s="1"/>
  <c r="W186" i="216"/>
  <c r="V186" i="216"/>
  <c r="X186" i="216" s="1"/>
  <c r="T186" i="216"/>
  <c r="S186" i="216"/>
  <c r="U186" i="216" s="1"/>
  <c r="Q186" i="216"/>
  <c r="P186" i="216"/>
  <c r="R186" i="216" s="1"/>
  <c r="N186" i="216"/>
  <c r="M186" i="216"/>
  <c r="O186" i="216" s="1"/>
  <c r="K186" i="216"/>
  <c r="J186" i="216"/>
  <c r="L186" i="216" s="1"/>
  <c r="H186" i="216"/>
  <c r="G186" i="216"/>
  <c r="I186" i="216" s="1"/>
  <c r="AC185" i="216"/>
  <c r="AB185" i="216"/>
  <c r="AD185" i="216" s="1"/>
  <c r="Z185" i="216"/>
  <c r="Y185" i="216"/>
  <c r="AA185" i="216" s="1"/>
  <c r="W185" i="216"/>
  <c r="V185" i="216"/>
  <c r="X185" i="216" s="1"/>
  <c r="T185" i="216"/>
  <c r="S185" i="216"/>
  <c r="U185" i="216" s="1"/>
  <c r="Q185" i="216"/>
  <c r="P185" i="216"/>
  <c r="R185" i="216" s="1"/>
  <c r="N185" i="216"/>
  <c r="M185" i="216"/>
  <c r="O185" i="216" s="1"/>
  <c r="K185" i="216"/>
  <c r="J185" i="216"/>
  <c r="L185" i="216" s="1"/>
  <c r="H185" i="216"/>
  <c r="G185" i="216"/>
  <c r="I185" i="216" s="1"/>
  <c r="AC184" i="216"/>
  <c r="AB184" i="216"/>
  <c r="AD184" i="216" s="1"/>
  <c r="Z184" i="216"/>
  <c r="Y184" i="216"/>
  <c r="AA184" i="216" s="1"/>
  <c r="W184" i="216"/>
  <c r="V184" i="216"/>
  <c r="X184" i="216" s="1"/>
  <c r="T184" i="216"/>
  <c r="S184" i="216"/>
  <c r="U184" i="216" s="1"/>
  <c r="Q184" i="216"/>
  <c r="P184" i="216"/>
  <c r="R184" i="216" s="1"/>
  <c r="N184" i="216"/>
  <c r="M184" i="216"/>
  <c r="O184" i="216" s="1"/>
  <c r="K184" i="216"/>
  <c r="J184" i="216"/>
  <c r="L184" i="216" s="1"/>
  <c r="H184" i="216"/>
  <c r="G184" i="216"/>
  <c r="I184" i="216" s="1"/>
  <c r="AC183" i="216"/>
  <c r="AB183" i="216"/>
  <c r="AD183" i="216" s="1"/>
  <c r="Z183" i="216"/>
  <c r="Y183" i="216"/>
  <c r="AA183" i="216" s="1"/>
  <c r="W183" i="216"/>
  <c r="V183" i="216"/>
  <c r="X183" i="216" s="1"/>
  <c r="T183" i="216"/>
  <c r="S183" i="216"/>
  <c r="U183" i="216" s="1"/>
  <c r="Q183" i="216"/>
  <c r="P183" i="216"/>
  <c r="R183" i="216" s="1"/>
  <c r="N183" i="216"/>
  <c r="M183" i="216"/>
  <c r="O183" i="216" s="1"/>
  <c r="K183" i="216"/>
  <c r="J183" i="216"/>
  <c r="L183" i="216" s="1"/>
  <c r="H183" i="216"/>
  <c r="G183" i="216"/>
  <c r="I183" i="216" s="1"/>
  <c r="AC182" i="216"/>
  <c r="AB182" i="216"/>
  <c r="AD182" i="216" s="1"/>
  <c r="Z182" i="216"/>
  <c r="Y182" i="216"/>
  <c r="AA182" i="216" s="1"/>
  <c r="W182" i="216"/>
  <c r="V182" i="216"/>
  <c r="X182" i="216" s="1"/>
  <c r="T182" i="216"/>
  <c r="S182" i="216"/>
  <c r="U182" i="216" s="1"/>
  <c r="Q182" i="216"/>
  <c r="P182" i="216"/>
  <c r="R182" i="216" s="1"/>
  <c r="N182" i="216"/>
  <c r="M182" i="216"/>
  <c r="O182" i="216" s="1"/>
  <c r="K182" i="216"/>
  <c r="J182" i="216"/>
  <c r="L182" i="216" s="1"/>
  <c r="H182" i="216"/>
  <c r="G182" i="216"/>
  <c r="I182" i="216" s="1"/>
  <c r="AC181" i="216"/>
  <c r="AB181" i="216"/>
  <c r="AD181" i="216" s="1"/>
  <c r="Z181" i="216"/>
  <c r="Y181" i="216"/>
  <c r="AA181" i="216" s="1"/>
  <c r="W181" i="216"/>
  <c r="V181" i="216"/>
  <c r="X181" i="216" s="1"/>
  <c r="T181" i="216"/>
  <c r="S181" i="216"/>
  <c r="U181" i="216" s="1"/>
  <c r="Q181" i="216"/>
  <c r="P181" i="216"/>
  <c r="R181" i="216" s="1"/>
  <c r="N181" i="216"/>
  <c r="M181" i="216"/>
  <c r="O181" i="216" s="1"/>
  <c r="K181" i="216"/>
  <c r="J181" i="216"/>
  <c r="L181" i="216" s="1"/>
  <c r="H181" i="216"/>
  <c r="G181" i="216"/>
  <c r="I181" i="216" s="1"/>
  <c r="AC180" i="216"/>
  <c r="AB180" i="216"/>
  <c r="AD180" i="216" s="1"/>
  <c r="Z180" i="216"/>
  <c r="Y180" i="216"/>
  <c r="AA180" i="216" s="1"/>
  <c r="W180" i="216"/>
  <c r="V180" i="216"/>
  <c r="X180" i="216" s="1"/>
  <c r="T180" i="216"/>
  <c r="S180" i="216"/>
  <c r="U180" i="216" s="1"/>
  <c r="Q180" i="216"/>
  <c r="P180" i="216"/>
  <c r="R180" i="216" s="1"/>
  <c r="N180" i="216"/>
  <c r="M180" i="216"/>
  <c r="O180" i="216" s="1"/>
  <c r="K180" i="216"/>
  <c r="J180" i="216"/>
  <c r="L180" i="216" s="1"/>
  <c r="H180" i="216"/>
  <c r="G180" i="216"/>
  <c r="I180" i="216" s="1"/>
  <c r="AC179" i="216"/>
  <c r="AB179" i="216"/>
  <c r="AD179" i="216" s="1"/>
  <c r="Z179" i="216"/>
  <c r="Y179" i="216"/>
  <c r="AA179" i="216" s="1"/>
  <c r="W179" i="216"/>
  <c r="V179" i="216"/>
  <c r="X179" i="216" s="1"/>
  <c r="T179" i="216"/>
  <c r="S179" i="216"/>
  <c r="U179" i="216" s="1"/>
  <c r="Q179" i="216"/>
  <c r="P179" i="216"/>
  <c r="R179" i="216" s="1"/>
  <c r="N179" i="216"/>
  <c r="M179" i="216"/>
  <c r="O179" i="216" s="1"/>
  <c r="K179" i="216"/>
  <c r="J179" i="216"/>
  <c r="L179" i="216" s="1"/>
  <c r="H179" i="216"/>
  <c r="G179" i="216"/>
  <c r="I179" i="216" s="1"/>
  <c r="AC178" i="216"/>
  <c r="AB178" i="216"/>
  <c r="AD178" i="216" s="1"/>
  <c r="Z178" i="216"/>
  <c r="Y178" i="216"/>
  <c r="AA178" i="216" s="1"/>
  <c r="W178" i="216"/>
  <c r="V178" i="216"/>
  <c r="X178" i="216" s="1"/>
  <c r="T178" i="216"/>
  <c r="S178" i="216"/>
  <c r="U178" i="216" s="1"/>
  <c r="Q178" i="216"/>
  <c r="P178" i="216"/>
  <c r="R178" i="216" s="1"/>
  <c r="N178" i="216"/>
  <c r="M178" i="216"/>
  <c r="O178" i="216" s="1"/>
  <c r="K178" i="216"/>
  <c r="J178" i="216"/>
  <c r="L178" i="216" s="1"/>
  <c r="H178" i="216"/>
  <c r="G178" i="216"/>
  <c r="I178" i="216" s="1"/>
  <c r="AC177" i="216"/>
  <c r="AB177" i="216"/>
  <c r="AD177" i="216" s="1"/>
  <c r="Z177" i="216"/>
  <c r="Y177" i="216"/>
  <c r="AA177" i="216" s="1"/>
  <c r="W177" i="216"/>
  <c r="V177" i="216"/>
  <c r="X177" i="216" s="1"/>
  <c r="T177" i="216"/>
  <c r="S177" i="216"/>
  <c r="U177" i="216" s="1"/>
  <c r="Q177" i="216"/>
  <c r="P177" i="216"/>
  <c r="R177" i="216" s="1"/>
  <c r="N177" i="216"/>
  <c r="M177" i="216"/>
  <c r="O177" i="216" s="1"/>
  <c r="K177" i="216"/>
  <c r="J177" i="216"/>
  <c r="L177" i="216" s="1"/>
  <c r="H177" i="216"/>
  <c r="G177" i="216"/>
  <c r="I177" i="216" s="1"/>
  <c r="AC176" i="216"/>
  <c r="AB176" i="216"/>
  <c r="AD176" i="216" s="1"/>
  <c r="Z176" i="216"/>
  <c r="Y176" i="216"/>
  <c r="AA176" i="216" s="1"/>
  <c r="W176" i="216"/>
  <c r="V176" i="216"/>
  <c r="X176" i="216" s="1"/>
  <c r="T176" i="216"/>
  <c r="S176" i="216"/>
  <c r="U176" i="216" s="1"/>
  <c r="Q176" i="216"/>
  <c r="P176" i="216"/>
  <c r="R176" i="216" s="1"/>
  <c r="N176" i="216"/>
  <c r="M176" i="216"/>
  <c r="O176" i="216" s="1"/>
  <c r="K176" i="216"/>
  <c r="J176" i="216"/>
  <c r="L176" i="216" s="1"/>
  <c r="H176" i="216"/>
  <c r="G176" i="216"/>
  <c r="I176" i="216" s="1"/>
  <c r="AC175" i="216"/>
  <c r="AB175" i="216"/>
  <c r="AD175" i="216" s="1"/>
  <c r="Z175" i="216"/>
  <c r="Y175" i="216"/>
  <c r="AA175" i="216" s="1"/>
  <c r="W175" i="216"/>
  <c r="V175" i="216"/>
  <c r="X175" i="216" s="1"/>
  <c r="T175" i="216"/>
  <c r="S175" i="216"/>
  <c r="U175" i="216" s="1"/>
  <c r="Q175" i="216"/>
  <c r="P175" i="216"/>
  <c r="R175" i="216" s="1"/>
  <c r="N175" i="216"/>
  <c r="M175" i="216"/>
  <c r="O175" i="216" s="1"/>
  <c r="K175" i="216"/>
  <c r="J175" i="216"/>
  <c r="L175" i="216" s="1"/>
  <c r="H175" i="216"/>
  <c r="G175" i="216"/>
  <c r="I175" i="216" s="1"/>
  <c r="AC174" i="216"/>
  <c r="AB174" i="216"/>
  <c r="AD174" i="216" s="1"/>
  <c r="Z174" i="216"/>
  <c r="Y174" i="216"/>
  <c r="AA174" i="216" s="1"/>
  <c r="W174" i="216"/>
  <c r="V174" i="216"/>
  <c r="X174" i="216" s="1"/>
  <c r="T174" i="216"/>
  <c r="S174" i="216"/>
  <c r="U174" i="216" s="1"/>
  <c r="Q174" i="216"/>
  <c r="P174" i="216"/>
  <c r="R174" i="216" s="1"/>
  <c r="N174" i="216"/>
  <c r="M174" i="216"/>
  <c r="O174" i="216" s="1"/>
  <c r="K174" i="216"/>
  <c r="J174" i="216"/>
  <c r="L174" i="216" s="1"/>
  <c r="H174" i="216"/>
  <c r="G174" i="216"/>
  <c r="I174" i="216" s="1"/>
  <c r="AC173" i="216"/>
  <c r="AB173" i="216"/>
  <c r="AD173" i="216" s="1"/>
  <c r="Z173" i="216"/>
  <c r="Y173" i="216"/>
  <c r="AA173" i="216" s="1"/>
  <c r="W173" i="216"/>
  <c r="V173" i="216"/>
  <c r="X173" i="216" s="1"/>
  <c r="T173" i="216"/>
  <c r="S173" i="216"/>
  <c r="U173" i="216" s="1"/>
  <c r="Q173" i="216"/>
  <c r="P173" i="216"/>
  <c r="R173" i="216" s="1"/>
  <c r="N173" i="216"/>
  <c r="M173" i="216"/>
  <c r="O173" i="216" s="1"/>
  <c r="K173" i="216"/>
  <c r="J173" i="216"/>
  <c r="L173" i="216" s="1"/>
  <c r="H173" i="216"/>
  <c r="G173" i="216"/>
  <c r="I173" i="216" s="1"/>
  <c r="AC172" i="216"/>
  <c r="AB172" i="216"/>
  <c r="AD172" i="216" s="1"/>
  <c r="Z172" i="216"/>
  <c r="Y172" i="216"/>
  <c r="AA172" i="216" s="1"/>
  <c r="W172" i="216"/>
  <c r="V172" i="216"/>
  <c r="X172" i="216" s="1"/>
  <c r="T172" i="216"/>
  <c r="S172" i="216"/>
  <c r="U172" i="216" s="1"/>
  <c r="Q172" i="216"/>
  <c r="P172" i="216"/>
  <c r="R172" i="216" s="1"/>
  <c r="N172" i="216"/>
  <c r="M172" i="216"/>
  <c r="O172" i="216" s="1"/>
  <c r="K172" i="216"/>
  <c r="J172" i="216"/>
  <c r="L172" i="216" s="1"/>
  <c r="H172" i="216"/>
  <c r="G172" i="216"/>
  <c r="I172" i="216" s="1"/>
  <c r="AC171" i="216"/>
  <c r="AB171" i="216"/>
  <c r="AD171" i="216" s="1"/>
  <c r="Z171" i="216"/>
  <c r="Y171" i="216"/>
  <c r="AA171" i="216" s="1"/>
  <c r="W171" i="216"/>
  <c r="V171" i="216"/>
  <c r="X171" i="216" s="1"/>
  <c r="T171" i="216"/>
  <c r="S171" i="216"/>
  <c r="U171" i="216" s="1"/>
  <c r="Q171" i="216"/>
  <c r="P171" i="216"/>
  <c r="R171" i="216" s="1"/>
  <c r="N171" i="216"/>
  <c r="M171" i="216"/>
  <c r="O171" i="216" s="1"/>
  <c r="K171" i="216"/>
  <c r="J171" i="216"/>
  <c r="L171" i="216" s="1"/>
  <c r="H171" i="216"/>
  <c r="G171" i="216"/>
  <c r="I171" i="216" s="1"/>
  <c r="AC170" i="216"/>
  <c r="AB170" i="216"/>
  <c r="AD170" i="216" s="1"/>
  <c r="Z170" i="216"/>
  <c r="Y170" i="216"/>
  <c r="AA170" i="216" s="1"/>
  <c r="W170" i="216"/>
  <c r="V170" i="216"/>
  <c r="X170" i="216" s="1"/>
  <c r="T170" i="216"/>
  <c r="S170" i="216"/>
  <c r="U170" i="216" s="1"/>
  <c r="Q170" i="216"/>
  <c r="P170" i="216"/>
  <c r="R170" i="216" s="1"/>
  <c r="N170" i="216"/>
  <c r="M170" i="216"/>
  <c r="O170" i="216" s="1"/>
  <c r="K170" i="216"/>
  <c r="J170" i="216"/>
  <c r="L170" i="216" s="1"/>
  <c r="H170" i="216"/>
  <c r="G170" i="216"/>
  <c r="I170" i="216" s="1"/>
  <c r="AC169" i="216"/>
  <c r="AB169" i="216"/>
  <c r="AD169" i="216" s="1"/>
  <c r="Z169" i="216"/>
  <c r="Y169" i="216"/>
  <c r="AA169" i="216" s="1"/>
  <c r="W169" i="216"/>
  <c r="V169" i="216"/>
  <c r="X169" i="216" s="1"/>
  <c r="T169" i="216"/>
  <c r="S169" i="216"/>
  <c r="U169" i="216" s="1"/>
  <c r="Q169" i="216"/>
  <c r="P169" i="216"/>
  <c r="R169" i="216" s="1"/>
  <c r="N169" i="216"/>
  <c r="M169" i="216"/>
  <c r="O169" i="216" s="1"/>
  <c r="K169" i="216"/>
  <c r="J169" i="216"/>
  <c r="L169" i="216" s="1"/>
  <c r="H169" i="216"/>
  <c r="G169" i="216"/>
  <c r="I169" i="216" s="1"/>
  <c r="AC168" i="216"/>
  <c r="AB168" i="216"/>
  <c r="AD168" i="216" s="1"/>
  <c r="Z168" i="216"/>
  <c r="Y168" i="216"/>
  <c r="AA168" i="216" s="1"/>
  <c r="W168" i="216"/>
  <c r="V168" i="216"/>
  <c r="X168" i="216" s="1"/>
  <c r="T168" i="216"/>
  <c r="S168" i="216"/>
  <c r="U168" i="216" s="1"/>
  <c r="Q168" i="216"/>
  <c r="P168" i="216"/>
  <c r="R168" i="216" s="1"/>
  <c r="N168" i="216"/>
  <c r="M168" i="216"/>
  <c r="O168" i="216" s="1"/>
  <c r="K168" i="216"/>
  <c r="J168" i="216"/>
  <c r="L168" i="216" s="1"/>
  <c r="H168" i="216"/>
  <c r="G168" i="216"/>
  <c r="I168" i="216" s="1"/>
  <c r="AC167" i="216"/>
  <c r="AB167" i="216"/>
  <c r="AD167" i="216" s="1"/>
  <c r="Z167" i="216"/>
  <c r="Y167" i="216"/>
  <c r="AA167" i="216" s="1"/>
  <c r="W167" i="216"/>
  <c r="V167" i="216"/>
  <c r="X167" i="216" s="1"/>
  <c r="T167" i="216"/>
  <c r="S167" i="216"/>
  <c r="U167" i="216" s="1"/>
  <c r="Q167" i="216"/>
  <c r="P167" i="216"/>
  <c r="R167" i="216" s="1"/>
  <c r="N167" i="216"/>
  <c r="M167" i="216"/>
  <c r="O167" i="216" s="1"/>
  <c r="K167" i="216"/>
  <c r="J167" i="216"/>
  <c r="L167" i="216" s="1"/>
  <c r="H167" i="216"/>
  <c r="G167" i="216"/>
  <c r="I167" i="216" s="1"/>
  <c r="AC166" i="216"/>
  <c r="AB166" i="216"/>
  <c r="AD166" i="216" s="1"/>
  <c r="Z166" i="216"/>
  <c r="Y166" i="216"/>
  <c r="AA166" i="216" s="1"/>
  <c r="W166" i="216"/>
  <c r="V166" i="216"/>
  <c r="X166" i="216" s="1"/>
  <c r="T166" i="216"/>
  <c r="S166" i="216"/>
  <c r="U166" i="216" s="1"/>
  <c r="Q166" i="216"/>
  <c r="P166" i="216"/>
  <c r="R166" i="216" s="1"/>
  <c r="N166" i="216"/>
  <c r="M166" i="216"/>
  <c r="O166" i="216" s="1"/>
  <c r="K166" i="216"/>
  <c r="J166" i="216"/>
  <c r="L166" i="216" s="1"/>
  <c r="H166" i="216"/>
  <c r="G166" i="216"/>
  <c r="I166" i="216" s="1"/>
  <c r="AC165" i="216"/>
  <c r="AB165" i="216"/>
  <c r="AD165" i="216" s="1"/>
  <c r="Z165" i="216"/>
  <c r="Y165" i="216"/>
  <c r="AA165" i="216" s="1"/>
  <c r="W165" i="216"/>
  <c r="V165" i="216"/>
  <c r="X165" i="216" s="1"/>
  <c r="T165" i="216"/>
  <c r="S165" i="216"/>
  <c r="U165" i="216" s="1"/>
  <c r="Q165" i="216"/>
  <c r="P165" i="216"/>
  <c r="R165" i="216" s="1"/>
  <c r="N165" i="216"/>
  <c r="M165" i="216"/>
  <c r="O165" i="216" s="1"/>
  <c r="K165" i="216"/>
  <c r="J165" i="216"/>
  <c r="L165" i="216" s="1"/>
  <c r="H165" i="216"/>
  <c r="G165" i="216"/>
  <c r="I165" i="216" s="1"/>
  <c r="AC164" i="216"/>
  <c r="AB164" i="216"/>
  <c r="AD164" i="216" s="1"/>
  <c r="Z164" i="216"/>
  <c r="Y164" i="216"/>
  <c r="AA164" i="216" s="1"/>
  <c r="W164" i="216"/>
  <c r="V164" i="216"/>
  <c r="X164" i="216" s="1"/>
  <c r="T164" i="216"/>
  <c r="S164" i="216"/>
  <c r="U164" i="216" s="1"/>
  <c r="Q164" i="216"/>
  <c r="P164" i="216"/>
  <c r="R164" i="216" s="1"/>
  <c r="N164" i="216"/>
  <c r="M164" i="216"/>
  <c r="O164" i="216" s="1"/>
  <c r="K164" i="216"/>
  <c r="J164" i="216"/>
  <c r="L164" i="216" s="1"/>
  <c r="H164" i="216"/>
  <c r="G164" i="216"/>
  <c r="I164" i="216" s="1"/>
  <c r="AC163" i="216"/>
  <c r="AB163" i="216"/>
  <c r="AD163" i="216" s="1"/>
  <c r="Z163" i="216"/>
  <c r="Y163" i="216"/>
  <c r="AA163" i="216" s="1"/>
  <c r="W163" i="216"/>
  <c r="V163" i="216"/>
  <c r="X163" i="216" s="1"/>
  <c r="T163" i="216"/>
  <c r="S163" i="216"/>
  <c r="U163" i="216" s="1"/>
  <c r="Q163" i="216"/>
  <c r="P163" i="216"/>
  <c r="R163" i="216" s="1"/>
  <c r="N163" i="216"/>
  <c r="M163" i="216"/>
  <c r="O163" i="216" s="1"/>
  <c r="K163" i="216"/>
  <c r="J163" i="216"/>
  <c r="L163" i="216" s="1"/>
  <c r="H163" i="216"/>
  <c r="G163" i="216"/>
  <c r="I163" i="216" s="1"/>
  <c r="AC162" i="216"/>
  <c r="AB162" i="216"/>
  <c r="AD162" i="216" s="1"/>
  <c r="Z162" i="216"/>
  <c r="Y162" i="216"/>
  <c r="AA162" i="216" s="1"/>
  <c r="W162" i="216"/>
  <c r="V162" i="216"/>
  <c r="X162" i="216" s="1"/>
  <c r="T162" i="216"/>
  <c r="S162" i="216"/>
  <c r="U162" i="216" s="1"/>
  <c r="Q162" i="216"/>
  <c r="P162" i="216"/>
  <c r="R162" i="216" s="1"/>
  <c r="N162" i="216"/>
  <c r="M162" i="216"/>
  <c r="O162" i="216" s="1"/>
  <c r="K162" i="216"/>
  <c r="J162" i="216"/>
  <c r="L162" i="216" s="1"/>
  <c r="H162" i="216"/>
  <c r="G162" i="216"/>
  <c r="I162" i="216" s="1"/>
  <c r="AC161" i="216"/>
  <c r="AB161" i="216"/>
  <c r="AD161" i="216" s="1"/>
  <c r="Z161" i="216"/>
  <c r="Y161" i="216"/>
  <c r="AA161" i="216" s="1"/>
  <c r="W161" i="216"/>
  <c r="V161" i="216"/>
  <c r="X161" i="216" s="1"/>
  <c r="T161" i="216"/>
  <c r="S161" i="216"/>
  <c r="U161" i="216" s="1"/>
  <c r="Q161" i="216"/>
  <c r="P161" i="216"/>
  <c r="R161" i="216" s="1"/>
  <c r="N161" i="216"/>
  <c r="M161" i="216"/>
  <c r="O161" i="216" s="1"/>
  <c r="K161" i="216"/>
  <c r="J161" i="216"/>
  <c r="L161" i="216" s="1"/>
  <c r="H161" i="216"/>
  <c r="G161" i="216"/>
  <c r="I161" i="216" s="1"/>
  <c r="AC160" i="216"/>
  <c r="AB160" i="216"/>
  <c r="AD160" i="216" s="1"/>
  <c r="Z160" i="216"/>
  <c r="Y160" i="216"/>
  <c r="AA160" i="216" s="1"/>
  <c r="W160" i="216"/>
  <c r="V160" i="216"/>
  <c r="X160" i="216" s="1"/>
  <c r="T160" i="216"/>
  <c r="S160" i="216"/>
  <c r="U160" i="216" s="1"/>
  <c r="Q160" i="216"/>
  <c r="P160" i="216"/>
  <c r="R160" i="216" s="1"/>
  <c r="N160" i="216"/>
  <c r="M160" i="216"/>
  <c r="O160" i="216" s="1"/>
  <c r="K160" i="216"/>
  <c r="J160" i="216"/>
  <c r="L160" i="216" s="1"/>
  <c r="H160" i="216"/>
  <c r="G160" i="216"/>
  <c r="I160" i="216" s="1"/>
  <c r="AC159" i="216"/>
  <c r="AB159" i="216"/>
  <c r="AD159" i="216" s="1"/>
  <c r="Z159" i="216"/>
  <c r="Y159" i="216"/>
  <c r="AA159" i="216" s="1"/>
  <c r="W159" i="216"/>
  <c r="V159" i="216"/>
  <c r="X159" i="216" s="1"/>
  <c r="T159" i="216"/>
  <c r="S159" i="216"/>
  <c r="U159" i="216" s="1"/>
  <c r="Q159" i="216"/>
  <c r="P159" i="216"/>
  <c r="R159" i="216" s="1"/>
  <c r="N159" i="216"/>
  <c r="M159" i="216"/>
  <c r="O159" i="216" s="1"/>
  <c r="K159" i="216"/>
  <c r="J159" i="216"/>
  <c r="L159" i="216" s="1"/>
  <c r="H159" i="216"/>
  <c r="G159" i="216"/>
  <c r="I159" i="216" s="1"/>
  <c r="AC158" i="216"/>
  <c r="AB158" i="216"/>
  <c r="AD158" i="216" s="1"/>
  <c r="Z158" i="216"/>
  <c r="Y158" i="216"/>
  <c r="AA158" i="216" s="1"/>
  <c r="W158" i="216"/>
  <c r="V158" i="216"/>
  <c r="X158" i="216" s="1"/>
  <c r="T158" i="216"/>
  <c r="S158" i="216"/>
  <c r="U158" i="216" s="1"/>
  <c r="Q158" i="216"/>
  <c r="P158" i="216"/>
  <c r="R158" i="216" s="1"/>
  <c r="N158" i="216"/>
  <c r="M158" i="216"/>
  <c r="O158" i="216" s="1"/>
  <c r="K158" i="216"/>
  <c r="J158" i="216"/>
  <c r="L158" i="216" s="1"/>
  <c r="H158" i="216"/>
  <c r="G158" i="216"/>
  <c r="I158" i="216" s="1"/>
  <c r="AC157" i="216"/>
  <c r="AB157" i="216"/>
  <c r="AD157" i="216" s="1"/>
  <c r="Z157" i="216"/>
  <c r="Y157" i="216"/>
  <c r="AA157" i="216" s="1"/>
  <c r="W157" i="216"/>
  <c r="V157" i="216"/>
  <c r="X157" i="216" s="1"/>
  <c r="T157" i="216"/>
  <c r="S157" i="216"/>
  <c r="U157" i="216" s="1"/>
  <c r="Q157" i="216"/>
  <c r="P157" i="216"/>
  <c r="R157" i="216" s="1"/>
  <c r="N157" i="216"/>
  <c r="M157" i="216"/>
  <c r="O157" i="216" s="1"/>
  <c r="K157" i="216"/>
  <c r="J157" i="216"/>
  <c r="L157" i="216" s="1"/>
  <c r="H157" i="216"/>
  <c r="G157" i="216"/>
  <c r="I157" i="216" s="1"/>
  <c r="AC156" i="216"/>
  <c r="AB156" i="216"/>
  <c r="AD156" i="216" s="1"/>
  <c r="Z156" i="216"/>
  <c r="Y156" i="216"/>
  <c r="AA156" i="216" s="1"/>
  <c r="W156" i="216"/>
  <c r="V156" i="216"/>
  <c r="X156" i="216" s="1"/>
  <c r="T156" i="216"/>
  <c r="S156" i="216"/>
  <c r="U156" i="216" s="1"/>
  <c r="Q156" i="216"/>
  <c r="P156" i="216"/>
  <c r="R156" i="216" s="1"/>
  <c r="N156" i="216"/>
  <c r="M156" i="216"/>
  <c r="O156" i="216" s="1"/>
  <c r="K156" i="216"/>
  <c r="J156" i="216"/>
  <c r="L156" i="216" s="1"/>
  <c r="H156" i="216"/>
  <c r="G156" i="216"/>
  <c r="I156" i="216" s="1"/>
  <c r="AC155" i="216"/>
  <c r="AB155" i="216"/>
  <c r="AD155" i="216" s="1"/>
  <c r="Z155" i="216"/>
  <c r="Y155" i="216"/>
  <c r="AA155" i="216" s="1"/>
  <c r="W155" i="216"/>
  <c r="V155" i="216"/>
  <c r="X155" i="216" s="1"/>
  <c r="T155" i="216"/>
  <c r="S155" i="216"/>
  <c r="U155" i="216" s="1"/>
  <c r="Q155" i="216"/>
  <c r="P155" i="216"/>
  <c r="R155" i="216" s="1"/>
  <c r="N155" i="216"/>
  <c r="M155" i="216"/>
  <c r="O155" i="216" s="1"/>
  <c r="K155" i="216"/>
  <c r="J155" i="216"/>
  <c r="L155" i="216" s="1"/>
  <c r="H155" i="216"/>
  <c r="G155" i="216"/>
  <c r="I155" i="216" s="1"/>
  <c r="AC154" i="216"/>
  <c r="AB154" i="216"/>
  <c r="AD154" i="216" s="1"/>
  <c r="Z154" i="216"/>
  <c r="Y154" i="216"/>
  <c r="AA154" i="216" s="1"/>
  <c r="W154" i="216"/>
  <c r="V154" i="216"/>
  <c r="X154" i="216" s="1"/>
  <c r="T154" i="216"/>
  <c r="S154" i="216"/>
  <c r="U154" i="216" s="1"/>
  <c r="Q154" i="216"/>
  <c r="P154" i="216"/>
  <c r="R154" i="216" s="1"/>
  <c r="N154" i="216"/>
  <c r="M154" i="216"/>
  <c r="O154" i="216" s="1"/>
  <c r="K154" i="216"/>
  <c r="J154" i="216"/>
  <c r="L154" i="216" s="1"/>
  <c r="H154" i="216"/>
  <c r="G154" i="216"/>
  <c r="I154" i="216" s="1"/>
  <c r="AC153" i="216"/>
  <c r="AB153" i="216"/>
  <c r="AD153" i="216" s="1"/>
  <c r="Z153" i="216"/>
  <c r="Y153" i="216"/>
  <c r="AA153" i="216" s="1"/>
  <c r="W153" i="216"/>
  <c r="V153" i="216"/>
  <c r="X153" i="216" s="1"/>
  <c r="T153" i="216"/>
  <c r="S153" i="216"/>
  <c r="U153" i="216" s="1"/>
  <c r="Q153" i="216"/>
  <c r="P153" i="216"/>
  <c r="R153" i="216" s="1"/>
  <c r="N153" i="216"/>
  <c r="M153" i="216"/>
  <c r="O153" i="216" s="1"/>
  <c r="K153" i="216"/>
  <c r="J153" i="216"/>
  <c r="L153" i="216" s="1"/>
  <c r="H153" i="216"/>
  <c r="G153" i="216"/>
  <c r="I153" i="216" s="1"/>
  <c r="AC152" i="216"/>
  <c r="AB152" i="216"/>
  <c r="AD152" i="216" s="1"/>
  <c r="Z152" i="216"/>
  <c r="Y152" i="216"/>
  <c r="AA152" i="216" s="1"/>
  <c r="W152" i="216"/>
  <c r="V152" i="216"/>
  <c r="X152" i="216" s="1"/>
  <c r="T152" i="216"/>
  <c r="S152" i="216"/>
  <c r="U152" i="216" s="1"/>
  <c r="Q152" i="216"/>
  <c r="P152" i="216"/>
  <c r="R152" i="216" s="1"/>
  <c r="N152" i="216"/>
  <c r="M152" i="216"/>
  <c r="O152" i="216" s="1"/>
  <c r="K152" i="216"/>
  <c r="J152" i="216"/>
  <c r="L152" i="216" s="1"/>
  <c r="H152" i="216"/>
  <c r="G152" i="216"/>
  <c r="I152" i="216" s="1"/>
  <c r="AC151" i="216"/>
  <c r="AB151" i="216"/>
  <c r="AD151" i="216" s="1"/>
  <c r="Z151" i="216"/>
  <c r="Y151" i="216"/>
  <c r="AA151" i="216" s="1"/>
  <c r="W151" i="216"/>
  <c r="V151" i="216"/>
  <c r="X151" i="216" s="1"/>
  <c r="T151" i="216"/>
  <c r="S151" i="216"/>
  <c r="U151" i="216" s="1"/>
  <c r="Q151" i="216"/>
  <c r="P151" i="216"/>
  <c r="R151" i="216" s="1"/>
  <c r="N151" i="216"/>
  <c r="M151" i="216"/>
  <c r="O151" i="216" s="1"/>
  <c r="K151" i="216"/>
  <c r="J151" i="216"/>
  <c r="L151" i="216" s="1"/>
  <c r="H151" i="216"/>
  <c r="G151" i="216"/>
  <c r="I151" i="216" s="1"/>
  <c r="AC150" i="216"/>
  <c r="AB150" i="216"/>
  <c r="AD150" i="216" s="1"/>
  <c r="Z150" i="216"/>
  <c r="Y150" i="216"/>
  <c r="AA150" i="216" s="1"/>
  <c r="W150" i="216"/>
  <c r="V150" i="216"/>
  <c r="X150" i="216" s="1"/>
  <c r="T150" i="216"/>
  <c r="S150" i="216"/>
  <c r="U150" i="216" s="1"/>
  <c r="Q150" i="216"/>
  <c r="P150" i="216"/>
  <c r="R150" i="216" s="1"/>
  <c r="N150" i="216"/>
  <c r="M150" i="216"/>
  <c r="O150" i="216" s="1"/>
  <c r="K150" i="216"/>
  <c r="J150" i="216"/>
  <c r="L150" i="216" s="1"/>
  <c r="H150" i="216"/>
  <c r="G150" i="216"/>
  <c r="I150" i="216" s="1"/>
  <c r="AC149" i="216"/>
  <c r="AB149" i="216"/>
  <c r="AD149" i="216" s="1"/>
  <c r="Z149" i="216"/>
  <c r="Y149" i="216"/>
  <c r="AA149" i="216" s="1"/>
  <c r="W149" i="216"/>
  <c r="V149" i="216"/>
  <c r="X149" i="216" s="1"/>
  <c r="T149" i="216"/>
  <c r="S149" i="216"/>
  <c r="U149" i="216" s="1"/>
  <c r="Q149" i="216"/>
  <c r="P149" i="216"/>
  <c r="R149" i="216" s="1"/>
  <c r="N149" i="216"/>
  <c r="M149" i="216"/>
  <c r="O149" i="216" s="1"/>
  <c r="K149" i="216"/>
  <c r="J149" i="216"/>
  <c r="L149" i="216" s="1"/>
  <c r="H149" i="216"/>
  <c r="G149" i="216"/>
  <c r="I149" i="216" s="1"/>
  <c r="AC148" i="216"/>
  <c r="AB148" i="216"/>
  <c r="AD148" i="216" s="1"/>
  <c r="Z148" i="216"/>
  <c r="Y148" i="216"/>
  <c r="AA148" i="216" s="1"/>
  <c r="W148" i="216"/>
  <c r="V148" i="216"/>
  <c r="X148" i="216" s="1"/>
  <c r="T148" i="216"/>
  <c r="S148" i="216"/>
  <c r="U148" i="216" s="1"/>
  <c r="Q148" i="216"/>
  <c r="P148" i="216"/>
  <c r="R148" i="216" s="1"/>
  <c r="N148" i="216"/>
  <c r="M148" i="216"/>
  <c r="O148" i="216" s="1"/>
  <c r="K148" i="216"/>
  <c r="J148" i="216"/>
  <c r="L148" i="216" s="1"/>
  <c r="H148" i="216"/>
  <c r="G148" i="216"/>
  <c r="I148" i="216" s="1"/>
  <c r="AC147" i="216"/>
  <c r="AB147" i="216"/>
  <c r="AD147" i="216" s="1"/>
  <c r="Z147" i="216"/>
  <c r="Y147" i="216"/>
  <c r="AA147" i="216" s="1"/>
  <c r="W147" i="216"/>
  <c r="V147" i="216"/>
  <c r="X147" i="216" s="1"/>
  <c r="T147" i="216"/>
  <c r="S147" i="216"/>
  <c r="U147" i="216" s="1"/>
  <c r="Q147" i="216"/>
  <c r="P147" i="216"/>
  <c r="R147" i="216" s="1"/>
  <c r="N147" i="216"/>
  <c r="M147" i="216"/>
  <c r="O147" i="216" s="1"/>
  <c r="K147" i="216"/>
  <c r="J147" i="216"/>
  <c r="L147" i="216" s="1"/>
  <c r="H147" i="216"/>
  <c r="G147" i="216"/>
  <c r="I147" i="216" s="1"/>
  <c r="AC146" i="216"/>
  <c r="AB146" i="216"/>
  <c r="AD146" i="216" s="1"/>
  <c r="Z146" i="216"/>
  <c r="Y146" i="216"/>
  <c r="AA146" i="216" s="1"/>
  <c r="W146" i="216"/>
  <c r="V146" i="216"/>
  <c r="X146" i="216" s="1"/>
  <c r="T146" i="216"/>
  <c r="S146" i="216"/>
  <c r="U146" i="216" s="1"/>
  <c r="Q146" i="216"/>
  <c r="P146" i="216"/>
  <c r="R146" i="216" s="1"/>
  <c r="N146" i="216"/>
  <c r="M146" i="216"/>
  <c r="O146" i="216" s="1"/>
  <c r="K146" i="216"/>
  <c r="J146" i="216"/>
  <c r="L146" i="216" s="1"/>
  <c r="H146" i="216"/>
  <c r="G146" i="216"/>
  <c r="I146" i="216" s="1"/>
  <c r="AC145" i="216"/>
  <c r="AB145" i="216"/>
  <c r="AD145" i="216" s="1"/>
  <c r="Z145" i="216"/>
  <c r="Y145" i="216"/>
  <c r="AA145" i="216" s="1"/>
  <c r="W145" i="216"/>
  <c r="V145" i="216"/>
  <c r="X145" i="216" s="1"/>
  <c r="T145" i="216"/>
  <c r="S145" i="216"/>
  <c r="U145" i="216" s="1"/>
  <c r="Q145" i="216"/>
  <c r="P145" i="216"/>
  <c r="R145" i="216" s="1"/>
  <c r="N145" i="216"/>
  <c r="M145" i="216"/>
  <c r="O145" i="216" s="1"/>
  <c r="K145" i="216"/>
  <c r="J145" i="216"/>
  <c r="L145" i="216" s="1"/>
  <c r="H145" i="216"/>
  <c r="G145" i="216"/>
  <c r="I145" i="216" s="1"/>
  <c r="AC144" i="216"/>
  <c r="AB144" i="216"/>
  <c r="AD144" i="216" s="1"/>
  <c r="Z144" i="216"/>
  <c r="Y144" i="216"/>
  <c r="AA144" i="216" s="1"/>
  <c r="W144" i="216"/>
  <c r="V144" i="216"/>
  <c r="X144" i="216" s="1"/>
  <c r="T144" i="216"/>
  <c r="S144" i="216"/>
  <c r="U144" i="216" s="1"/>
  <c r="Q144" i="216"/>
  <c r="P144" i="216"/>
  <c r="R144" i="216" s="1"/>
  <c r="N144" i="216"/>
  <c r="M144" i="216"/>
  <c r="O144" i="216" s="1"/>
  <c r="K144" i="216"/>
  <c r="J144" i="216"/>
  <c r="L144" i="216" s="1"/>
  <c r="H144" i="216"/>
  <c r="G144" i="216"/>
  <c r="I144" i="216" s="1"/>
  <c r="AC143" i="216"/>
  <c r="AB143" i="216"/>
  <c r="AD143" i="216" s="1"/>
  <c r="Z143" i="216"/>
  <c r="Y143" i="216"/>
  <c r="AA143" i="216" s="1"/>
  <c r="W143" i="216"/>
  <c r="V143" i="216"/>
  <c r="X143" i="216" s="1"/>
  <c r="T143" i="216"/>
  <c r="S143" i="216"/>
  <c r="U143" i="216" s="1"/>
  <c r="Q143" i="216"/>
  <c r="P143" i="216"/>
  <c r="R143" i="216" s="1"/>
  <c r="N143" i="216"/>
  <c r="M143" i="216"/>
  <c r="O143" i="216" s="1"/>
  <c r="K143" i="216"/>
  <c r="J143" i="216"/>
  <c r="L143" i="216" s="1"/>
  <c r="H143" i="216"/>
  <c r="G143" i="216"/>
  <c r="I143" i="216" s="1"/>
  <c r="AC142" i="216"/>
  <c r="AB142" i="216"/>
  <c r="AD142" i="216" s="1"/>
  <c r="Z142" i="216"/>
  <c r="Y142" i="216"/>
  <c r="AA142" i="216" s="1"/>
  <c r="W142" i="216"/>
  <c r="V142" i="216"/>
  <c r="X142" i="216" s="1"/>
  <c r="T142" i="216"/>
  <c r="S142" i="216"/>
  <c r="U142" i="216" s="1"/>
  <c r="Q142" i="216"/>
  <c r="P142" i="216"/>
  <c r="R142" i="216" s="1"/>
  <c r="N142" i="216"/>
  <c r="M142" i="216"/>
  <c r="O142" i="216" s="1"/>
  <c r="K142" i="216"/>
  <c r="J142" i="216"/>
  <c r="L142" i="216" s="1"/>
  <c r="H142" i="216"/>
  <c r="G142" i="216"/>
  <c r="I142" i="216" s="1"/>
  <c r="AC141" i="216"/>
  <c r="AB141" i="216"/>
  <c r="AD141" i="216" s="1"/>
  <c r="Z141" i="216"/>
  <c r="Y141" i="216"/>
  <c r="AA141" i="216" s="1"/>
  <c r="W141" i="216"/>
  <c r="V141" i="216"/>
  <c r="X141" i="216" s="1"/>
  <c r="T141" i="216"/>
  <c r="S141" i="216"/>
  <c r="U141" i="216" s="1"/>
  <c r="Q141" i="216"/>
  <c r="P141" i="216"/>
  <c r="R141" i="216" s="1"/>
  <c r="N141" i="216"/>
  <c r="M141" i="216"/>
  <c r="O141" i="216" s="1"/>
  <c r="K141" i="216"/>
  <c r="J141" i="216"/>
  <c r="L141" i="216" s="1"/>
  <c r="H141" i="216"/>
  <c r="G141" i="216"/>
  <c r="I141" i="216" s="1"/>
  <c r="AC140" i="216"/>
  <c r="AB140" i="216"/>
  <c r="AD140" i="216" s="1"/>
  <c r="Z140" i="216"/>
  <c r="Y140" i="216"/>
  <c r="AA140" i="216" s="1"/>
  <c r="W140" i="216"/>
  <c r="V140" i="216"/>
  <c r="X140" i="216" s="1"/>
  <c r="T140" i="216"/>
  <c r="S140" i="216"/>
  <c r="U140" i="216" s="1"/>
  <c r="Q140" i="216"/>
  <c r="P140" i="216"/>
  <c r="R140" i="216" s="1"/>
  <c r="N140" i="216"/>
  <c r="M140" i="216"/>
  <c r="O140" i="216" s="1"/>
  <c r="K140" i="216"/>
  <c r="J140" i="216"/>
  <c r="L140" i="216" s="1"/>
  <c r="H140" i="216"/>
  <c r="G140" i="216"/>
  <c r="I140" i="216" s="1"/>
  <c r="AC139" i="216"/>
  <c r="AB139" i="216"/>
  <c r="AD139" i="216" s="1"/>
  <c r="Z139" i="216"/>
  <c r="Y139" i="216"/>
  <c r="AA139" i="216" s="1"/>
  <c r="W139" i="216"/>
  <c r="V139" i="216"/>
  <c r="X139" i="216" s="1"/>
  <c r="T139" i="216"/>
  <c r="S139" i="216"/>
  <c r="U139" i="216" s="1"/>
  <c r="Q139" i="216"/>
  <c r="P139" i="216"/>
  <c r="R139" i="216" s="1"/>
  <c r="N139" i="216"/>
  <c r="M139" i="216"/>
  <c r="O139" i="216" s="1"/>
  <c r="K139" i="216"/>
  <c r="J139" i="216"/>
  <c r="L139" i="216" s="1"/>
  <c r="H139" i="216"/>
  <c r="G139" i="216"/>
  <c r="I139" i="216" s="1"/>
  <c r="AC138" i="216"/>
  <c r="AB138" i="216"/>
  <c r="AD138" i="216" s="1"/>
  <c r="Z138" i="216"/>
  <c r="Y138" i="216"/>
  <c r="AA138" i="216" s="1"/>
  <c r="W138" i="216"/>
  <c r="V138" i="216"/>
  <c r="X138" i="216" s="1"/>
  <c r="T138" i="216"/>
  <c r="S138" i="216"/>
  <c r="U138" i="216" s="1"/>
  <c r="Q138" i="216"/>
  <c r="P138" i="216"/>
  <c r="R138" i="216" s="1"/>
  <c r="N138" i="216"/>
  <c r="M138" i="216"/>
  <c r="O138" i="216" s="1"/>
  <c r="K138" i="216"/>
  <c r="J138" i="216"/>
  <c r="L138" i="216" s="1"/>
  <c r="H138" i="216"/>
  <c r="G138" i="216"/>
  <c r="I138" i="216" s="1"/>
  <c r="AC137" i="216"/>
  <c r="AB137" i="216"/>
  <c r="AD137" i="216" s="1"/>
  <c r="Z137" i="216"/>
  <c r="Y137" i="216"/>
  <c r="AA137" i="216" s="1"/>
  <c r="W137" i="216"/>
  <c r="V137" i="216"/>
  <c r="X137" i="216" s="1"/>
  <c r="T137" i="216"/>
  <c r="S137" i="216"/>
  <c r="U137" i="216" s="1"/>
  <c r="Q137" i="216"/>
  <c r="P137" i="216"/>
  <c r="R137" i="216" s="1"/>
  <c r="N137" i="216"/>
  <c r="M137" i="216"/>
  <c r="O137" i="216" s="1"/>
  <c r="K137" i="216"/>
  <c r="J137" i="216"/>
  <c r="L137" i="216" s="1"/>
  <c r="H137" i="216"/>
  <c r="G137" i="216"/>
  <c r="I137" i="216" s="1"/>
  <c r="AC136" i="216"/>
  <c r="AB136" i="216"/>
  <c r="AD136" i="216" s="1"/>
  <c r="Z136" i="216"/>
  <c r="Y136" i="216"/>
  <c r="AA136" i="216" s="1"/>
  <c r="W136" i="216"/>
  <c r="V136" i="216"/>
  <c r="X136" i="216" s="1"/>
  <c r="T136" i="216"/>
  <c r="S136" i="216"/>
  <c r="U136" i="216" s="1"/>
  <c r="Q136" i="216"/>
  <c r="P136" i="216"/>
  <c r="R136" i="216" s="1"/>
  <c r="N136" i="216"/>
  <c r="M136" i="216"/>
  <c r="O136" i="216" s="1"/>
  <c r="K136" i="216"/>
  <c r="J136" i="216"/>
  <c r="L136" i="216" s="1"/>
  <c r="H136" i="216"/>
  <c r="G136" i="216"/>
  <c r="I136" i="216" s="1"/>
  <c r="AC135" i="216"/>
  <c r="AB135" i="216"/>
  <c r="AD135" i="216" s="1"/>
  <c r="Z135" i="216"/>
  <c r="Y135" i="216"/>
  <c r="AA135" i="216" s="1"/>
  <c r="W135" i="216"/>
  <c r="V135" i="216"/>
  <c r="X135" i="216" s="1"/>
  <c r="T135" i="216"/>
  <c r="S135" i="216"/>
  <c r="U135" i="216" s="1"/>
  <c r="Q135" i="216"/>
  <c r="P135" i="216"/>
  <c r="R135" i="216" s="1"/>
  <c r="N135" i="216"/>
  <c r="M135" i="216"/>
  <c r="O135" i="216" s="1"/>
  <c r="K135" i="216"/>
  <c r="J135" i="216"/>
  <c r="L135" i="216" s="1"/>
  <c r="H135" i="216"/>
  <c r="G135" i="216"/>
  <c r="I135" i="216" s="1"/>
  <c r="AC134" i="216"/>
  <c r="AB134" i="216"/>
  <c r="AD134" i="216" s="1"/>
  <c r="Z134" i="216"/>
  <c r="Y134" i="216"/>
  <c r="AA134" i="216" s="1"/>
  <c r="W134" i="216"/>
  <c r="V134" i="216"/>
  <c r="X134" i="216" s="1"/>
  <c r="T134" i="216"/>
  <c r="S134" i="216"/>
  <c r="U134" i="216" s="1"/>
  <c r="Q134" i="216"/>
  <c r="P134" i="216"/>
  <c r="R134" i="216" s="1"/>
  <c r="N134" i="216"/>
  <c r="M134" i="216"/>
  <c r="O134" i="216" s="1"/>
  <c r="K134" i="216"/>
  <c r="J134" i="216"/>
  <c r="L134" i="216" s="1"/>
  <c r="H134" i="216"/>
  <c r="G134" i="216"/>
  <c r="I134" i="216" s="1"/>
  <c r="AC133" i="216"/>
  <c r="AB133" i="216"/>
  <c r="AD133" i="216" s="1"/>
  <c r="Z133" i="216"/>
  <c r="Y133" i="216"/>
  <c r="AA133" i="216" s="1"/>
  <c r="W133" i="216"/>
  <c r="V133" i="216"/>
  <c r="X133" i="216" s="1"/>
  <c r="T133" i="216"/>
  <c r="S133" i="216"/>
  <c r="U133" i="216" s="1"/>
  <c r="Q133" i="216"/>
  <c r="P133" i="216"/>
  <c r="R133" i="216" s="1"/>
  <c r="N133" i="216"/>
  <c r="M133" i="216"/>
  <c r="O133" i="216" s="1"/>
  <c r="K133" i="216"/>
  <c r="J133" i="216"/>
  <c r="L133" i="216" s="1"/>
  <c r="H133" i="216"/>
  <c r="G133" i="216"/>
  <c r="I133" i="216" s="1"/>
  <c r="AC132" i="216"/>
  <c r="AB132" i="216"/>
  <c r="AD132" i="216" s="1"/>
  <c r="Z132" i="216"/>
  <c r="Y132" i="216"/>
  <c r="AA132" i="216" s="1"/>
  <c r="W132" i="216"/>
  <c r="V132" i="216"/>
  <c r="X132" i="216" s="1"/>
  <c r="T132" i="216"/>
  <c r="S132" i="216"/>
  <c r="U132" i="216" s="1"/>
  <c r="Q132" i="216"/>
  <c r="P132" i="216"/>
  <c r="R132" i="216" s="1"/>
  <c r="N132" i="216"/>
  <c r="M132" i="216"/>
  <c r="O132" i="216" s="1"/>
  <c r="K132" i="216"/>
  <c r="J132" i="216"/>
  <c r="L132" i="216" s="1"/>
  <c r="H132" i="216"/>
  <c r="G132" i="216"/>
  <c r="I132" i="216" s="1"/>
  <c r="AC131" i="216"/>
  <c r="AB131" i="216"/>
  <c r="AD131" i="216" s="1"/>
  <c r="Z131" i="216"/>
  <c r="Y131" i="216"/>
  <c r="AA131" i="216" s="1"/>
  <c r="W131" i="216"/>
  <c r="V131" i="216"/>
  <c r="X131" i="216" s="1"/>
  <c r="T131" i="216"/>
  <c r="S131" i="216"/>
  <c r="U131" i="216" s="1"/>
  <c r="Q131" i="216"/>
  <c r="P131" i="216"/>
  <c r="R131" i="216" s="1"/>
  <c r="N131" i="216"/>
  <c r="M131" i="216"/>
  <c r="O131" i="216" s="1"/>
  <c r="K131" i="216"/>
  <c r="J131" i="216"/>
  <c r="L131" i="216" s="1"/>
  <c r="H131" i="216"/>
  <c r="G131" i="216"/>
  <c r="I131" i="216" s="1"/>
  <c r="AC130" i="216"/>
  <c r="AB130" i="216"/>
  <c r="AD130" i="216" s="1"/>
  <c r="Z130" i="216"/>
  <c r="Y130" i="216"/>
  <c r="AA130" i="216" s="1"/>
  <c r="W130" i="216"/>
  <c r="V130" i="216"/>
  <c r="X130" i="216" s="1"/>
  <c r="T130" i="216"/>
  <c r="S130" i="216"/>
  <c r="U130" i="216" s="1"/>
  <c r="Q130" i="216"/>
  <c r="P130" i="216"/>
  <c r="R130" i="216" s="1"/>
  <c r="N130" i="216"/>
  <c r="M130" i="216"/>
  <c r="O130" i="216" s="1"/>
  <c r="K130" i="216"/>
  <c r="J130" i="216"/>
  <c r="L130" i="216" s="1"/>
  <c r="H130" i="216"/>
  <c r="G130" i="216"/>
  <c r="I130" i="216" s="1"/>
  <c r="AC129" i="216"/>
  <c r="AB129" i="216"/>
  <c r="AD129" i="216" s="1"/>
  <c r="Z129" i="216"/>
  <c r="Y129" i="216"/>
  <c r="AA129" i="216" s="1"/>
  <c r="W129" i="216"/>
  <c r="V129" i="216"/>
  <c r="X129" i="216" s="1"/>
  <c r="T129" i="216"/>
  <c r="S129" i="216"/>
  <c r="U129" i="216" s="1"/>
  <c r="Q129" i="216"/>
  <c r="P129" i="216"/>
  <c r="R129" i="216" s="1"/>
  <c r="N129" i="216"/>
  <c r="M129" i="216"/>
  <c r="O129" i="216" s="1"/>
  <c r="K129" i="216"/>
  <c r="J129" i="216"/>
  <c r="L129" i="216" s="1"/>
  <c r="H129" i="216"/>
  <c r="G129" i="216"/>
  <c r="I129" i="216" s="1"/>
  <c r="AC128" i="216"/>
  <c r="AB128" i="216"/>
  <c r="AD128" i="216" s="1"/>
  <c r="Z128" i="216"/>
  <c r="Y128" i="216"/>
  <c r="AA128" i="216" s="1"/>
  <c r="W128" i="216"/>
  <c r="V128" i="216"/>
  <c r="X128" i="216" s="1"/>
  <c r="T128" i="216"/>
  <c r="S128" i="216"/>
  <c r="U128" i="216" s="1"/>
  <c r="Q128" i="216"/>
  <c r="P128" i="216"/>
  <c r="R128" i="216" s="1"/>
  <c r="N128" i="216"/>
  <c r="M128" i="216"/>
  <c r="O128" i="216" s="1"/>
  <c r="K128" i="216"/>
  <c r="J128" i="216"/>
  <c r="L128" i="216" s="1"/>
  <c r="H128" i="216"/>
  <c r="G128" i="216"/>
  <c r="I128" i="216" s="1"/>
  <c r="AC127" i="216"/>
  <c r="AB127" i="216"/>
  <c r="AD127" i="216" s="1"/>
  <c r="Z127" i="216"/>
  <c r="Y127" i="216"/>
  <c r="AA127" i="216" s="1"/>
  <c r="W127" i="216"/>
  <c r="V127" i="216"/>
  <c r="X127" i="216" s="1"/>
  <c r="T127" i="216"/>
  <c r="S127" i="216"/>
  <c r="U127" i="216" s="1"/>
  <c r="Q127" i="216"/>
  <c r="P127" i="216"/>
  <c r="R127" i="216" s="1"/>
  <c r="N127" i="216"/>
  <c r="M127" i="216"/>
  <c r="O127" i="216" s="1"/>
  <c r="K127" i="216"/>
  <c r="J127" i="216"/>
  <c r="L127" i="216" s="1"/>
  <c r="H127" i="216"/>
  <c r="G127" i="216"/>
  <c r="I127" i="216" s="1"/>
  <c r="AC126" i="216"/>
  <c r="AB126" i="216"/>
  <c r="AD126" i="216" s="1"/>
  <c r="Z126" i="216"/>
  <c r="Y126" i="216"/>
  <c r="AA126" i="216" s="1"/>
  <c r="W126" i="216"/>
  <c r="V126" i="216"/>
  <c r="X126" i="216" s="1"/>
  <c r="T126" i="216"/>
  <c r="S126" i="216"/>
  <c r="U126" i="216" s="1"/>
  <c r="Q126" i="216"/>
  <c r="P126" i="216"/>
  <c r="R126" i="216" s="1"/>
  <c r="N126" i="216"/>
  <c r="M126" i="216"/>
  <c r="O126" i="216" s="1"/>
  <c r="K126" i="216"/>
  <c r="J126" i="216"/>
  <c r="L126" i="216" s="1"/>
  <c r="H126" i="216"/>
  <c r="G126" i="216"/>
  <c r="I126" i="216" s="1"/>
  <c r="AC125" i="216"/>
  <c r="AB125" i="216"/>
  <c r="AD125" i="216" s="1"/>
  <c r="Z125" i="216"/>
  <c r="Y125" i="216"/>
  <c r="AA125" i="216" s="1"/>
  <c r="W125" i="216"/>
  <c r="V125" i="216"/>
  <c r="X125" i="216" s="1"/>
  <c r="T125" i="216"/>
  <c r="S125" i="216"/>
  <c r="U125" i="216" s="1"/>
  <c r="Q125" i="216"/>
  <c r="P125" i="216"/>
  <c r="R125" i="216" s="1"/>
  <c r="N125" i="216"/>
  <c r="M125" i="216"/>
  <c r="O125" i="216" s="1"/>
  <c r="K125" i="216"/>
  <c r="J125" i="216"/>
  <c r="L125" i="216" s="1"/>
  <c r="H125" i="216"/>
  <c r="G125" i="216"/>
  <c r="I125" i="216" s="1"/>
  <c r="AC124" i="216"/>
  <c r="AB124" i="216"/>
  <c r="AD124" i="216" s="1"/>
  <c r="Z124" i="216"/>
  <c r="Y124" i="216"/>
  <c r="AA124" i="216" s="1"/>
  <c r="W124" i="216"/>
  <c r="V124" i="216"/>
  <c r="X124" i="216" s="1"/>
  <c r="T124" i="216"/>
  <c r="S124" i="216"/>
  <c r="U124" i="216" s="1"/>
  <c r="Q124" i="216"/>
  <c r="P124" i="216"/>
  <c r="R124" i="216" s="1"/>
  <c r="N124" i="216"/>
  <c r="M124" i="216"/>
  <c r="O124" i="216" s="1"/>
  <c r="K124" i="216"/>
  <c r="J124" i="216"/>
  <c r="L124" i="216" s="1"/>
  <c r="H124" i="216"/>
  <c r="G124" i="216"/>
  <c r="I124" i="216" s="1"/>
  <c r="AC123" i="216"/>
  <c r="AB123" i="216"/>
  <c r="AD123" i="216" s="1"/>
  <c r="Z123" i="216"/>
  <c r="Y123" i="216"/>
  <c r="AA123" i="216" s="1"/>
  <c r="W123" i="216"/>
  <c r="V123" i="216"/>
  <c r="X123" i="216" s="1"/>
  <c r="T123" i="216"/>
  <c r="S123" i="216"/>
  <c r="U123" i="216" s="1"/>
  <c r="Q123" i="216"/>
  <c r="P123" i="216"/>
  <c r="R123" i="216" s="1"/>
  <c r="N123" i="216"/>
  <c r="M123" i="216"/>
  <c r="O123" i="216" s="1"/>
  <c r="K123" i="216"/>
  <c r="J123" i="216"/>
  <c r="L123" i="216" s="1"/>
  <c r="H123" i="216"/>
  <c r="G123" i="216"/>
  <c r="I123" i="216" s="1"/>
  <c r="AC122" i="216"/>
  <c r="AB122" i="216"/>
  <c r="AD122" i="216" s="1"/>
  <c r="Z122" i="216"/>
  <c r="Y122" i="216"/>
  <c r="AA122" i="216" s="1"/>
  <c r="W122" i="216"/>
  <c r="V122" i="216"/>
  <c r="X122" i="216" s="1"/>
  <c r="T122" i="216"/>
  <c r="S122" i="216"/>
  <c r="U122" i="216" s="1"/>
  <c r="Q122" i="216"/>
  <c r="P122" i="216"/>
  <c r="R122" i="216" s="1"/>
  <c r="N122" i="216"/>
  <c r="M122" i="216"/>
  <c r="O122" i="216" s="1"/>
  <c r="K122" i="216"/>
  <c r="J122" i="216"/>
  <c r="L122" i="216" s="1"/>
  <c r="H122" i="216"/>
  <c r="G122" i="216"/>
  <c r="I122" i="216" s="1"/>
  <c r="AC121" i="216"/>
  <c r="AB121" i="216"/>
  <c r="AD121" i="216" s="1"/>
  <c r="Z121" i="216"/>
  <c r="Y121" i="216"/>
  <c r="AA121" i="216" s="1"/>
  <c r="W121" i="216"/>
  <c r="V121" i="216"/>
  <c r="X121" i="216" s="1"/>
  <c r="T121" i="216"/>
  <c r="S121" i="216"/>
  <c r="U121" i="216" s="1"/>
  <c r="Q121" i="216"/>
  <c r="P121" i="216"/>
  <c r="R121" i="216" s="1"/>
  <c r="N121" i="216"/>
  <c r="M121" i="216"/>
  <c r="O121" i="216" s="1"/>
  <c r="K121" i="216"/>
  <c r="J121" i="216"/>
  <c r="L121" i="216" s="1"/>
  <c r="H121" i="216"/>
  <c r="G121" i="216"/>
  <c r="I121" i="216" s="1"/>
  <c r="AC120" i="216"/>
  <c r="AB120" i="216"/>
  <c r="AD120" i="216" s="1"/>
  <c r="Z120" i="216"/>
  <c r="Y120" i="216"/>
  <c r="AA120" i="216" s="1"/>
  <c r="W120" i="216"/>
  <c r="V120" i="216"/>
  <c r="X120" i="216" s="1"/>
  <c r="T120" i="216"/>
  <c r="S120" i="216"/>
  <c r="U120" i="216" s="1"/>
  <c r="Q120" i="216"/>
  <c r="P120" i="216"/>
  <c r="R120" i="216" s="1"/>
  <c r="N120" i="216"/>
  <c r="M120" i="216"/>
  <c r="O120" i="216" s="1"/>
  <c r="K120" i="216"/>
  <c r="J120" i="216"/>
  <c r="L120" i="216" s="1"/>
  <c r="H120" i="216"/>
  <c r="G120" i="216"/>
  <c r="I120" i="216" s="1"/>
  <c r="AC119" i="216"/>
  <c r="AB119" i="216"/>
  <c r="AD119" i="216" s="1"/>
  <c r="Z119" i="216"/>
  <c r="Y119" i="216"/>
  <c r="AA119" i="216" s="1"/>
  <c r="W119" i="216"/>
  <c r="V119" i="216"/>
  <c r="X119" i="216" s="1"/>
  <c r="T119" i="216"/>
  <c r="S119" i="216"/>
  <c r="U119" i="216" s="1"/>
  <c r="Q119" i="216"/>
  <c r="P119" i="216"/>
  <c r="R119" i="216" s="1"/>
  <c r="N119" i="216"/>
  <c r="M119" i="216"/>
  <c r="O119" i="216" s="1"/>
  <c r="K119" i="216"/>
  <c r="J119" i="216"/>
  <c r="L119" i="216" s="1"/>
  <c r="H119" i="216"/>
  <c r="G119" i="216"/>
  <c r="I119" i="216" s="1"/>
  <c r="AC118" i="216"/>
  <c r="AB118" i="216"/>
  <c r="AD118" i="216" s="1"/>
  <c r="Z118" i="216"/>
  <c r="Y118" i="216"/>
  <c r="AA118" i="216" s="1"/>
  <c r="W118" i="216"/>
  <c r="V118" i="216"/>
  <c r="X118" i="216" s="1"/>
  <c r="T118" i="216"/>
  <c r="S118" i="216"/>
  <c r="U118" i="216" s="1"/>
  <c r="Q118" i="216"/>
  <c r="P118" i="216"/>
  <c r="R118" i="216" s="1"/>
  <c r="N118" i="216"/>
  <c r="M118" i="216"/>
  <c r="O118" i="216" s="1"/>
  <c r="K118" i="216"/>
  <c r="J118" i="216"/>
  <c r="L118" i="216" s="1"/>
  <c r="H118" i="216"/>
  <c r="G118" i="216"/>
  <c r="I118" i="216" s="1"/>
  <c r="AC117" i="216"/>
  <c r="AB117" i="216"/>
  <c r="AD117" i="216" s="1"/>
  <c r="Z117" i="216"/>
  <c r="Y117" i="216"/>
  <c r="AA117" i="216" s="1"/>
  <c r="W117" i="216"/>
  <c r="V117" i="216"/>
  <c r="X117" i="216" s="1"/>
  <c r="T117" i="216"/>
  <c r="S117" i="216"/>
  <c r="U117" i="216" s="1"/>
  <c r="Q117" i="216"/>
  <c r="P117" i="216"/>
  <c r="R117" i="216" s="1"/>
  <c r="N117" i="216"/>
  <c r="M117" i="216"/>
  <c r="O117" i="216" s="1"/>
  <c r="K117" i="216"/>
  <c r="J117" i="216"/>
  <c r="L117" i="216" s="1"/>
  <c r="H117" i="216"/>
  <c r="G117" i="216"/>
  <c r="I117" i="216" s="1"/>
  <c r="AC116" i="216"/>
  <c r="AB116" i="216"/>
  <c r="AD116" i="216" s="1"/>
  <c r="Z116" i="216"/>
  <c r="Y116" i="216"/>
  <c r="AA116" i="216" s="1"/>
  <c r="W116" i="216"/>
  <c r="V116" i="216"/>
  <c r="X116" i="216" s="1"/>
  <c r="T116" i="216"/>
  <c r="S116" i="216"/>
  <c r="U116" i="216" s="1"/>
  <c r="Q116" i="216"/>
  <c r="P116" i="216"/>
  <c r="R116" i="216" s="1"/>
  <c r="N116" i="216"/>
  <c r="M116" i="216"/>
  <c r="O116" i="216" s="1"/>
  <c r="K116" i="216"/>
  <c r="J116" i="216"/>
  <c r="L116" i="216" s="1"/>
  <c r="H116" i="216"/>
  <c r="G116" i="216"/>
  <c r="I116" i="216" s="1"/>
  <c r="AC115" i="216"/>
  <c r="AB115" i="216"/>
  <c r="AD115" i="216" s="1"/>
  <c r="Z115" i="216"/>
  <c r="Y115" i="216"/>
  <c r="AA115" i="216" s="1"/>
  <c r="W115" i="216"/>
  <c r="V115" i="216"/>
  <c r="X115" i="216" s="1"/>
  <c r="T115" i="216"/>
  <c r="S115" i="216"/>
  <c r="U115" i="216" s="1"/>
  <c r="Q115" i="216"/>
  <c r="P115" i="216"/>
  <c r="R115" i="216" s="1"/>
  <c r="N115" i="216"/>
  <c r="M115" i="216"/>
  <c r="O115" i="216" s="1"/>
  <c r="K115" i="216"/>
  <c r="J115" i="216"/>
  <c r="L115" i="216" s="1"/>
  <c r="H115" i="216"/>
  <c r="G115" i="216"/>
  <c r="I115" i="216" s="1"/>
  <c r="AC114" i="216"/>
  <c r="AB114" i="216"/>
  <c r="AD114" i="216" s="1"/>
  <c r="Z114" i="216"/>
  <c r="Y114" i="216"/>
  <c r="AA114" i="216" s="1"/>
  <c r="W114" i="216"/>
  <c r="V114" i="216"/>
  <c r="X114" i="216" s="1"/>
  <c r="T114" i="216"/>
  <c r="S114" i="216"/>
  <c r="U114" i="216" s="1"/>
  <c r="Q114" i="216"/>
  <c r="P114" i="216"/>
  <c r="R114" i="216" s="1"/>
  <c r="N114" i="216"/>
  <c r="M114" i="216"/>
  <c r="O114" i="216" s="1"/>
  <c r="K114" i="216"/>
  <c r="J114" i="216"/>
  <c r="L114" i="216" s="1"/>
  <c r="H114" i="216"/>
  <c r="G114" i="216"/>
  <c r="I114" i="216" s="1"/>
  <c r="AC113" i="216"/>
  <c r="AB113" i="216"/>
  <c r="AD113" i="216" s="1"/>
  <c r="Z113" i="216"/>
  <c r="Y113" i="216"/>
  <c r="AA113" i="216" s="1"/>
  <c r="W113" i="216"/>
  <c r="V113" i="216"/>
  <c r="X113" i="216" s="1"/>
  <c r="T113" i="216"/>
  <c r="S113" i="216"/>
  <c r="U113" i="216" s="1"/>
  <c r="Q113" i="216"/>
  <c r="P113" i="216"/>
  <c r="R113" i="216" s="1"/>
  <c r="N113" i="216"/>
  <c r="M113" i="216"/>
  <c r="O113" i="216" s="1"/>
  <c r="K113" i="216"/>
  <c r="J113" i="216"/>
  <c r="L113" i="216" s="1"/>
  <c r="H113" i="216"/>
  <c r="G113" i="216"/>
  <c r="I113" i="216" s="1"/>
  <c r="AC112" i="216"/>
  <c r="AB112" i="216"/>
  <c r="AD112" i="216" s="1"/>
  <c r="Z112" i="216"/>
  <c r="Y112" i="216"/>
  <c r="AA112" i="216" s="1"/>
  <c r="W112" i="216"/>
  <c r="V112" i="216"/>
  <c r="X112" i="216" s="1"/>
  <c r="T112" i="216"/>
  <c r="S112" i="216"/>
  <c r="U112" i="216" s="1"/>
  <c r="Q112" i="216"/>
  <c r="P112" i="216"/>
  <c r="R112" i="216" s="1"/>
  <c r="N112" i="216"/>
  <c r="M112" i="216"/>
  <c r="O112" i="216" s="1"/>
  <c r="K112" i="216"/>
  <c r="J112" i="216"/>
  <c r="L112" i="216" s="1"/>
  <c r="H112" i="216"/>
  <c r="G112" i="216"/>
  <c r="I112" i="216" s="1"/>
  <c r="AC111" i="216"/>
  <c r="AB111" i="216"/>
  <c r="AD111" i="216" s="1"/>
  <c r="Z111" i="216"/>
  <c r="Y111" i="216"/>
  <c r="AA111" i="216" s="1"/>
  <c r="W111" i="216"/>
  <c r="V111" i="216"/>
  <c r="X111" i="216" s="1"/>
  <c r="T111" i="216"/>
  <c r="S111" i="216"/>
  <c r="U111" i="216" s="1"/>
  <c r="Q111" i="216"/>
  <c r="P111" i="216"/>
  <c r="R111" i="216" s="1"/>
  <c r="N111" i="216"/>
  <c r="M111" i="216"/>
  <c r="O111" i="216" s="1"/>
  <c r="K111" i="216"/>
  <c r="J111" i="216"/>
  <c r="L111" i="216" s="1"/>
  <c r="H111" i="216"/>
  <c r="G111" i="216"/>
  <c r="I111" i="216" s="1"/>
  <c r="AC110" i="216"/>
  <c r="AB110" i="216"/>
  <c r="AD110" i="216" s="1"/>
  <c r="Z110" i="216"/>
  <c r="Y110" i="216"/>
  <c r="AA110" i="216" s="1"/>
  <c r="W110" i="216"/>
  <c r="V110" i="216"/>
  <c r="X110" i="216" s="1"/>
  <c r="T110" i="216"/>
  <c r="S110" i="216"/>
  <c r="U110" i="216" s="1"/>
  <c r="Q110" i="216"/>
  <c r="P110" i="216"/>
  <c r="R110" i="216" s="1"/>
  <c r="N110" i="216"/>
  <c r="M110" i="216"/>
  <c r="O110" i="216" s="1"/>
  <c r="K110" i="216"/>
  <c r="J110" i="216"/>
  <c r="L110" i="216" s="1"/>
  <c r="H110" i="216"/>
  <c r="G110" i="216"/>
  <c r="I110" i="216" s="1"/>
  <c r="AC109" i="216"/>
  <c r="AB109" i="216"/>
  <c r="AD109" i="216" s="1"/>
  <c r="Z109" i="216"/>
  <c r="Y109" i="216"/>
  <c r="AA109" i="216" s="1"/>
  <c r="W109" i="216"/>
  <c r="V109" i="216"/>
  <c r="X109" i="216" s="1"/>
  <c r="T109" i="216"/>
  <c r="S109" i="216"/>
  <c r="U109" i="216" s="1"/>
  <c r="Q109" i="216"/>
  <c r="P109" i="216"/>
  <c r="R109" i="216" s="1"/>
  <c r="N109" i="216"/>
  <c r="M109" i="216"/>
  <c r="O109" i="216" s="1"/>
  <c r="K109" i="216"/>
  <c r="J109" i="216"/>
  <c r="L109" i="216" s="1"/>
  <c r="H109" i="216"/>
  <c r="G109" i="216"/>
  <c r="I109" i="216" s="1"/>
  <c r="AC108" i="216"/>
  <c r="AB108" i="216"/>
  <c r="AD108" i="216" s="1"/>
  <c r="Z108" i="216"/>
  <c r="Y108" i="216"/>
  <c r="AA108" i="216" s="1"/>
  <c r="W108" i="216"/>
  <c r="V108" i="216"/>
  <c r="X108" i="216" s="1"/>
  <c r="T108" i="216"/>
  <c r="S108" i="216"/>
  <c r="U108" i="216" s="1"/>
  <c r="Q108" i="216"/>
  <c r="P108" i="216"/>
  <c r="R108" i="216" s="1"/>
  <c r="N108" i="216"/>
  <c r="M108" i="216"/>
  <c r="O108" i="216" s="1"/>
  <c r="K108" i="216"/>
  <c r="J108" i="216"/>
  <c r="L108" i="216" s="1"/>
  <c r="H108" i="216"/>
  <c r="G108" i="216"/>
  <c r="I108" i="216" s="1"/>
  <c r="AC107" i="216"/>
  <c r="AB107" i="216"/>
  <c r="AD107" i="216" s="1"/>
  <c r="Z107" i="216"/>
  <c r="Y107" i="216"/>
  <c r="AA107" i="216" s="1"/>
  <c r="W107" i="216"/>
  <c r="V107" i="216"/>
  <c r="X107" i="216" s="1"/>
  <c r="T107" i="216"/>
  <c r="S107" i="216"/>
  <c r="U107" i="216" s="1"/>
  <c r="Q107" i="216"/>
  <c r="P107" i="216"/>
  <c r="R107" i="216" s="1"/>
  <c r="N107" i="216"/>
  <c r="M107" i="216"/>
  <c r="O107" i="216" s="1"/>
  <c r="K107" i="216"/>
  <c r="J107" i="216"/>
  <c r="L107" i="216" s="1"/>
  <c r="H107" i="216"/>
  <c r="G107" i="216"/>
  <c r="I107" i="216" s="1"/>
  <c r="AC106" i="216"/>
  <c r="AB106" i="216"/>
  <c r="AD106" i="216" s="1"/>
  <c r="Z106" i="216"/>
  <c r="Y106" i="216"/>
  <c r="AA106" i="216" s="1"/>
  <c r="W106" i="216"/>
  <c r="V106" i="216"/>
  <c r="X106" i="216" s="1"/>
  <c r="T106" i="216"/>
  <c r="S106" i="216"/>
  <c r="U106" i="216" s="1"/>
  <c r="Q106" i="216"/>
  <c r="P106" i="216"/>
  <c r="R106" i="216" s="1"/>
  <c r="N106" i="216"/>
  <c r="M106" i="216"/>
  <c r="O106" i="216" s="1"/>
  <c r="K106" i="216"/>
  <c r="J106" i="216"/>
  <c r="L106" i="216" s="1"/>
  <c r="H106" i="216"/>
  <c r="G106" i="216"/>
  <c r="I106" i="216" s="1"/>
  <c r="AC105" i="216"/>
  <c r="AB105" i="216"/>
  <c r="AD105" i="216" s="1"/>
  <c r="Z105" i="216"/>
  <c r="Y105" i="216"/>
  <c r="AA105" i="216" s="1"/>
  <c r="W105" i="216"/>
  <c r="V105" i="216"/>
  <c r="X105" i="216" s="1"/>
  <c r="T105" i="216"/>
  <c r="S105" i="216"/>
  <c r="U105" i="216" s="1"/>
  <c r="Q105" i="216"/>
  <c r="P105" i="216"/>
  <c r="R105" i="216" s="1"/>
  <c r="N105" i="216"/>
  <c r="M105" i="216"/>
  <c r="O105" i="216" s="1"/>
  <c r="K105" i="216"/>
  <c r="J105" i="216"/>
  <c r="L105" i="216" s="1"/>
  <c r="H105" i="216"/>
  <c r="G105" i="216"/>
  <c r="I105" i="216" s="1"/>
  <c r="AC104" i="216"/>
  <c r="AB104" i="216"/>
  <c r="AD104" i="216" s="1"/>
  <c r="Z104" i="216"/>
  <c r="Y104" i="216"/>
  <c r="AA104" i="216" s="1"/>
  <c r="W104" i="216"/>
  <c r="V104" i="216"/>
  <c r="X104" i="216" s="1"/>
  <c r="T104" i="216"/>
  <c r="S104" i="216"/>
  <c r="U104" i="216" s="1"/>
  <c r="Q104" i="216"/>
  <c r="P104" i="216"/>
  <c r="R104" i="216" s="1"/>
  <c r="N104" i="216"/>
  <c r="M104" i="216"/>
  <c r="O104" i="216" s="1"/>
  <c r="K104" i="216"/>
  <c r="J104" i="216"/>
  <c r="L104" i="216" s="1"/>
  <c r="H104" i="216"/>
  <c r="G104" i="216"/>
  <c r="I104" i="216" s="1"/>
  <c r="AC103" i="216"/>
  <c r="AB103" i="216"/>
  <c r="AD103" i="216" s="1"/>
  <c r="Z103" i="216"/>
  <c r="Y103" i="216"/>
  <c r="AA103" i="216" s="1"/>
  <c r="W103" i="216"/>
  <c r="V103" i="216"/>
  <c r="X103" i="216" s="1"/>
  <c r="T103" i="216"/>
  <c r="S103" i="216"/>
  <c r="U103" i="216" s="1"/>
  <c r="Q103" i="216"/>
  <c r="P103" i="216"/>
  <c r="R103" i="216" s="1"/>
  <c r="N103" i="216"/>
  <c r="M103" i="216"/>
  <c r="O103" i="216" s="1"/>
  <c r="K103" i="216"/>
  <c r="J103" i="216"/>
  <c r="L103" i="216" s="1"/>
  <c r="H103" i="216"/>
  <c r="G103" i="216"/>
  <c r="I103" i="216" s="1"/>
  <c r="AC102" i="216"/>
  <c r="AB102" i="216"/>
  <c r="AD102" i="216" s="1"/>
  <c r="Z102" i="216"/>
  <c r="Y102" i="216"/>
  <c r="AA102" i="216" s="1"/>
  <c r="W102" i="216"/>
  <c r="V102" i="216"/>
  <c r="X102" i="216" s="1"/>
  <c r="T102" i="216"/>
  <c r="S102" i="216"/>
  <c r="U102" i="216" s="1"/>
  <c r="Q102" i="216"/>
  <c r="P102" i="216"/>
  <c r="R102" i="216" s="1"/>
  <c r="N102" i="216"/>
  <c r="M102" i="216"/>
  <c r="O102" i="216" s="1"/>
  <c r="K102" i="216"/>
  <c r="J102" i="216"/>
  <c r="L102" i="216" s="1"/>
  <c r="H102" i="216"/>
  <c r="G102" i="216"/>
  <c r="I102" i="216" s="1"/>
  <c r="AC101" i="216"/>
  <c r="AB101" i="216"/>
  <c r="AD101" i="216" s="1"/>
  <c r="Z101" i="216"/>
  <c r="Y101" i="216"/>
  <c r="AA101" i="216" s="1"/>
  <c r="W101" i="216"/>
  <c r="V101" i="216"/>
  <c r="X101" i="216" s="1"/>
  <c r="T101" i="216"/>
  <c r="S101" i="216"/>
  <c r="U101" i="216" s="1"/>
  <c r="Q101" i="216"/>
  <c r="P101" i="216"/>
  <c r="R101" i="216" s="1"/>
  <c r="N101" i="216"/>
  <c r="M101" i="216"/>
  <c r="O101" i="216" s="1"/>
  <c r="K101" i="216"/>
  <c r="J101" i="216"/>
  <c r="L101" i="216" s="1"/>
  <c r="H101" i="216"/>
  <c r="G101" i="216"/>
  <c r="I101" i="216" s="1"/>
  <c r="AC100" i="216"/>
  <c r="AB100" i="216"/>
  <c r="AD100" i="216" s="1"/>
  <c r="Z100" i="216"/>
  <c r="Y100" i="216"/>
  <c r="AA100" i="216" s="1"/>
  <c r="W100" i="216"/>
  <c r="V100" i="216"/>
  <c r="X100" i="216" s="1"/>
  <c r="T100" i="216"/>
  <c r="S100" i="216"/>
  <c r="U100" i="216" s="1"/>
  <c r="Q100" i="216"/>
  <c r="P100" i="216"/>
  <c r="R100" i="216" s="1"/>
  <c r="N100" i="216"/>
  <c r="M100" i="216"/>
  <c r="O100" i="216" s="1"/>
  <c r="K100" i="216"/>
  <c r="J100" i="216"/>
  <c r="L100" i="216" s="1"/>
  <c r="H100" i="216"/>
  <c r="G100" i="216"/>
  <c r="I100" i="216" s="1"/>
  <c r="AC99" i="216"/>
  <c r="AB99" i="216"/>
  <c r="AD99" i="216" s="1"/>
  <c r="Z99" i="216"/>
  <c r="Y99" i="216"/>
  <c r="AA99" i="216" s="1"/>
  <c r="W99" i="216"/>
  <c r="V99" i="216"/>
  <c r="X99" i="216" s="1"/>
  <c r="T99" i="216"/>
  <c r="S99" i="216"/>
  <c r="U99" i="216" s="1"/>
  <c r="Q99" i="216"/>
  <c r="P99" i="216"/>
  <c r="R99" i="216" s="1"/>
  <c r="N99" i="216"/>
  <c r="M99" i="216"/>
  <c r="O99" i="216" s="1"/>
  <c r="K99" i="216"/>
  <c r="J99" i="216"/>
  <c r="L99" i="216" s="1"/>
  <c r="H99" i="216"/>
  <c r="G99" i="216"/>
  <c r="I99" i="216" s="1"/>
  <c r="AC98" i="216"/>
  <c r="AB98" i="216"/>
  <c r="AD98" i="216" s="1"/>
  <c r="Z98" i="216"/>
  <c r="Y98" i="216"/>
  <c r="AA98" i="216" s="1"/>
  <c r="W98" i="216"/>
  <c r="V98" i="216"/>
  <c r="X98" i="216" s="1"/>
  <c r="T98" i="216"/>
  <c r="S98" i="216"/>
  <c r="U98" i="216" s="1"/>
  <c r="Q98" i="216"/>
  <c r="P98" i="216"/>
  <c r="R98" i="216" s="1"/>
  <c r="N98" i="216"/>
  <c r="M98" i="216"/>
  <c r="O98" i="216" s="1"/>
  <c r="K98" i="216"/>
  <c r="J98" i="216"/>
  <c r="L98" i="216" s="1"/>
  <c r="H98" i="216"/>
  <c r="G98" i="216"/>
  <c r="I98" i="216" s="1"/>
  <c r="AC97" i="216"/>
  <c r="AB97" i="216"/>
  <c r="AD97" i="216" s="1"/>
  <c r="Z97" i="216"/>
  <c r="Y97" i="216"/>
  <c r="AA97" i="216" s="1"/>
  <c r="W97" i="216"/>
  <c r="V97" i="216"/>
  <c r="X97" i="216" s="1"/>
  <c r="T97" i="216"/>
  <c r="S97" i="216"/>
  <c r="U97" i="216" s="1"/>
  <c r="Q97" i="216"/>
  <c r="P97" i="216"/>
  <c r="R97" i="216" s="1"/>
  <c r="N97" i="216"/>
  <c r="M97" i="216"/>
  <c r="O97" i="216" s="1"/>
  <c r="K97" i="216"/>
  <c r="J97" i="216"/>
  <c r="L97" i="216" s="1"/>
  <c r="H97" i="216"/>
  <c r="G97" i="216"/>
  <c r="I97" i="216" s="1"/>
  <c r="AC96" i="216"/>
  <c r="AB96" i="216"/>
  <c r="AD96" i="216" s="1"/>
  <c r="Z96" i="216"/>
  <c r="Y96" i="216"/>
  <c r="AA96" i="216" s="1"/>
  <c r="W96" i="216"/>
  <c r="V96" i="216"/>
  <c r="X96" i="216" s="1"/>
  <c r="T96" i="216"/>
  <c r="S96" i="216"/>
  <c r="U96" i="216" s="1"/>
  <c r="Q96" i="216"/>
  <c r="P96" i="216"/>
  <c r="R96" i="216" s="1"/>
  <c r="N96" i="216"/>
  <c r="M96" i="216"/>
  <c r="O96" i="216" s="1"/>
  <c r="K96" i="216"/>
  <c r="J96" i="216"/>
  <c r="L96" i="216" s="1"/>
  <c r="H96" i="216"/>
  <c r="G96" i="216"/>
  <c r="I96" i="216" s="1"/>
  <c r="AC95" i="216"/>
  <c r="AB95" i="216"/>
  <c r="AD95" i="216" s="1"/>
  <c r="Z95" i="216"/>
  <c r="Y95" i="216"/>
  <c r="AA95" i="216" s="1"/>
  <c r="W95" i="216"/>
  <c r="V95" i="216"/>
  <c r="X95" i="216" s="1"/>
  <c r="T95" i="216"/>
  <c r="S95" i="216"/>
  <c r="U95" i="216" s="1"/>
  <c r="Q95" i="216"/>
  <c r="P95" i="216"/>
  <c r="R95" i="216" s="1"/>
  <c r="N95" i="216"/>
  <c r="M95" i="216"/>
  <c r="O95" i="216" s="1"/>
  <c r="K95" i="216"/>
  <c r="J95" i="216"/>
  <c r="L95" i="216" s="1"/>
  <c r="H95" i="216"/>
  <c r="G95" i="216"/>
  <c r="I95" i="216" s="1"/>
  <c r="AC94" i="216"/>
  <c r="AB94" i="216"/>
  <c r="AD94" i="216" s="1"/>
  <c r="Z94" i="216"/>
  <c r="Y94" i="216"/>
  <c r="AA94" i="216" s="1"/>
  <c r="W94" i="216"/>
  <c r="V94" i="216"/>
  <c r="X94" i="216" s="1"/>
  <c r="T94" i="216"/>
  <c r="S94" i="216"/>
  <c r="U94" i="216" s="1"/>
  <c r="Q94" i="216"/>
  <c r="P94" i="216"/>
  <c r="R94" i="216" s="1"/>
  <c r="N94" i="216"/>
  <c r="M94" i="216"/>
  <c r="O94" i="216" s="1"/>
  <c r="K94" i="216"/>
  <c r="J94" i="216"/>
  <c r="L94" i="216" s="1"/>
  <c r="H94" i="216"/>
  <c r="G94" i="216"/>
  <c r="I94" i="216" s="1"/>
  <c r="AC93" i="216"/>
  <c r="AB93" i="216"/>
  <c r="AD93" i="216" s="1"/>
  <c r="Z93" i="216"/>
  <c r="Y93" i="216"/>
  <c r="AA93" i="216" s="1"/>
  <c r="W93" i="216"/>
  <c r="V93" i="216"/>
  <c r="X93" i="216" s="1"/>
  <c r="T93" i="216"/>
  <c r="S93" i="216"/>
  <c r="U93" i="216" s="1"/>
  <c r="Q93" i="216"/>
  <c r="P93" i="216"/>
  <c r="R93" i="216" s="1"/>
  <c r="N93" i="216"/>
  <c r="M93" i="216"/>
  <c r="O93" i="216" s="1"/>
  <c r="K93" i="216"/>
  <c r="J93" i="216"/>
  <c r="L93" i="216" s="1"/>
  <c r="H93" i="216"/>
  <c r="G93" i="216"/>
  <c r="I93" i="216" s="1"/>
  <c r="AC92" i="216"/>
  <c r="AB92" i="216"/>
  <c r="AD92" i="216" s="1"/>
  <c r="Z92" i="216"/>
  <c r="Y92" i="216"/>
  <c r="AA92" i="216" s="1"/>
  <c r="W92" i="216"/>
  <c r="V92" i="216"/>
  <c r="X92" i="216" s="1"/>
  <c r="T92" i="216"/>
  <c r="S92" i="216"/>
  <c r="U92" i="216" s="1"/>
  <c r="Q92" i="216"/>
  <c r="P92" i="216"/>
  <c r="R92" i="216" s="1"/>
  <c r="N92" i="216"/>
  <c r="M92" i="216"/>
  <c r="O92" i="216" s="1"/>
  <c r="K92" i="216"/>
  <c r="J92" i="216"/>
  <c r="L92" i="216" s="1"/>
  <c r="H92" i="216"/>
  <c r="G92" i="216"/>
  <c r="I92" i="216" s="1"/>
  <c r="AC91" i="216"/>
  <c r="AB91" i="216"/>
  <c r="AD91" i="216" s="1"/>
  <c r="Z91" i="216"/>
  <c r="Y91" i="216"/>
  <c r="AA91" i="216" s="1"/>
  <c r="W91" i="216"/>
  <c r="V91" i="216"/>
  <c r="X91" i="216" s="1"/>
  <c r="T91" i="216"/>
  <c r="S91" i="216"/>
  <c r="U91" i="216" s="1"/>
  <c r="Q91" i="216"/>
  <c r="P91" i="216"/>
  <c r="R91" i="216" s="1"/>
  <c r="N91" i="216"/>
  <c r="M91" i="216"/>
  <c r="O91" i="216" s="1"/>
  <c r="K91" i="216"/>
  <c r="J91" i="216"/>
  <c r="L91" i="216" s="1"/>
  <c r="H91" i="216"/>
  <c r="G91" i="216"/>
  <c r="I91" i="216" s="1"/>
  <c r="AC90" i="216"/>
  <c r="AB90" i="216"/>
  <c r="AD90" i="216" s="1"/>
  <c r="Z90" i="216"/>
  <c r="Y90" i="216"/>
  <c r="AA90" i="216" s="1"/>
  <c r="W90" i="216"/>
  <c r="V90" i="216"/>
  <c r="X90" i="216" s="1"/>
  <c r="T90" i="216"/>
  <c r="S90" i="216"/>
  <c r="U90" i="216" s="1"/>
  <c r="Q90" i="216"/>
  <c r="P90" i="216"/>
  <c r="R90" i="216" s="1"/>
  <c r="N90" i="216"/>
  <c r="M90" i="216"/>
  <c r="O90" i="216" s="1"/>
  <c r="K90" i="216"/>
  <c r="J90" i="216"/>
  <c r="L90" i="216" s="1"/>
  <c r="H90" i="216"/>
  <c r="G90" i="216"/>
  <c r="I90" i="216" s="1"/>
  <c r="AC89" i="216"/>
  <c r="AB89" i="216"/>
  <c r="AD89" i="216" s="1"/>
  <c r="Z89" i="216"/>
  <c r="Y89" i="216"/>
  <c r="AA89" i="216" s="1"/>
  <c r="W89" i="216"/>
  <c r="V89" i="216"/>
  <c r="X89" i="216" s="1"/>
  <c r="T89" i="216"/>
  <c r="S89" i="216"/>
  <c r="U89" i="216" s="1"/>
  <c r="Q89" i="216"/>
  <c r="P89" i="216"/>
  <c r="R89" i="216" s="1"/>
  <c r="N89" i="216"/>
  <c r="M89" i="216"/>
  <c r="O89" i="216" s="1"/>
  <c r="K89" i="216"/>
  <c r="J89" i="216"/>
  <c r="L89" i="216" s="1"/>
  <c r="H89" i="216"/>
  <c r="G89" i="216"/>
  <c r="I89" i="216" s="1"/>
  <c r="AC88" i="216"/>
  <c r="AB88" i="216"/>
  <c r="AD88" i="216" s="1"/>
  <c r="Z88" i="216"/>
  <c r="Y88" i="216"/>
  <c r="AA88" i="216" s="1"/>
  <c r="W88" i="216"/>
  <c r="V88" i="216"/>
  <c r="X88" i="216" s="1"/>
  <c r="T88" i="216"/>
  <c r="S88" i="216"/>
  <c r="U88" i="216" s="1"/>
  <c r="Q88" i="216"/>
  <c r="P88" i="216"/>
  <c r="R88" i="216" s="1"/>
  <c r="N88" i="216"/>
  <c r="M88" i="216"/>
  <c r="O88" i="216" s="1"/>
  <c r="K88" i="216"/>
  <c r="J88" i="216"/>
  <c r="L88" i="216" s="1"/>
  <c r="H88" i="216"/>
  <c r="G88" i="216"/>
  <c r="I88" i="216" s="1"/>
  <c r="AC87" i="216"/>
  <c r="AB87" i="216"/>
  <c r="AD87" i="216" s="1"/>
  <c r="Z87" i="216"/>
  <c r="Y87" i="216"/>
  <c r="AA87" i="216" s="1"/>
  <c r="W87" i="216"/>
  <c r="V87" i="216"/>
  <c r="X87" i="216" s="1"/>
  <c r="T87" i="216"/>
  <c r="S87" i="216"/>
  <c r="U87" i="216" s="1"/>
  <c r="Q87" i="216"/>
  <c r="P87" i="216"/>
  <c r="R87" i="216" s="1"/>
  <c r="N87" i="216"/>
  <c r="M87" i="216"/>
  <c r="O87" i="216" s="1"/>
  <c r="K87" i="216"/>
  <c r="J87" i="216"/>
  <c r="L87" i="216" s="1"/>
  <c r="H87" i="216"/>
  <c r="G87" i="216"/>
  <c r="I87" i="216" s="1"/>
  <c r="AC86" i="216"/>
  <c r="AB86" i="216"/>
  <c r="AD86" i="216" s="1"/>
  <c r="Z86" i="216"/>
  <c r="Y86" i="216"/>
  <c r="AA86" i="216" s="1"/>
  <c r="W86" i="216"/>
  <c r="V86" i="216"/>
  <c r="X86" i="216" s="1"/>
  <c r="T86" i="216"/>
  <c r="S86" i="216"/>
  <c r="U86" i="216" s="1"/>
  <c r="Q86" i="216"/>
  <c r="P86" i="216"/>
  <c r="R86" i="216" s="1"/>
  <c r="N86" i="216"/>
  <c r="M86" i="216"/>
  <c r="O86" i="216" s="1"/>
  <c r="K86" i="216"/>
  <c r="J86" i="216"/>
  <c r="L86" i="216" s="1"/>
  <c r="H86" i="216"/>
  <c r="G86" i="216"/>
  <c r="I86" i="216" s="1"/>
  <c r="AC85" i="216"/>
  <c r="AB85" i="216"/>
  <c r="AD85" i="216" s="1"/>
  <c r="Z85" i="216"/>
  <c r="Y85" i="216"/>
  <c r="AA85" i="216" s="1"/>
  <c r="W85" i="216"/>
  <c r="V85" i="216"/>
  <c r="X85" i="216" s="1"/>
  <c r="T85" i="216"/>
  <c r="S85" i="216"/>
  <c r="U85" i="216" s="1"/>
  <c r="Q85" i="216"/>
  <c r="P85" i="216"/>
  <c r="R85" i="216" s="1"/>
  <c r="N85" i="216"/>
  <c r="M85" i="216"/>
  <c r="O85" i="216" s="1"/>
  <c r="K85" i="216"/>
  <c r="J85" i="216"/>
  <c r="L85" i="216" s="1"/>
  <c r="H85" i="216"/>
  <c r="G85" i="216"/>
  <c r="I85" i="216" s="1"/>
  <c r="AC84" i="216"/>
  <c r="AB84" i="216"/>
  <c r="AD84" i="216" s="1"/>
  <c r="Z84" i="216"/>
  <c r="Y84" i="216"/>
  <c r="AA84" i="216" s="1"/>
  <c r="W84" i="216"/>
  <c r="V84" i="216"/>
  <c r="X84" i="216" s="1"/>
  <c r="T84" i="216"/>
  <c r="S84" i="216"/>
  <c r="U84" i="216" s="1"/>
  <c r="Q84" i="216"/>
  <c r="P84" i="216"/>
  <c r="R84" i="216" s="1"/>
  <c r="N84" i="216"/>
  <c r="M84" i="216"/>
  <c r="O84" i="216" s="1"/>
  <c r="K84" i="216"/>
  <c r="J84" i="216"/>
  <c r="L84" i="216" s="1"/>
  <c r="H84" i="216"/>
  <c r="G84" i="216"/>
  <c r="I84" i="216" s="1"/>
  <c r="AC83" i="216"/>
  <c r="AB83" i="216"/>
  <c r="AD83" i="216" s="1"/>
  <c r="Z83" i="216"/>
  <c r="Y83" i="216"/>
  <c r="AA83" i="216" s="1"/>
  <c r="W83" i="216"/>
  <c r="V83" i="216"/>
  <c r="X83" i="216" s="1"/>
  <c r="T83" i="216"/>
  <c r="S83" i="216"/>
  <c r="U83" i="216" s="1"/>
  <c r="Q83" i="216"/>
  <c r="P83" i="216"/>
  <c r="R83" i="216" s="1"/>
  <c r="N83" i="216"/>
  <c r="M83" i="216"/>
  <c r="O83" i="216" s="1"/>
  <c r="K83" i="216"/>
  <c r="J83" i="216"/>
  <c r="L83" i="216" s="1"/>
  <c r="H83" i="216"/>
  <c r="G83" i="216"/>
  <c r="I83" i="216" s="1"/>
  <c r="AC82" i="216"/>
  <c r="AB82" i="216"/>
  <c r="AD82" i="216" s="1"/>
  <c r="Z82" i="216"/>
  <c r="Y82" i="216"/>
  <c r="AA82" i="216" s="1"/>
  <c r="W82" i="216"/>
  <c r="V82" i="216"/>
  <c r="X82" i="216" s="1"/>
  <c r="T82" i="216"/>
  <c r="S82" i="216"/>
  <c r="U82" i="216" s="1"/>
  <c r="Q82" i="216"/>
  <c r="P82" i="216"/>
  <c r="R82" i="216" s="1"/>
  <c r="N82" i="216"/>
  <c r="M82" i="216"/>
  <c r="O82" i="216" s="1"/>
  <c r="K82" i="216"/>
  <c r="J82" i="216"/>
  <c r="L82" i="216" s="1"/>
  <c r="H82" i="216"/>
  <c r="G82" i="216"/>
  <c r="I82" i="216" s="1"/>
  <c r="AC81" i="216"/>
  <c r="AB81" i="216"/>
  <c r="AD81" i="216" s="1"/>
  <c r="Z81" i="216"/>
  <c r="Y81" i="216"/>
  <c r="AA81" i="216" s="1"/>
  <c r="W81" i="216"/>
  <c r="V81" i="216"/>
  <c r="X81" i="216" s="1"/>
  <c r="T81" i="216"/>
  <c r="S81" i="216"/>
  <c r="U81" i="216" s="1"/>
  <c r="Q81" i="216"/>
  <c r="P81" i="216"/>
  <c r="R81" i="216" s="1"/>
  <c r="N81" i="216"/>
  <c r="M81" i="216"/>
  <c r="O81" i="216" s="1"/>
  <c r="K81" i="216"/>
  <c r="J81" i="216"/>
  <c r="L81" i="216" s="1"/>
  <c r="H81" i="216"/>
  <c r="G81" i="216"/>
  <c r="I81" i="216" s="1"/>
  <c r="AC80" i="216"/>
  <c r="AB80" i="216"/>
  <c r="AD80" i="216" s="1"/>
  <c r="Z80" i="216"/>
  <c r="Y80" i="216"/>
  <c r="AA80" i="216" s="1"/>
  <c r="W80" i="216"/>
  <c r="V80" i="216"/>
  <c r="X80" i="216" s="1"/>
  <c r="T80" i="216"/>
  <c r="S80" i="216"/>
  <c r="U80" i="216" s="1"/>
  <c r="Q80" i="216"/>
  <c r="P80" i="216"/>
  <c r="R80" i="216" s="1"/>
  <c r="N80" i="216"/>
  <c r="M80" i="216"/>
  <c r="O80" i="216" s="1"/>
  <c r="K80" i="216"/>
  <c r="J80" i="216"/>
  <c r="L80" i="216" s="1"/>
  <c r="H80" i="216"/>
  <c r="G80" i="216"/>
  <c r="I80" i="216" s="1"/>
  <c r="AC79" i="216"/>
  <c r="AB79" i="216"/>
  <c r="AD79" i="216" s="1"/>
  <c r="Z79" i="216"/>
  <c r="Y79" i="216"/>
  <c r="AA79" i="216" s="1"/>
  <c r="W79" i="216"/>
  <c r="V79" i="216"/>
  <c r="X79" i="216" s="1"/>
  <c r="T79" i="216"/>
  <c r="S79" i="216"/>
  <c r="U79" i="216" s="1"/>
  <c r="Q79" i="216"/>
  <c r="P79" i="216"/>
  <c r="R79" i="216" s="1"/>
  <c r="N79" i="216"/>
  <c r="M79" i="216"/>
  <c r="O79" i="216" s="1"/>
  <c r="K79" i="216"/>
  <c r="J79" i="216"/>
  <c r="L79" i="216" s="1"/>
  <c r="H79" i="216"/>
  <c r="G79" i="216"/>
  <c r="I79" i="216" s="1"/>
  <c r="AC78" i="216"/>
  <c r="AB78" i="216"/>
  <c r="AD78" i="216" s="1"/>
  <c r="Z78" i="216"/>
  <c r="Y78" i="216"/>
  <c r="AA78" i="216" s="1"/>
  <c r="W78" i="216"/>
  <c r="V78" i="216"/>
  <c r="X78" i="216" s="1"/>
  <c r="T78" i="216"/>
  <c r="S78" i="216"/>
  <c r="U78" i="216" s="1"/>
  <c r="Q78" i="216"/>
  <c r="P78" i="216"/>
  <c r="R78" i="216" s="1"/>
  <c r="N78" i="216"/>
  <c r="M78" i="216"/>
  <c r="O78" i="216" s="1"/>
  <c r="K78" i="216"/>
  <c r="J78" i="216"/>
  <c r="L78" i="216" s="1"/>
  <c r="H78" i="216"/>
  <c r="G78" i="216"/>
  <c r="I78" i="216" s="1"/>
  <c r="AC77" i="216"/>
  <c r="AB77" i="216"/>
  <c r="AD77" i="216" s="1"/>
  <c r="Z77" i="216"/>
  <c r="Y77" i="216"/>
  <c r="AA77" i="216" s="1"/>
  <c r="W77" i="216"/>
  <c r="V77" i="216"/>
  <c r="X77" i="216" s="1"/>
  <c r="T77" i="216"/>
  <c r="S77" i="216"/>
  <c r="U77" i="216" s="1"/>
  <c r="Q77" i="216"/>
  <c r="P77" i="216"/>
  <c r="R77" i="216" s="1"/>
  <c r="N77" i="216"/>
  <c r="M77" i="216"/>
  <c r="O77" i="216" s="1"/>
  <c r="K77" i="216"/>
  <c r="J77" i="216"/>
  <c r="L77" i="216" s="1"/>
  <c r="H77" i="216"/>
  <c r="G77" i="216"/>
  <c r="I77" i="216" s="1"/>
  <c r="AC76" i="216"/>
  <c r="AB76" i="216"/>
  <c r="AD76" i="216" s="1"/>
  <c r="Z76" i="216"/>
  <c r="Y76" i="216"/>
  <c r="AA76" i="216" s="1"/>
  <c r="W76" i="216"/>
  <c r="V76" i="216"/>
  <c r="X76" i="216" s="1"/>
  <c r="T76" i="216"/>
  <c r="S76" i="216"/>
  <c r="U76" i="216" s="1"/>
  <c r="Q76" i="216"/>
  <c r="P76" i="216"/>
  <c r="R76" i="216" s="1"/>
  <c r="N76" i="216"/>
  <c r="M76" i="216"/>
  <c r="O76" i="216" s="1"/>
  <c r="K76" i="216"/>
  <c r="J76" i="216"/>
  <c r="L76" i="216" s="1"/>
  <c r="H76" i="216"/>
  <c r="G76" i="216"/>
  <c r="I76" i="216" s="1"/>
  <c r="AC75" i="216"/>
  <c r="AB75" i="216"/>
  <c r="AD75" i="216" s="1"/>
  <c r="Z75" i="216"/>
  <c r="Y75" i="216"/>
  <c r="AA75" i="216" s="1"/>
  <c r="W75" i="216"/>
  <c r="V75" i="216"/>
  <c r="X75" i="216" s="1"/>
  <c r="T75" i="216"/>
  <c r="S75" i="216"/>
  <c r="U75" i="216" s="1"/>
  <c r="Q75" i="216"/>
  <c r="P75" i="216"/>
  <c r="R75" i="216" s="1"/>
  <c r="N75" i="216"/>
  <c r="M75" i="216"/>
  <c r="O75" i="216" s="1"/>
  <c r="K75" i="216"/>
  <c r="J75" i="216"/>
  <c r="L75" i="216" s="1"/>
  <c r="H75" i="216"/>
  <c r="G75" i="216"/>
  <c r="I75" i="216" s="1"/>
  <c r="AC74" i="216"/>
  <c r="AB74" i="216"/>
  <c r="AD74" i="216" s="1"/>
  <c r="Z74" i="216"/>
  <c r="Y74" i="216"/>
  <c r="AA74" i="216" s="1"/>
  <c r="W74" i="216"/>
  <c r="V74" i="216"/>
  <c r="X74" i="216" s="1"/>
  <c r="T74" i="216"/>
  <c r="S74" i="216"/>
  <c r="U74" i="216" s="1"/>
  <c r="Q74" i="216"/>
  <c r="P74" i="216"/>
  <c r="R74" i="216" s="1"/>
  <c r="N74" i="216"/>
  <c r="M74" i="216"/>
  <c r="O74" i="216" s="1"/>
  <c r="K74" i="216"/>
  <c r="J74" i="216"/>
  <c r="L74" i="216" s="1"/>
  <c r="H74" i="216"/>
  <c r="G74" i="216"/>
  <c r="I74" i="216" s="1"/>
  <c r="AC73" i="216"/>
  <c r="AB73" i="216"/>
  <c r="AD73" i="216" s="1"/>
  <c r="Z73" i="216"/>
  <c r="Y73" i="216"/>
  <c r="AA73" i="216" s="1"/>
  <c r="W73" i="216"/>
  <c r="V73" i="216"/>
  <c r="X73" i="216" s="1"/>
  <c r="T73" i="216"/>
  <c r="S73" i="216"/>
  <c r="U73" i="216" s="1"/>
  <c r="Q73" i="216"/>
  <c r="P73" i="216"/>
  <c r="R73" i="216" s="1"/>
  <c r="N73" i="216"/>
  <c r="M73" i="216"/>
  <c r="O73" i="216" s="1"/>
  <c r="K73" i="216"/>
  <c r="J73" i="216"/>
  <c r="L73" i="216" s="1"/>
  <c r="H73" i="216"/>
  <c r="G73" i="216"/>
  <c r="I73" i="216" s="1"/>
  <c r="AC72" i="216"/>
  <c r="AB72" i="216"/>
  <c r="AD72" i="216" s="1"/>
  <c r="Z72" i="216"/>
  <c r="Y72" i="216"/>
  <c r="AA72" i="216" s="1"/>
  <c r="W72" i="216"/>
  <c r="V72" i="216"/>
  <c r="X72" i="216" s="1"/>
  <c r="T72" i="216"/>
  <c r="S72" i="216"/>
  <c r="U72" i="216" s="1"/>
  <c r="Q72" i="216"/>
  <c r="P72" i="216"/>
  <c r="R72" i="216" s="1"/>
  <c r="N72" i="216"/>
  <c r="M72" i="216"/>
  <c r="O72" i="216" s="1"/>
  <c r="K72" i="216"/>
  <c r="J72" i="216"/>
  <c r="L72" i="216" s="1"/>
  <c r="H72" i="216"/>
  <c r="G72" i="216"/>
  <c r="I72" i="216" s="1"/>
  <c r="AC71" i="216"/>
  <c r="AB71" i="216"/>
  <c r="AD71" i="216" s="1"/>
  <c r="Z71" i="216"/>
  <c r="Y71" i="216"/>
  <c r="AA71" i="216" s="1"/>
  <c r="W71" i="216"/>
  <c r="V71" i="216"/>
  <c r="X71" i="216" s="1"/>
  <c r="T71" i="216"/>
  <c r="S71" i="216"/>
  <c r="U71" i="216" s="1"/>
  <c r="Q71" i="216"/>
  <c r="P71" i="216"/>
  <c r="R71" i="216" s="1"/>
  <c r="N71" i="216"/>
  <c r="M71" i="216"/>
  <c r="O71" i="216" s="1"/>
  <c r="K71" i="216"/>
  <c r="J71" i="216"/>
  <c r="L71" i="216" s="1"/>
  <c r="H71" i="216"/>
  <c r="G71" i="216"/>
  <c r="I71" i="216" s="1"/>
  <c r="AC70" i="216"/>
  <c r="AB70" i="216"/>
  <c r="AD70" i="216" s="1"/>
  <c r="Z70" i="216"/>
  <c r="Y70" i="216"/>
  <c r="AA70" i="216" s="1"/>
  <c r="W70" i="216"/>
  <c r="V70" i="216"/>
  <c r="X70" i="216" s="1"/>
  <c r="T70" i="216"/>
  <c r="S70" i="216"/>
  <c r="U70" i="216" s="1"/>
  <c r="Q70" i="216"/>
  <c r="P70" i="216"/>
  <c r="R70" i="216" s="1"/>
  <c r="N70" i="216"/>
  <c r="M70" i="216"/>
  <c r="O70" i="216" s="1"/>
  <c r="K70" i="216"/>
  <c r="J70" i="216"/>
  <c r="L70" i="216" s="1"/>
  <c r="H70" i="216"/>
  <c r="G70" i="216"/>
  <c r="I70" i="216" s="1"/>
  <c r="AC69" i="216"/>
  <c r="AB69" i="216"/>
  <c r="AD69" i="216" s="1"/>
  <c r="Z69" i="216"/>
  <c r="Y69" i="216"/>
  <c r="AA69" i="216" s="1"/>
  <c r="W69" i="216"/>
  <c r="V69" i="216"/>
  <c r="X69" i="216" s="1"/>
  <c r="T69" i="216"/>
  <c r="S69" i="216"/>
  <c r="U69" i="216" s="1"/>
  <c r="Q69" i="216"/>
  <c r="P69" i="216"/>
  <c r="R69" i="216" s="1"/>
  <c r="N69" i="216"/>
  <c r="M69" i="216"/>
  <c r="O69" i="216" s="1"/>
  <c r="K69" i="216"/>
  <c r="J69" i="216"/>
  <c r="L69" i="216" s="1"/>
  <c r="H69" i="216"/>
  <c r="G69" i="216"/>
  <c r="I69" i="216" s="1"/>
  <c r="AC68" i="216"/>
  <c r="AB68" i="216"/>
  <c r="AD68" i="216" s="1"/>
  <c r="Z68" i="216"/>
  <c r="Y68" i="216"/>
  <c r="AA68" i="216" s="1"/>
  <c r="W68" i="216"/>
  <c r="V68" i="216"/>
  <c r="X68" i="216" s="1"/>
  <c r="T68" i="216"/>
  <c r="S68" i="216"/>
  <c r="U68" i="216" s="1"/>
  <c r="Q68" i="216"/>
  <c r="P68" i="216"/>
  <c r="R68" i="216" s="1"/>
  <c r="N68" i="216"/>
  <c r="M68" i="216"/>
  <c r="O68" i="216" s="1"/>
  <c r="K68" i="216"/>
  <c r="J68" i="216"/>
  <c r="L68" i="216" s="1"/>
  <c r="H68" i="216"/>
  <c r="G68" i="216"/>
  <c r="I68" i="216" s="1"/>
  <c r="AC67" i="216"/>
  <c r="AB67" i="216"/>
  <c r="AD67" i="216" s="1"/>
  <c r="Z67" i="216"/>
  <c r="Y67" i="216"/>
  <c r="AA67" i="216" s="1"/>
  <c r="W67" i="216"/>
  <c r="V67" i="216"/>
  <c r="X67" i="216" s="1"/>
  <c r="T67" i="216"/>
  <c r="S67" i="216"/>
  <c r="U67" i="216" s="1"/>
  <c r="Q67" i="216"/>
  <c r="P67" i="216"/>
  <c r="R67" i="216" s="1"/>
  <c r="N67" i="216"/>
  <c r="M67" i="216"/>
  <c r="O67" i="216" s="1"/>
  <c r="K67" i="216"/>
  <c r="J67" i="216"/>
  <c r="L67" i="216" s="1"/>
  <c r="H67" i="216"/>
  <c r="G67" i="216"/>
  <c r="I67" i="216" s="1"/>
  <c r="AC66" i="216"/>
  <c r="AB66" i="216"/>
  <c r="AD66" i="216" s="1"/>
  <c r="Z66" i="216"/>
  <c r="Y66" i="216"/>
  <c r="AA66" i="216" s="1"/>
  <c r="W66" i="216"/>
  <c r="V66" i="216"/>
  <c r="X66" i="216" s="1"/>
  <c r="T66" i="216"/>
  <c r="S66" i="216"/>
  <c r="U66" i="216" s="1"/>
  <c r="Q66" i="216"/>
  <c r="P66" i="216"/>
  <c r="R66" i="216" s="1"/>
  <c r="N66" i="216"/>
  <c r="M66" i="216"/>
  <c r="O66" i="216" s="1"/>
  <c r="K66" i="216"/>
  <c r="J66" i="216"/>
  <c r="L66" i="216" s="1"/>
  <c r="H66" i="216"/>
  <c r="G66" i="216"/>
  <c r="I66" i="216" s="1"/>
  <c r="AC65" i="216"/>
  <c r="AB65" i="216"/>
  <c r="AD65" i="216" s="1"/>
  <c r="Z65" i="216"/>
  <c r="Y65" i="216"/>
  <c r="AA65" i="216" s="1"/>
  <c r="W65" i="216"/>
  <c r="V65" i="216"/>
  <c r="X65" i="216" s="1"/>
  <c r="T65" i="216"/>
  <c r="S65" i="216"/>
  <c r="U65" i="216" s="1"/>
  <c r="Q65" i="216"/>
  <c r="P65" i="216"/>
  <c r="R65" i="216" s="1"/>
  <c r="N65" i="216"/>
  <c r="M65" i="216"/>
  <c r="O65" i="216" s="1"/>
  <c r="K65" i="216"/>
  <c r="J65" i="216"/>
  <c r="L65" i="216" s="1"/>
  <c r="H65" i="216"/>
  <c r="G65" i="216"/>
  <c r="I65" i="216" s="1"/>
  <c r="AC64" i="216"/>
  <c r="AB64" i="216"/>
  <c r="AD64" i="216" s="1"/>
  <c r="Z64" i="216"/>
  <c r="Y64" i="216"/>
  <c r="AA64" i="216" s="1"/>
  <c r="W64" i="216"/>
  <c r="V64" i="216"/>
  <c r="X64" i="216" s="1"/>
  <c r="T64" i="216"/>
  <c r="S64" i="216"/>
  <c r="U64" i="216" s="1"/>
  <c r="Q64" i="216"/>
  <c r="P64" i="216"/>
  <c r="R64" i="216" s="1"/>
  <c r="N64" i="216"/>
  <c r="M64" i="216"/>
  <c r="O64" i="216" s="1"/>
  <c r="K64" i="216"/>
  <c r="J64" i="216"/>
  <c r="L64" i="216" s="1"/>
  <c r="H64" i="216"/>
  <c r="G64" i="216"/>
  <c r="I64" i="216" s="1"/>
  <c r="AC63" i="216"/>
  <c r="AB63" i="216"/>
  <c r="AD63" i="216" s="1"/>
  <c r="Z63" i="216"/>
  <c r="Y63" i="216"/>
  <c r="AA63" i="216" s="1"/>
  <c r="W63" i="216"/>
  <c r="V63" i="216"/>
  <c r="X63" i="216" s="1"/>
  <c r="T63" i="216"/>
  <c r="S63" i="216"/>
  <c r="U63" i="216" s="1"/>
  <c r="Q63" i="216"/>
  <c r="P63" i="216"/>
  <c r="R63" i="216" s="1"/>
  <c r="N63" i="216"/>
  <c r="M63" i="216"/>
  <c r="O63" i="216" s="1"/>
  <c r="K63" i="216"/>
  <c r="J63" i="216"/>
  <c r="L63" i="216" s="1"/>
  <c r="H63" i="216"/>
  <c r="G63" i="216"/>
  <c r="I63" i="216" s="1"/>
  <c r="AC62" i="216"/>
  <c r="AB62" i="216"/>
  <c r="AD62" i="216" s="1"/>
  <c r="Z62" i="216"/>
  <c r="Y62" i="216"/>
  <c r="AA62" i="216" s="1"/>
  <c r="W62" i="216"/>
  <c r="V62" i="216"/>
  <c r="X62" i="216" s="1"/>
  <c r="T62" i="216"/>
  <c r="S62" i="216"/>
  <c r="U62" i="216" s="1"/>
  <c r="Q62" i="216"/>
  <c r="P62" i="216"/>
  <c r="R62" i="216" s="1"/>
  <c r="N62" i="216"/>
  <c r="M62" i="216"/>
  <c r="O62" i="216" s="1"/>
  <c r="K62" i="216"/>
  <c r="J62" i="216"/>
  <c r="L62" i="216" s="1"/>
  <c r="H62" i="216"/>
  <c r="G62" i="216"/>
  <c r="I62" i="216" s="1"/>
  <c r="AC61" i="216"/>
  <c r="AB61" i="216"/>
  <c r="AD61" i="216" s="1"/>
  <c r="Z61" i="216"/>
  <c r="Y61" i="216"/>
  <c r="AA61" i="216" s="1"/>
  <c r="W61" i="216"/>
  <c r="V61" i="216"/>
  <c r="X61" i="216" s="1"/>
  <c r="T61" i="216"/>
  <c r="S61" i="216"/>
  <c r="U61" i="216" s="1"/>
  <c r="Q61" i="216"/>
  <c r="P61" i="216"/>
  <c r="R61" i="216" s="1"/>
  <c r="N61" i="216"/>
  <c r="M61" i="216"/>
  <c r="O61" i="216" s="1"/>
  <c r="K61" i="216"/>
  <c r="J61" i="216"/>
  <c r="L61" i="216" s="1"/>
  <c r="H61" i="216"/>
  <c r="G61" i="216"/>
  <c r="I61" i="216" s="1"/>
  <c r="AC60" i="216"/>
  <c r="AB60" i="216"/>
  <c r="AD60" i="216" s="1"/>
  <c r="Z60" i="216"/>
  <c r="Y60" i="216"/>
  <c r="AA60" i="216" s="1"/>
  <c r="W60" i="216"/>
  <c r="V60" i="216"/>
  <c r="X60" i="216" s="1"/>
  <c r="T60" i="216"/>
  <c r="S60" i="216"/>
  <c r="U60" i="216" s="1"/>
  <c r="Q60" i="216"/>
  <c r="P60" i="216"/>
  <c r="R60" i="216" s="1"/>
  <c r="N60" i="216"/>
  <c r="M60" i="216"/>
  <c r="O60" i="216" s="1"/>
  <c r="K60" i="216"/>
  <c r="J60" i="216"/>
  <c r="L60" i="216" s="1"/>
  <c r="H60" i="216"/>
  <c r="G60" i="216"/>
  <c r="I60" i="216" s="1"/>
  <c r="AC59" i="216"/>
  <c r="AB59" i="216"/>
  <c r="AD59" i="216" s="1"/>
  <c r="Z59" i="216"/>
  <c r="Y59" i="216"/>
  <c r="AA59" i="216" s="1"/>
  <c r="W59" i="216"/>
  <c r="V59" i="216"/>
  <c r="X59" i="216" s="1"/>
  <c r="T59" i="216"/>
  <c r="S59" i="216"/>
  <c r="U59" i="216" s="1"/>
  <c r="Q59" i="216"/>
  <c r="P59" i="216"/>
  <c r="R59" i="216" s="1"/>
  <c r="N59" i="216"/>
  <c r="M59" i="216"/>
  <c r="O59" i="216" s="1"/>
  <c r="K59" i="216"/>
  <c r="J59" i="216"/>
  <c r="L59" i="216" s="1"/>
  <c r="H59" i="216"/>
  <c r="G59" i="216"/>
  <c r="I59" i="216" s="1"/>
  <c r="AC58" i="216"/>
  <c r="AB58" i="216"/>
  <c r="AD58" i="216" s="1"/>
  <c r="Z58" i="216"/>
  <c r="Y58" i="216"/>
  <c r="AA58" i="216" s="1"/>
  <c r="W58" i="216"/>
  <c r="V58" i="216"/>
  <c r="X58" i="216" s="1"/>
  <c r="T58" i="216"/>
  <c r="S58" i="216"/>
  <c r="U58" i="216" s="1"/>
  <c r="Q58" i="216"/>
  <c r="P58" i="216"/>
  <c r="R58" i="216" s="1"/>
  <c r="N58" i="216"/>
  <c r="M58" i="216"/>
  <c r="O58" i="216" s="1"/>
  <c r="K58" i="216"/>
  <c r="J58" i="216"/>
  <c r="L58" i="216" s="1"/>
  <c r="H58" i="216"/>
  <c r="G58" i="216"/>
  <c r="I58" i="216" s="1"/>
  <c r="AC57" i="216"/>
  <c r="AB57" i="216"/>
  <c r="AD57" i="216" s="1"/>
  <c r="Z57" i="216"/>
  <c r="Y57" i="216"/>
  <c r="AA57" i="216" s="1"/>
  <c r="W57" i="216"/>
  <c r="V57" i="216"/>
  <c r="X57" i="216" s="1"/>
  <c r="T57" i="216"/>
  <c r="S57" i="216"/>
  <c r="U57" i="216" s="1"/>
  <c r="Q57" i="216"/>
  <c r="P57" i="216"/>
  <c r="R57" i="216" s="1"/>
  <c r="N57" i="216"/>
  <c r="M57" i="216"/>
  <c r="O57" i="216" s="1"/>
  <c r="K57" i="216"/>
  <c r="J57" i="216"/>
  <c r="L57" i="216" s="1"/>
  <c r="H57" i="216"/>
  <c r="G57" i="216"/>
  <c r="I57" i="216" s="1"/>
  <c r="AC56" i="216"/>
  <c r="AB56" i="216"/>
  <c r="AD56" i="216" s="1"/>
  <c r="Z56" i="216"/>
  <c r="Y56" i="216"/>
  <c r="AA56" i="216" s="1"/>
  <c r="W56" i="216"/>
  <c r="V56" i="216"/>
  <c r="X56" i="216" s="1"/>
  <c r="T56" i="216"/>
  <c r="S56" i="216"/>
  <c r="U56" i="216" s="1"/>
  <c r="Q56" i="216"/>
  <c r="P56" i="216"/>
  <c r="R56" i="216" s="1"/>
  <c r="N56" i="216"/>
  <c r="M56" i="216"/>
  <c r="O56" i="216" s="1"/>
  <c r="K56" i="216"/>
  <c r="J56" i="216"/>
  <c r="L56" i="216" s="1"/>
  <c r="H56" i="216"/>
  <c r="G56" i="216"/>
  <c r="I56" i="216" s="1"/>
  <c r="AC55" i="216"/>
  <c r="AB55" i="216"/>
  <c r="AD55" i="216" s="1"/>
  <c r="Z55" i="216"/>
  <c r="Y55" i="216"/>
  <c r="AA55" i="216" s="1"/>
  <c r="W55" i="216"/>
  <c r="V55" i="216"/>
  <c r="X55" i="216" s="1"/>
  <c r="T55" i="216"/>
  <c r="S55" i="216"/>
  <c r="U55" i="216" s="1"/>
  <c r="Q55" i="216"/>
  <c r="P55" i="216"/>
  <c r="R55" i="216" s="1"/>
  <c r="N55" i="216"/>
  <c r="M55" i="216"/>
  <c r="O55" i="216" s="1"/>
  <c r="K55" i="216"/>
  <c r="J55" i="216"/>
  <c r="L55" i="216" s="1"/>
  <c r="H55" i="216"/>
  <c r="G55" i="216"/>
  <c r="I55" i="216" s="1"/>
  <c r="AC54" i="216"/>
  <c r="AB54" i="216"/>
  <c r="AD54" i="216" s="1"/>
  <c r="Z54" i="216"/>
  <c r="Y54" i="216"/>
  <c r="AA54" i="216" s="1"/>
  <c r="W54" i="216"/>
  <c r="V54" i="216"/>
  <c r="X54" i="216" s="1"/>
  <c r="T54" i="216"/>
  <c r="S54" i="216"/>
  <c r="U54" i="216" s="1"/>
  <c r="Q54" i="216"/>
  <c r="P54" i="216"/>
  <c r="R54" i="216" s="1"/>
  <c r="N54" i="216"/>
  <c r="M54" i="216"/>
  <c r="O54" i="216" s="1"/>
  <c r="K54" i="216"/>
  <c r="J54" i="216"/>
  <c r="L54" i="216" s="1"/>
  <c r="H54" i="216"/>
  <c r="G54" i="216"/>
  <c r="I54" i="216" s="1"/>
  <c r="AC53" i="216"/>
  <c r="AB53" i="216"/>
  <c r="AD53" i="216" s="1"/>
  <c r="Z53" i="216"/>
  <c r="Y53" i="216"/>
  <c r="AA53" i="216" s="1"/>
  <c r="W53" i="216"/>
  <c r="V53" i="216"/>
  <c r="X53" i="216" s="1"/>
  <c r="T53" i="216"/>
  <c r="S53" i="216"/>
  <c r="U53" i="216" s="1"/>
  <c r="Q53" i="216"/>
  <c r="P53" i="216"/>
  <c r="R53" i="216" s="1"/>
  <c r="N53" i="216"/>
  <c r="M53" i="216"/>
  <c r="O53" i="216" s="1"/>
  <c r="K53" i="216"/>
  <c r="J53" i="216"/>
  <c r="L53" i="216" s="1"/>
  <c r="H53" i="216"/>
  <c r="G53" i="216"/>
  <c r="I53" i="216" s="1"/>
  <c r="AC52" i="216"/>
  <c r="AB52" i="216"/>
  <c r="AD52" i="216" s="1"/>
  <c r="Z52" i="216"/>
  <c r="Y52" i="216"/>
  <c r="AA52" i="216" s="1"/>
  <c r="W52" i="216"/>
  <c r="V52" i="216"/>
  <c r="X52" i="216" s="1"/>
  <c r="T52" i="216"/>
  <c r="S52" i="216"/>
  <c r="U52" i="216" s="1"/>
  <c r="Q52" i="216"/>
  <c r="P52" i="216"/>
  <c r="R52" i="216" s="1"/>
  <c r="N52" i="216"/>
  <c r="M52" i="216"/>
  <c r="O52" i="216" s="1"/>
  <c r="K52" i="216"/>
  <c r="J52" i="216"/>
  <c r="L52" i="216" s="1"/>
  <c r="H52" i="216"/>
  <c r="G52" i="216"/>
  <c r="I52" i="216" s="1"/>
  <c r="AC51" i="216"/>
  <c r="AB51" i="216"/>
  <c r="AD51" i="216" s="1"/>
  <c r="Z51" i="216"/>
  <c r="Y51" i="216"/>
  <c r="AA51" i="216" s="1"/>
  <c r="W51" i="216"/>
  <c r="V51" i="216"/>
  <c r="X51" i="216" s="1"/>
  <c r="T51" i="216"/>
  <c r="S51" i="216"/>
  <c r="U51" i="216" s="1"/>
  <c r="Q51" i="216"/>
  <c r="P51" i="216"/>
  <c r="R51" i="216" s="1"/>
  <c r="N51" i="216"/>
  <c r="M51" i="216"/>
  <c r="O51" i="216" s="1"/>
  <c r="K51" i="216"/>
  <c r="J51" i="216"/>
  <c r="L51" i="216" s="1"/>
  <c r="H51" i="216"/>
  <c r="G51" i="216"/>
  <c r="I51" i="216" s="1"/>
  <c r="AC50" i="216"/>
  <c r="AB50" i="216"/>
  <c r="AD50" i="216" s="1"/>
  <c r="Z50" i="216"/>
  <c r="Y50" i="216"/>
  <c r="AA50" i="216" s="1"/>
  <c r="W50" i="216"/>
  <c r="V50" i="216"/>
  <c r="X50" i="216" s="1"/>
  <c r="T50" i="216"/>
  <c r="S50" i="216"/>
  <c r="U50" i="216" s="1"/>
  <c r="Q50" i="216"/>
  <c r="P50" i="216"/>
  <c r="R50" i="216" s="1"/>
  <c r="N50" i="216"/>
  <c r="M50" i="216"/>
  <c r="O50" i="216" s="1"/>
  <c r="K50" i="216"/>
  <c r="J50" i="216"/>
  <c r="L50" i="216" s="1"/>
  <c r="H50" i="216"/>
  <c r="G50" i="216"/>
  <c r="I50" i="216" s="1"/>
  <c r="AC49" i="216"/>
  <c r="AB49" i="216"/>
  <c r="AD49" i="216" s="1"/>
  <c r="Z49" i="216"/>
  <c r="Y49" i="216"/>
  <c r="AA49" i="216" s="1"/>
  <c r="W49" i="216"/>
  <c r="V49" i="216"/>
  <c r="X49" i="216" s="1"/>
  <c r="T49" i="216"/>
  <c r="S49" i="216"/>
  <c r="U49" i="216" s="1"/>
  <c r="Q49" i="216"/>
  <c r="P49" i="216"/>
  <c r="R49" i="216" s="1"/>
  <c r="N49" i="216"/>
  <c r="M49" i="216"/>
  <c r="O49" i="216" s="1"/>
  <c r="K49" i="216"/>
  <c r="J49" i="216"/>
  <c r="L49" i="216" s="1"/>
  <c r="H49" i="216"/>
  <c r="G49" i="216"/>
  <c r="I49" i="216" s="1"/>
  <c r="AC48" i="216"/>
  <c r="AB48" i="216"/>
  <c r="AD48" i="216" s="1"/>
  <c r="Z48" i="216"/>
  <c r="Y48" i="216"/>
  <c r="AA48" i="216" s="1"/>
  <c r="W48" i="216"/>
  <c r="V48" i="216"/>
  <c r="X48" i="216" s="1"/>
  <c r="T48" i="216"/>
  <c r="S48" i="216"/>
  <c r="U48" i="216" s="1"/>
  <c r="Q48" i="216"/>
  <c r="P48" i="216"/>
  <c r="R48" i="216" s="1"/>
  <c r="N48" i="216"/>
  <c r="M48" i="216"/>
  <c r="O48" i="216" s="1"/>
  <c r="K48" i="216"/>
  <c r="J48" i="216"/>
  <c r="L48" i="216" s="1"/>
  <c r="H48" i="216"/>
  <c r="G48" i="216"/>
  <c r="I48" i="216" s="1"/>
  <c r="AC47" i="216"/>
  <c r="AB47" i="216"/>
  <c r="AD47" i="216" s="1"/>
  <c r="Z47" i="216"/>
  <c r="Y47" i="216"/>
  <c r="AA47" i="216" s="1"/>
  <c r="W47" i="216"/>
  <c r="V47" i="216"/>
  <c r="X47" i="216" s="1"/>
  <c r="T47" i="216"/>
  <c r="S47" i="216"/>
  <c r="U47" i="216" s="1"/>
  <c r="Q47" i="216"/>
  <c r="P47" i="216"/>
  <c r="R47" i="216" s="1"/>
  <c r="N47" i="216"/>
  <c r="M47" i="216"/>
  <c r="O47" i="216" s="1"/>
  <c r="K47" i="216"/>
  <c r="J47" i="216"/>
  <c r="L47" i="216" s="1"/>
  <c r="H47" i="216"/>
  <c r="G47" i="216"/>
  <c r="I47" i="216" s="1"/>
  <c r="AC46" i="216"/>
  <c r="AB46" i="216"/>
  <c r="AD46" i="216" s="1"/>
  <c r="Z46" i="216"/>
  <c r="Y46" i="216"/>
  <c r="AA46" i="216" s="1"/>
  <c r="W46" i="216"/>
  <c r="V46" i="216"/>
  <c r="X46" i="216" s="1"/>
  <c r="T46" i="216"/>
  <c r="S46" i="216"/>
  <c r="U46" i="216" s="1"/>
  <c r="Q46" i="216"/>
  <c r="P46" i="216"/>
  <c r="R46" i="216" s="1"/>
  <c r="N46" i="216"/>
  <c r="M46" i="216"/>
  <c r="O46" i="216" s="1"/>
  <c r="K46" i="216"/>
  <c r="J46" i="216"/>
  <c r="L46" i="216" s="1"/>
  <c r="H46" i="216"/>
  <c r="G46" i="216"/>
  <c r="I46" i="216" s="1"/>
  <c r="AC45" i="216"/>
  <c r="AB45" i="216"/>
  <c r="AD45" i="216" s="1"/>
  <c r="Z45" i="216"/>
  <c r="Y45" i="216"/>
  <c r="AA45" i="216" s="1"/>
  <c r="W45" i="216"/>
  <c r="V45" i="216"/>
  <c r="X45" i="216" s="1"/>
  <c r="T45" i="216"/>
  <c r="S45" i="216"/>
  <c r="U45" i="216" s="1"/>
  <c r="Q45" i="216"/>
  <c r="P45" i="216"/>
  <c r="R45" i="216" s="1"/>
  <c r="N45" i="216"/>
  <c r="M45" i="216"/>
  <c r="O45" i="216" s="1"/>
  <c r="K45" i="216"/>
  <c r="J45" i="216"/>
  <c r="L45" i="216" s="1"/>
  <c r="H45" i="216"/>
  <c r="G45" i="216"/>
  <c r="I45" i="216" s="1"/>
  <c r="AC44" i="216"/>
  <c r="AB44" i="216"/>
  <c r="AD44" i="216" s="1"/>
  <c r="Z44" i="216"/>
  <c r="Y44" i="216"/>
  <c r="AA44" i="216" s="1"/>
  <c r="W44" i="216"/>
  <c r="V44" i="216"/>
  <c r="X44" i="216" s="1"/>
  <c r="T44" i="216"/>
  <c r="S44" i="216"/>
  <c r="U44" i="216" s="1"/>
  <c r="Q44" i="216"/>
  <c r="P44" i="216"/>
  <c r="R44" i="216" s="1"/>
  <c r="N44" i="216"/>
  <c r="M44" i="216"/>
  <c r="O44" i="216" s="1"/>
  <c r="K44" i="216"/>
  <c r="J44" i="216"/>
  <c r="L44" i="216" s="1"/>
  <c r="H44" i="216"/>
  <c r="G44" i="216"/>
  <c r="I44" i="216" s="1"/>
  <c r="AC43" i="216"/>
  <c r="AB43" i="216"/>
  <c r="AD43" i="216" s="1"/>
  <c r="Z43" i="216"/>
  <c r="Y43" i="216"/>
  <c r="AA43" i="216" s="1"/>
  <c r="W43" i="216"/>
  <c r="V43" i="216"/>
  <c r="X43" i="216" s="1"/>
  <c r="T43" i="216"/>
  <c r="S43" i="216"/>
  <c r="U43" i="216" s="1"/>
  <c r="Q43" i="216"/>
  <c r="P43" i="216"/>
  <c r="R43" i="216" s="1"/>
  <c r="N43" i="216"/>
  <c r="M43" i="216"/>
  <c r="O43" i="216" s="1"/>
  <c r="K43" i="216"/>
  <c r="J43" i="216"/>
  <c r="L43" i="216" s="1"/>
  <c r="H43" i="216"/>
  <c r="G43" i="216"/>
  <c r="I43" i="216" s="1"/>
  <c r="AB42" i="216"/>
  <c r="AD42" i="216" s="1"/>
  <c r="Y42" i="216"/>
  <c r="Z42" i="216" s="1"/>
  <c r="V42" i="216"/>
  <c r="S42" i="216"/>
  <c r="U42" i="216" s="1"/>
  <c r="P42" i="216"/>
  <c r="R42" i="216" s="1"/>
  <c r="M42" i="216"/>
  <c r="O42" i="216" s="1"/>
  <c r="J42" i="216"/>
  <c r="L42" i="216" s="1"/>
  <c r="G42" i="216"/>
  <c r="I42" i="216" s="1"/>
  <c r="AB41" i="216"/>
  <c r="AC41" i="216" s="1"/>
  <c r="AD41" i="216" s="1"/>
  <c r="Y41" i="216"/>
  <c r="Z41" i="216" s="1"/>
  <c r="V41" i="216"/>
  <c r="S41" i="216"/>
  <c r="T41" i="216" s="1"/>
  <c r="P41" i="216"/>
  <c r="M41" i="216"/>
  <c r="N41" i="216" s="1"/>
  <c r="O41" i="216" s="1"/>
  <c r="J41" i="216"/>
  <c r="G41" i="216"/>
  <c r="H41" i="216" s="1"/>
  <c r="AB40" i="216"/>
  <c r="AC40" i="216" s="1"/>
  <c r="AD40" i="216" s="1"/>
  <c r="Y40" i="216"/>
  <c r="V40" i="216"/>
  <c r="W40" i="216" s="1"/>
  <c r="X40" i="216" s="1"/>
  <c r="S40" i="216"/>
  <c r="P40" i="216"/>
  <c r="Q40" i="216" s="1"/>
  <c r="R40" i="216" s="1"/>
  <c r="M40" i="216"/>
  <c r="J40" i="216"/>
  <c r="G40" i="216"/>
  <c r="AB39" i="216"/>
  <c r="AC39" i="216" s="1"/>
  <c r="AD39" i="216" s="1"/>
  <c r="Y39" i="216"/>
  <c r="Z39" i="216" s="1"/>
  <c r="AA39" i="216" s="1"/>
  <c r="V39" i="216"/>
  <c r="S39" i="216"/>
  <c r="T39" i="216" s="1"/>
  <c r="U39" i="216" s="1"/>
  <c r="P39" i="216"/>
  <c r="Q39" i="216" s="1"/>
  <c r="M39" i="216"/>
  <c r="N39" i="216" s="1"/>
  <c r="J39" i="216"/>
  <c r="K39" i="216" s="1"/>
  <c r="L39" i="216" s="1"/>
  <c r="G39" i="216"/>
  <c r="AB38" i="216"/>
  <c r="Y38" i="216"/>
  <c r="V38" i="216"/>
  <c r="W38" i="216" s="1"/>
  <c r="X38" i="216" s="1"/>
  <c r="S38" i="216"/>
  <c r="T38" i="216" s="1"/>
  <c r="U38" i="216" s="1"/>
  <c r="P38" i="216"/>
  <c r="Q38" i="216" s="1"/>
  <c r="R38" i="216" s="1"/>
  <c r="M38" i="216"/>
  <c r="N38" i="216" s="1"/>
  <c r="O38" i="216" s="1"/>
  <c r="J38" i="216"/>
  <c r="G38" i="216"/>
  <c r="AB37" i="216"/>
  <c r="AC37" i="216" s="1"/>
  <c r="AD37" i="216" s="1"/>
  <c r="Y37" i="216"/>
  <c r="V37" i="216"/>
  <c r="S37" i="216"/>
  <c r="T37" i="216" s="1"/>
  <c r="U37" i="216" s="1"/>
  <c r="P37" i="216"/>
  <c r="M37" i="216"/>
  <c r="N37" i="216" s="1"/>
  <c r="J37" i="216"/>
  <c r="K37" i="216" s="1"/>
  <c r="L37" i="216" s="1"/>
  <c r="G37" i="216"/>
  <c r="H37" i="216" s="1"/>
  <c r="I37" i="216" s="1"/>
  <c r="AB36" i="216"/>
  <c r="Y36" i="216"/>
  <c r="Z36" i="216" s="1"/>
  <c r="V36" i="216"/>
  <c r="W36" i="216" s="1"/>
  <c r="X36" i="216" s="1"/>
  <c r="S36" i="216"/>
  <c r="P36" i="216"/>
  <c r="M36" i="216"/>
  <c r="N36" i="216" s="1"/>
  <c r="O36" i="216" s="1"/>
  <c r="J36" i="216"/>
  <c r="K36" i="216" s="1"/>
  <c r="L36" i="216" s="1"/>
  <c r="G36" i="216"/>
  <c r="AB35" i="216"/>
  <c r="Y35" i="216"/>
  <c r="Z35" i="216" s="1"/>
  <c r="AA35" i="216" s="1"/>
  <c r="V35" i="216"/>
  <c r="W35" i="216" s="1"/>
  <c r="S35" i="216"/>
  <c r="T35" i="216" s="1"/>
  <c r="P35" i="216"/>
  <c r="Q35" i="216" s="1"/>
  <c r="R35" i="216" s="1"/>
  <c r="M35" i="216"/>
  <c r="J35" i="216"/>
  <c r="G35" i="216"/>
  <c r="AB34" i="216"/>
  <c r="AC34" i="216" s="1"/>
  <c r="AD34" i="216" s="1"/>
  <c r="Y34" i="216"/>
  <c r="Z34" i="216" s="1"/>
  <c r="V34" i="216"/>
  <c r="W34" i="216" s="1"/>
  <c r="X34" i="216" s="1"/>
  <c r="S34" i="216"/>
  <c r="T34" i="216" s="1"/>
  <c r="U34" i="216" s="1"/>
  <c r="P34" i="216"/>
  <c r="M34" i="216"/>
  <c r="J34" i="216"/>
  <c r="K34" i="216" s="1"/>
  <c r="L34" i="216" s="1"/>
  <c r="G34" i="216"/>
  <c r="AB33" i="216"/>
  <c r="Y33" i="216"/>
  <c r="Z33" i="216" s="1"/>
  <c r="AA33" i="216" s="1"/>
  <c r="V33" i="216"/>
  <c r="W33" i="216" s="1"/>
  <c r="X33" i="216" s="1"/>
  <c r="S33" i="216"/>
  <c r="T33" i="216" s="1"/>
  <c r="P33" i="216"/>
  <c r="Q33" i="216" s="1"/>
  <c r="R33" i="216" s="1"/>
  <c r="M33" i="216"/>
  <c r="N33" i="216" s="1"/>
  <c r="O33" i="216" s="1"/>
  <c r="J33" i="216"/>
  <c r="K33" i="216" s="1"/>
  <c r="G33" i="216"/>
  <c r="H33" i="216" s="1"/>
  <c r="AB32" i="216"/>
  <c r="AC32" i="216" s="1"/>
  <c r="AD32" i="216" s="1"/>
  <c r="Y32" i="216"/>
  <c r="V32" i="216"/>
  <c r="S32" i="216"/>
  <c r="P32" i="216"/>
  <c r="Q32" i="216" s="1"/>
  <c r="R32" i="216" s="1"/>
  <c r="M32" i="216"/>
  <c r="J32" i="216"/>
  <c r="G32" i="216"/>
  <c r="H32" i="216" s="1"/>
  <c r="I32" i="216" s="1"/>
  <c r="AB31" i="216"/>
  <c r="AC31" i="216" s="1"/>
  <c r="Y31" i="216"/>
  <c r="V31" i="216"/>
  <c r="W31" i="216" s="1"/>
  <c r="X31" i="216" s="1"/>
  <c r="S31" i="216"/>
  <c r="P31" i="216"/>
  <c r="M31" i="216"/>
  <c r="N31" i="216" s="1"/>
  <c r="O31" i="216" s="1"/>
  <c r="J31" i="216"/>
  <c r="K31" i="216" s="1"/>
  <c r="L31" i="216" s="1"/>
  <c r="G31" i="216"/>
  <c r="H31" i="216" s="1"/>
  <c r="I31" i="216" s="1"/>
  <c r="AB30" i="216"/>
  <c r="AC30" i="216" s="1"/>
  <c r="Y30" i="216"/>
  <c r="Z30" i="216" s="1"/>
  <c r="AA30" i="216" s="1"/>
  <c r="V30" i="216"/>
  <c r="W30" i="216" s="1"/>
  <c r="S30" i="216"/>
  <c r="T30" i="216" s="1"/>
  <c r="P30" i="216"/>
  <c r="Q30" i="216" s="1"/>
  <c r="R30" i="216" s="1"/>
  <c r="M30" i="216"/>
  <c r="J30" i="216"/>
  <c r="G30" i="216"/>
  <c r="H30" i="216" s="1"/>
  <c r="I30" i="216" s="1"/>
  <c r="AB29" i="216"/>
  <c r="AC29" i="216" s="1"/>
  <c r="AD29" i="216" s="1"/>
  <c r="Y29" i="216"/>
  <c r="V29" i="216"/>
  <c r="W29" i="216" s="1"/>
  <c r="S29" i="216"/>
  <c r="T29" i="216" s="1"/>
  <c r="U29" i="216" s="1"/>
  <c r="P29" i="216"/>
  <c r="Q29" i="216" s="1"/>
  <c r="M29" i="216"/>
  <c r="N29" i="216" s="1"/>
  <c r="J29" i="216"/>
  <c r="K29" i="216" s="1"/>
  <c r="L29" i="216" s="1"/>
  <c r="G29" i="216"/>
  <c r="AB28" i="216"/>
  <c r="Y28" i="216"/>
  <c r="V28" i="216"/>
  <c r="W28" i="216" s="1"/>
  <c r="X28" i="216" s="1"/>
  <c r="S28" i="216"/>
  <c r="T28" i="216" s="1"/>
  <c r="U28" i="216" s="1"/>
  <c r="P28" i="216"/>
  <c r="Q28" i="216" s="1"/>
  <c r="R28" i="216" s="1"/>
  <c r="M28" i="216"/>
  <c r="N28" i="216" s="1"/>
  <c r="O28" i="216" s="1"/>
  <c r="J28" i="216"/>
  <c r="G28" i="216"/>
  <c r="H28" i="216" s="1"/>
  <c r="AB27" i="216"/>
  <c r="AC27" i="216" s="1"/>
  <c r="AD27" i="216" s="1"/>
  <c r="Y27" i="216"/>
  <c r="V27" i="216"/>
  <c r="S27" i="216"/>
  <c r="P27" i="216"/>
  <c r="Q27" i="216" s="1"/>
  <c r="R27" i="216" s="1"/>
  <c r="M27" i="216"/>
  <c r="N27" i="216" s="1"/>
  <c r="O27" i="216" s="1"/>
  <c r="J27" i="216"/>
  <c r="K27" i="216" s="1"/>
  <c r="L27" i="216" s="1"/>
  <c r="G27" i="216"/>
  <c r="H27" i="216" s="1"/>
  <c r="I27" i="216" s="1"/>
  <c r="AB26" i="216"/>
  <c r="Y26" i="216"/>
  <c r="V26" i="216"/>
  <c r="W26" i="216" s="1"/>
  <c r="X26" i="216" s="1"/>
  <c r="S26" i="216"/>
  <c r="P26" i="216"/>
  <c r="M26" i="216"/>
  <c r="J26" i="216"/>
  <c r="K26" i="216" s="1"/>
  <c r="L26" i="216" s="1"/>
  <c r="G26" i="216"/>
  <c r="H26" i="216" s="1"/>
  <c r="I26" i="216" s="1"/>
  <c r="AB25" i="216"/>
  <c r="Y25" i="216"/>
  <c r="Z25" i="216" s="1"/>
  <c r="AA25" i="216" s="1"/>
  <c r="V25" i="216"/>
  <c r="S25" i="216"/>
  <c r="P25" i="216"/>
  <c r="Q25" i="216" s="1"/>
  <c r="R25" i="216" s="1"/>
  <c r="M25" i="216"/>
  <c r="J25" i="216"/>
  <c r="G25" i="216"/>
  <c r="AB24" i="216"/>
  <c r="AC24" i="216" s="1"/>
  <c r="AD24" i="216" s="1"/>
  <c r="Y24" i="216"/>
  <c r="V24" i="216"/>
  <c r="W24" i="216" s="1"/>
  <c r="X24" i="216" s="1"/>
  <c r="S24" i="216"/>
  <c r="T24" i="216" s="1"/>
  <c r="U24" i="216" s="1"/>
  <c r="P24" i="216"/>
  <c r="Q24" i="216" s="1"/>
  <c r="M24" i="216"/>
  <c r="N24" i="216" s="1"/>
  <c r="J24" i="216"/>
  <c r="K24" i="216" s="1"/>
  <c r="L24" i="216" s="1"/>
  <c r="G24" i="216"/>
  <c r="AB23" i="216"/>
  <c r="Y23" i="216"/>
  <c r="Z23" i="216" s="1"/>
  <c r="V23" i="216"/>
  <c r="W23" i="216" s="1"/>
  <c r="X23" i="216" s="1"/>
  <c r="S23" i="216"/>
  <c r="P23" i="216"/>
  <c r="M23" i="216"/>
  <c r="N23" i="216" s="1"/>
  <c r="O23" i="216" s="1"/>
  <c r="J23" i="216"/>
  <c r="K23" i="216" s="1"/>
  <c r="G23" i="216"/>
  <c r="H23" i="216" s="1"/>
  <c r="AB22" i="216"/>
  <c r="AC22" i="216" s="1"/>
  <c r="AD22" i="216" s="1"/>
  <c r="Y22" i="216"/>
  <c r="V22" i="216"/>
  <c r="S22" i="216"/>
  <c r="P22" i="216"/>
  <c r="Q22" i="216" s="1"/>
  <c r="R22" i="216" s="1"/>
  <c r="M22" i="216"/>
  <c r="J22" i="216"/>
  <c r="G22" i="216"/>
  <c r="H22" i="216" s="1"/>
  <c r="I22" i="216" s="1"/>
  <c r="AB21" i="216"/>
  <c r="AC21" i="216" s="1"/>
  <c r="Y21" i="216"/>
  <c r="Z21" i="216" s="1"/>
  <c r="V21" i="216"/>
  <c r="W21" i="216" s="1"/>
  <c r="X21" i="216" s="1"/>
  <c r="S21" i="216"/>
  <c r="P21" i="216"/>
  <c r="M21" i="216"/>
  <c r="N21" i="216" s="1"/>
  <c r="O21" i="216" s="1"/>
  <c r="J21" i="216"/>
  <c r="K21" i="216" s="1"/>
  <c r="L21" i="216" s="1"/>
  <c r="G21" i="216"/>
  <c r="AB20" i="216"/>
  <c r="AC20" i="216" s="1"/>
  <c r="Y20" i="216"/>
  <c r="Z20" i="216" s="1"/>
  <c r="AA20" i="216" s="1"/>
  <c r="V20" i="216"/>
  <c r="S20" i="216"/>
  <c r="T20" i="216" s="1"/>
  <c r="P20" i="216"/>
  <c r="Q20" i="216" s="1"/>
  <c r="R20" i="216" s="1"/>
  <c r="M20" i="216"/>
  <c r="J20" i="216"/>
  <c r="G20" i="216"/>
  <c r="H20" i="216" s="1"/>
  <c r="I20" i="216" s="1"/>
  <c r="AB19" i="216"/>
  <c r="AC19" i="216" s="1"/>
  <c r="AD19" i="216" s="1"/>
  <c r="Y19" i="216"/>
  <c r="Z19" i="216" s="1"/>
  <c r="V19" i="216"/>
  <c r="S19" i="216"/>
  <c r="T19" i="216" s="1"/>
  <c r="U19" i="216" s="1"/>
  <c r="P19" i="216"/>
  <c r="Q19" i="216" s="1"/>
  <c r="M19" i="216"/>
  <c r="N19" i="216" s="1"/>
  <c r="J19" i="216"/>
  <c r="K19" i="216" s="1"/>
  <c r="L19" i="216" s="1"/>
  <c r="G19" i="216"/>
  <c r="AB18" i="216"/>
  <c r="Y18" i="216"/>
  <c r="Z18" i="216" s="1"/>
  <c r="AA18" i="216" s="1"/>
  <c r="V18" i="216"/>
  <c r="W18" i="216" s="1"/>
  <c r="X18" i="216" s="1"/>
  <c r="S18" i="216"/>
  <c r="P18" i="216"/>
  <c r="Q18" i="216" s="1"/>
  <c r="M18" i="216"/>
  <c r="N18" i="216" s="1"/>
  <c r="O18" i="216" s="1"/>
  <c r="J18" i="216"/>
  <c r="K18" i="216" s="1"/>
  <c r="G18" i="216"/>
  <c r="AB17" i="216"/>
  <c r="AC17" i="216" s="1"/>
  <c r="AD17" i="216" s="1"/>
  <c r="Y17" i="216"/>
  <c r="V17" i="216"/>
  <c r="S17" i="216"/>
  <c r="T17" i="216" s="1"/>
  <c r="U17" i="216" s="1"/>
  <c r="P17" i="216"/>
  <c r="Q17" i="216" s="1"/>
  <c r="R17" i="216" s="1"/>
  <c r="M17" i="216"/>
  <c r="N17" i="216" s="1"/>
  <c r="J17" i="216"/>
  <c r="K17" i="216" s="1"/>
  <c r="G17" i="216"/>
  <c r="H17" i="216" s="1"/>
  <c r="I17" i="216" s="1"/>
  <c r="AB16" i="216"/>
  <c r="AC16" i="216" s="1"/>
  <c r="Y16" i="216"/>
  <c r="Z16" i="216" s="1"/>
  <c r="V16" i="216"/>
  <c r="W16" i="216" s="1"/>
  <c r="X16" i="216" s="1"/>
  <c r="S16" i="216"/>
  <c r="P16" i="216"/>
  <c r="M16" i="216"/>
  <c r="N16" i="216" s="1"/>
  <c r="O16" i="216" s="1"/>
  <c r="J16" i="216"/>
  <c r="K16" i="216" s="1"/>
  <c r="L16" i="216" s="1"/>
  <c r="G16" i="216"/>
  <c r="AB15" i="216"/>
  <c r="Y15" i="216"/>
  <c r="Z15" i="216" s="1"/>
  <c r="AA15" i="216" s="1"/>
  <c r="V15" i="216"/>
  <c r="W15" i="216" s="1"/>
  <c r="S15" i="216"/>
  <c r="T15" i="216" s="1"/>
  <c r="P15" i="216"/>
  <c r="Q15" i="216" s="1"/>
  <c r="R15" i="216" s="1"/>
  <c r="M15" i="216"/>
  <c r="J15" i="216"/>
  <c r="K15" i="216" s="1"/>
  <c r="G15" i="216"/>
  <c r="H15" i="216" s="1"/>
  <c r="I15" i="216" s="1"/>
  <c r="AB14" i="216"/>
  <c r="AC14" i="216" s="1"/>
  <c r="AD14" i="216" s="1"/>
  <c r="Y14" i="216"/>
  <c r="V14" i="216"/>
  <c r="S14" i="216"/>
  <c r="T14" i="216" s="1"/>
  <c r="U14" i="216" s="1"/>
  <c r="P14" i="216"/>
  <c r="Q14" i="216" s="1"/>
  <c r="M14" i="216"/>
  <c r="J14" i="216"/>
  <c r="K14" i="216" s="1"/>
  <c r="L14" i="216" s="1"/>
  <c r="G14" i="216"/>
  <c r="AB13" i="216"/>
  <c r="AC13" i="216" s="1"/>
  <c r="Y13" i="216"/>
  <c r="Z13" i="216" s="1"/>
  <c r="AA13" i="216" s="1"/>
  <c r="V13" i="216"/>
  <c r="W13" i="216" s="1"/>
  <c r="X13" i="216" s="1"/>
  <c r="S13" i="216"/>
  <c r="P13" i="216"/>
  <c r="M13" i="216"/>
  <c r="N13" i="216" s="1"/>
  <c r="O13" i="216" s="1"/>
  <c r="J13" i="216"/>
  <c r="K13" i="216" s="1"/>
  <c r="G13" i="216"/>
  <c r="AB12" i="216"/>
  <c r="AC12" i="216" s="1"/>
  <c r="AD12" i="216" s="1"/>
  <c r="Y12" i="216"/>
  <c r="V12" i="216"/>
  <c r="S12" i="216"/>
  <c r="T12" i="216" s="1"/>
  <c r="U12" i="216" s="1"/>
  <c r="P12" i="216"/>
  <c r="Q12" i="216" s="1"/>
  <c r="R12" i="216" s="1"/>
  <c r="M12" i="216"/>
  <c r="J12" i="216"/>
  <c r="G12" i="216"/>
  <c r="H12" i="216" s="1"/>
  <c r="I12" i="216" s="1"/>
  <c r="AB11" i="216"/>
  <c r="AC11" i="216" s="1"/>
  <c r="Y11" i="216"/>
  <c r="Z11" i="216" s="1"/>
  <c r="V11" i="216"/>
  <c r="W11" i="216" s="1"/>
  <c r="X11" i="216" s="1"/>
  <c r="S11" i="216"/>
  <c r="P11" i="216"/>
  <c r="Q11" i="216" s="1"/>
  <c r="M11" i="216"/>
  <c r="N11" i="216" s="1"/>
  <c r="O11" i="216" s="1"/>
  <c r="J11" i="216"/>
  <c r="K11" i="216" s="1"/>
  <c r="L11" i="216" s="1"/>
  <c r="G11" i="216"/>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L435" i="300" l="1"/>
  <c r="L956" i="300"/>
  <c r="K170" i="300"/>
  <c r="I141" i="300"/>
  <c r="J623" i="300"/>
  <c r="J446" i="300"/>
  <c r="L108" i="300"/>
  <c r="K840" i="300"/>
  <c r="J112" i="300"/>
  <c r="L239" i="300"/>
  <c r="L263" i="300"/>
  <c r="I632" i="300"/>
  <c r="J366" i="300"/>
  <c r="J734" i="300"/>
  <c r="K366" i="300"/>
  <c r="J668" i="300"/>
  <c r="L920" i="300"/>
  <c r="I998" i="300"/>
  <c r="K435" i="300"/>
  <c r="I252" i="300"/>
  <c r="J252" i="300"/>
  <c r="L386" i="300"/>
  <c r="L641" i="300"/>
  <c r="L763" i="300"/>
  <c r="K878" i="300"/>
  <c r="K524" i="300"/>
  <c r="J629" i="300"/>
  <c r="K338" i="300"/>
  <c r="I563" i="300"/>
  <c r="K630" i="300"/>
  <c r="K507" i="300"/>
  <c r="L630" i="300"/>
  <c r="L493" i="300"/>
  <c r="I668" i="300"/>
  <c r="Q42" i="216"/>
  <c r="I200" i="300"/>
  <c r="L200" i="300"/>
  <c r="K200" i="300"/>
  <c r="J200" i="300"/>
  <c r="L274" i="300"/>
  <c r="I274" i="300"/>
  <c r="AA23" i="216"/>
  <c r="I769" i="300"/>
  <c r="J769" i="300"/>
  <c r="I86" i="300"/>
  <c r="J86" i="300"/>
  <c r="H35" i="216"/>
  <c r="I35" i="216" s="1"/>
  <c r="I292" i="300"/>
  <c r="J375" i="300"/>
  <c r="K446" i="300"/>
  <c r="I521" i="300"/>
  <c r="J781" i="300"/>
  <c r="I887" i="300"/>
  <c r="K979" i="300"/>
  <c r="L375" i="300"/>
  <c r="K418" i="300"/>
  <c r="I435" i="300"/>
  <c r="L446" i="300"/>
  <c r="J521" i="300"/>
  <c r="J691" i="300"/>
  <c r="K781" i="300"/>
  <c r="J809" i="300"/>
  <c r="J887" i="300"/>
  <c r="I68" i="300"/>
  <c r="I139" i="300"/>
  <c r="L418" i="300"/>
  <c r="K521" i="300"/>
  <c r="I630" i="300"/>
  <c r="K691" i="300"/>
  <c r="I840" i="300"/>
  <c r="K887" i="300"/>
  <c r="L909" i="300"/>
  <c r="I971" i="300"/>
  <c r="J68" i="300"/>
  <c r="K139" i="300"/>
  <c r="L691" i="300"/>
  <c r="J840" i="300"/>
  <c r="K68" i="300"/>
  <c r="L139" i="300"/>
  <c r="K209" i="300"/>
  <c r="J212" i="300"/>
  <c r="K190" i="300"/>
  <c r="L209" i="300"/>
  <c r="K252" i="300"/>
  <c r="L652" i="300"/>
  <c r="J660" i="300"/>
  <c r="K668" i="300"/>
  <c r="L734" i="300"/>
  <c r="K751" i="300"/>
  <c r="J779" i="300"/>
  <c r="J985" i="300"/>
  <c r="I82" i="300"/>
  <c r="L252" i="300"/>
  <c r="J276" i="300"/>
  <c r="L347" i="300"/>
  <c r="J701" i="300"/>
  <c r="L751" i="300"/>
  <c r="I763" i="300"/>
  <c r="K915" i="300"/>
  <c r="L937" i="300"/>
  <c r="K985" i="300"/>
  <c r="J386" i="300"/>
  <c r="J553" i="300"/>
  <c r="L701" i="300"/>
  <c r="K763" i="300"/>
  <c r="J893" i="300"/>
  <c r="AA36" i="216"/>
  <c r="Z29" i="216"/>
  <c r="AA29" i="216" s="1"/>
  <c r="T32" i="216"/>
  <c r="U32" i="216" s="1"/>
  <c r="AC35" i="216"/>
  <c r="AD35" i="216" s="1"/>
  <c r="H38" i="216"/>
  <c r="I38" i="216" s="1"/>
  <c r="N26" i="216"/>
  <c r="O26" i="216" s="1"/>
  <c r="O37" i="216"/>
  <c r="AA34" i="216"/>
  <c r="L27" i="300"/>
  <c r="I27" i="300"/>
  <c r="L50" i="300"/>
  <c r="J50" i="300"/>
  <c r="K50" i="300"/>
  <c r="I50" i="300"/>
  <c r="I69" i="300"/>
  <c r="L69" i="300"/>
  <c r="K69" i="300"/>
  <c r="J69" i="300"/>
  <c r="L886" i="300"/>
  <c r="K886" i="300"/>
  <c r="J886" i="300"/>
  <c r="I886" i="300"/>
  <c r="I38" i="300"/>
  <c r="L38" i="300"/>
  <c r="K38" i="300"/>
  <c r="J38" i="300"/>
  <c r="L278" i="300"/>
  <c r="K278" i="300"/>
  <c r="I604" i="300"/>
  <c r="L604" i="300"/>
  <c r="K604" i="300"/>
  <c r="J604" i="300"/>
  <c r="I711" i="300"/>
  <c r="L711" i="300"/>
  <c r="K711" i="300"/>
  <c r="I820" i="300"/>
  <c r="J820" i="300"/>
  <c r="I100" i="300"/>
  <c r="K100" i="300"/>
  <c r="J100" i="300"/>
  <c r="L100" i="300"/>
  <c r="K142" i="300"/>
  <c r="L142" i="300"/>
  <c r="I151" i="300"/>
  <c r="L151" i="300"/>
  <c r="K151" i="300"/>
  <c r="J151" i="300"/>
  <c r="I423" i="300"/>
  <c r="K423" i="300"/>
  <c r="J423" i="300"/>
  <c r="L423" i="300"/>
  <c r="I626" i="300"/>
  <c r="J626" i="300"/>
  <c r="L97" i="300"/>
  <c r="K97" i="300"/>
  <c r="K221" i="300"/>
  <c r="L221" i="300"/>
  <c r="L393" i="300"/>
  <c r="I393" i="300"/>
  <c r="K868" i="300"/>
  <c r="J868" i="300"/>
  <c r="L51" i="300"/>
  <c r="I51" i="300"/>
  <c r="L467" i="300"/>
  <c r="K467" i="300"/>
  <c r="J467" i="300"/>
  <c r="I467" i="300"/>
  <c r="I574" i="300"/>
  <c r="K574" i="300"/>
  <c r="J574" i="300"/>
  <c r="L574" i="300"/>
  <c r="J730" i="300"/>
  <c r="K730" i="300"/>
  <c r="L730" i="300"/>
  <c r="J849" i="300"/>
  <c r="K849" i="300"/>
  <c r="I849" i="300"/>
  <c r="L849" i="300"/>
  <c r="L318" i="300"/>
  <c r="K318" i="300"/>
  <c r="L141" i="300"/>
  <c r="J141" i="300"/>
  <c r="I346" i="300"/>
  <c r="L346" i="300"/>
  <c r="I138" i="300"/>
  <c r="L138" i="300"/>
  <c r="I490" i="300"/>
  <c r="L490" i="300"/>
  <c r="L697" i="300"/>
  <c r="I697" i="300"/>
  <c r="K697" i="300"/>
  <c r="L91" i="300"/>
  <c r="J91" i="300"/>
  <c r="J191" i="300"/>
  <c r="I296" i="300"/>
  <c r="J331" i="300"/>
  <c r="I362" i="300"/>
  <c r="J572" i="300"/>
  <c r="L572" i="300"/>
  <c r="J594" i="300"/>
  <c r="K605" i="300"/>
  <c r="I640" i="300"/>
  <c r="K647" i="300"/>
  <c r="J697" i="300"/>
  <c r="J727" i="300"/>
  <c r="L727" i="300"/>
  <c r="K879" i="300"/>
  <c r="I91" i="300"/>
  <c r="J130" i="300"/>
  <c r="L130" i="300"/>
  <c r="I201" i="300"/>
  <c r="K201" i="300"/>
  <c r="I311" i="300"/>
  <c r="J311" i="300"/>
  <c r="J483" i="300"/>
  <c r="L483" i="300"/>
  <c r="K483" i="300"/>
  <c r="I542" i="300"/>
  <c r="J542" i="300"/>
  <c r="K594" i="300"/>
  <c r="L603" i="300"/>
  <c r="I603" i="300"/>
  <c r="I621" i="300"/>
  <c r="K621" i="300"/>
  <c r="J640" i="300"/>
  <c r="L647" i="300"/>
  <c r="J659" i="300"/>
  <c r="I659" i="300"/>
  <c r="L807" i="300"/>
  <c r="K807" i="300"/>
  <c r="K857" i="300"/>
  <c r="K52" i="300"/>
  <c r="I60" i="300"/>
  <c r="K91" i="300"/>
  <c r="I238" i="300"/>
  <c r="L238" i="300"/>
  <c r="K479" i="300"/>
  <c r="K542" i="300"/>
  <c r="L569" i="300"/>
  <c r="J569" i="300"/>
  <c r="L594" i="300"/>
  <c r="J603" i="300"/>
  <c r="I610" i="300"/>
  <c r="L621" i="300"/>
  <c r="K640" i="300"/>
  <c r="K659" i="300"/>
  <c r="I768" i="300"/>
  <c r="L768" i="300"/>
  <c r="K768" i="300"/>
  <c r="J786" i="300"/>
  <c r="L857" i="300"/>
  <c r="J60" i="300"/>
  <c r="I150" i="300"/>
  <c r="L201" i="300"/>
  <c r="I230" i="300"/>
  <c r="K230" i="300"/>
  <c r="J230" i="300"/>
  <c r="K238" i="300"/>
  <c r="I264" i="300"/>
  <c r="K264" i="300"/>
  <c r="L270" i="300"/>
  <c r="K270" i="300"/>
  <c r="I305" i="300"/>
  <c r="L366" i="300"/>
  <c r="I447" i="300"/>
  <c r="L447" i="300"/>
  <c r="K447" i="300"/>
  <c r="L454" i="300"/>
  <c r="J458" i="300"/>
  <c r="L542" i="300"/>
  <c r="I562" i="300"/>
  <c r="K562" i="300"/>
  <c r="J562" i="300"/>
  <c r="I569" i="300"/>
  <c r="K603" i="300"/>
  <c r="I720" i="300"/>
  <c r="K720" i="300"/>
  <c r="K786" i="300"/>
  <c r="K898" i="300"/>
  <c r="L60" i="300"/>
  <c r="J150" i="300"/>
  <c r="L230" i="300"/>
  <c r="J264" i="300"/>
  <c r="I302" i="300"/>
  <c r="J305" i="300"/>
  <c r="K397" i="300"/>
  <c r="L413" i="300"/>
  <c r="K413" i="300"/>
  <c r="J447" i="300"/>
  <c r="K458" i="300"/>
  <c r="L562" i="300"/>
  <c r="K569" i="300"/>
  <c r="J635" i="300"/>
  <c r="K662" i="300"/>
  <c r="K710" i="300"/>
  <c r="J710" i="300"/>
  <c r="I710" i="300"/>
  <c r="L720" i="300"/>
  <c r="K732" i="300"/>
  <c r="L786" i="300"/>
  <c r="L819" i="300"/>
  <c r="I827" i="300"/>
  <c r="L827" i="300"/>
  <c r="K830" i="300"/>
  <c r="I111" i="300"/>
  <c r="J111" i="300"/>
  <c r="K150" i="300"/>
  <c r="L160" i="300"/>
  <c r="L264" i="300"/>
  <c r="J302" i="300"/>
  <c r="K305" i="300"/>
  <c r="L458" i="300"/>
  <c r="I543" i="300"/>
  <c r="L543" i="300"/>
  <c r="K635" i="300"/>
  <c r="J669" i="300"/>
  <c r="L669" i="300"/>
  <c r="K669" i="300"/>
  <c r="L710" i="300"/>
  <c r="J827" i="300"/>
  <c r="I891" i="300"/>
  <c r="J92" i="300"/>
  <c r="I108" i="300"/>
  <c r="K108" i="300"/>
  <c r="K111" i="300"/>
  <c r="K302" i="300"/>
  <c r="K375" i="300"/>
  <c r="K386" i="300"/>
  <c r="J418" i="300"/>
  <c r="K493" i="300"/>
  <c r="J543" i="300"/>
  <c r="J593" i="300"/>
  <c r="L593" i="300"/>
  <c r="L635" i="300"/>
  <c r="J639" i="300"/>
  <c r="I781" i="300"/>
  <c r="I787" i="300"/>
  <c r="K787" i="300"/>
  <c r="J787" i="300"/>
  <c r="K827" i="300"/>
  <c r="J912" i="300"/>
  <c r="L170" i="300"/>
  <c r="K276" i="300"/>
  <c r="J948" i="300"/>
  <c r="J995" i="300"/>
  <c r="J998" i="300"/>
  <c r="K948" i="300"/>
  <c r="K995" i="300"/>
  <c r="L998" i="300"/>
  <c r="I170" i="300"/>
  <c r="I276" i="300"/>
  <c r="I751" i="300"/>
  <c r="L831" i="300"/>
  <c r="L981" i="300"/>
  <c r="X30" i="216"/>
  <c r="O39" i="216"/>
  <c r="R29" i="216"/>
  <c r="H40" i="216"/>
  <c r="I40" i="216" s="1"/>
  <c r="I28" i="216"/>
  <c r="AA42" i="216"/>
  <c r="Z28" i="216"/>
  <c r="AA28" i="216" s="1"/>
  <c r="K32" i="216"/>
  <c r="L32" i="216" s="1"/>
  <c r="U35" i="216"/>
  <c r="H36" i="216"/>
  <c r="I36" i="216" s="1"/>
  <c r="I41" i="216"/>
  <c r="AC42" i="216"/>
  <c r="Q37" i="216"/>
  <c r="R37" i="216" s="1"/>
  <c r="Z38" i="216"/>
  <c r="AA38" i="216" s="1"/>
  <c r="AC36" i="216"/>
  <c r="AD36" i="216" s="1"/>
  <c r="K38" i="216"/>
  <c r="L38" i="216" s="1"/>
  <c r="T40" i="216"/>
  <c r="U40" i="216" s="1"/>
  <c r="H25" i="216"/>
  <c r="I25" i="216" s="1"/>
  <c r="AC25" i="216"/>
  <c r="AD25" i="216" s="1"/>
  <c r="Z26" i="216"/>
  <c r="AA26" i="216" s="1"/>
  <c r="T27" i="216"/>
  <c r="U27" i="216" s="1"/>
  <c r="X29" i="216"/>
  <c r="N32" i="216"/>
  <c r="O32" i="216" s="1"/>
  <c r="U33" i="216"/>
  <c r="W39" i="216"/>
  <c r="X39" i="216" s="1"/>
  <c r="AD30" i="216"/>
  <c r="I33" i="216"/>
  <c r="N34" i="216"/>
  <c r="O34" i="216" s="1"/>
  <c r="X35" i="216"/>
  <c r="T22" i="216"/>
  <c r="U22" i="216" s="1"/>
  <c r="AC26" i="216"/>
  <c r="AD26" i="216" s="1"/>
  <c r="U30" i="216"/>
  <c r="Z31" i="216"/>
  <c r="AA31" i="216" s="1"/>
  <c r="L33" i="216"/>
  <c r="Q34" i="216"/>
  <c r="R34" i="216" s="1"/>
  <c r="K28" i="216"/>
  <c r="L28" i="216" s="1"/>
  <c r="O29" i="216"/>
  <c r="AD31" i="216"/>
  <c r="U41" i="216"/>
  <c r="R39" i="216"/>
  <c r="Z40" i="216"/>
  <c r="AA40" i="216" s="1"/>
  <c r="L31" i="300"/>
  <c r="K31" i="300"/>
  <c r="J31" i="300"/>
  <c r="I31" i="300"/>
  <c r="I137" i="300"/>
  <c r="J137" i="300"/>
  <c r="L72" i="300"/>
  <c r="K72" i="300"/>
  <c r="J72" i="300"/>
  <c r="I72" i="300"/>
  <c r="L110" i="300"/>
  <c r="K110" i="300"/>
  <c r="J110" i="300"/>
  <c r="I110" i="300"/>
  <c r="K140" i="300"/>
  <c r="J140" i="300"/>
  <c r="I140" i="300"/>
  <c r="L140" i="300"/>
  <c r="L172" i="300"/>
  <c r="K172" i="300"/>
  <c r="J172" i="300"/>
  <c r="I172" i="300"/>
  <c r="K210" i="300"/>
  <c r="J210" i="300"/>
  <c r="I210" i="300"/>
  <c r="L210" i="300"/>
  <c r="L67" i="300"/>
  <c r="K67" i="300"/>
  <c r="I67" i="300"/>
  <c r="L121" i="300"/>
  <c r="K121" i="300"/>
  <c r="I121" i="300"/>
  <c r="J121" i="300"/>
  <c r="L251" i="300"/>
  <c r="K251" i="300"/>
  <c r="J251" i="300"/>
  <c r="I251" i="300"/>
  <c r="K22" i="300"/>
  <c r="J22" i="300"/>
  <c r="I22" i="300"/>
  <c r="L22" i="300"/>
  <c r="L211" i="300"/>
  <c r="J211" i="300"/>
  <c r="I211" i="300"/>
  <c r="K211" i="300"/>
  <c r="L81" i="300"/>
  <c r="K81" i="300"/>
  <c r="J81" i="300"/>
  <c r="I81" i="300"/>
  <c r="L192" i="300"/>
  <c r="K192" i="300"/>
  <c r="J192" i="300"/>
  <c r="I192" i="300"/>
  <c r="L208" i="300"/>
  <c r="I208" i="300"/>
  <c r="L167" i="300"/>
  <c r="K167" i="300"/>
  <c r="L127" i="300"/>
  <c r="K127" i="300"/>
  <c r="J127" i="300"/>
  <c r="I127" i="300"/>
  <c r="L279" i="300"/>
  <c r="I279" i="300"/>
  <c r="L40" i="300"/>
  <c r="K40" i="300"/>
  <c r="I40" i="300"/>
  <c r="J40" i="300"/>
  <c r="K101" i="300"/>
  <c r="J101" i="300"/>
  <c r="I101" i="300"/>
  <c r="L101" i="300"/>
  <c r="L241" i="300"/>
  <c r="K241" i="300"/>
  <c r="J241" i="300"/>
  <c r="I241" i="300"/>
  <c r="J16" i="300"/>
  <c r="I16" i="300"/>
  <c r="L132" i="300"/>
  <c r="K132" i="300"/>
  <c r="J132" i="300"/>
  <c r="I132" i="300"/>
  <c r="L20" i="300"/>
  <c r="K20" i="300"/>
  <c r="J20" i="300"/>
  <c r="I20" i="300"/>
  <c r="L41" i="300"/>
  <c r="K41" i="300"/>
  <c r="J41" i="300"/>
  <c r="I41" i="300"/>
  <c r="L71" i="300"/>
  <c r="K71" i="300"/>
  <c r="J71" i="300"/>
  <c r="I71" i="300"/>
  <c r="L102" i="300"/>
  <c r="J102" i="300"/>
  <c r="I102" i="300"/>
  <c r="K102" i="300"/>
  <c r="L232" i="300"/>
  <c r="K232" i="300"/>
  <c r="J232" i="300"/>
  <c r="I232" i="300"/>
  <c r="I265" i="300"/>
  <c r="L265" i="300"/>
  <c r="K265" i="300"/>
  <c r="J265" i="300"/>
  <c r="K295" i="300"/>
  <c r="J295" i="300"/>
  <c r="I295" i="300"/>
  <c r="L374" i="300"/>
  <c r="K374" i="300"/>
  <c r="J374" i="300"/>
  <c r="I374" i="300"/>
  <c r="K394" i="300"/>
  <c r="J394" i="300"/>
  <c r="I394" i="300"/>
  <c r="L696" i="300"/>
  <c r="I696" i="300"/>
  <c r="K696" i="300"/>
  <c r="J696" i="300"/>
  <c r="J19" i="300"/>
  <c r="I19" i="300"/>
  <c r="I21" i="300"/>
  <c r="I26" i="300"/>
  <c r="I32" i="300"/>
  <c r="I42" i="300"/>
  <c r="J52" i="300"/>
  <c r="I52" i="300"/>
  <c r="I62" i="300"/>
  <c r="L78" i="300"/>
  <c r="K78" i="300"/>
  <c r="I119" i="300"/>
  <c r="I160" i="300"/>
  <c r="K160" i="300"/>
  <c r="I162" i="300"/>
  <c r="I186" i="300"/>
  <c r="I242" i="300"/>
  <c r="L275" i="300"/>
  <c r="K275" i="300"/>
  <c r="J275" i="300"/>
  <c r="L292" i="300"/>
  <c r="K292" i="300"/>
  <c r="L295" i="300"/>
  <c r="L315" i="300"/>
  <c r="K315" i="300"/>
  <c r="J315" i="300"/>
  <c r="I315" i="300"/>
  <c r="L394" i="300"/>
  <c r="L402" i="300"/>
  <c r="K402" i="300"/>
  <c r="J402" i="300"/>
  <c r="J476" i="300"/>
  <c r="L476" i="300"/>
  <c r="K476" i="300"/>
  <c r="J21" i="300"/>
  <c r="J32" i="300"/>
  <c r="J42" i="300"/>
  <c r="J62" i="300"/>
  <c r="J162" i="300"/>
  <c r="L181" i="300"/>
  <c r="K181" i="300"/>
  <c r="J181" i="300"/>
  <c r="L220" i="300"/>
  <c r="K220" i="300"/>
  <c r="J220" i="300"/>
  <c r="J242" i="300"/>
  <c r="K259" i="300"/>
  <c r="L259" i="300"/>
  <c r="L288" i="300"/>
  <c r="K288" i="300"/>
  <c r="K21" i="300"/>
  <c r="K32" i="300"/>
  <c r="J39" i="300"/>
  <c r="I39" i="300"/>
  <c r="K42" i="300"/>
  <c r="K62" i="300"/>
  <c r="J70" i="300"/>
  <c r="I70" i="300"/>
  <c r="L70" i="300"/>
  <c r="L99" i="300"/>
  <c r="I122" i="300"/>
  <c r="K162" i="300"/>
  <c r="I181" i="300"/>
  <c r="J202" i="300"/>
  <c r="I202" i="300"/>
  <c r="L202" i="300"/>
  <c r="I220" i="300"/>
  <c r="I222" i="300"/>
  <c r="I231" i="300"/>
  <c r="K231" i="300"/>
  <c r="K242" i="300"/>
  <c r="I259" i="300"/>
  <c r="L395" i="300"/>
  <c r="K395" i="300"/>
  <c r="J395" i="300"/>
  <c r="I395" i="300"/>
  <c r="L441" i="300"/>
  <c r="K441" i="300"/>
  <c r="J441" i="300"/>
  <c r="I441" i="300"/>
  <c r="K558" i="300"/>
  <c r="L558" i="300"/>
  <c r="K39" i="300"/>
  <c r="K70" i="300"/>
  <c r="I97" i="300"/>
  <c r="J120" i="300"/>
  <c r="I120" i="300"/>
  <c r="L120" i="300"/>
  <c r="J122" i="300"/>
  <c r="I130" i="300"/>
  <c r="J138" i="300"/>
  <c r="I179" i="300"/>
  <c r="I190" i="300"/>
  <c r="K202" i="300"/>
  <c r="K222" i="300"/>
  <c r="J231" i="300"/>
  <c r="I239" i="300"/>
  <c r="J259" i="300"/>
  <c r="L382" i="300"/>
  <c r="K382" i="300"/>
  <c r="J382" i="300"/>
  <c r="I382" i="300"/>
  <c r="I534" i="300"/>
  <c r="L534" i="300"/>
  <c r="K534" i="300"/>
  <c r="J534" i="300"/>
  <c r="L39" i="300"/>
  <c r="K90" i="300"/>
  <c r="J90" i="300"/>
  <c r="I90" i="300"/>
  <c r="J97" i="300"/>
  <c r="I112" i="300"/>
  <c r="K120" i="300"/>
  <c r="K122" i="300"/>
  <c r="K130" i="300"/>
  <c r="K138" i="300"/>
  <c r="J152" i="300"/>
  <c r="I152" i="300"/>
  <c r="L152" i="300"/>
  <c r="J190" i="300"/>
  <c r="I212" i="300"/>
  <c r="L222" i="300"/>
  <c r="L231" i="300"/>
  <c r="K239" i="300"/>
  <c r="I502" i="300"/>
  <c r="L502" i="300"/>
  <c r="K502" i="300"/>
  <c r="J502" i="300"/>
  <c r="K538" i="300"/>
  <c r="L538" i="300"/>
  <c r="J538" i="300"/>
  <c r="K61" i="300"/>
  <c r="J61" i="300"/>
  <c r="I61" i="300"/>
  <c r="L161" i="300"/>
  <c r="K161" i="300"/>
  <c r="J161" i="300"/>
  <c r="L324" i="300"/>
  <c r="K324" i="300"/>
  <c r="J324" i="300"/>
  <c r="I324" i="300"/>
  <c r="L481" i="300"/>
  <c r="K481" i="300"/>
  <c r="J481" i="300"/>
  <c r="J27" i="300"/>
  <c r="J51" i="300"/>
  <c r="L61" i="300"/>
  <c r="J80" i="300"/>
  <c r="I80" i="300"/>
  <c r="L80" i="300"/>
  <c r="J82" i="300"/>
  <c r="K92" i="300"/>
  <c r="J109" i="300"/>
  <c r="I109" i="300"/>
  <c r="L109" i="300"/>
  <c r="K112" i="300"/>
  <c r="J126" i="300"/>
  <c r="I126" i="300"/>
  <c r="I142" i="300"/>
  <c r="I161" i="300"/>
  <c r="J169" i="300"/>
  <c r="J171" i="300"/>
  <c r="I171" i="300"/>
  <c r="L171" i="300"/>
  <c r="J180" i="300"/>
  <c r="I180" i="300"/>
  <c r="L180" i="300"/>
  <c r="I182" i="300"/>
  <c r="K212" i="300"/>
  <c r="I221" i="300"/>
  <c r="K250" i="300"/>
  <c r="I250" i="300"/>
  <c r="L250" i="300"/>
  <c r="I263" i="300"/>
  <c r="J415" i="300"/>
  <c r="I415" i="300"/>
  <c r="I422" i="300"/>
  <c r="L422" i="300"/>
  <c r="K422" i="300"/>
  <c r="J422" i="300"/>
  <c r="I481" i="300"/>
  <c r="K27" i="300"/>
  <c r="K51" i="300"/>
  <c r="K80" i="300"/>
  <c r="K82" i="300"/>
  <c r="L92" i="300"/>
  <c r="K109" i="300"/>
  <c r="J142" i="300"/>
  <c r="K169" i="300"/>
  <c r="K171" i="300"/>
  <c r="K180" i="300"/>
  <c r="J182" i="300"/>
  <c r="J199" i="300"/>
  <c r="L199" i="300"/>
  <c r="I209" i="300"/>
  <c r="J221" i="300"/>
  <c r="J238" i="300"/>
  <c r="J250" i="300"/>
  <c r="J258" i="300"/>
  <c r="K258" i="300"/>
  <c r="L258" i="300"/>
  <c r="I258" i="300"/>
  <c r="J263" i="300"/>
  <c r="L328" i="300"/>
  <c r="K328" i="300"/>
  <c r="L363" i="300"/>
  <c r="K363" i="300"/>
  <c r="J363" i="300"/>
  <c r="I363" i="300"/>
  <c r="I428" i="300"/>
  <c r="K428" i="300"/>
  <c r="J428" i="300"/>
  <c r="L30" i="300"/>
  <c r="K30" i="300"/>
  <c r="J30" i="300"/>
  <c r="J131" i="300"/>
  <c r="I131" i="300"/>
  <c r="L131" i="300"/>
  <c r="L169" i="300"/>
  <c r="K182" i="300"/>
  <c r="I191" i="300"/>
  <c r="K191" i="300"/>
  <c r="L197" i="300"/>
  <c r="K197" i="300"/>
  <c r="J197" i="300"/>
  <c r="K240" i="300"/>
  <c r="J240" i="300"/>
  <c r="I240" i="300"/>
  <c r="J283" i="300"/>
  <c r="I283" i="300"/>
  <c r="K283" i="300"/>
  <c r="L291" i="300"/>
  <c r="I291" i="300"/>
  <c r="K291" i="300"/>
  <c r="J291" i="300"/>
  <c r="L325" i="300"/>
  <c r="J325" i="300"/>
  <c r="I325" i="300"/>
  <c r="K405" i="300"/>
  <c r="J405" i="300"/>
  <c r="I405" i="300"/>
  <c r="L405" i="300"/>
  <c r="K439" i="300"/>
  <c r="I439" i="300"/>
  <c r="L489" i="300"/>
  <c r="K489" i="300"/>
  <c r="J489" i="300"/>
  <c r="I489" i="300"/>
  <c r="J437" i="300"/>
  <c r="L437" i="300"/>
  <c r="K437" i="300"/>
  <c r="L496" i="300"/>
  <c r="J496" i="300"/>
  <c r="J526" i="300"/>
  <c r="L526" i="300"/>
  <c r="L563" i="300"/>
  <c r="K563" i="300"/>
  <c r="L354" i="300"/>
  <c r="K354" i="300"/>
  <c r="J354" i="300"/>
  <c r="I354" i="300"/>
  <c r="L451" i="300"/>
  <c r="J451" i="300"/>
  <c r="I451" i="300"/>
  <c r="L462" i="300"/>
  <c r="K462" i="300"/>
  <c r="J462" i="300"/>
  <c r="I470" i="300"/>
  <c r="L470" i="300"/>
  <c r="K557" i="300"/>
  <c r="I557" i="300"/>
  <c r="L680" i="300"/>
  <c r="K680" i="300"/>
  <c r="J680" i="300"/>
  <c r="I680" i="300"/>
  <c r="I687" i="300"/>
  <c r="L687" i="300"/>
  <c r="K687" i="300"/>
  <c r="J687" i="300"/>
  <c r="L365" i="300"/>
  <c r="K365" i="300"/>
  <c r="L367" i="300"/>
  <c r="K367" i="300"/>
  <c r="L465" i="300"/>
  <c r="K465" i="300"/>
  <c r="I465" i="300"/>
  <c r="L474" i="300"/>
  <c r="K474" i="300"/>
  <c r="K506" i="300"/>
  <c r="L506" i="300"/>
  <c r="J506" i="300"/>
  <c r="I506" i="300"/>
  <c r="I334" i="300"/>
  <c r="I344" i="300"/>
  <c r="K346" i="300"/>
  <c r="I365" i="300"/>
  <c r="J401" i="300"/>
  <c r="J465" i="300"/>
  <c r="I474" i="300"/>
  <c r="I513" i="300"/>
  <c r="L551" i="300"/>
  <c r="J771" i="300"/>
  <c r="L771" i="300"/>
  <c r="K771" i="300"/>
  <c r="J334" i="300"/>
  <c r="J344" i="300"/>
  <c r="L352" i="300"/>
  <c r="I352" i="300"/>
  <c r="J365" i="300"/>
  <c r="K410" i="300"/>
  <c r="L410" i="300"/>
  <c r="J410" i="300"/>
  <c r="I410" i="300"/>
  <c r="I436" i="300"/>
  <c r="K436" i="300"/>
  <c r="J474" i="300"/>
  <c r="I501" i="300"/>
  <c r="K513" i="300"/>
  <c r="L516" i="300"/>
  <c r="J516" i="300"/>
  <c r="J296" i="300"/>
  <c r="I321" i="300"/>
  <c r="K334" i="300"/>
  <c r="J337" i="300"/>
  <c r="K344" i="300"/>
  <c r="J352" i="300"/>
  <c r="I355" i="300"/>
  <c r="L385" i="300"/>
  <c r="K385" i="300"/>
  <c r="J385" i="300"/>
  <c r="J430" i="300"/>
  <c r="J436" i="300"/>
  <c r="L468" i="300"/>
  <c r="J492" i="300"/>
  <c r="I492" i="300"/>
  <c r="L513" i="300"/>
  <c r="K522" i="300"/>
  <c r="I522" i="300"/>
  <c r="I541" i="300"/>
  <c r="L541" i="300"/>
  <c r="K541" i="300"/>
  <c r="J541" i="300"/>
  <c r="J555" i="300"/>
  <c r="L555" i="300"/>
  <c r="K555" i="300"/>
  <c r="I590" i="300"/>
  <c r="L590" i="300"/>
  <c r="K590" i="300"/>
  <c r="J590" i="300"/>
  <c r="J612" i="300"/>
  <c r="L612" i="300"/>
  <c r="K612" i="300"/>
  <c r="I661" i="300"/>
  <c r="L661" i="300"/>
  <c r="K661" i="300"/>
  <c r="J661" i="300"/>
  <c r="K296" i="300"/>
  <c r="K337" i="300"/>
  <c r="K352" i="300"/>
  <c r="J355" i="300"/>
  <c r="I371" i="300"/>
  <c r="I385" i="300"/>
  <c r="I391" i="300"/>
  <c r="L436" i="300"/>
  <c r="K463" i="300"/>
  <c r="J522" i="300"/>
  <c r="J564" i="300"/>
  <c r="L634" i="300"/>
  <c r="K634" i="300"/>
  <c r="J634" i="300"/>
  <c r="I634" i="300"/>
  <c r="K653" i="300"/>
  <c r="L653" i="300"/>
  <c r="J653" i="300"/>
  <c r="L256" i="300"/>
  <c r="J256" i="300"/>
  <c r="I270" i="300"/>
  <c r="L337" i="300"/>
  <c r="K355" i="300"/>
  <c r="K495" i="300"/>
  <c r="J499" i="300"/>
  <c r="K499" i="300"/>
  <c r="I499" i="300"/>
  <c r="L522" i="300"/>
  <c r="I533" i="300"/>
  <c r="J533" i="300"/>
  <c r="K535" i="300"/>
  <c r="J546" i="300"/>
  <c r="L559" i="300"/>
  <c r="K559" i="300"/>
  <c r="J559" i="300"/>
  <c r="K564" i="300"/>
  <c r="L728" i="300"/>
  <c r="K728" i="300"/>
  <c r="J728" i="300"/>
  <c r="I728" i="300"/>
  <c r="I752" i="300"/>
  <c r="L752" i="300"/>
  <c r="K752" i="300"/>
  <c r="J752" i="300"/>
  <c r="I256" i="300"/>
  <c r="J270" i="300"/>
  <c r="J453" i="300"/>
  <c r="I453" i="300"/>
  <c r="L453" i="300"/>
  <c r="L495" i="300"/>
  <c r="L499" i="300"/>
  <c r="K533" i="300"/>
  <c r="L535" i="300"/>
  <c r="L564" i="300"/>
  <c r="I584" i="300"/>
  <c r="K584" i="300"/>
  <c r="J584" i="300"/>
  <c r="L709" i="300"/>
  <c r="J709" i="300"/>
  <c r="I709" i="300"/>
  <c r="I611" i="300"/>
  <c r="K611" i="300"/>
  <c r="I707" i="300"/>
  <c r="L707" i="300"/>
  <c r="K707" i="300"/>
  <c r="L769" i="300"/>
  <c r="K769" i="300"/>
  <c r="J869" i="300"/>
  <c r="L869" i="300"/>
  <c r="K869" i="300"/>
  <c r="I869" i="300"/>
  <c r="K964" i="300"/>
  <c r="L964" i="300"/>
  <c r="J964" i="300"/>
  <c r="I741" i="300"/>
  <c r="L741" i="300"/>
  <c r="K741" i="300"/>
  <c r="L775" i="300"/>
  <c r="K775" i="300"/>
  <c r="J775" i="300"/>
  <c r="I775" i="300"/>
  <c r="I799" i="300"/>
  <c r="L799" i="300"/>
  <c r="K799" i="300"/>
  <c r="J799" i="300"/>
  <c r="I810" i="300"/>
  <c r="L810" i="300"/>
  <c r="K810" i="300"/>
  <c r="J810" i="300"/>
  <c r="L903" i="300"/>
  <c r="K903" i="300"/>
  <c r="J903" i="300"/>
  <c r="I903" i="300"/>
  <c r="I914" i="300"/>
  <c r="J914" i="300"/>
  <c r="I573" i="300"/>
  <c r="L573" i="300"/>
  <c r="I616" i="300"/>
  <c r="L628" i="300"/>
  <c r="J628" i="300"/>
  <c r="I628" i="300"/>
  <c r="J647" i="300"/>
  <c r="L738" i="300"/>
  <c r="J738" i="300"/>
  <c r="J883" i="300"/>
  <c r="L883" i="300"/>
  <c r="K883" i="300"/>
  <c r="I883" i="300"/>
  <c r="J616" i="300"/>
  <c r="K701" i="300"/>
  <c r="K738" i="300"/>
  <c r="I758" i="300"/>
  <c r="L758" i="300"/>
  <c r="K758" i="300"/>
  <c r="J758" i="300"/>
  <c r="K779" i="300"/>
  <c r="I800" i="300"/>
  <c r="K800" i="300"/>
  <c r="J800" i="300"/>
  <c r="J835" i="300"/>
  <c r="I835" i="300"/>
  <c r="L839" i="300"/>
  <c r="K839" i="300"/>
  <c r="J839" i="300"/>
  <c r="I839" i="300"/>
  <c r="K573" i="300"/>
  <c r="K616" i="300"/>
  <c r="I657" i="300"/>
  <c r="J657" i="300"/>
  <c r="I688" i="300"/>
  <c r="K688" i="300"/>
  <c r="J688" i="300"/>
  <c r="I808" i="300"/>
  <c r="L808" i="300"/>
  <c r="K808" i="300"/>
  <c r="J808" i="300"/>
  <c r="K657" i="300"/>
  <c r="L688" i="300"/>
  <c r="I719" i="300"/>
  <c r="J719" i="300"/>
  <c r="L719" i="300"/>
  <c r="I770" i="300"/>
  <c r="K770" i="300"/>
  <c r="L829" i="300"/>
  <c r="K829" i="300"/>
  <c r="I829" i="300"/>
  <c r="L553" i="300"/>
  <c r="I553" i="300"/>
  <c r="J610" i="300"/>
  <c r="L657" i="300"/>
  <c r="K719" i="300"/>
  <c r="J770" i="300"/>
  <c r="J793" i="300"/>
  <c r="L793" i="300"/>
  <c r="I793" i="300"/>
  <c r="J829" i="300"/>
  <c r="L836" i="300"/>
  <c r="I836" i="300"/>
  <c r="K836" i="300"/>
  <c r="J836" i="300"/>
  <c r="L503" i="300"/>
  <c r="K610" i="300"/>
  <c r="L629" i="300"/>
  <c r="K629" i="300"/>
  <c r="J652" i="300"/>
  <c r="K652" i="300"/>
  <c r="L672" i="300"/>
  <c r="L716" i="300"/>
  <c r="K716" i="300"/>
  <c r="J716" i="300"/>
  <c r="I716" i="300"/>
  <c r="K740" i="300"/>
  <c r="J740" i="300"/>
  <c r="K746" i="300"/>
  <c r="L770" i="300"/>
  <c r="L927" i="300"/>
  <c r="I927" i="300"/>
  <c r="K927" i="300"/>
  <c r="J927" i="300"/>
  <c r="J967" i="300"/>
  <c r="L967" i="300"/>
  <c r="K583" i="300"/>
  <c r="J583" i="300"/>
  <c r="I583" i="300"/>
  <c r="J646" i="300"/>
  <c r="I646" i="300"/>
  <c r="L646" i="300"/>
  <c r="I658" i="300"/>
  <c r="L658" i="300"/>
  <c r="I740" i="300"/>
  <c r="L746" i="300"/>
  <c r="K944" i="300"/>
  <c r="L944" i="300"/>
  <c r="J944" i="300"/>
  <c r="I944" i="300"/>
  <c r="L804" i="300"/>
  <c r="I804" i="300"/>
  <c r="J863" i="300"/>
  <c r="I863" i="300"/>
  <c r="L938" i="300"/>
  <c r="K938" i="300"/>
  <c r="J938" i="300"/>
  <c r="K974" i="300"/>
  <c r="L974" i="300"/>
  <c r="J977" i="300"/>
  <c r="L977" i="300"/>
  <c r="K977" i="300"/>
  <c r="K984" i="300"/>
  <c r="L984" i="300"/>
  <c r="J984" i="300"/>
  <c r="I984" i="300"/>
  <c r="K863" i="300"/>
  <c r="J881" i="300"/>
  <c r="I888" i="300"/>
  <c r="L888" i="300"/>
  <c r="K888" i="300"/>
  <c r="J888" i="300"/>
  <c r="I908" i="300"/>
  <c r="K935" i="300"/>
  <c r="I938" i="300"/>
  <c r="K960" i="300"/>
  <c r="I974" i="300"/>
  <c r="I977" i="300"/>
  <c r="K826" i="300"/>
  <c r="J826" i="300"/>
  <c r="K828" i="300"/>
  <c r="I830" i="300"/>
  <c r="L863" i="300"/>
  <c r="L895" i="300"/>
  <c r="K895" i="300"/>
  <c r="J895" i="300"/>
  <c r="J908" i="300"/>
  <c r="J925" i="300"/>
  <c r="K928" i="300"/>
  <c r="J928" i="300"/>
  <c r="I928" i="300"/>
  <c r="L948" i="300"/>
  <c r="J974" i="300"/>
  <c r="L828" i="300"/>
  <c r="J830" i="300"/>
  <c r="I858" i="300"/>
  <c r="L858" i="300"/>
  <c r="K908" i="300"/>
  <c r="J850" i="300"/>
  <c r="I850" i="300"/>
  <c r="J917" i="300"/>
  <c r="L917" i="300"/>
  <c r="K917" i="300"/>
  <c r="K958" i="300"/>
  <c r="I958" i="300"/>
  <c r="J994" i="300"/>
  <c r="I994" i="300"/>
  <c r="L787" i="300"/>
  <c r="K820" i="300"/>
  <c r="K850" i="300"/>
  <c r="K858" i="300"/>
  <c r="K864" i="300"/>
  <c r="J958" i="300"/>
  <c r="K593" i="300"/>
  <c r="I669" i="300"/>
  <c r="I734" i="300"/>
  <c r="L791" i="300"/>
  <c r="K791" i="300"/>
  <c r="J791" i="300"/>
  <c r="K811" i="300"/>
  <c r="L820" i="300"/>
  <c r="L850" i="300"/>
  <c r="L929" i="300"/>
  <c r="I937" i="300"/>
  <c r="L958" i="300"/>
  <c r="L990" i="300"/>
  <c r="K990" i="300"/>
  <c r="J1010" i="300"/>
  <c r="L1010" i="300"/>
  <c r="K1010" i="300"/>
  <c r="I807" i="300"/>
  <c r="J807" i="300"/>
  <c r="J915" i="300"/>
  <c r="I915" i="300"/>
  <c r="J937" i="300"/>
  <c r="K969" i="300"/>
  <c r="J969" i="300"/>
  <c r="L988" i="300"/>
  <c r="I1008" i="300"/>
  <c r="J1008" i="300"/>
  <c r="L1008" i="300"/>
  <c r="J819" i="300"/>
  <c r="I857" i="300"/>
  <c r="I898" i="300"/>
  <c r="J768" i="300"/>
  <c r="K819" i="300"/>
  <c r="J898" i="300"/>
  <c r="L968" i="300"/>
  <c r="I995" i="300"/>
  <c r="Q13" i="216"/>
  <c r="R13" i="216" s="1"/>
  <c r="W14" i="216"/>
  <c r="X14" i="216" s="1"/>
  <c r="H13" i="216"/>
  <c r="I13" i="216" s="1"/>
  <c r="N14" i="216"/>
  <c r="O14" i="216" s="1"/>
  <c r="W12" i="216"/>
  <c r="X12" i="216" s="1"/>
  <c r="U20" i="216"/>
  <c r="H11" i="216"/>
  <c r="I11" i="216" s="1"/>
  <c r="R11" i="216"/>
  <c r="T13" i="216"/>
  <c r="U13" i="216" s="1"/>
  <c r="AD13" i="216"/>
  <c r="Q41" i="216"/>
  <c r="R41" i="216" s="1"/>
  <c r="T25" i="216"/>
  <c r="U25" i="216" s="1"/>
  <c r="Q21" i="216"/>
  <c r="R21" i="216" s="1"/>
  <c r="AA21" i="216"/>
  <c r="W22" i="216"/>
  <c r="X22" i="216" s="1"/>
  <c r="I23" i="216"/>
  <c r="AC23" i="216"/>
  <c r="AD23" i="216" s="1"/>
  <c r="O24" i="216"/>
  <c r="K25" i="216"/>
  <c r="L25" i="216" s="1"/>
  <c r="Q26" i="216"/>
  <c r="R26" i="216" s="1"/>
  <c r="W27" i="216"/>
  <c r="X27" i="216" s="1"/>
  <c r="AC28" i="216"/>
  <c r="AD28" i="216" s="1"/>
  <c r="K30" i="216"/>
  <c r="L30" i="216" s="1"/>
  <c r="Q31" i="216"/>
  <c r="R31" i="216" s="1"/>
  <c r="W32" i="216"/>
  <c r="X32" i="216" s="1"/>
  <c r="AC33" i="216"/>
  <c r="AD33" i="216" s="1"/>
  <c r="K35" i="216"/>
  <c r="L35" i="216" s="1"/>
  <c r="Q36" i="216"/>
  <c r="R36" i="216" s="1"/>
  <c r="W37" i="216"/>
  <c r="X37" i="216" s="1"/>
  <c r="AC38" i="216"/>
  <c r="AD38" i="216" s="1"/>
  <c r="K40" i="216"/>
  <c r="L40" i="216" s="1"/>
  <c r="H42" i="216"/>
  <c r="T42" i="216"/>
  <c r="AA11" i="216"/>
  <c r="Z14" i="216"/>
  <c r="AA14" i="216" s="1"/>
  <c r="L15" i="216"/>
  <c r="N22" i="216"/>
  <c r="O22" i="216" s="1"/>
  <c r="Z24" i="216"/>
  <c r="AA24" i="216" s="1"/>
  <c r="Q23" i="216"/>
  <c r="R23" i="216" s="1"/>
  <c r="H18" i="216"/>
  <c r="I18" i="216" s="1"/>
  <c r="R18" i="216"/>
  <c r="X42" i="216"/>
  <c r="W42" i="216"/>
  <c r="AD20" i="216"/>
  <c r="Q16" i="216"/>
  <c r="R16" i="216" s="1"/>
  <c r="AA16" i="216"/>
  <c r="AC18" i="216"/>
  <c r="AD18" i="216" s="1"/>
  <c r="O19" i="216"/>
  <c r="K20" i="216"/>
  <c r="L20" i="216" s="1"/>
  <c r="H21" i="216"/>
  <c r="I21" i="216" s="1"/>
  <c r="W20" i="216"/>
  <c r="X20" i="216" s="1"/>
  <c r="W25" i="216"/>
  <c r="X25" i="216" s="1"/>
  <c r="T11" i="216"/>
  <c r="U11" i="216" s="1"/>
  <c r="AD11" i="216"/>
  <c r="Z12" i="216"/>
  <c r="AA12" i="216" s="1"/>
  <c r="L13" i="216"/>
  <c r="H14" i="216"/>
  <c r="I14" i="216" s="1"/>
  <c r="R14" i="216"/>
  <c r="N15" i="216"/>
  <c r="O15" i="216" s="1"/>
  <c r="X15" i="216"/>
  <c r="T16" i="216"/>
  <c r="U16" i="216" s="1"/>
  <c r="AD16" i="216"/>
  <c r="Z17" i="216"/>
  <c r="AA17" i="216" s="1"/>
  <c r="L18" i="216"/>
  <c r="H19" i="216"/>
  <c r="I19" i="216" s="1"/>
  <c r="R19" i="216"/>
  <c r="N20" i="216"/>
  <c r="O20" i="216" s="1"/>
  <c r="T21" i="216"/>
  <c r="U21" i="216" s="1"/>
  <c r="AD21" i="216"/>
  <c r="Z22" i="216"/>
  <c r="AA22" i="216" s="1"/>
  <c r="L23" i="216"/>
  <c r="H24" i="216"/>
  <c r="I24" i="216" s="1"/>
  <c r="R24" i="216"/>
  <c r="N25" i="216"/>
  <c r="O25" i="216" s="1"/>
  <c r="T26" i="216"/>
  <c r="U26" i="216" s="1"/>
  <c r="Z27" i="216"/>
  <c r="AA27" i="216" s="1"/>
  <c r="H29" i="216"/>
  <c r="I29" i="216" s="1"/>
  <c r="N30" i="216"/>
  <c r="O30" i="216" s="1"/>
  <c r="T31" i="216"/>
  <c r="U31" i="216" s="1"/>
  <c r="Z32" i="216"/>
  <c r="AA32" i="216" s="1"/>
  <c r="H34" i="216"/>
  <c r="I34" i="216" s="1"/>
  <c r="N35" i="216"/>
  <c r="O35" i="216" s="1"/>
  <c r="T36" i="216"/>
  <c r="U36" i="216" s="1"/>
  <c r="Z37" i="216"/>
  <c r="AA37" i="216" s="1"/>
  <c r="H39" i="216"/>
  <c r="I39" i="216" s="1"/>
  <c r="N40" i="216"/>
  <c r="O40" i="216" s="1"/>
  <c r="K41" i="216"/>
  <c r="L41" i="216" s="1"/>
  <c r="W41" i="216"/>
  <c r="X41" i="216" s="1"/>
  <c r="K42" i="216"/>
  <c r="K12" i="216"/>
  <c r="L12" i="216" s="1"/>
  <c r="AC15" i="216"/>
  <c r="AD15" i="216" s="1"/>
  <c r="K22" i="216"/>
  <c r="L22" i="216" s="1"/>
  <c r="L17" i="216"/>
  <c r="U15" i="216"/>
  <c r="N12" i="216"/>
  <c r="O12" i="216" s="1"/>
  <c r="H16" i="216"/>
  <c r="I16" i="216" s="1"/>
  <c r="T18" i="216"/>
  <c r="U18" i="216" s="1"/>
  <c r="T23" i="216"/>
  <c r="U23" i="216" s="1"/>
  <c r="O17" i="216"/>
  <c r="AA19" i="216"/>
  <c r="W19" i="216"/>
  <c r="X19" i="216" s="1"/>
  <c r="W17" i="216"/>
  <c r="X17" i="216" s="1"/>
  <c r="AA41" i="216"/>
  <c r="N42" i="216"/>
  <c r="K104" i="300"/>
  <c r="J104" i="300"/>
  <c r="I104" i="300"/>
  <c r="L104" i="300"/>
  <c r="L145" i="300"/>
  <c r="K145" i="300"/>
  <c r="J145" i="300"/>
  <c r="I145" i="300"/>
  <c r="K164" i="300"/>
  <c r="J164" i="300"/>
  <c r="I164" i="300"/>
  <c r="L164" i="300"/>
  <c r="L37" i="300"/>
  <c r="K37" i="300"/>
  <c r="J37" i="300"/>
  <c r="I37" i="300"/>
  <c r="K64" i="300"/>
  <c r="J64" i="300"/>
  <c r="I64" i="300"/>
  <c r="L64" i="300"/>
  <c r="L77" i="300"/>
  <c r="K77" i="300"/>
  <c r="J77" i="300"/>
  <c r="I77" i="300"/>
  <c r="L107" i="300"/>
  <c r="K107" i="300"/>
  <c r="J107" i="300"/>
  <c r="I107" i="300"/>
  <c r="K134" i="300"/>
  <c r="J134" i="300"/>
  <c r="I134" i="300"/>
  <c r="L134" i="300"/>
  <c r="L148" i="300"/>
  <c r="K148" i="300"/>
  <c r="J148" i="300"/>
  <c r="I148" i="300"/>
  <c r="L177" i="300"/>
  <c r="K177" i="300"/>
  <c r="J177" i="300"/>
  <c r="I177" i="300"/>
  <c r="L45" i="300"/>
  <c r="K45" i="300"/>
  <c r="J45" i="300"/>
  <c r="I45" i="300"/>
  <c r="L85" i="300"/>
  <c r="K85" i="300"/>
  <c r="J85" i="300"/>
  <c r="I85" i="300"/>
  <c r="L48" i="300"/>
  <c r="K48" i="300"/>
  <c r="J48" i="300"/>
  <c r="I48" i="300"/>
  <c r="L115" i="300"/>
  <c r="K115" i="300"/>
  <c r="J115" i="300"/>
  <c r="I115" i="300"/>
  <c r="L15" i="300"/>
  <c r="K15" i="300"/>
  <c r="J15" i="300"/>
  <c r="I15" i="300"/>
  <c r="L96" i="300"/>
  <c r="K96" i="300"/>
  <c r="J96" i="300"/>
  <c r="I96" i="300"/>
  <c r="L118" i="300"/>
  <c r="K118" i="300"/>
  <c r="J118" i="300"/>
  <c r="I118" i="300"/>
  <c r="L178" i="300"/>
  <c r="K178" i="300"/>
  <c r="J178" i="300"/>
  <c r="I178" i="300"/>
  <c r="L88" i="300"/>
  <c r="K88" i="300"/>
  <c r="J88" i="300"/>
  <c r="I88" i="300"/>
  <c r="L166" i="300"/>
  <c r="K166" i="300"/>
  <c r="J166" i="300"/>
  <c r="I166" i="300"/>
  <c r="L36" i="300"/>
  <c r="K36" i="300"/>
  <c r="J36" i="300"/>
  <c r="I36" i="300"/>
  <c r="L55" i="300"/>
  <c r="K55" i="300"/>
  <c r="J55" i="300"/>
  <c r="I55" i="300"/>
  <c r="L47" i="300"/>
  <c r="K47" i="300"/>
  <c r="J47" i="300"/>
  <c r="I47" i="300"/>
  <c r="L26" i="300"/>
  <c r="K26" i="300"/>
  <c r="K34" i="300"/>
  <c r="J34" i="300"/>
  <c r="I34" i="300"/>
  <c r="L34" i="300"/>
  <c r="J78" i="300"/>
  <c r="L79" i="300"/>
  <c r="J113" i="300"/>
  <c r="I113" i="300"/>
  <c r="K113" i="300"/>
  <c r="L126" i="300"/>
  <c r="K126" i="300"/>
  <c r="L137" i="300"/>
  <c r="K137" i="300"/>
  <c r="K144" i="300"/>
  <c r="J144" i="300"/>
  <c r="I144" i="300"/>
  <c r="L144" i="300"/>
  <c r="J167" i="300"/>
  <c r="I198" i="300"/>
  <c r="K198" i="300"/>
  <c r="J198" i="300"/>
  <c r="K214" i="300"/>
  <c r="J214" i="300"/>
  <c r="I214" i="300"/>
  <c r="L214" i="300"/>
  <c r="L246" i="300"/>
  <c r="K246" i="300"/>
  <c r="I246" i="300"/>
  <c r="J246" i="300"/>
  <c r="L300" i="300"/>
  <c r="K300" i="300"/>
  <c r="J300" i="300"/>
  <c r="I300" i="300"/>
  <c r="L310" i="300"/>
  <c r="K310" i="300"/>
  <c r="J310" i="300"/>
  <c r="I310" i="300"/>
  <c r="L313" i="300"/>
  <c r="K313" i="300"/>
  <c r="J313" i="300"/>
  <c r="I313" i="300"/>
  <c r="L370" i="300"/>
  <c r="K370" i="300"/>
  <c r="J370" i="300"/>
  <c r="I370" i="300"/>
  <c r="K379" i="300"/>
  <c r="J379" i="300"/>
  <c r="I379" i="300"/>
  <c r="L379" i="300"/>
  <c r="L498" i="300"/>
  <c r="K498" i="300"/>
  <c r="J498" i="300"/>
  <c r="I498" i="300"/>
  <c r="K531" i="300"/>
  <c r="J531" i="300"/>
  <c r="I531" i="300"/>
  <c r="L531" i="300"/>
  <c r="L540" i="300"/>
  <c r="K540" i="300"/>
  <c r="J540" i="300"/>
  <c r="I540" i="300"/>
  <c r="K24" i="300"/>
  <c r="J24" i="300"/>
  <c r="I24" i="300"/>
  <c r="L24" i="300"/>
  <c r="L66" i="300"/>
  <c r="K66" i="300"/>
  <c r="J66" i="300"/>
  <c r="I98" i="300"/>
  <c r="J98" i="300"/>
  <c r="K124" i="300"/>
  <c r="J124" i="300"/>
  <c r="I124" i="300"/>
  <c r="L124" i="300"/>
  <c r="L135" i="300"/>
  <c r="K135" i="300"/>
  <c r="J135" i="300"/>
  <c r="I135" i="300"/>
  <c r="L147" i="300"/>
  <c r="K147" i="300"/>
  <c r="J147" i="300"/>
  <c r="I147" i="300"/>
  <c r="J153" i="300"/>
  <c r="I153" i="300"/>
  <c r="K153" i="300"/>
  <c r="L153" i="300"/>
  <c r="L188" i="300"/>
  <c r="K188" i="300"/>
  <c r="J188" i="300"/>
  <c r="I188" i="300"/>
  <c r="L217" i="300"/>
  <c r="K217" i="300"/>
  <c r="J217" i="300"/>
  <c r="I217" i="300"/>
  <c r="J228" i="300"/>
  <c r="I228" i="300"/>
  <c r="L228" i="300"/>
  <c r="K228" i="300"/>
  <c r="K289" i="300"/>
  <c r="J289" i="300"/>
  <c r="L289" i="300"/>
  <c r="I289" i="300"/>
  <c r="L320" i="300"/>
  <c r="K320" i="300"/>
  <c r="J320" i="300"/>
  <c r="I320" i="300"/>
  <c r="L403" i="300"/>
  <c r="K403" i="300"/>
  <c r="J403" i="300"/>
  <c r="I403" i="300"/>
  <c r="K440" i="300"/>
  <c r="L440" i="300"/>
  <c r="I440" i="300"/>
  <c r="J440" i="300"/>
  <c r="I66" i="300"/>
  <c r="L75" i="300"/>
  <c r="K75" i="300"/>
  <c r="J75" i="300"/>
  <c r="L95" i="300"/>
  <c r="K95" i="300"/>
  <c r="J95" i="300"/>
  <c r="I95" i="300"/>
  <c r="K98" i="300"/>
  <c r="L149" i="300"/>
  <c r="K149" i="300"/>
  <c r="L156" i="300"/>
  <c r="K156" i="300"/>
  <c r="L176" i="300"/>
  <c r="K176" i="300"/>
  <c r="J176" i="300"/>
  <c r="I176" i="300"/>
  <c r="K194" i="300"/>
  <c r="J194" i="300"/>
  <c r="I194" i="300"/>
  <c r="L194" i="300"/>
  <c r="L206" i="300"/>
  <c r="K206" i="300"/>
  <c r="J206" i="300"/>
  <c r="I206" i="300"/>
  <c r="K244" i="300"/>
  <c r="J244" i="300"/>
  <c r="I244" i="300"/>
  <c r="L244" i="300"/>
  <c r="J268" i="300"/>
  <c r="L268" i="300"/>
  <c r="K268" i="300"/>
  <c r="I268" i="300"/>
  <c r="L273" i="300"/>
  <c r="K273" i="300"/>
  <c r="J273" i="300"/>
  <c r="I273" i="300"/>
  <c r="K293" i="300"/>
  <c r="J293" i="300"/>
  <c r="I293" i="300"/>
  <c r="L293" i="300"/>
  <c r="J409" i="300"/>
  <c r="L409" i="300"/>
  <c r="K409" i="300"/>
  <c r="I409" i="300"/>
  <c r="J469" i="300"/>
  <c r="I469" i="300"/>
  <c r="L469" i="300"/>
  <c r="K469" i="300"/>
  <c r="L18" i="300"/>
  <c r="K18" i="300"/>
  <c r="J18" i="300"/>
  <c r="J43" i="300"/>
  <c r="I43" i="300"/>
  <c r="K43" i="300"/>
  <c r="I75" i="300"/>
  <c r="L98" i="300"/>
  <c r="L116" i="300"/>
  <c r="K116" i="300"/>
  <c r="I116" i="300"/>
  <c r="I149" i="300"/>
  <c r="I156" i="300"/>
  <c r="K158" i="300"/>
  <c r="J158" i="300"/>
  <c r="I158" i="300"/>
  <c r="L158" i="300"/>
  <c r="K234" i="300"/>
  <c r="J234" i="300"/>
  <c r="I234" i="300"/>
  <c r="L234" i="300"/>
  <c r="L255" i="300"/>
  <c r="K255" i="300"/>
  <c r="J255" i="300"/>
  <c r="I255" i="300"/>
  <c r="L282" i="300"/>
  <c r="K282" i="300"/>
  <c r="J282" i="300"/>
  <c r="I282" i="300"/>
  <c r="L373" i="300"/>
  <c r="K373" i="300"/>
  <c r="I373" i="300"/>
  <c r="J373" i="300"/>
  <c r="I438" i="300"/>
  <c r="L438" i="300"/>
  <c r="K438" i="300"/>
  <c r="J438" i="300"/>
  <c r="J505" i="300"/>
  <c r="L505" i="300"/>
  <c r="K505" i="300"/>
  <c r="I505" i="300"/>
  <c r="L520" i="300"/>
  <c r="K520" i="300"/>
  <c r="J520" i="300"/>
  <c r="I520" i="300"/>
  <c r="L568" i="300"/>
  <c r="K568" i="300"/>
  <c r="J568" i="300"/>
  <c r="I568" i="300"/>
  <c r="I18" i="300"/>
  <c r="J28" i="300"/>
  <c r="I28" i="300"/>
  <c r="K28" i="300"/>
  <c r="L43" i="300"/>
  <c r="L57" i="300"/>
  <c r="I57" i="300"/>
  <c r="J57" i="300"/>
  <c r="L59" i="300"/>
  <c r="K59" i="300"/>
  <c r="J59" i="300"/>
  <c r="I59" i="300"/>
  <c r="K114" i="300"/>
  <c r="J114" i="300"/>
  <c r="I114" i="300"/>
  <c r="L114" i="300"/>
  <c r="J116" i="300"/>
  <c r="J128" i="300"/>
  <c r="I128" i="300"/>
  <c r="K128" i="300"/>
  <c r="J149" i="300"/>
  <c r="J156" i="300"/>
  <c r="L195" i="300"/>
  <c r="K195" i="300"/>
  <c r="J195" i="300"/>
  <c r="I195" i="300"/>
  <c r="L215" i="300"/>
  <c r="K215" i="300"/>
  <c r="J215" i="300"/>
  <c r="I215" i="300"/>
  <c r="L247" i="300"/>
  <c r="K247" i="300"/>
  <c r="J247" i="300"/>
  <c r="I247" i="300"/>
  <c r="I257" i="300"/>
  <c r="J257" i="300"/>
  <c r="L257" i="300"/>
  <c r="K257" i="300"/>
  <c r="L261" i="300"/>
  <c r="K261" i="300"/>
  <c r="J261" i="300"/>
  <c r="I261" i="300"/>
  <c r="L294" i="300"/>
  <c r="J294" i="300"/>
  <c r="I294" i="300"/>
  <c r="K294" i="300"/>
  <c r="L351" i="300"/>
  <c r="K351" i="300"/>
  <c r="J351" i="300"/>
  <c r="I351" i="300"/>
  <c r="L353" i="300"/>
  <c r="K353" i="300"/>
  <c r="J353" i="300"/>
  <c r="I353" i="300"/>
  <c r="L25" i="300"/>
  <c r="K25" i="300"/>
  <c r="J25" i="300"/>
  <c r="I25" i="300"/>
  <c r="L28" i="300"/>
  <c r="I49" i="300"/>
  <c r="J53" i="300"/>
  <c r="I53" i="300"/>
  <c r="K53" i="300"/>
  <c r="K57" i="300"/>
  <c r="L125" i="300"/>
  <c r="K125" i="300"/>
  <c r="J125" i="300"/>
  <c r="I125" i="300"/>
  <c r="L128" i="300"/>
  <c r="L136" i="300"/>
  <c r="K136" i="300"/>
  <c r="J136" i="300"/>
  <c r="I136" i="300"/>
  <c r="K174" i="300"/>
  <c r="J174" i="300"/>
  <c r="I174" i="300"/>
  <c r="L174" i="300"/>
  <c r="K204" i="300"/>
  <c r="J204" i="300"/>
  <c r="I204" i="300"/>
  <c r="L204" i="300"/>
  <c r="L218" i="300"/>
  <c r="K218" i="300"/>
  <c r="J218" i="300"/>
  <c r="I218" i="300"/>
  <c r="L235" i="300"/>
  <c r="K235" i="300"/>
  <c r="J235" i="300"/>
  <c r="I235" i="300"/>
  <c r="L290" i="300"/>
  <c r="K290" i="300"/>
  <c r="J290" i="300"/>
  <c r="I290" i="300"/>
  <c r="L303" i="300"/>
  <c r="K303" i="300"/>
  <c r="J303" i="300"/>
  <c r="I303" i="300"/>
  <c r="L332" i="300"/>
  <c r="K332" i="300"/>
  <c r="J332" i="300"/>
  <c r="I332" i="300"/>
  <c r="L487" i="300"/>
  <c r="K487" i="300"/>
  <c r="J487" i="300"/>
  <c r="I487" i="300"/>
  <c r="J49" i="300"/>
  <c r="L53" i="300"/>
  <c r="L65" i="300"/>
  <c r="K65" i="300"/>
  <c r="J65" i="300"/>
  <c r="I65" i="300"/>
  <c r="J143" i="300"/>
  <c r="I143" i="300"/>
  <c r="K143" i="300"/>
  <c r="J168" i="300"/>
  <c r="L207" i="300"/>
  <c r="K207" i="300"/>
  <c r="J207" i="300"/>
  <c r="I207" i="300"/>
  <c r="L473" i="300"/>
  <c r="K473" i="300"/>
  <c r="J473" i="300"/>
  <c r="I473" i="300"/>
  <c r="L46" i="300"/>
  <c r="K46" i="300"/>
  <c r="I46" i="300"/>
  <c r="J46" i="300"/>
  <c r="K49" i="300"/>
  <c r="L76" i="300"/>
  <c r="K76" i="300"/>
  <c r="J76" i="300"/>
  <c r="I76" i="300"/>
  <c r="I79" i="300"/>
  <c r="L106" i="300"/>
  <c r="K106" i="300"/>
  <c r="J106" i="300"/>
  <c r="I106" i="300"/>
  <c r="L143" i="300"/>
  <c r="L146" i="300"/>
  <c r="K146" i="300"/>
  <c r="I146" i="300"/>
  <c r="J146" i="300"/>
  <c r="K168" i="300"/>
  <c r="L187" i="300"/>
  <c r="J187" i="300"/>
  <c r="I187" i="300"/>
  <c r="K187" i="300"/>
  <c r="L216" i="300"/>
  <c r="K216" i="300"/>
  <c r="J216" i="300"/>
  <c r="I216" i="300"/>
  <c r="L227" i="300"/>
  <c r="K227" i="300"/>
  <c r="J227" i="300"/>
  <c r="I227" i="300"/>
  <c r="L304" i="300"/>
  <c r="K304" i="300"/>
  <c r="J304" i="300"/>
  <c r="I304" i="300"/>
  <c r="L342" i="300"/>
  <c r="K342" i="300"/>
  <c r="J342" i="300"/>
  <c r="I342" i="300"/>
  <c r="L17" i="300"/>
  <c r="K17" i="300"/>
  <c r="J17" i="300"/>
  <c r="I17" i="300"/>
  <c r="J23" i="300"/>
  <c r="I23" i="300"/>
  <c r="K23" i="300"/>
  <c r="L23" i="300"/>
  <c r="K44" i="300"/>
  <c r="J44" i="300"/>
  <c r="I44" i="300"/>
  <c r="L44" i="300"/>
  <c r="L56" i="300"/>
  <c r="K56" i="300"/>
  <c r="J79" i="300"/>
  <c r="J83" i="300"/>
  <c r="I83" i="300"/>
  <c r="K83" i="300"/>
  <c r="L87" i="300"/>
  <c r="J87" i="300"/>
  <c r="I87" i="300"/>
  <c r="K87" i="300"/>
  <c r="L89" i="300"/>
  <c r="K89" i="300"/>
  <c r="J89" i="300"/>
  <c r="K94" i="300"/>
  <c r="J94" i="300"/>
  <c r="I94" i="300"/>
  <c r="L94" i="300"/>
  <c r="L117" i="300"/>
  <c r="K117" i="300"/>
  <c r="J117" i="300"/>
  <c r="I117" i="300"/>
  <c r="J123" i="300"/>
  <c r="I123" i="300"/>
  <c r="K123" i="300"/>
  <c r="L123" i="300"/>
  <c r="L155" i="300"/>
  <c r="K155" i="300"/>
  <c r="J155" i="300"/>
  <c r="I155" i="300"/>
  <c r="L157" i="300"/>
  <c r="I157" i="300"/>
  <c r="J157" i="300"/>
  <c r="L165" i="300"/>
  <c r="K165" i="300"/>
  <c r="J165" i="300"/>
  <c r="I165" i="300"/>
  <c r="L168" i="300"/>
  <c r="L175" i="300"/>
  <c r="K175" i="300"/>
  <c r="J175" i="300"/>
  <c r="L196" i="300"/>
  <c r="K196" i="300"/>
  <c r="J196" i="300"/>
  <c r="I196" i="300"/>
  <c r="J213" i="300"/>
  <c r="I213" i="300"/>
  <c r="K213" i="300"/>
  <c r="L213" i="300"/>
  <c r="L225" i="300"/>
  <c r="K225" i="300"/>
  <c r="J225" i="300"/>
  <c r="I225" i="300"/>
  <c r="L236" i="300"/>
  <c r="K236" i="300"/>
  <c r="J236" i="300"/>
  <c r="I236" i="300"/>
  <c r="L248" i="300"/>
  <c r="K248" i="300"/>
  <c r="J248" i="300"/>
  <c r="I248" i="300"/>
  <c r="I267" i="300"/>
  <c r="L267" i="300"/>
  <c r="K267" i="300"/>
  <c r="J267" i="300"/>
  <c r="L333" i="300"/>
  <c r="I333" i="300"/>
  <c r="K333" i="300"/>
  <c r="J333" i="300"/>
  <c r="K359" i="300"/>
  <c r="J359" i="300"/>
  <c r="I359" i="300"/>
  <c r="L359" i="300"/>
  <c r="L19" i="300"/>
  <c r="K19" i="300"/>
  <c r="I56" i="300"/>
  <c r="K58" i="300"/>
  <c r="J58" i="300"/>
  <c r="I58" i="300"/>
  <c r="L58" i="300"/>
  <c r="J67" i="300"/>
  <c r="K74" i="300"/>
  <c r="J74" i="300"/>
  <c r="I74" i="300"/>
  <c r="L74" i="300"/>
  <c r="I78" i="300"/>
  <c r="L83" i="300"/>
  <c r="I89" i="300"/>
  <c r="L119" i="300"/>
  <c r="K119" i="300"/>
  <c r="K157" i="300"/>
  <c r="I167" i="300"/>
  <c r="I175" i="300"/>
  <c r="L179" i="300"/>
  <c r="J179" i="300"/>
  <c r="L281" i="300"/>
  <c r="K281" i="300"/>
  <c r="J281" i="300"/>
  <c r="I281" i="300"/>
  <c r="L381" i="300"/>
  <c r="K381" i="300"/>
  <c r="J381" i="300"/>
  <c r="I381" i="300"/>
  <c r="L390" i="300"/>
  <c r="K390" i="300"/>
  <c r="J390" i="300"/>
  <c r="I390" i="300"/>
  <c r="K528" i="300"/>
  <c r="L528" i="300"/>
  <c r="J528" i="300"/>
  <c r="I528" i="300"/>
  <c r="L29" i="300"/>
  <c r="K54" i="300"/>
  <c r="J54" i="300"/>
  <c r="I54" i="300"/>
  <c r="L54" i="300"/>
  <c r="J73" i="300"/>
  <c r="I73" i="300"/>
  <c r="K73" i="300"/>
  <c r="L86" i="300"/>
  <c r="K86" i="300"/>
  <c r="K99" i="300"/>
  <c r="L105" i="300"/>
  <c r="K105" i="300"/>
  <c r="J105" i="300"/>
  <c r="L129" i="300"/>
  <c r="K154" i="300"/>
  <c r="J154" i="300"/>
  <c r="I154" i="300"/>
  <c r="L154" i="300"/>
  <c r="J173" i="300"/>
  <c r="I173" i="300"/>
  <c r="K173" i="300"/>
  <c r="L186" i="300"/>
  <c r="K186" i="300"/>
  <c r="K199" i="300"/>
  <c r="L205" i="300"/>
  <c r="K205" i="300"/>
  <c r="J205" i="300"/>
  <c r="L229" i="300"/>
  <c r="K254" i="300"/>
  <c r="J254" i="300"/>
  <c r="I254" i="300"/>
  <c r="L254" i="300"/>
  <c r="L260" i="300"/>
  <c r="K260" i="300"/>
  <c r="J260" i="300"/>
  <c r="I260" i="300"/>
  <c r="J278" i="300"/>
  <c r="I278" i="300"/>
  <c r="K286" i="300"/>
  <c r="J348" i="300"/>
  <c r="I348" i="300"/>
  <c r="K348" i="300"/>
  <c r="L348" i="300"/>
  <c r="L362" i="300"/>
  <c r="K362" i="300"/>
  <c r="L401" i="300"/>
  <c r="K401" i="300"/>
  <c r="L412" i="300"/>
  <c r="K414" i="300"/>
  <c r="J414" i="300"/>
  <c r="I414" i="300"/>
  <c r="L414" i="300"/>
  <c r="J485" i="300"/>
  <c r="K485" i="300"/>
  <c r="I485" i="300"/>
  <c r="I494" i="300"/>
  <c r="L494" i="300"/>
  <c r="K494" i="300"/>
  <c r="L512" i="300"/>
  <c r="L550" i="300"/>
  <c r="K550" i="300"/>
  <c r="J550" i="300"/>
  <c r="L561" i="300"/>
  <c r="K561" i="300"/>
  <c r="J561" i="300"/>
  <c r="I561" i="300"/>
  <c r="K576" i="300"/>
  <c r="J576" i="300"/>
  <c r="I576" i="300"/>
  <c r="K581" i="300"/>
  <c r="J581" i="300"/>
  <c r="I581" i="300"/>
  <c r="L581" i="300"/>
  <c r="L588" i="300"/>
  <c r="K588" i="300"/>
  <c r="J588" i="300"/>
  <c r="I588" i="300"/>
  <c r="K224" i="300"/>
  <c r="J224" i="300"/>
  <c r="I224" i="300"/>
  <c r="L224" i="300"/>
  <c r="J243" i="300"/>
  <c r="I243" i="300"/>
  <c r="K243" i="300"/>
  <c r="L280" i="300"/>
  <c r="K280" i="300"/>
  <c r="J280" i="300"/>
  <c r="I280" i="300"/>
  <c r="L301" i="300"/>
  <c r="K301" i="300"/>
  <c r="I317" i="300"/>
  <c r="L317" i="300"/>
  <c r="L326" i="300"/>
  <c r="K326" i="300"/>
  <c r="J326" i="300"/>
  <c r="L392" i="300"/>
  <c r="K392" i="300"/>
  <c r="J392" i="300"/>
  <c r="I392" i="300"/>
  <c r="K399" i="300"/>
  <c r="J399" i="300"/>
  <c r="I399" i="300"/>
  <c r="L399" i="300"/>
  <c r="K420" i="300"/>
  <c r="L420" i="300"/>
  <c r="J420" i="300"/>
  <c r="I420" i="300"/>
  <c r="I448" i="300"/>
  <c r="J448" i="300"/>
  <c r="K450" i="300"/>
  <c r="L450" i="300"/>
  <c r="J450" i="300"/>
  <c r="K455" i="300"/>
  <c r="J455" i="300"/>
  <c r="I455" i="300"/>
  <c r="L455" i="300"/>
  <c r="L466" i="300"/>
  <c r="K466" i="300"/>
  <c r="J466" i="300"/>
  <c r="K488" i="300"/>
  <c r="J488" i="300"/>
  <c r="I488" i="300"/>
  <c r="L488" i="300"/>
  <c r="J508" i="300"/>
  <c r="I508" i="300"/>
  <c r="L508" i="300"/>
  <c r="J545" i="300"/>
  <c r="L545" i="300"/>
  <c r="K545" i="300"/>
  <c r="L608" i="300"/>
  <c r="K608" i="300"/>
  <c r="J608" i="300"/>
  <c r="I608" i="300"/>
  <c r="L226" i="300"/>
  <c r="K226" i="300"/>
  <c r="L245" i="300"/>
  <c r="K245" i="300"/>
  <c r="J245" i="300"/>
  <c r="K272" i="300"/>
  <c r="J272" i="300"/>
  <c r="I272" i="300"/>
  <c r="L272" i="300"/>
  <c r="L285" i="300"/>
  <c r="K285" i="300"/>
  <c r="J285" i="300"/>
  <c r="L323" i="300"/>
  <c r="K323" i="300"/>
  <c r="L330" i="300"/>
  <c r="K330" i="300"/>
  <c r="J330" i="300"/>
  <c r="K339" i="300"/>
  <c r="J339" i="300"/>
  <c r="I339" i="300"/>
  <c r="L339" i="300"/>
  <c r="L341" i="300"/>
  <c r="K341" i="300"/>
  <c r="J341" i="300"/>
  <c r="I341" i="300"/>
  <c r="I377" i="300"/>
  <c r="J377" i="300"/>
  <c r="I424" i="300"/>
  <c r="L424" i="300"/>
  <c r="K424" i="300"/>
  <c r="J424" i="300"/>
  <c r="L434" i="300"/>
  <c r="K434" i="300"/>
  <c r="K460" i="300"/>
  <c r="J460" i="300"/>
  <c r="L460" i="300"/>
  <c r="I460" i="300"/>
  <c r="K464" i="300"/>
  <c r="J464" i="300"/>
  <c r="I464" i="300"/>
  <c r="L464" i="300"/>
  <c r="L537" i="300"/>
  <c r="J537" i="300"/>
  <c r="K537" i="300"/>
  <c r="I537" i="300"/>
  <c r="I601" i="300"/>
  <c r="J601" i="300"/>
  <c r="L614" i="300"/>
  <c r="K614" i="300"/>
  <c r="J614" i="300"/>
  <c r="I614" i="300"/>
  <c r="L677" i="300"/>
  <c r="K677" i="300"/>
  <c r="J677" i="300"/>
  <c r="I677" i="300"/>
  <c r="L686" i="300"/>
  <c r="K686" i="300"/>
  <c r="J686" i="300"/>
  <c r="I686" i="300"/>
  <c r="J183" i="300"/>
  <c r="I183" i="300"/>
  <c r="K183" i="300"/>
  <c r="J208" i="300"/>
  <c r="I226" i="300"/>
  <c r="I237" i="300"/>
  <c r="I245" i="300"/>
  <c r="I249" i="300"/>
  <c r="I262" i="300"/>
  <c r="K266" i="300"/>
  <c r="J266" i="300"/>
  <c r="I266" i="300"/>
  <c r="L266" i="300"/>
  <c r="I269" i="300"/>
  <c r="J274" i="300"/>
  <c r="I285" i="300"/>
  <c r="J298" i="300"/>
  <c r="I298" i="300"/>
  <c r="J301" i="300"/>
  <c r="K306" i="300"/>
  <c r="J306" i="300"/>
  <c r="I306" i="300"/>
  <c r="L306" i="300"/>
  <c r="J308" i="300"/>
  <c r="I308" i="300"/>
  <c r="K317" i="300"/>
  <c r="K319" i="300"/>
  <c r="J319" i="300"/>
  <c r="I319" i="300"/>
  <c r="L319" i="300"/>
  <c r="I323" i="300"/>
  <c r="I330" i="300"/>
  <c r="I343" i="300"/>
  <c r="K377" i="300"/>
  <c r="I407" i="300"/>
  <c r="J407" i="300"/>
  <c r="I417" i="300"/>
  <c r="L432" i="300"/>
  <c r="K432" i="300"/>
  <c r="J432" i="300"/>
  <c r="I434" i="300"/>
  <c r="I445" i="300"/>
  <c r="L448" i="300"/>
  <c r="L452" i="300"/>
  <c r="K452" i="300"/>
  <c r="J452" i="300"/>
  <c r="L511" i="300"/>
  <c r="K511" i="300"/>
  <c r="J511" i="300"/>
  <c r="I511" i="300"/>
  <c r="K548" i="300"/>
  <c r="L548" i="300"/>
  <c r="J548" i="300"/>
  <c r="I548" i="300"/>
  <c r="J565" i="300"/>
  <c r="I565" i="300"/>
  <c r="K601" i="300"/>
  <c r="L185" i="300"/>
  <c r="K185" i="300"/>
  <c r="J185" i="300"/>
  <c r="K208" i="300"/>
  <c r="I219" i="300"/>
  <c r="J226" i="300"/>
  <c r="J237" i="300"/>
  <c r="J249" i="300"/>
  <c r="J253" i="300"/>
  <c r="I253" i="300"/>
  <c r="K253" i="300"/>
  <c r="J262" i="300"/>
  <c r="J269" i="300"/>
  <c r="K274" i="300"/>
  <c r="I277" i="300"/>
  <c r="L277" i="300"/>
  <c r="K277" i="300"/>
  <c r="K298" i="300"/>
  <c r="K308" i="300"/>
  <c r="I314" i="300"/>
  <c r="J323" i="300"/>
  <c r="L336" i="300"/>
  <c r="K336" i="300"/>
  <c r="J343" i="300"/>
  <c r="J368" i="300"/>
  <c r="I368" i="300"/>
  <c r="K368" i="300"/>
  <c r="L377" i="300"/>
  <c r="J383" i="300"/>
  <c r="I383" i="300"/>
  <c r="K383" i="300"/>
  <c r="K389" i="300"/>
  <c r="J389" i="300"/>
  <c r="I389" i="300"/>
  <c r="L389" i="300"/>
  <c r="K407" i="300"/>
  <c r="J417" i="300"/>
  <c r="I432" i="300"/>
  <c r="J434" i="300"/>
  <c r="J443" i="300"/>
  <c r="I443" i="300"/>
  <c r="K443" i="300"/>
  <c r="J445" i="300"/>
  <c r="I452" i="300"/>
  <c r="L529" i="300"/>
  <c r="K529" i="300"/>
  <c r="K565" i="300"/>
  <c r="L601" i="300"/>
  <c r="I615" i="300"/>
  <c r="J615" i="300"/>
  <c r="L615" i="300"/>
  <c r="K615" i="300"/>
  <c r="I631" i="300"/>
  <c r="L631" i="300"/>
  <c r="K631" i="300"/>
  <c r="J631" i="300"/>
  <c r="K648" i="300"/>
  <c r="J648" i="300"/>
  <c r="I648" i="300"/>
  <c r="L648" i="300"/>
  <c r="I651" i="300"/>
  <c r="K651" i="300"/>
  <c r="J651" i="300"/>
  <c r="L651" i="300"/>
  <c r="I185" i="300"/>
  <c r="I189" i="300"/>
  <c r="J219" i="300"/>
  <c r="J223" i="300"/>
  <c r="I223" i="300"/>
  <c r="K223" i="300"/>
  <c r="K237" i="300"/>
  <c r="K249" i="300"/>
  <c r="L253" i="300"/>
  <c r="K262" i="300"/>
  <c r="L269" i="300"/>
  <c r="J277" i="300"/>
  <c r="J287" i="300"/>
  <c r="L298" i="300"/>
  <c r="L308" i="300"/>
  <c r="L312" i="300"/>
  <c r="J312" i="300"/>
  <c r="I312" i="300"/>
  <c r="K312" i="300"/>
  <c r="J314" i="300"/>
  <c r="I336" i="300"/>
  <c r="K343" i="300"/>
  <c r="K349" i="300"/>
  <c r="J349" i="300"/>
  <c r="I349" i="300"/>
  <c r="L349" i="300"/>
  <c r="L361" i="300"/>
  <c r="K361" i="300"/>
  <c r="J361" i="300"/>
  <c r="I361" i="300"/>
  <c r="L372" i="300"/>
  <c r="J372" i="300"/>
  <c r="I372" i="300"/>
  <c r="K372" i="300"/>
  <c r="I387" i="300"/>
  <c r="J387" i="300"/>
  <c r="L387" i="300"/>
  <c r="K387" i="300"/>
  <c r="L400" i="300"/>
  <c r="K400" i="300"/>
  <c r="J400" i="300"/>
  <c r="I400" i="300"/>
  <c r="L407" i="300"/>
  <c r="K417" i="300"/>
  <c r="L421" i="300"/>
  <c r="K421" i="300"/>
  <c r="J421" i="300"/>
  <c r="I421" i="300"/>
  <c r="J425" i="300"/>
  <c r="I425" i="300"/>
  <c r="K425" i="300"/>
  <c r="L427" i="300"/>
  <c r="K427" i="300"/>
  <c r="L443" i="300"/>
  <c r="K445" i="300"/>
  <c r="L471" i="300"/>
  <c r="K471" i="300"/>
  <c r="I471" i="300"/>
  <c r="L527" i="300"/>
  <c r="J527" i="300"/>
  <c r="K527" i="300"/>
  <c r="I527" i="300"/>
  <c r="I529" i="300"/>
  <c r="L565" i="300"/>
  <c r="L592" i="300"/>
  <c r="K592" i="300"/>
  <c r="K596" i="300"/>
  <c r="J596" i="300"/>
  <c r="I596" i="300"/>
  <c r="L596" i="300"/>
  <c r="L599" i="300"/>
  <c r="K599" i="300"/>
  <c r="J93" i="300"/>
  <c r="I93" i="300"/>
  <c r="K93" i="300"/>
  <c r="I159" i="300"/>
  <c r="J189" i="300"/>
  <c r="J193" i="300"/>
  <c r="I193" i="300"/>
  <c r="K193" i="300"/>
  <c r="K219" i="300"/>
  <c r="L223" i="300"/>
  <c r="J271" i="300"/>
  <c r="I271" i="300"/>
  <c r="K271" i="300"/>
  <c r="K287" i="300"/>
  <c r="K314" i="300"/>
  <c r="J336" i="300"/>
  <c r="L345" i="300"/>
  <c r="K345" i="300"/>
  <c r="J345" i="300"/>
  <c r="I345" i="300"/>
  <c r="J393" i="300"/>
  <c r="J396" i="300"/>
  <c r="J398" i="300"/>
  <c r="I398" i="300"/>
  <c r="K398" i="300"/>
  <c r="L398" i="300"/>
  <c r="J419" i="300"/>
  <c r="I419" i="300"/>
  <c r="K419" i="300"/>
  <c r="L419" i="300"/>
  <c r="L425" i="300"/>
  <c r="I427" i="300"/>
  <c r="L461" i="300"/>
  <c r="K461" i="300"/>
  <c r="J461" i="300"/>
  <c r="I461" i="300"/>
  <c r="J471" i="300"/>
  <c r="K491" i="300"/>
  <c r="J491" i="300"/>
  <c r="L491" i="300"/>
  <c r="I491" i="300"/>
  <c r="K509" i="300"/>
  <c r="J509" i="300"/>
  <c r="L509" i="300"/>
  <c r="I509" i="300"/>
  <c r="J529" i="300"/>
  <c r="I592" i="300"/>
  <c r="I599" i="300"/>
  <c r="K606" i="300"/>
  <c r="J606" i="300"/>
  <c r="I606" i="300"/>
  <c r="L606" i="300"/>
  <c r="I29" i="300"/>
  <c r="J63" i="300"/>
  <c r="I63" i="300"/>
  <c r="K63" i="300"/>
  <c r="L93" i="300"/>
  <c r="I129" i="300"/>
  <c r="J159" i="300"/>
  <c r="J163" i="300"/>
  <c r="I163" i="300"/>
  <c r="K163" i="300"/>
  <c r="K189" i="300"/>
  <c r="L193" i="300"/>
  <c r="I229" i="300"/>
  <c r="L271" i="300"/>
  <c r="J284" i="300"/>
  <c r="I284" i="300"/>
  <c r="K284" i="300"/>
  <c r="L287" i="300"/>
  <c r="I307" i="300"/>
  <c r="L307" i="300"/>
  <c r="L316" i="300"/>
  <c r="K316" i="300"/>
  <c r="J316" i="300"/>
  <c r="I316" i="300"/>
  <c r="J327" i="300"/>
  <c r="K329" i="300"/>
  <c r="J329" i="300"/>
  <c r="I329" i="300"/>
  <c r="L329" i="300"/>
  <c r="L340" i="300"/>
  <c r="K340" i="300"/>
  <c r="J340" i="300"/>
  <c r="I357" i="300"/>
  <c r="J357" i="300"/>
  <c r="I376" i="300"/>
  <c r="L376" i="300"/>
  <c r="K376" i="300"/>
  <c r="K393" i="300"/>
  <c r="K396" i="300"/>
  <c r="I404" i="300"/>
  <c r="J427" i="300"/>
  <c r="L480" i="300"/>
  <c r="K480" i="300"/>
  <c r="J480" i="300"/>
  <c r="I480" i="300"/>
  <c r="L482" i="300"/>
  <c r="K482" i="300"/>
  <c r="J482" i="300"/>
  <c r="I482" i="300"/>
  <c r="I512" i="300"/>
  <c r="K518" i="300"/>
  <c r="I518" i="300"/>
  <c r="L523" i="300"/>
  <c r="K523" i="300"/>
  <c r="J523" i="300"/>
  <c r="J525" i="300"/>
  <c r="L525" i="300"/>
  <c r="K525" i="300"/>
  <c r="I525" i="300"/>
  <c r="L549" i="300"/>
  <c r="I549" i="300"/>
  <c r="J549" i="300"/>
  <c r="L571" i="300"/>
  <c r="K571" i="300"/>
  <c r="J571" i="300"/>
  <c r="I571" i="300"/>
  <c r="J592" i="300"/>
  <c r="J599" i="300"/>
  <c r="L645" i="300"/>
  <c r="K645" i="300"/>
  <c r="J645" i="300"/>
  <c r="I645" i="300"/>
  <c r="O19" i="300"/>
  <c r="R19" i="300" s="1"/>
  <c r="R1" i="300"/>
  <c r="J29" i="300"/>
  <c r="J33" i="300"/>
  <c r="I33" i="300"/>
  <c r="K33" i="300"/>
  <c r="L63" i="300"/>
  <c r="I99" i="300"/>
  <c r="J129" i="300"/>
  <c r="J133" i="300"/>
  <c r="I133" i="300"/>
  <c r="K133" i="300"/>
  <c r="K159" i="300"/>
  <c r="L163" i="300"/>
  <c r="I199" i="300"/>
  <c r="J229" i="300"/>
  <c r="J233" i="300"/>
  <c r="I233" i="300"/>
  <c r="K233" i="300"/>
  <c r="L284" i="300"/>
  <c r="I286" i="300"/>
  <c r="I297" i="300"/>
  <c r="L297" i="300"/>
  <c r="K297" i="300"/>
  <c r="J307" i="300"/>
  <c r="L322" i="300"/>
  <c r="K322" i="300"/>
  <c r="J322" i="300"/>
  <c r="I322" i="300"/>
  <c r="K327" i="300"/>
  <c r="I340" i="300"/>
  <c r="K357" i="300"/>
  <c r="J376" i="300"/>
  <c r="L384" i="300"/>
  <c r="K384" i="300"/>
  <c r="J384" i="300"/>
  <c r="L396" i="300"/>
  <c r="J404" i="300"/>
  <c r="J412" i="300"/>
  <c r="J429" i="300"/>
  <c r="L429" i="300"/>
  <c r="K429" i="300"/>
  <c r="L433" i="300"/>
  <c r="K433" i="300"/>
  <c r="J433" i="300"/>
  <c r="I433" i="300"/>
  <c r="L444" i="300"/>
  <c r="K444" i="300"/>
  <c r="J444" i="300"/>
  <c r="I444" i="300"/>
  <c r="I478" i="300"/>
  <c r="L478" i="300"/>
  <c r="K478" i="300"/>
  <c r="J512" i="300"/>
  <c r="J518" i="300"/>
  <c r="I523" i="300"/>
  <c r="K549" i="300"/>
  <c r="L778" i="300"/>
  <c r="K778" i="300"/>
  <c r="J778" i="300"/>
  <c r="I778" i="300"/>
  <c r="L16" i="300"/>
  <c r="K16" i="300"/>
  <c r="L35" i="300"/>
  <c r="K35" i="300"/>
  <c r="J35" i="300"/>
  <c r="K84" i="300"/>
  <c r="J84" i="300"/>
  <c r="I84" i="300"/>
  <c r="L84" i="300"/>
  <c r="J103" i="300"/>
  <c r="I103" i="300"/>
  <c r="K103" i="300"/>
  <c r="L133" i="300"/>
  <c r="K184" i="300"/>
  <c r="J184" i="300"/>
  <c r="I184" i="300"/>
  <c r="L184" i="300"/>
  <c r="J203" i="300"/>
  <c r="I203" i="300"/>
  <c r="K203" i="300"/>
  <c r="L233" i="300"/>
  <c r="J286" i="300"/>
  <c r="J297" i="300"/>
  <c r="K307" i="300"/>
  <c r="L327" i="300"/>
  <c r="L350" i="300"/>
  <c r="K350" i="300"/>
  <c r="J350" i="300"/>
  <c r="I350" i="300"/>
  <c r="L357" i="300"/>
  <c r="I384" i="300"/>
  <c r="J388" i="300"/>
  <c r="I388" i="300"/>
  <c r="K388" i="300"/>
  <c r="K404" i="300"/>
  <c r="K412" i="300"/>
  <c r="I429" i="300"/>
  <c r="L457" i="300"/>
  <c r="K457" i="300"/>
  <c r="J457" i="300"/>
  <c r="I457" i="300"/>
  <c r="J478" i="300"/>
  <c r="L492" i="300"/>
  <c r="K492" i="300"/>
  <c r="L510" i="300"/>
  <c r="I510" i="300"/>
  <c r="J510" i="300"/>
  <c r="L518" i="300"/>
  <c r="I554" i="300"/>
  <c r="L554" i="300"/>
  <c r="K554" i="300"/>
  <c r="J554" i="300"/>
  <c r="K279" i="300"/>
  <c r="J279" i="300"/>
  <c r="L311" i="300"/>
  <c r="K311" i="300"/>
  <c r="J318" i="300"/>
  <c r="I318" i="300"/>
  <c r="L335" i="300"/>
  <c r="L360" i="300"/>
  <c r="K360" i="300"/>
  <c r="J360" i="300"/>
  <c r="L364" i="300"/>
  <c r="L371" i="300"/>
  <c r="K371" i="300"/>
  <c r="K430" i="300"/>
  <c r="I430" i="300"/>
  <c r="L456" i="300"/>
  <c r="K456" i="300"/>
  <c r="J456" i="300"/>
  <c r="J479" i="300"/>
  <c r="I479" i="300"/>
  <c r="L497" i="300"/>
  <c r="K497" i="300"/>
  <c r="J497" i="300"/>
  <c r="I497" i="300"/>
  <c r="L501" i="300"/>
  <c r="K501" i="300"/>
  <c r="J515" i="300"/>
  <c r="L515" i="300"/>
  <c r="K515" i="300"/>
  <c r="L578" i="300"/>
  <c r="K578" i="300"/>
  <c r="J578" i="300"/>
  <c r="J618" i="300"/>
  <c r="I618" i="300"/>
  <c r="K618" i="300"/>
  <c r="L618" i="300"/>
  <c r="K633" i="300"/>
  <c r="J633" i="300"/>
  <c r="I633" i="300"/>
  <c r="L633" i="300"/>
  <c r="L637" i="300"/>
  <c r="K637" i="300"/>
  <c r="J637" i="300"/>
  <c r="L644" i="300"/>
  <c r="K644" i="300"/>
  <c r="J644" i="300"/>
  <c r="I644" i="300"/>
  <c r="I671" i="300"/>
  <c r="L671" i="300"/>
  <c r="K671" i="300"/>
  <c r="L690" i="300"/>
  <c r="K690" i="300"/>
  <c r="J690" i="300"/>
  <c r="L826" i="300"/>
  <c r="I826" i="300"/>
  <c r="L897" i="300"/>
  <c r="K897" i="300"/>
  <c r="J897" i="300"/>
  <c r="I897" i="300"/>
  <c r="L684" i="300"/>
  <c r="K684" i="300"/>
  <c r="J684" i="300"/>
  <c r="K723" i="300"/>
  <c r="J723" i="300"/>
  <c r="I723" i="300"/>
  <c r="L723" i="300"/>
  <c r="L848" i="300"/>
  <c r="K848" i="300"/>
  <c r="J848" i="300"/>
  <c r="K890" i="300"/>
  <c r="J890" i="300"/>
  <c r="L890" i="300"/>
  <c r="I890" i="300"/>
  <c r="L650" i="300"/>
  <c r="K650" i="300"/>
  <c r="J650" i="300"/>
  <c r="I650" i="300"/>
  <c r="L655" i="300"/>
  <c r="K655" i="300"/>
  <c r="I655" i="300"/>
  <c r="J655" i="300"/>
  <c r="I684" i="300"/>
  <c r="L706" i="300"/>
  <c r="K706" i="300"/>
  <c r="J706" i="300"/>
  <c r="I706" i="300"/>
  <c r="L715" i="300"/>
  <c r="K715" i="300"/>
  <c r="I837" i="300"/>
  <c r="J837" i="300"/>
  <c r="L837" i="300"/>
  <c r="L1013" i="300"/>
  <c r="K1013" i="300"/>
  <c r="J1013" i="300"/>
  <c r="I1013" i="300"/>
  <c r="I715" i="300"/>
  <c r="L834" i="300"/>
  <c r="K834" i="300"/>
  <c r="J834" i="300"/>
  <c r="I834" i="300"/>
  <c r="K837" i="300"/>
  <c r="L695" i="300"/>
  <c r="K695" i="300"/>
  <c r="J695" i="300"/>
  <c r="I695" i="300"/>
  <c r="J717" i="300"/>
  <c r="I717" i="300"/>
  <c r="K717" i="300"/>
  <c r="I721" i="300"/>
  <c r="J721" i="300"/>
  <c r="L721" i="300"/>
  <c r="L724" i="300"/>
  <c r="K724" i="300"/>
  <c r="J724" i="300"/>
  <c r="I724" i="300"/>
  <c r="L726" i="300"/>
  <c r="K726" i="300"/>
  <c r="J726" i="300"/>
  <c r="I726" i="300"/>
  <c r="I742" i="300"/>
  <c r="K742" i="300"/>
  <c r="J742" i="300"/>
  <c r="L742" i="300"/>
  <c r="K754" i="300"/>
  <c r="L754" i="300"/>
  <c r="J754" i="300"/>
  <c r="I754" i="300"/>
  <c r="L885" i="300"/>
  <c r="K885" i="300"/>
  <c r="J885" i="300"/>
  <c r="I885" i="300"/>
  <c r="L936" i="300"/>
  <c r="K936" i="300"/>
  <c r="J936" i="300"/>
  <c r="I936" i="300"/>
  <c r="L943" i="300"/>
  <c r="J943" i="300"/>
  <c r="K943" i="300"/>
  <c r="I943" i="300"/>
  <c r="I999" i="300"/>
  <c r="L999" i="300"/>
  <c r="K999" i="300"/>
  <c r="J999" i="300"/>
  <c r="L1002" i="300"/>
  <c r="K1002" i="300"/>
  <c r="I1002" i="300"/>
  <c r="J1002" i="300"/>
  <c r="K693" i="300"/>
  <c r="J693" i="300"/>
  <c r="I693" i="300"/>
  <c r="L717" i="300"/>
  <c r="K721" i="300"/>
  <c r="I750" i="300"/>
  <c r="L767" i="300"/>
  <c r="K767" i="300"/>
  <c r="J767" i="300"/>
  <c r="I767" i="300"/>
  <c r="L798" i="300"/>
  <c r="K798" i="300"/>
  <c r="J798" i="300"/>
  <c r="I919" i="300"/>
  <c r="L919" i="300"/>
  <c r="K919" i="300"/>
  <c r="J919" i="300"/>
  <c r="L933" i="300"/>
  <c r="J933" i="300"/>
  <c r="K933" i="300"/>
  <c r="I933" i="300"/>
  <c r="I976" i="300"/>
  <c r="L976" i="300"/>
  <c r="K976" i="300"/>
  <c r="J976" i="300"/>
  <c r="L431" i="300"/>
  <c r="J431" i="300"/>
  <c r="I431" i="300"/>
  <c r="K431" i="300"/>
  <c r="I442" i="300"/>
  <c r="J442" i="300"/>
  <c r="J459" i="300"/>
  <c r="I459" i="300"/>
  <c r="K459" i="300"/>
  <c r="J500" i="300"/>
  <c r="I500" i="300"/>
  <c r="K500" i="300"/>
  <c r="K552" i="300"/>
  <c r="J552" i="300"/>
  <c r="I552" i="300"/>
  <c r="L552" i="300"/>
  <c r="L609" i="300"/>
  <c r="K609" i="300"/>
  <c r="J609" i="300"/>
  <c r="I609" i="300"/>
  <c r="L620" i="300"/>
  <c r="K620" i="300"/>
  <c r="J620" i="300"/>
  <c r="L627" i="300"/>
  <c r="K627" i="300"/>
  <c r="J627" i="300"/>
  <c r="I627" i="300"/>
  <c r="L656" i="300"/>
  <c r="K656" i="300"/>
  <c r="J656" i="300"/>
  <c r="I656" i="300"/>
  <c r="L666" i="300"/>
  <c r="K666" i="300"/>
  <c r="J666" i="300"/>
  <c r="I666" i="300"/>
  <c r="L693" i="300"/>
  <c r="L699" i="300"/>
  <c r="K699" i="300"/>
  <c r="J699" i="300"/>
  <c r="I699" i="300"/>
  <c r="K748" i="300"/>
  <c r="J748" i="300"/>
  <c r="I748" i="300"/>
  <c r="L748" i="300"/>
  <c r="J750" i="300"/>
  <c r="L796" i="300"/>
  <c r="K796" i="300"/>
  <c r="I798" i="300"/>
  <c r="L817" i="300"/>
  <c r="K817" i="300"/>
  <c r="J817" i="300"/>
  <c r="I817" i="300"/>
  <c r="L907" i="300"/>
  <c r="K907" i="300"/>
  <c r="J907" i="300"/>
  <c r="I335" i="300"/>
  <c r="J356" i="300"/>
  <c r="I364" i="300"/>
  <c r="I367" i="300"/>
  <c r="J367" i="300"/>
  <c r="J378" i="300"/>
  <c r="I378" i="300"/>
  <c r="K378" i="300"/>
  <c r="J406" i="300"/>
  <c r="I411" i="300"/>
  <c r="I416" i="300"/>
  <c r="K426" i="300"/>
  <c r="J426" i="300"/>
  <c r="I426" i="300"/>
  <c r="L426" i="300"/>
  <c r="K442" i="300"/>
  <c r="J449" i="300"/>
  <c r="K449" i="300"/>
  <c r="I449" i="300"/>
  <c r="L449" i="300"/>
  <c r="L459" i="300"/>
  <c r="J475" i="300"/>
  <c r="I484" i="300"/>
  <c r="L484" i="300"/>
  <c r="K484" i="300"/>
  <c r="K486" i="300"/>
  <c r="L486" i="300"/>
  <c r="I486" i="300"/>
  <c r="L500" i="300"/>
  <c r="K546" i="300"/>
  <c r="I546" i="300"/>
  <c r="K566" i="300"/>
  <c r="J566" i="300"/>
  <c r="I566" i="300"/>
  <c r="L566" i="300"/>
  <c r="I579" i="300"/>
  <c r="K586" i="300"/>
  <c r="J586" i="300"/>
  <c r="I586" i="300"/>
  <c r="I617" i="300"/>
  <c r="L617" i="300"/>
  <c r="K617" i="300"/>
  <c r="J617" i="300"/>
  <c r="I620" i="300"/>
  <c r="L639" i="300"/>
  <c r="K639" i="300"/>
  <c r="K750" i="300"/>
  <c r="I796" i="300"/>
  <c r="I907" i="300"/>
  <c r="K309" i="300"/>
  <c r="J309" i="300"/>
  <c r="I309" i="300"/>
  <c r="L331" i="300"/>
  <c r="K331" i="300"/>
  <c r="J335" i="300"/>
  <c r="J338" i="300"/>
  <c r="I338" i="300"/>
  <c r="K356" i="300"/>
  <c r="J364" i="300"/>
  <c r="L380" i="300"/>
  <c r="K380" i="300"/>
  <c r="J380" i="300"/>
  <c r="L391" i="300"/>
  <c r="K391" i="300"/>
  <c r="K406" i="300"/>
  <c r="J411" i="300"/>
  <c r="J416" i="300"/>
  <c r="J439" i="300"/>
  <c r="L439" i="300"/>
  <c r="L442" i="300"/>
  <c r="K470" i="300"/>
  <c r="J470" i="300"/>
  <c r="K475" i="300"/>
  <c r="I504" i="300"/>
  <c r="L504" i="300"/>
  <c r="K504" i="300"/>
  <c r="J504" i="300"/>
  <c r="L519" i="300"/>
  <c r="K519" i="300"/>
  <c r="J519" i="300"/>
  <c r="I519" i="300"/>
  <c r="I524" i="300"/>
  <c r="L524" i="300"/>
  <c r="K536" i="300"/>
  <c r="I536" i="300"/>
  <c r="L536" i="300"/>
  <c r="L557" i="300"/>
  <c r="J557" i="300"/>
  <c r="J579" i="300"/>
  <c r="L598" i="300"/>
  <c r="K598" i="300"/>
  <c r="J598" i="300"/>
  <c r="I598" i="300"/>
  <c r="L625" i="300"/>
  <c r="K625" i="300"/>
  <c r="J625" i="300"/>
  <c r="I625" i="300"/>
  <c r="L654" i="300"/>
  <c r="K654" i="300"/>
  <c r="J654" i="300"/>
  <c r="I654" i="300"/>
  <c r="L705" i="300"/>
  <c r="K705" i="300"/>
  <c r="J705" i="300"/>
  <c r="I705" i="300"/>
  <c r="L780" i="300"/>
  <c r="K780" i="300"/>
  <c r="J780" i="300"/>
  <c r="I780" i="300"/>
  <c r="L785" i="300"/>
  <c r="K785" i="300"/>
  <c r="J785" i="300"/>
  <c r="I785" i="300"/>
  <c r="J796" i="300"/>
  <c r="L806" i="300"/>
  <c r="K806" i="300"/>
  <c r="J806" i="300"/>
  <c r="I806" i="300"/>
  <c r="I899" i="300"/>
  <c r="L899" i="300"/>
  <c r="K899" i="300"/>
  <c r="J899" i="300"/>
  <c r="J288" i="300"/>
  <c r="I288" i="300"/>
  <c r="K299" i="300"/>
  <c r="J299" i="300"/>
  <c r="I299" i="300"/>
  <c r="L321" i="300"/>
  <c r="K321" i="300"/>
  <c r="J328" i="300"/>
  <c r="I328" i="300"/>
  <c r="I347" i="300"/>
  <c r="J347" i="300"/>
  <c r="L356" i="300"/>
  <c r="J358" i="300"/>
  <c r="I358" i="300"/>
  <c r="K358" i="300"/>
  <c r="K369" i="300"/>
  <c r="J369" i="300"/>
  <c r="I369" i="300"/>
  <c r="L369" i="300"/>
  <c r="I397" i="300"/>
  <c r="J397" i="300"/>
  <c r="L406" i="300"/>
  <c r="I408" i="300"/>
  <c r="K408" i="300"/>
  <c r="J408" i="300"/>
  <c r="L408" i="300"/>
  <c r="K411" i="300"/>
  <c r="I413" i="300"/>
  <c r="J413" i="300"/>
  <c r="L415" i="300"/>
  <c r="K415" i="300"/>
  <c r="K416" i="300"/>
  <c r="I454" i="300"/>
  <c r="J454" i="300"/>
  <c r="I463" i="300"/>
  <c r="J463" i="300"/>
  <c r="L472" i="300"/>
  <c r="K472" i="300"/>
  <c r="J472" i="300"/>
  <c r="I472" i="300"/>
  <c r="L475" i="300"/>
  <c r="L477" i="300"/>
  <c r="K477" i="300"/>
  <c r="J477" i="300"/>
  <c r="I495" i="300"/>
  <c r="L517" i="300"/>
  <c r="J517" i="300"/>
  <c r="K517" i="300"/>
  <c r="I544" i="300"/>
  <c r="L544" i="300"/>
  <c r="K544" i="300"/>
  <c r="J544" i="300"/>
  <c r="L567" i="300"/>
  <c r="K567" i="300"/>
  <c r="J567" i="300"/>
  <c r="I567" i="300"/>
  <c r="K579" i="300"/>
  <c r="L589" i="300"/>
  <c r="K589" i="300"/>
  <c r="J589" i="300"/>
  <c r="I589" i="300"/>
  <c r="K613" i="300"/>
  <c r="L613" i="300"/>
  <c r="J613" i="300"/>
  <c r="I613" i="300"/>
  <c r="L667" i="300"/>
  <c r="I667" i="300"/>
  <c r="J667" i="300"/>
  <c r="K673" i="300"/>
  <c r="J673" i="300"/>
  <c r="I673" i="300"/>
  <c r="L673" i="300"/>
  <c r="K708" i="300"/>
  <c r="J708" i="300"/>
  <c r="I708" i="300"/>
  <c r="L708" i="300"/>
  <c r="I729" i="300"/>
  <c r="J729" i="300"/>
  <c r="L729" i="300"/>
  <c r="K729" i="300"/>
  <c r="L749" i="300"/>
  <c r="K749" i="300"/>
  <c r="J749" i="300"/>
  <c r="I749" i="300"/>
  <c r="J773" i="300"/>
  <c r="L773" i="300"/>
  <c r="K773" i="300"/>
  <c r="L871" i="300"/>
  <c r="K871" i="300"/>
  <c r="J871" i="300"/>
  <c r="I871" i="300"/>
  <c r="K503" i="300"/>
  <c r="J503" i="300"/>
  <c r="K516" i="300"/>
  <c r="I516" i="300"/>
  <c r="I551" i="300"/>
  <c r="J551" i="300"/>
  <c r="K560" i="300"/>
  <c r="J560" i="300"/>
  <c r="I560" i="300"/>
  <c r="L560" i="300"/>
  <c r="L597" i="300"/>
  <c r="K597" i="300"/>
  <c r="J597" i="300"/>
  <c r="L600" i="300"/>
  <c r="K623" i="300"/>
  <c r="I623" i="300"/>
  <c r="J632" i="300"/>
  <c r="L632" i="300"/>
  <c r="L664" i="300"/>
  <c r="K664" i="300"/>
  <c r="J664" i="300"/>
  <c r="I681" i="300"/>
  <c r="L681" i="300"/>
  <c r="K681" i="300"/>
  <c r="L700" i="300"/>
  <c r="K744" i="300"/>
  <c r="L744" i="300"/>
  <c r="J744" i="300"/>
  <c r="I744" i="300"/>
  <c r="K823" i="300"/>
  <c r="J823" i="300"/>
  <c r="I823" i="300"/>
  <c r="L823" i="300"/>
  <c r="K847" i="300"/>
  <c r="J847" i="300"/>
  <c r="I847" i="300"/>
  <c r="L847" i="300"/>
  <c r="K860" i="300"/>
  <c r="L860" i="300"/>
  <c r="J860" i="300"/>
  <c r="L607" i="300"/>
  <c r="K607" i="300"/>
  <c r="J607" i="300"/>
  <c r="L737" i="300"/>
  <c r="K737" i="300"/>
  <c r="J737" i="300"/>
  <c r="I737" i="300"/>
  <c r="L755" i="300"/>
  <c r="K755" i="300"/>
  <c r="J755" i="300"/>
  <c r="I755" i="300"/>
  <c r="K774" i="300"/>
  <c r="I774" i="300"/>
  <c r="L774" i="300"/>
  <c r="L902" i="300"/>
  <c r="K902" i="300"/>
  <c r="I902" i="300"/>
  <c r="J902" i="300"/>
  <c r="L962" i="300"/>
  <c r="K962" i="300"/>
  <c r="I962" i="300"/>
  <c r="J962" i="300"/>
  <c r="J997" i="300"/>
  <c r="L997" i="300"/>
  <c r="K997" i="300"/>
  <c r="I997" i="300"/>
  <c r="I514" i="300"/>
  <c r="J514" i="300"/>
  <c r="I530" i="300"/>
  <c r="J530" i="300"/>
  <c r="L532" i="300"/>
  <c r="K532" i="300"/>
  <c r="L547" i="300"/>
  <c r="J547" i="300"/>
  <c r="I547" i="300"/>
  <c r="K547" i="300"/>
  <c r="K556" i="300"/>
  <c r="I556" i="300"/>
  <c r="L556" i="300"/>
  <c r="J556" i="300"/>
  <c r="I580" i="300"/>
  <c r="J580" i="300"/>
  <c r="I582" i="300"/>
  <c r="J585" i="300"/>
  <c r="I585" i="300"/>
  <c r="L585" i="300"/>
  <c r="K585" i="300"/>
  <c r="I600" i="300"/>
  <c r="I607" i="300"/>
  <c r="J622" i="300"/>
  <c r="L622" i="300"/>
  <c r="K622" i="300"/>
  <c r="I622" i="300"/>
  <c r="J678" i="300"/>
  <c r="I700" i="300"/>
  <c r="J733" i="300"/>
  <c r="I733" i="300"/>
  <c r="K760" i="300"/>
  <c r="J760" i="300"/>
  <c r="I760" i="300"/>
  <c r="L760" i="300"/>
  <c r="I762" i="300"/>
  <c r="L762" i="300"/>
  <c r="J774" i="300"/>
  <c r="I792" i="300"/>
  <c r="K792" i="300"/>
  <c r="J792" i="300"/>
  <c r="L792" i="300"/>
  <c r="L815" i="300"/>
  <c r="K815" i="300"/>
  <c r="I437" i="300"/>
  <c r="J468" i="300"/>
  <c r="I476" i="300"/>
  <c r="I483" i="300"/>
  <c r="J490" i="300"/>
  <c r="I493" i="300"/>
  <c r="I507" i="300"/>
  <c r="K514" i="300"/>
  <c r="K530" i="300"/>
  <c r="I532" i="300"/>
  <c r="I558" i="300"/>
  <c r="J570" i="300"/>
  <c r="I570" i="300"/>
  <c r="K570" i="300"/>
  <c r="I572" i="300"/>
  <c r="J575" i="300"/>
  <c r="I575" i="300"/>
  <c r="L575" i="300"/>
  <c r="K580" i="300"/>
  <c r="J582" i="300"/>
  <c r="J591" i="300"/>
  <c r="I591" i="300"/>
  <c r="K591" i="300"/>
  <c r="I593" i="300"/>
  <c r="J600" i="300"/>
  <c r="L602" i="300"/>
  <c r="K602" i="300"/>
  <c r="J602" i="300"/>
  <c r="L638" i="300"/>
  <c r="I638" i="300"/>
  <c r="J638" i="300"/>
  <c r="L674" i="300"/>
  <c r="K674" i="300"/>
  <c r="J674" i="300"/>
  <c r="I674" i="300"/>
  <c r="K678" i="300"/>
  <c r="J700" i="300"/>
  <c r="L704" i="300"/>
  <c r="K704" i="300"/>
  <c r="J704" i="300"/>
  <c r="I704" i="300"/>
  <c r="I727" i="300"/>
  <c r="K733" i="300"/>
  <c r="J756" i="300"/>
  <c r="I756" i="300"/>
  <c r="K756" i="300"/>
  <c r="J762" i="300"/>
  <c r="K764" i="300"/>
  <c r="I764" i="300"/>
  <c r="L764" i="300"/>
  <c r="J764" i="300"/>
  <c r="I815" i="300"/>
  <c r="L825" i="300"/>
  <c r="K825" i="300"/>
  <c r="J825" i="300"/>
  <c r="I825" i="300"/>
  <c r="K468" i="300"/>
  <c r="K490" i="300"/>
  <c r="K496" i="300"/>
  <c r="I496" i="300"/>
  <c r="J507" i="300"/>
  <c r="L514" i="300"/>
  <c r="L530" i="300"/>
  <c r="J532" i="300"/>
  <c r="L539" i="300"/>
  <c r="J539" i="300"/>
  <c r="I539" i="300"/>
  <c r="K539" i="300"/>
  <c r="J558" i="300"/>
  <c r="L570" i="300"/>
  <c r="K575" i="300"/>
  <c r="L577" i="300"/>
  <c r="K577" i="300"/>
  <c r="J577" i="300"/>
  <c r="I577" i="300"/>
  <c r="L580" i="300"/>
  <c r="K582" i="300"/>
  <c r="L591" i="300"/>
  <c r="I602" i="300"/>
  <c r="K638" i="300"/>
  <c r="J642" i="300"/>
  <c r="K642" i="300"/>
  <c r="I642" i="300"/>
  <c r="L642" i="300"/>
  <c r="L649" i="300"/>
  <c r="K649" i="300"/>
  <c r="J649" i="300"/>
  <c r="L678" i="300"/>
  <c r="K683" i="300"/>
  <c r="J683" i="300"/>
  <c r="I683" i="300"/>
  <c r="L683" i="300"/>
  <c r="J698" i="300"/>
  <c r="I698" i="300"/>
  <c r="K698" i="300"/>
  <c r="J702" i="300"/>
  <c r="I702" i="300"/>
  <c r="L702" i="300"/>
  <c r="K702" i="300"/>
  <c r="L733" i="300"/>
  <c r="L735" i="300"/>
  <c r="I735" i="300"/>
  <c r="J735" i="300"/>
  <c r="K735" i="300"/>
  <c r="L756" i="300"/>
  <c r="K762" i="300"/>
  <c r="K813" i="300"/>
  <c r="J813" i="300"/>
  <c r="I813" i="300"/>
  <c r="L813" i="300"/>
  <c r="J815" i="300"/>
  <c r="L818" i="300"/>
  <c r="K818" i="300"/>
  <c r="J818" i="300"/>
  <c r="I818" i="300"/>
  <c r="K853" i="300"/>
  <c r="J853" i="300"/>
  <c r="I853" i="300"/>
  <c r="L853" i="300"/>
  <c r="L862" i="300"/>
  <c r="K862" i="300"/>
  <c r="J862" i="300"/>
  <c r="L873" i="300"/>
  <c r="K873" i="300"/>
  <c r="J873" i="300"/>
  <c r="I873" i="300"/>
  <c r="K876" i="300"/>
  <c r="J876" i="300"/>
  <c r="I876" i="300"/>
  <c r="L876" i="300"/>
  <c r="I538" i="300"/>
  <c r="I555" i="300"/>
  <c r="I559" i="300"/>
  <c r="J621" i="300"/>
  <c r="L660" i="300"/>
  <c r="K660" i="300"/>
  <c r="L676" i="300"/>
  <c r="K676" i="300"/>
  <c r="J676" i="300"/>
  <c r="L689" i="300"/>
  <c r="K689" i="300"/>
  <c r="J689" i="300"/>
  <c r="K713" i="300"/>
  <c r="J713" i="300"/>
  <c r="I713" i="300"/>
  <c r="L766" i="300"/>
  <c r="K766" i="300"/>
  <c r="J766" i="300"/>
  <c r="I766" i="300"/>
  <c r="K789" i="300"/>
  <c r="J789" i="300"/>
  <c r="I789" i="300"/>
  <c r="L789" i="300"/>
  <c r="I821" i="300"/>
  <c r="J821" i="300"/>
  <c r="L821" i="300"/>
  <c r="K821" i="300"/>
  <c r="K833" i="300"/>
  <c r="J833" i="300"/>
  <c r="I833" i="300"/>
  <c r="L833" i="300"/>
  <c r="I868" i="300"/>
  <c r="L868" i="300"/>
  <c r="J910" i="300"/>
  <c r="I910" i="300"/>
  <c r="L910" i="300"/>
  <c r="L923" i="300"/>
  <c r="I923" i="300"/>
  <c r="J923" i="300"/>
  <c r="J712" i="300"/>
  <c r="I712" i="300"/>
  <c r="L712" i="300"/>
  <c r="L739" i="300"/>
  <c r="K739" i="300"/>
  <c r="L757" i="300"/>
  <c r="K757" i="300"/>
  <c r="J757" i="300"/>
  <c r="L765" i="300"/>
  <c r="J765" i="300"/>
  <c r="I765" i="300"/>
  <c r="K765" i="300"/>
  <c r="I772" i="300"/>
  <c r="L772" i="300"/>
  <c r="K772" i="300"/>
  <c r="J772" i="300"/>
  <c r="I776" i="300"/>
  <c r="J776" i="300"/>
  <c r="J803" i="300"/>
  <c r="L803" i="300"/>
  <c r="K803" i="300"/>
  <c r="I803" i="300"/>
  <c r="L844" i="300"/>
  <c r="K844" i="300"/>
  <c r="J844" i="300"/>
  <c r="L846" i="300"/>
  <c r="I846" i="300"/>
  <c r="J846" i="300"/>
  <c r="L854" i="300"/>
  <c r="K854" i="300"/>
  <c r="J854" i="300"/>
  <c r="I854" i="300"/>
  <c r="L952" i="300"/>
  <c r="K952" i="300"/>
  <c r="I952" i="300"/>
  <c r="J952" i="300"/>
  <c r="L963" i="300"/>
  <c r="J963" i="300"/>
  <c r="K963" i="300"/>
  <c r="I963" i="300"/>
  <c r="J595" i="300"/>
  <c r="I595" i="300"/>
  <c r="L670" i="300"/>
  <c r="K670" i="300"/>
  <c r="K679" i="300"/>
  <c r="J679" i="300"/>
  <c r="I679" i="300"/>
  <c r="L679" i="300"/>
  <c r="L685" i="300"/>
  <c r="K685" i="300"/>
  <c r="J685" i="300"/>
  <c r="I685" i="300"/>
  <c r="K712" i="300"/>
  <c r="L718" i="300"/>
  <c r="K718" i="300"/>
  <c r="J722" i="300"/>
  <c r="I722" i="300"/>
  <c r="K722" i="300"/>
  <c r="I739" i="300"/>
  <c r="I745" i="300"/>
  <c r="I747" i="300"/>
  <c r="J747" i="300"/>
  <c r="L747" i="300"/>
  <c r="J753" i="300"/>
  <c r="I753" i="300"/>
  <c r="K753" i="300"/>
  <c r="I757" i="300"/>
  <c r="K776" i="300"/>
  <c r="I788" i="300"/>
  <c r="J788" i="300"/>
  <c r="L788" i="300"/>
  <c r="K788" i="300"/>
  <c r="L795" i="300"/>
  <c r="K795" i="300"/>
  <c r="J795" i="300"/>
  <c r="I795" i="300"/>
  <c r="L797" i="300"/>
  <c r="I797" i="300"/>
  <c r="J797" i="300"/>
  <c r="L814" i="300"/>
  <c r="K814" i="300"/>
  <c r="J814" i="300"/>
  <c r="I814" i="300"/>
  <c r="I844" i="300"/>
  <c r="K846" i="300"/>
  <c r="I874" i="300"/>
  <c r="K905" i="300"/>
  <c r="J905" i="300"/>
  <c r="I905" i="300"/>
  <c r="L905" i="300"/>
  <c r="L947" i="300"/>
  <c r="K947" i="300"/>
  <c r="J947" i="300"/>
  <c r="I947" i="300"/>
  <c r="I535" i="300"/>
  <c r="K595" i="300"/>
  <c r="J605" i="300"/>
  <c r="I605" i="300"/>
  <c r="J611" i="300"/>
  <c r="K619" i="300"/>
  <c r="J619" i="300"/>
  <c r="I619" i="300"/>
  <c r="L619" i="300"/>
  <c r="L624" i="300"/>
  <c r="J624" i="300"/>
  <c r="I624" i="300"/>
  <c r="K624" i="300"/>
  <c r="J636" i="300"/>
  <c r="I636" i="300"/>
  <c r="K636" i="300"/>
  <c r="I641" i="300"/>
  <c r="J641" i="300"/>
  <c r="J658" i="300"/>
  <c r="L665" i="300"/>
  <c r="K665" i="300"/>
  <c r="I665" i="300"/>
  <c r="I670" i="300"/>
  <c r="I718" i="300"/>
  <c r="L722" i="300"/>
  <c r="J739" i="300"/>
  <c r="J745" i="300"/>
  <c r="K747" i="300"/>
  <c r="L753" i="300"/>
  <c r="L776" i="300"/>
  <c r="K797" i="300"/>
  <c r="K801" i="300"/>
  <c r="J801" i="300"/>
  <c r="I801" i="300"/>
  <c r="L801" i="300"/>
  <c r="L872" i="300"/>
  <c r="K872" i="300"/>
  <c r="J872" i="300"/>
  <c r="I872" i="300"/>
  <c r="J874" i="300"/>
  <c r="I939" i="300"/>
  <c r="L939" i="300"/>
  <c r="K939" i="300"/>
  <c r="J939" i="300"/>
  <c r="K526" i="300"/>
  <c r="I526" i="300"/>
  <c r="L587" i="300"/>
  <c r="K587" i="300"/>
  <c r="J587" i="300"/>
  <c r="L626" i="300"/>
  <c r="K626" i="300"/>
  <c r="K643" i="300"/>
  <c r="L643" i="300"/>
  <c r="J643" i="300"/>
  <c r="K663" i="300"/>
  <c r="J663" i="300"/>
  <c r="I663" i="300"/>
  <c r="L663" i="300"/>
  <c r="K703" i="300"/>
  <c r="J703" i="300"/>
  <c r="I703" i="300"/>
  <c r="I732" i="300"/>
  <c r="L732" i="300"/>
  <c r="K745" i="300"/>
  <c r="J783" i="300"/>
  <c r="K783" i="300"/>
  <c r="I783" i="300"/>
  <c r="L783" i="300"/>
  <c r="K804" i="300"/>
  <c r="J804" i="300"/>
  <c r="J842" i="300"/>
  <c r="I842" i="300"/>
  <c r="K842" i="300"/>
  <c r="K874" i="300"/>
  <c r="K916" i="300"/>
  <c r="J916" i="300"/>
  <c r="I916" i="300"/>
  <c r="L916" i="300"/>
  <c r="I925" i="300"/>
  <c r="L925" i="300"/>
  <c r="J662" i="300"/>
  <c r="I662" i="300"/>
  <c r="L694" i="300"/>
  <c r="K694" i="300"/>
  <c r="J694" i="300"/>
  <c r="J743" i="300"/>
  <c r="L743" i="300"/>
  <c r="K743" i="300"/>
  <c r="K794" i="300"/>
  <c r="I794" i="300"/>
  <c r="J794" i="300"/>
  <c r="I802" i="300"/>
  <c r="L802" i="300"/>
  <c r="K802" i="300"/>
  <c r="L809" i="300"/>
  <c r="K809" i="300"/>
  <c r="L835" i="300"/>
  <c r="K835" i="300"/>
  <c r="L855" i="300"/>
  <c r="I855" i="300"/>
  <c r="J855" i="300"/>
  <c r="K865" i="300"/>
  <c r="J865" i="300"/>
  <c r="I865" i="300"/>
  <c r="L865" i="300"/>
  <c r="K880" i="300"/>
  <c r="J880" i="300"/>
  <c r="L880" i="300"/>
  <c r="I880" i="300"/>
  <c r="K894" i="300"/>
  <c r="J894" i="300"/>
  <c r="I894" i="300"/>
  <c r="L894" i="300"/>
  <c r="K901" i="300"/>
  <c r="J901" i="300"/>
  <c r="L901" i="300"/>
  <c r="I901" i="300"/>
  <c r="L906" i="300"/>
  <c r="K906" i="300"/>
  <c r="J906" i="300"/>
  <c r="I906" i="300"/>
  <c r="K961" i="300"/>
  <c r="J961" i="300"/>
  <c r="L961" i="300"/>
  <c r="I961" i="300"/>
  <c r="L790" i="300"/>
  <c r="K790" i="300"/>
  <c r="J790" i="300"/>
  <c r="L816" i="300"/>
  <c r="I816" i="300"/>
  <c r="J816" i="300"/>
  <c r="L993" i="300"/>
  <c r="J993" i="300"/>
  <c r="K993" i="300"/>
  <c r="I993" i="300"/>
  <c r="I1006" i="300"/>
  <c r="J1006" i="300"/>
  <c r="K1006" i="300"/>
  <c r="L1006" i="300"/>
  <c r="J692" i="300"/>
  <c r="I692" i="300"/>
  <c r="J759" i="300"/>
  <c r="I759" i="300"/>
  <c r="K759" i="300"/>
  <c r="L761" i="300"/>
  <c r="K761" i="300"/>
  <c r="I782" i="300"/>
  <c r="J782" i="300"/>
  <c r="I790" i="300"/>
  <c r="J812" i="300"/>
  <c r="I812" i="300"/>
  <c r="K812" i="300"/>
  <c r="K816" i="300"/>
  <c r="L845" i="300"/>
  <c r="K845" i="300"/>
  <c r="J852" i="300"/>
  <c r="I852" i="300"/>
  <c r="K852" i="300"/>
  <c r="L675" i="300"/>
  <c r="K675" i="300"/>
  <c r="J682" i="300"/>
  <c r="I682" i="300"/>
  <c r="L714" i="300"/>
  <c r="K714" i="300"/>
  <c r="J714" i="300"/>
  <c r="L725" i="300"/>
  <c r="K725" i="300"/>
  <c r="L731" i="300"/>
  <c r="K731" i="300"/>
  <c r="J731" i="300"/>
  <c r="K736" i="300"/>
  <c r="J736" i="300"/>
  <c r="I736" i="300"/>
  <c r="L736" i="300"/>
  <c r="J777" i="300"/>
  <c r="I777" i="300"/>
  <c r="K777" i="300"/>
  <c r="K784" i="300"/>
  <c r="L784" i="300"/>
  <c r="J784" i="300"/>
  <c r="L805" i="300"/>
  <c r="K805" i="300"/>
  <c r="I805" i="300"/>
  <c r="J805" i="300"/>
  <c r="L812" i="300"/>
  <c r="J832" i="300"/>
  <c r="I832" i="300"/>
  <c r="K832" i="300"/>
  <c r="L832" i="300"/>
  <c r="I845" i="300"/>
  <c r="L852" i="300"/>
  <c r="L867" i="300"/>
  <c r="K867" i="300"/>
  <c r="J867" i="300"/>
  <c r="I867" i="300"/>
  <c r="K931" i="300"/>
  <c r="J931" i="300"/>
  <c r="L931" i="300"/>
  <c r="K941" i="300"/>
  <c r="J941" i="300"/>
  <c r="I612" i="300"/>
  <c r="I653" i="300"/>
  <c r="J672" i="300"/>
  <c r="I672" i="300"/>
  <c r="I675" i="300"/>
  <c r="K682" i="300"/>
  <c r="L692" i="300"/>
  <c r="J711" i="300"/>
  <c r="I714" i="300"/>
  <c r="J720" i="300"/>
  <c r="I725" i="300"/>
  <c r="I731" i="300"/>
  <c r="I738" i="300"/>
  <c r="J746" i="300"/>
  <c r="J761" i="300"/>
  <c r="L777" i="300"/>
  <c r="I779" i="300"/>
  <c r="L782" i="300"/>
  <c r="I784" i="300"/>
  <c r="L838" i="300"/>
  <c r="K838" i="300"/>
  <c r="J838" i="300"/>
  <c r="J845" i="300"/>
  <c r="L861" i="300"/>
  <c r="I861" i="300"/>
  <c r="J861" i="300"/>
  <c r="I878" i="300"/>
  <c r="L878" i="300"/>
  <c r="L882" i="300"/>
  <c r="K882" i="300"/>
  <c r="J882" i="300"/>
  <c r="I882" i="300"/>
  <c r="I931" i="300"/>
  <c r="K934" i="300"/>
  <c r="L934" i="300"/>
  <c r="J934" i="300"/>
  <c r="I934" i="300"/>
  <c r="I941" i="300"/>
  <c r="K978" i="300"/>
  <c r="L978" i="300"/>
  <c r="J978" i="300"/>
  <c r="I978" i="300"/>
  <c r="I986" i="300"/>
  <c r="L986" i="300"/>
  <c r="J986" i="300"/>
  <c r="K986" i="300"/>
  <c r="L824" i="300"/>
  <c r="K824" i="300"/>
  <c r="J824" i="300"/>
  <c r="I831" i="300"/>
  <c r="J831" i="300"/>
  <c r="K843" i="300"/>
  <c r="J843" i="300"/>
  <c r="I843" i="300"/>
  <c r="L843" i="300"/>
  <c r="L856" i="300"/>
  <c r="L866" i="300"/>
  <c r="K866" i="300"/>
  <c r="J866" i="300"/>
  <c r="L881" i="300"/>
  <c r="K881" i="300"/>
  <c r="J889" i="300"/>
  <c r="I889" i="300"/>
  <c r="L889" i="300"/>
  <c r="K889" i="300"/>
  <c r="L893" i="300"/>
  <c r="K893" i="300"/>
  <c r="I904" i="300"/>
  <c r="L904" i="300"/>
  <c r="K904" i="300"/>
  <c r="L914" i="300"/>
  <c r="K914" i="300"/>
  <c r="L922" i="300"/>
  <c r="K922" i="300"/>
  <c r="J922" i="300"/>
  <c r="L953" i="300"/>
  <c r="J953" i="300"/>
  <c r="K953" i="300"/>
  <c r="J960" i="300"/>
  <c r="I960" i="300"/>
  <c r="L973" i="300"/>
  <c r="J973" i="300"/>
  <c r="I973" i="300"/>
  <c r="K973" i="300"/>
  <c r="K981" i="300"/>
  <c r="J981" i="300"/>
  <c r="L983" i="300"/>
  <c r="J983" i="300"/>
  <c r="K983" i="300"/>
  <c r="L1012" i="300"/>
  <c r="K1012" i="300"/>
  <c r="J1012" i="300"/>
  <c r="I1012" i="300"/>
  <c r="I851" i="300"/>
  <c r="J851" i="300"/>
  <c r="K870" i="300"/>
  <c r="I870" i="300"/>
  <c r="J870" i="300"/>
  <c r="L892" i="300"/>
  <c r="J892" i="300"/>
  <c r="I892" i="300"/>
  <c r="K892" i="300"/>
  <c r="K911" i="300"/>
  <c r="J911" i="300"/>
  <c r="L911" i="300"/>
  <c r="I911" i="300"/>
  <c r="L945" i="300"/>
  <c r="J945" i="300"/>
  <c r="I945" i="300"/>
  <c r="K954" i="300"/>
  <c r="L954" i="300"/>
  <c r="J954" i="300"/>
  <c r="I954" i="300"/>
  <c r="K851" i="300"/>
  <c r="I856" i="300"/>
  <c r="J859" i="300"/>
  <c r="K859" i="300"/>
  <c r="I859" i="300"/>
  <c r="L859" i="300"/>
  <c r="L870" i="300"/>
  <c r="I875" i="300"/>
  <c r="J875" i="300"/>
  <c r="L877" i="300"/>
  <c r="K877" i="300"/>
  <c r="J900" i="300"/>
  <c r="I900" i="300"/>
  <c r="L932" i="300"/>
  <c r="K932" i="300"/>
  <c r="I932" i="300"/>
  <c r="J932" i="300"/>
  <c r="K945" i="300"/>
  <c r="J950" i="300"/>
  <c r="I950" i="300"/>
  <c r="J966" i="300"/>
  <c r="L972" i="300"/>
  <c r="K972" i="300"/>
  <c r="I972" i="300"/>
  <c r="J972" i="300"/>
  <c r="I989" i="300"/>
  <c r="L989" i="300"/>
  <c r="J989" i="300"/>
  <c r="I730" i="300"/>
  <c r="I771" i="300"/>
  <c r="I828" i="300"/>
  <c r="I841" i="300"/>
  <c r="J841" i="300"/>
  <c r="L851" i="300"/>
  <c r="J856" i="300"/>
  <c r="K875" i="300"/>
  <c r="I877" i="300"/>
  <c r="K900" i="300"/>
  <c r="L926" i="300"/>
  <c r="K926" i="300"/>
  <c r="J926" i="300"/>
  <c r="I926" i="300"/>
  <c r="J930" i="300"/>
  <c r="I930" i="300"/>
  <c r="L930" i="300"/>
  <c r="K950" i="300"/>
  <c r="J957" i="300"/>
  <c r="L957" i="300"/>
  <c r="K957" i="300"/>
  <c r="I957" i="300"/>
  <c r="K966" i="300"/>
  <c r="I968" i="300"/>
  <c r="K989" i="300"/>
  <c r="I811" i="300"/>
  <c r="J811" i="300"/>
  <c r="J822" i="300"/>
  <c r="I822" i="300"/>
  <c r="K822" i="300"/>
  <c r="K841" i="300"/>
  <c r="I864" i="300"/>
  <c r="J864" i="300"/>
  <c r="L875" i="300"/>
  <c r="J877" i="300"/>
  <c r="J884" i="300"/>
  <c r="I884" i="300"/>
  <c r="K884" i="300"/>
  <c r="J896" i="300"/>
  <c r="I896" i="300"/>
  <c r="L896" i="300"/>
  <c r="K896" i="300"/>
  <c r="L900" i="300"/>
  <c r="L912" i="300"/>
  <c r="K912" i="300"/>
  <c r="J920" i="300"/>
  <c r="I920" i="300"/>
  <c r="L924" i="300"/>
  <c r="K924" i="300"/>
  <c r="J924" i="300"/>
  <c r="K930" i="300"/>
  <c r="L946" i="300"/>
  <c r="I946" i="300"/>
  <c r="J946" i="300"/>
  <c r="L950" i="300"/>
  <c r="L955" i="300"/>
  <c r="K955" i="300"/>
  <c r="J955" i="300"/>
  <c r="L966" i="300"/>
  <c r="J968" i="300"/>
  <c r="J970" i="300"/>
  <c r="I970" i="300"/>
  <c r="L970" i="300"/>
  <c r="K970" i="300"/>
  <c r="J987" i="300"/>
  <c r="L987" i="300"/>
  <c r="I987" i="300"/>
  <c r="J879" i="300"/>
  <c r="I879" i="300"/>
  <c r="L891" i="300"/>
  <c r="K891" i="300"/>
  <c r="L918" i="300"/>
  <c r="K918" i="300"/>
  <c r="J918" i="300"/>
  <c r="I956" i="300"/>
  <c r="J956" i="300"/>
  <c r="L975" i="300"/>
  <c r="K975" i="300"/>
  <c r="J975" i="300"/>
  <c r="I975" i="300"/>
  <c r="I979" i="300"/>
  <c r="L979" i="300"/>
  <c r="J1000" i="300"/>
  <c r="I1000" i="300"/>
  <c r="K991" i="300"/>
  <c r="J991" i="300"/>
  <c r="L991" i="300"/>
  <c r="I991" i="300"/>
  <c r="K1000" i="300"/>
  <c r="L1000" i="300"/>
  <c r="J1007" i="300"/>
  <c r="L1007" i="300"/>
  <c r="K1007" i="300"/>
  <c r="I1007" i="300"/>
  <c r="K921" i="300"/>
  <c r="J921" i="300"/>
  <c r="I921" i="300"/>
  <c r="J940" i="300"/>
  <c r="I940" i="300"/>
  <c r="L942" i="300"/>
  <c r="K942" i="300"/>
  <c r="I942" i="300"/>
  <c r="J942" i="300"/>
  <c r="I949" i="300"/>
  <c r="L949" i="300"/>
  <c r="K949" i="300"/>
  <c r="L965" i="300"/>
  <c r="K965" i="300"/>
  <c r="I996" i="300"/>
  <c r="L996" i="300"/>
  <c r="K996" i="300"/>
  <c r="J996" i="300"/>
  <c r="L1003" i="300"/>
  <c r="J1003" i="300"/>
  <c r="I1003" i="300"/>
  <c r="I1005" i="300"/>
  <c r="L921" i="300"/>
  <c r="L935" i="300"/>
  <c r="I935" i="300"/>
  <c r="K940" i="300"/>
  <c r="J949" i="300"/>
  <c r="I965" i="300"/>
  <c r="K994" i="300"/>
  <c r="L994" i="300"/>
  <c r="K1003" i="300"/>
  <c r="J1005" i="300"/>
  <c r="L913" i="300"/>
  <c r="K913" i="300"/>
  <c r="J913" i="300"/>
  <c r="I913" i="300"/>
  <c r="J965" i="300"/>
  <c r="K971" i="300"/>
  <c r="J971" i="300"/>
  <c r="L992" i="300"/>
  <c r="K992" i="300"/>
  <c r="I992" i="300"/>
  <c r="K1005" i="300"/>
  <c r="L982" i="300"/>
  <c r="K982" i="300"/>
  <c r="I982" i="300"/>
  <c r="J990" i="300"/>
  <c r="I990" i="300"/>
  <c r="K1011" i="300"/>
  <c r="J1011" i="300"/>
  <c r="I1011" i="300"/>
  <c r="L1014" i="300"/>
  <c r="K1014" i="300"/>
  <c r="J1014" i="300"/>
  <c r="I1014" i="300"/>
  <c r="I959" i="300"/>
  <c r="L959" i="300"/>
  <c r="I1004" i="300"/>
  <c r="I1009" i="300"/>
  <c r="L1009" i="300"/>
  <c r="J909" i="300"/>
  <c r="I917" i="300"/>
  <c r="J929" i="300"/>
  <c r="K951" i="300"/>
  <c r="J951" i="300"/>
  <c r="J959" i="300"/>
  <c r="I967" i="300"/>
  <c r="J980" i="300"/>
  <c r="I980" i="300"/>
  <c r="I988" i="300"/>
  <c r="K1001" i="300"/>
  <c r="J1001" i="300"/>
  <c r="J1004" i="300"/>
  <c r="J1009" i="300"/>
  <c r="K909" i="300"/>
  <c r="K929" i="300"/>
  <c r="I951" i="300"/>
  <c r="K959" i="300"/>
  <c r="I964" i="300"/>
  <c r="K967" i="300"/>
  <c r="I969" i="300"/>
  <c r="L969" i="300"/>
  <c r="K980" i="300"/>
  <c r="I985" i="300"/>
  <c r="J988" i="300"/>
  <c r="I1001" i="300"/>
  <c r="L1004" i="300"/>
  <c r="K1009" i="300"/>
  <c r="I1010"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List>
</comments>
</file>

<file path=xl/sharedStrings.xml><?xml version="1.0" encoding="utf-8"?>
<sst xmlns="http://schemas.openxmlformats.org/spreadsheetml/2006/main" count="1791" uniqueCount="570">
  <si>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</si>
  <si>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</si>
  <si>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</si>
  <si>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</si>
  <si>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</si>
  <si>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</si>
  <si>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</si>
  <si>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</si>
  <si>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</si>
  <si>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</si>
  <si>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</si>
  <si>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</si>
  <si>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</si>
  <si>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</si>
  <si>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</si>
  <si>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</si>
  <si>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</si>
  <si>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</si>
  <si>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</si>
  <si>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</si>
  <si>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</si>
  <si>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</si>
  <si>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</si>
  <si>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</si>
  <si>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</si>
  <si>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</si>
  <si>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</si>
  <si>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</si>
  <si>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</si>
  <si>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</si>
  <si>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</si>
  <si>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</si>
  <si>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</si>
  <si>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</si>
  <si>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</si>
  <si>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</si>
  <si>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</si>
  <si>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</si>
  <si>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</si>
  <si>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</si>
  <si>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</si>
  <si>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</si>
  <si>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</si>
  <si>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</si>
  <si>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</si>
  <si>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</si>
  <si>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</si>
  <si>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</si>
  <si>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</si>
  <si>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</si>
  <si>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</si>
  <si>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</si>
  <si>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</si>
  <si>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</si>
  <si>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</si>
  <si>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</si>
  <si>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</si>
  <si>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</si>
  <si>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</si>
  <si>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</si>
  <si>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</si>
  <si>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</si>
  <si>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</si>
  <si>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</si>
  <si>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</si>
  <si>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</si>
  <si>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</si>
  <si>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</si>
  <si>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</si>
  <si>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</si>
  <si>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</si>
  <si>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</si>
  <si>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</si>
  <si>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</si>
  <si>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</si>
  <si>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</si>
  <si>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</si>
  <si>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</si>
  <si>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</si>
  <si>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</si>
  <si>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</si>
  <si>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</si>
  <si>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</si>
  <si>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</si>
  <si>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Configuración</t>
  </si>
  <si>
    <t>Mercado</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</si>
  <si>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</si>
  <si>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</si>
  <si>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</si>
  <si>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</si>
  <si>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</si>
  <si>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</si>
  <si>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</si>
  <si>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</si>
  <si>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</si>
  <si>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</si>
  <si>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</si>
  <si>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</si>
  <si>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</si>
  <si>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</si>
  <si>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</si>
  <si>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</si>
  <si>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</si>
  <si>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</si>
  <si>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</si>
  <si>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</si>
  <si>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</si>
  <si>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COMPA-RATIO</t>
  </si>
  <si>
    <t>% AJUSTE PROPUESTO</t>
  </si>
  <si>
    <t>PROPUESTA DE AJUSTE SALARIAL</t>
  </si>
  <si>
    <t>DATA</t>
  </si>
  <si>
    <t>PROPUESTA DE AJUSTE</t>
  </si>
  <si>
    <t>% de AJUSTE POR INDICE COMPUESTO Y DESEMPEÑO</t>
  </si>
  <si>
    <t>ABC</t>
  </si>
  <si>
    <t>UNIDAD FUNCIONAL</t>
  </si>
  <si>
    <t>OCUPANTE / ID</t>
  </si>
  <si>
    <t>TITULO DEL CARGO</t>
  </si>
  <si>
    <t xml:space="preserve">Monto</t>
  </si>
  <si>
    <t>Moneda de Cuenta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</si>
  <si>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</si>
  <si>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</si>
  <si>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</si>
  <si>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</si>
  <si>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</si>
  <si>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</si>
  <si>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</si>
  <si>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</si>
  <si>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</si>
  <si>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</si>
  <si>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MAPA DE CALOR</t>
  </si>
  <si>
    <t>SIMULADOR DE AJUSTE SALARIAL</t>
  </si>
  <si>
    <t>Método TCR</t>
  </si>
  <si>
    <t>Moneda de pago</t>
  </si>
  <si>
    <t>Incluir comisiones?</t>
  </si>
  <si>
    <t>No</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</si>
  <si>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</si>
  <si>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</si>
  <si>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</si>
  <si>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</si>
  <si>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</si>
  <si>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</si>
  <si>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</si>
  <si>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</si>
  <si>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</si>
  <si>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</si>
  <si>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</si>
  <si>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</si>
  <si>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</si>
  <si>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</si>
  <si>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</si>
  <si>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</si>
  <si>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</si>
  <si>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</si>
  <si>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</si>
  <si>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</si>
  <si>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</si>
  <si>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</si>
  <si>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</si>
  <si>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</si>
  <si>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</si>
  <si>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</si>
  <si>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</si>
  <si>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</si>
  <si>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</si>
  <si>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</si>
  <si>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</si>
  <si>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</si>
  <si>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</si>
  <si>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</si>
  <si>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</si>
  <si>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</si>
  <si>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</si>
  <si>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</si>
  <si>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</si>
  <si>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</si>
  <si>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</si>
  <si>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</si>
  <si>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</si>
  <si>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</si>
  <si>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</si>
  <si>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</si>
  <si>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</si>
  <si>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</si>
  <si>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</si>
  <si>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</si>
  <si>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</si>
  <si>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</si>
  <si>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</si>
  <si>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</si>
  <si>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</si>
  <si>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</si>
  <si>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</si>
  <si>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</si>
  <si>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</si>
  <si>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</si>
  <si>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</si>
  <si>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</si>
  <si>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</si>
  <si>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</si>
  <si>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</si>
  <si>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</si>
  <si>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</si>
  <si>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</si>
  <si>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</si>
  <si>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</si>
  <si>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</si>
  <si>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</si>
  <si>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</si>
  <si>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</si>
  <si>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</si>
  <si>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</si>
  <si>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</si>
  <si>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</si>
  <si>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</si>
  <si>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</si>
  <si>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</si>
  <si>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</si>
  <si>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</si>
  <si>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</si>
  <si>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</si>
  <si>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</si>
  <si>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</si>
  <si>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</si>
  <si>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</si>
  <si>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</si>
  <si>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</si>
  <si>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</si>
  <si>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</si>
  <si>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</si>
  <si>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</si>
  <si>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</si>
  <si>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</si>
  <si>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</si>
  <si>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</si>
  <si>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</si>
  <si>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</si>
  <si>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</si>
  <si>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</si>
  <si>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</si>
  <si>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</si>
  <si>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</si>
  <si>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</si>
  <si>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</si>
  <si>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</si>
  <si>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</si>
  <si>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</si>
  <si>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</si>
  <si>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</si>
  <si>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</si>
  <si>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</si>
  <si>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</si>
  <si>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</si>
  <si>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</si>
  <si>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</si>
  <si>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</si>
  <si>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</si>
  <si>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</si>
  <si>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</si>
  <si>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</si>
  <si>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</si>
  <si>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</si>
  <si>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</si>
  <si>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</si>
  <si>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</si>
  <si>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</si>
  <si>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</si>
  <si>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</si>
  <si>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</si>
  <si>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</si>
  <si>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</si>
  <si>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</si>
  <si>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</si>
  <si>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</si>
  <si>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</si>
  <si>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</si>
  <si>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</si>
  <si>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</si>
  <si>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</si>
  <si>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</si>
  <si>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</si>
  <si>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</si>
  <si>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</si>
  <si>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</si>
  <si>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</si>
  <si>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</si>
  <si>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</si>
  <si>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</si>
  <si>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</si>
  <si>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</si>
  <si>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</si>
  <si>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</si>
  <si>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</si>
  <si>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</si>
  <si>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</si>
  <si>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</si>
  <si>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</si>
  <si>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</si>
  <si>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</si>
  <si>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</si>
  <si>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</si>
  <si>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</si>
  <si>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</si>
  <si>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</si>
  <si>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</si>
  <si>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</si>
  <si>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</si>
  <si>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MERCADO</t>
  </si>
  <si>
    <t>Método de Ajuste:</t>
  </si>
  <si>
    <t>DEFINIR CALCULO DE INCREMENTO</t>
  </si>
  <si>
    <t>Porcentajes</t>
  </si>
  <si>
    <t>NUEVA COMPENSACIÓN</t>
  </si>
  <si>
    <t>% DE AJUSTE MANUAL</t>
  </si>
  <si>
    <t>DATA EMPRESA</t>
  </si>
  <si>
    <t>INFORMACIÓN EMPRESA</t>
  </si>
  <si>
    <t>CARGO HOMOLOGADO</t>
  </si>
  <si>
    <t>Cargos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</si>
  <si>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</si>
  <si>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</si>
  <si>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</si>
  <si>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</si>
  <si>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</si>
  <si>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</si>
  <si>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</si>
  <si>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</si>
  <si>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</si>
  <si>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</si>
  <si>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</si>
  <si>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</si>
  <si>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</si>
  <si>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</si>
  <si>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</si>
  <si>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</si>
  <si>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</si>
  <si>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</si>
  <si>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</si>
  <si>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</si>
  <si>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</si>
  <si>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</si>
  <si>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</si>
  <si>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</si>
  <si>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</si>
  <si>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</si>
  <si>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</si>
  <si>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</si>
  <si>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</si>
  <si>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</si>
  <si>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</si>
  <si>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</si>
  <si>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</si>
  <si>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</si>
  <si>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</si>
  <si>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</si>
  <si>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</si>
  <si>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</si>
  <si>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</si>
  <si>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</si>
  <si>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</si>
  <si>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</si>
  <si>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</si>
  <si>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</si>
  <si>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</si>
  <si>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</si>
  <si>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</si>
  <si>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</si>
  <si>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</si>
  <si>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</si>
  <si>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</si>
  <si>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</si>
  <si>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</si>
  <si>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</si>
  <si>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</si>
  <si>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</si>
  <si>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</si>
  <si>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</si>
  <si>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</si>
  <si>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</si>
  <si>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</si>
  <si>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</si>
  <si>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</si>
  <si>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</si>
  <si>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</si>
  <si>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</si>
  <si>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</si>
  <si>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</si>
  <si>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</si>
  <si>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</si>
  <si>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</si>
  <si>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</si>
  <si>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</si>
  <si>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</si>
  <si>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</si>
  <si>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</si>
  <si>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</si>
  <si>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</si>
  <si>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</si>
  <si>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</si>
  <si>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</si>
  <si>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</si>
  <si>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</si>
  <si>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</si>
  <si>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</si>
  <si>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</si>
  <si>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</si>
  <si>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</si>
  <si>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</si>
  <si>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</si>
  <si>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</si>
  <si>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</si>
  <si>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</si>
  <si>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</si>
  <si>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</si>
  <si>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</si>
  <si>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</si>
  <si>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</si>
  <si>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</si>
  <si>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</si>
  <si>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</si>
  <si>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</si>
  <si>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</si>
  <si>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</si>
  <si>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</si>
  <si>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</si>
  <si>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</si>
  <si>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</si>
  <si>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</si>
  <si>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</si>
  <si>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</si>
  <si>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</si>
  <si>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</si>
  <si>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</si>
  <si>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</si>
  <si>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</si>
  <si>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</si>
  <si>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</si>
  <si>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</si>
  <si>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</si>
  <si>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</si>
  <si>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</si>
  <si>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</si>
  <si>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</si>
  <si>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</si>
  <si>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</si>
  <si>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</si>
  <si>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</si>
  <si>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</si>
  <si>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</si>
  <si>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</si>
  <si>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</si>
  <si>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</si>
  <si>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</si>
  <si>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</si>
  <si>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</si>
  <si>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</si>
  <si>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</si>
  <si>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</si>
  <si>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</si>
  <si>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</si>
  <si>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</si>
  <si>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</si>
  <si>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</si>
  <si>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</si>
  <si>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</si>
  <si>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</si>
  <si>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</si>
  <si>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</si>
  <si>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</si>
  <si>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</si>
  <si>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</si>
  <si>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</si>
  <si>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</si>
  <si>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</si>
  <si>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</si>
  <si>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</si>
  <si>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</si>
  <si>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</si>
  <si>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</si>
  <si>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</si>
  <si>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</si>
  <si>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</si>
  <si>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</si>
  <si>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</si>
  <si>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</si>
  <si>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</si>
  <si>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</si>
  <si>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</si>
  <si>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</si>
  <si>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</si>
  <si>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</si>
  <si>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</si>
  <si>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</si>
  <si>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</si>
  <si>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</si>
  <si>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</si>
  <si>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</si>
  <si>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</si>
  <si>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</si>
  <si>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</si>
  <si>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</si>
  <si>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</si>
  <si>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</si>
  <si>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</si>
  <si>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</si>
  <si>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</si>
  <si>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</si>
  <si>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</si>
  <si>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</si>
  <si>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</si>
  <si>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</si>
  <si>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Promedio</t>
  </si>
  <si>
    <t>Mínimo</t>
  </si>
  <si>
    <t>Máximo</t>
  </si>
  <si>
    <t>Mímimo</t>
  </si>
  <si>
    <t>TIPO REPORTE:</t>
  </si>
  <si>
    <t>POR CARGOS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</si>
  <si>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</si>
  <si>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</si>
  <si>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</si>
  <si>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</si>
  <si>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</si>
  <si>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</si>
  <si>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</si>
  <si>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</si>
  <si>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</si>
  <si>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</si>
  <si>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</si>
  <si>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</si>
  <si>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</si>
  <si>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</si>
  <si>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</si>
  <si>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</si>
  <si>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</si>
  <si>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</si>
  <si>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</si>
  <si>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</si>
  <si>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</si>
  <si>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</si>
  <si>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</si>
  <si>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</si>
  <si>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</si>
  <si>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</si>
  <si>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</si>
  <si>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ESTUDIO DE COMPETITIVIDAD</t>
  </si>
  <si>
    <t>ORIGEN DATA:</t>
  </si>
  <si>
    <t>FECHA DATA:</t>
  </si>
  <si>
    <t>DISTRIBUCIÓN DE COMPENSACIÓN</t>
  </si>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</sst>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 numFmtId="175" formatCode="_-[$$-409]* #,##0_ ;_-[$$-409]* \-#,##0\ ;_-[$$-409]* &quot;-&quot;_ ;_-@_ "/>
  </numFmts>
  <fonts count="53">
    <font>
      <sz val="12"/>
      <color theme="1"/>
      <name val="Calibri"/>
      <family val="2"/>
      <scheme val="minor"/>
    </font>
    <font>
      <sz val="10"/>
      <name val="Arial"/>
      <family val="2"/>
    </font>
    <font>
      <i/>
      <sz val="12"/>
      <name val="Arial"/>
      <family val="2"/>
    </font>
    <font>
      <i/>
      <sz val="10"/>
      <name val="Arial"/>
      <family val="2"/>
    </font>
    <font>
      <sz val="10"/>
      <name val="Courier"/>
      <family val="3"/>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b/>
      <sz val="11"/>
      <color theme="0"/>
      <name val="Calibri"/>
      <family val="2"/>
    </font>
    <font>
      <sz val="11"/>
      <color theme="1"/>
      <name val="Calibri"/>
      <family val="2"/>
    </font>
    <font>
      <b/>
      <sz val="11"/>
      <name val="Calibri"/>
      <family val="2"/>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48">
    <border>
      <left/>
      <right/>
      <top/>
      <bottom/>
      <diagonal/>
    </border>
    <border>
      <left/>
      <right/>
      <top/>
      <bottom style="medium">
        <color indexed="64"/>
      </bottom>
      <diagonal/>
    </border>
    <border>
      <left style="thin">
        <color theme="0"/>
      </left>
      <right/>
      <top style="thin">
        <color theme="0"/>
      </top>
      <bottom/>
      <diagonal/>
    </border>
    <border>
      <left/>
      <right/>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6" fillId="0" borderId="0" applyNumberFormat="0" applyFill="0" applyBorder="0" applyAlignment="0" applyProtection="0"/>
    <xf numFmtId="164" fontId="5" fillId="0" borderId="0" applyFont="0" applyFill="0" applyBorder="0" applyAlignment="0" applyProtection="0"/>
    <xf numFmtId="0" fontId="7" fillId="0" borderId="0"/>
    <xf numFmtId="0" fontId="1" fillId="0" borderId="0"/>
    <xf numFmtId="0" fontId="7" fillId="0" borderId="0"/>
    <xf numFmtId="167" fontId="4" fillId="0" borderId="0"/>
    <xf numFmtId="9" fontId="5" fillId="0" borderId="0" applyFont="0" applyFill="0" applyBorder="0" applyAlignment="0" applyProtection="0"/>
    <xf numFmtId="9" fontId="7"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36" fillId="0" borderId="0">
      <alignment vertical="top"/>
    </xf>
  </cellStyleXfs>
  <cellXfs count="346">
    <xf numFmtId="0" fontId="0" fillId="0" borderId="0" xfId="0"/>
    <xf numFmtId="0" fontId="0" fillId="0" borderId="0" xfId="0" applyProtection="1">
      <protection hidden="1"/>
    </xf>
    <xf numFmtId="0" fontId="8"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9" fillId="0" borderId="0" xfId="0" applyFont="1" applyAlignment="1" applyProtection="1">
      <alignment horizontal="right" vertical="center" wrapText="1"/>
      <protection hidden="1"/>
    </xf>
    <xf numFmtId="0" fontId="9" fillId="0" borderId="0" xfId="0" applyFont="1" applyAlignment="1" applyProtection="1">
      <alignment vertical="center" wrapText="1"/>
      <protection hidden="1"/>
    </xf>
    <xf numFmtId="0" fontId="9" fillId="0" borderId="0" xfId="0" applyFont="1" applyAlignment="1" applyProtection="1">
      <alignment vertical="center"/>
      <protection hidden="1"/>
    </xf>
    <xf numFmtId="0" fontId="10"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9" fillId="0" borderId="0" xfId="0" applyFont="1" applyAlignment="1" applyProtection="1">
      <alignment horizontal="left"/>
      <protection hidden="1"/>
    </xf>
    <xf numFmtId="0" fontId="0" fillId="0" borderId="1" xfId="0" applyBorder="1" applyProtection="1">
      <protection hidden="1"/>
    </xf>
    <xf numFmtId="0" fontId="12" fillId="0" borderId="0" xfId="0" applyFont="1" applyAlignment="1" applyProtection="1">
      <alignment vertical="center"/>
      <protection hidden="1"/>
    </xf>
    <xf numFmtId="0" fontId="9" fillId="0" borderId="0" xfId="0" applyFont="1" applyProtection="1">
      <protection hidden="1"/>
    </xf>
    <xf numFmtId="49" fontId="9" fillId="0" borderId="0" xfId="0" applyNumberFormat="1" applyFont="1" applyProtection="1">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vertical="center" wrapText="1"/>
      <protection hidden="1"/>
    </xf>
    <xf numFmtId="0" fontId="9" fillId="0" borderId="0" xfId="0" applyFont="1" applyAlignment="1" applyProtection="1">
      <alignment horizontal="right" vertical="top" wrapText="1"/>
      <protection hidden="1"/>
    </xf>
    <xf numFmtId="0" fontId="11" fillId="0" borderId="0" xfId="0" applyFont="1" applyAlignment="1" applyProtection="1">
      <alignment vertical="center"/>
      <protection hidden="1"/>
    </xf>
    <xf numFmtId="0" fontId="12" fillId="0" borderId="0" xfId="0" applyFont="1" applyAlignment="1" applyProtection="1">
      <alignment horizontal="left" vertical="center"/>
      <protection hidden="1"/>
    </xf>
    <xf numFmtId="49" fontId="22" fillId="0" borderId="0" xfId="0" applyNumberFormat="1" applyFont="1" applyAlignment="1" applyProtection="1">
      <alignment vertical="center" wrapText="1"/>
      <protection hidden="1"/>
    </xf>
    <xf numFmtId="0" fontId="21" fillId="0" borderId="0" xfId="3" applyFont="1" applyAlignment="1" applyProtection="1">
      <alignment horizontal="center"/>
      <protection hidden="1"/>
    </xf>
    <xf numFmtId="0" fontId="18" fillId="0" borderId="0" xfId="3" applyFont="1" applyAlignment="1" applyProtection="1">
      <alignment horizontal="center"/>
      <protection hidden="1"/>
    </xf>
    <xf numFmtId="0" fontId="18" fillId="0" borderId="0" xfId="3" applyFont="1" applyProtection="1">
      <protection hidden="1"/>
    </xf>
    <xf numFmtId="0" fontId="18" fillId="0" borderId="0" xfId="3" applyFont="1" applyAlignment="1" applyProtection="1">
      <alignment wrapText="1"/>
      <protection hidden="1"/>
    </xf>
    <xf numFmtId="0" fontId="22" fillId="0" borderId="0" xfId="3" applyFont="1" applyAlignment="1" applyProtection="1">
      <alignment horizontal="center"/>
      <protection hidden="1"/>
    </xf>
    <xf numFmtId="0" fontId="22" fillId="0" borderId="0" xfId="3" applyFont="1" applyProtection="1">
      <protection hidden="1"/>
    </xf>
    <xf numFmtId="0" fontId="22" fillId="0" borderId="0" xfId="3" applyFont="1" applyAlignment="1" applyProtection="1">
      <alignment wrapText="1"/>
      <protection hidden="1"/>
    </xf>
    <xf numFmtId="0" fontId="22" fillId="0" borderId="0" xfId="3" applyFont="1" applyAlignment="1" applyProtection="1">
      <alignment vertical="center"/>
      <protection hidden="1"/>
    </xf>
    <xf numFmtId="0" fontId="17" fillId="0" borderId="0" xfId="0" applyFont="1" applyProtection="1">
      <protection hidden="1"/>
    </xf>
    <xf numFmtId="0" fontId="16" fillId="0" borderId="0" xfId="0" applyFont="1" applyAlignment="1" applyProtection="1">
      <alignment vertical="center"/>
      <protection hidden="1"/>
    </xf>
    <xf numFmtId="0" fontId="25" fillId="0" borderId="0" xfId="0" applyFont="1" applyProtection="1">
      <protection hidden="1"/>
    </xf>
    <xf numFmtId="0" fontId="16" fillId="0" borderId="0" xfId="0" applyFont="1" applyProtection="1">
      <protection hidden="1"/>
    </xf>
    <xf numFmtId="0" fontId="19" fillId="0" borderId="0" xfId="0" applyFont="1" applyProtection="1">
      <protection hidden="1"/>
    </xf>
    <xf numFmtId="0" fontId="20" fillId="0" borderId="0" xfId="0" applyFont="1" applyAlignment="1" applyProtection="1">
      <alignment horizontal="center"/>
      <protection hidden="1"/>
    </xf>
    <xf numFmtId="0" fontId="20" fillId="0" borderId="0" xfId="0" applyFont="1" applyAlignment="1" applyProtection="1">
      <alignment vertical="center"/>
      <protection hidden="1"/>
    </xf>
    <xf numFmtId="49" fontId="20" fillId="0" borderId="0" xfId="0" applyNumberFormat="1" applyFont="1" applyAlignment="1" applyProtection="1">
      <alignment horizontal="left" vertical="center" wrapText="1"/>
      <protection hidden="1"/>
    </xf>
    <xf numFmtId="0" fontId="27"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0" fillId="0" borderId="0" xfId="0" applyFont="1" applyAlignment="1" applyProtection="1">
      <alignment horizontal="left"/>
      <protection hidden="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horizontal="left" vertical="center"/>
    </xf>
    <xf numFmtId="0" fontId="20" fillId="0" borderId="0" xfId="0" applyFont="1" applyProtection="1">
      <protection hidden="1"/>
    </xf>
    <xf numFmtId="49" fontId="19" fillId="0" borderId="0" xfId="0" applyNumberFormat="1" applyFont="1" applyAlignment="1" applyProtection="1">
      <alignment vertical="top"/>
      <protection hidden="1"/>
    </xf>
    <xf numFmtId="49" fontId="19" fillId="0" borderId="0" xfId="0" applyNumberFormat="1" applyFont="1" applyProtection="1">
      <protection hidden="1"/>
    </xf>
    <xf numFmtId="49" fontId="19" fillId="0" borderId="0" xfId="0" applyNumberFormat="1" applyFont="1" applyAlignment="1" applyProtection="1">
      <alignment horizontal="center"/>
      <protection hidden="1"/>
    </xf>
    <xf numFmtId="0" fontId="19" fillId="0" borderId="0" xfId="0" applyFont="1" applyAlignment="1" applyProtection="1">
      <alignment vertical="center" wrapText="1"/>
      <protection hidden="1"/>
    </xf>
    <xf numFmtId="0" fontId="19" fillId="0" borderId="0" xfId="0" applyFont="1" applyAlignment="1" applyProtection="1">
      <alignment vertical="center"/>
      <protection hidden="1"/>
    </xf>
    <xf numFmtId="49" fontId="19" fillId="0" borderId="0" xfId="0" applyNumberFormat="1" applyFont="1" applyAlignment="1" applyProtection="1">
      <alignment vertical="center" wrapText="1"/>
      <protection hidden="1"/>
    </xf>
    <xf numFmtId="49" fontId="19" fillId="0" borderId="0" xfId="0" applyNumberFormat="1" applyFont="1" applyAlignment="1" applyProtection="1">
      <alignment vertical="center"/>
      <protection hidden="1"/>
    </xf>
    <xf numFmtId="49" fontId="19" fillId="0" borderId="0" xfId="0" applyNumberFormat="1" applyFont="1" applyAlignment="1" applyProtection="1">
      <alignment horizontal="left" vertical="top"/>
      <protection hidden="1"/>
    </xf>
    <xf numFmtId="49" fontId="19" fillId="0" borderId="0" xfId="0" applyNumberFormat="1" applyFont="1" applyAlignment="1" applyProtection="1">
      <alignment vertical="center" wrapText="1" readingOrder="1"/>
      <protection hidden="1"/>
    </xf>
    <xf numFmtId="49" fontId="19" fillId="0" borderId="0" xfId="0" applyNumberFormat="1" applyFont="1" applyAlignment="1" applyProtection="1">
      <alignment vertical="top" wrapText="1" readingOrder="1"/>
      <protection hidden="1"/>
    </xf>
    <xf numFmtId="49" fontId="19" fillId="0" borderId="0" xfId="0" applyNumberFormat="1" applyFont="1" applyAlignment="1" applyProtection="1">
      <alignment horizontal="left" vertical="top" wrapText="1" readingOrder="1"/>
      <protection hidden="1"/>
    </xf>
    <xf numFmtId="49" fontId="19" fillId="0" borderId="0" xfId="0" applyNumberFormat="1" applyFont="1" applyAlignment="1" applyProtection="1">
      <alignment vertical="top" wrapText="1"/>
      <protection hidden="1"/>
    </xf>
    <xf numFmtId="0" fontId="19" fillId="0" borderId="0" xfId="0" applyFont="1" applyAlignment="1" applyProtection="1">
      <alignment wrapText="1"/>
      <protection hidden="1"/>
    </xf>
    <xf numFmtId="168" fontId="24" fillId="0" borderId="0" xfId="6" applyNumberFormat="1" applyFont="1" applyAlignment="1" applyProtection="1">
      <alignment horizontal="center" vertical="center" wrapText="1"/>
      <protection hidden="1"/>
    </xf>
    <xf numFmtId="0" fontId="24" fillId="0" borderId="0" xfId="6" applyNumberFormat="1" applyFont="1" applyAlignment="1" applyProtection="1">
      <alignment horizontal="center" vertical="center" wrapText="1"/>
      <protection hidden="1"/>
    </xf>
    <xf numFmtId="165" fontId="25" fillId="0" borderId="0" xfId="0" applyNumberFormat="1" applyFont="1" applyAlignment="1" applyProtection="1">
      <alignment horizontal="center"/>
      <protection hidden="1"/>
    </xf>
    <xf numFmtId="0" fontId="25" fillId="0" borderId="0" xfId="0" applyFont="1" applyAlignment="1" applyProtection="1">
      <alignment vertical="top"/>
      <protection hidden="1"/>
    </xf>
    <xf numFmtId="0" fontId="25" fillId="0" borderId="0" xfId="0" applyFont="1" applyAlignment="1" applyProtection="1">
      <alignment horizontal="center" vertical="center"/>
      <protection hidden="1"/>
    </xf>
    <xf numFmtId="0" fontId="25" fillId="0" borderId="0" xfId="0" applyFont="1" applyAlignment="1" applyProtection="1">
      <alignment horizontal="center"/>
      <protection hidden="1"/>
    </xf>
    <xf numFmtId="165" fontId="25" fillId="0" borderId="0" xfId="0" applyNumberFormat="1" applyFont="1" applyProtection="1">
      <protection hidden="1"/>
    </xf>
    <xf numFmtId="165" fontId="25" fillId="0" borderId="0" xfId="0" applyNumberFormat="1" applyFont="1" applyAlignment="1" applyProtection="1">
      <alignment horizontal="center" vertical="top"/>
      <protection hidden="1"/>
    </xf>
    <xf numFmtId="0" fontId="29" fillId="0" borderId="0" xfId="0" applyFont="1" applyProtection="1">
      <protection hidden="1"/>
    </xf>
    <xf numFmtId="0" fontId="23" fillId="0" borderId="0" xfId="6" applyNumberFormat="1" applyFont="1" applyAlignment="1" applyProtection="1">
      <alignment vertical="center"/>
      <protection hidden="1"/>
    </xf>
    <xf numFmtId="0" fontId="24" fillId="0" borderId="0" xfId="6" applyNumberFormat="1" applyFont="1" applyAlignment="1" applyProtection="1">
      <alignment vertical="center" wrapText="1"/>
      <protection hidden="1"/>
    </xf>
    <xf numFmtId="0" fontId="30" fillId="0" borderId="0" xfId="0" applyFont="1" applyProtection="1">
      <protection hidden="1"/>
    </xf>
    <xf numFmtId="0" fontId="15" fillId="0" borderId="0" xfId="0" applyFont="1" applyProtection="1">
      <protection hidden="1"/>
    </xf>
    <xf numFmtId="0" fontId="16" fillId="0" borderId="0" xfId="0" applyFont="1" applyAlignment="1" applyProtection="1">
      <alignment vertical="center" wrapText="1"/>
      <protection hidden="1"/>
    </xf>
    <xf numFmtId="0" fontId="17" fillId="0" borderId="0" xfId="0" applyFont="1" applyAlignment="1" applyProtection="1">
      <alignment horizontal="left"/>
      <protection hidden="1"/>
    </xf>
    <xf numFmtId="0" fontId="31" fillId="0" borderId="0" xfId="0" applyFont="1" applyAlignment="1" applyProtection="1">
      <alignment horizontal="left"/>
      <protection hidden="1"/>
    </xf>
    <xf numFmtId="0" fontId="31" fillId="0" borderId="0" xfId="0" applyFont="1" applyAlignment="1" applyProtection="1">
      <alignment vertical="center"/>
      <protection hidden="1"/>
    </xf>
    <xf numFmtId="0" fontId="17" fillId="0" borderId="0" xfId="0" applyFont="1" applyAlignment="1" applyProtection="1">
      <alignment vertical="center"/>
      <protection hidden="1"/>
    </xf>
    <xf numFmtId="0" fontId="16" fillId="0" borderId="0" xfId="0" applyFont="1" applyAlignment="1" applyProtection="1">
      <alignment horizontal="right"/>
      <protection hidden="1"/>
    </xf>
    <xf numFmtId="0" fontId="16" fillId="0" borderId="0" xfId="0" applyFont="1" applyAlignment="1" applyProtection="1">
      <alignment horizontal="left"/>
      <protection hidden="1"/>
    </xf>
    <xf numFmtId="0" fontId="17" fillId="0" borderId="0" xfId="0" applyFont="1" applyAlignment="1" applyProtection="1">
      <alignment horizontal="center" vertical="center"/>
      <protection hidden="1"/>
    </xf>
    <xf numFmtId="0" fontId="25" fillId="0" borderId="0" xfId="0" applyFont="1" applyAlignment="1" applyProtection="1">
      <alignment vertical="center"/>
      <protection hidden="1"/>
    </xf>
    <xf numFmtId="0" fontId="23" fillId="0" borderId="0" xfId="6" applyNumberFormat="1" applyFont="1" applyAlignment="1" applyProtection="1">
      <alignment horizontal="center" vertical="center"/>
      <protection hidden="1"/>
    </xf>
    <xf numFmtId="0" fontId="26" fillId="0" borderId="0" xfId="0" applyFont="1" applyProtection="1">
      <protection hidden="1"/>
    </xf>
    <xf numFmtId="0" fontId="32" fillId="0" borderId="0" xfId="0" applyFont="1" applyAlignment="1" applyProtection="1">
      <alignment horizontal="right" vertical="center"/>
      <protection hidden="1"/>
    </xf>
    <xf numFmtId="0" fontId="32" fillId="0" borderId="0" xfId="0" applyFont="1" applyAlignment="1" applyProtection="1">
      <alignment vertical="center"/>
      <protection hidden="1"/>
    </xf>
    <xf numFmtId="0" fontId="24" fillId="0" borderId="0" xfId="5" applyFont="1" applyAlignment="1" applyProtection="1">
      <alignment vertical="center" wrapText="1"/>
      <protection hidden="1"/>
    </xf>
    <xf numFmtId="0" fontId="22" fillId="0" borderId="0" xfId="0" applyFont="1" applyAlignment="1" applyProtection="1">
      <alignment vertical="center" wrapText="1"/>
      <protection hidden="1"/>
    </xf>
    <xf numFmtId="0" fontId="25" fillId="0" borderId="0" xfId="0" applyFont="1" applyAlignment="1" applyProtection="1">
      <alignment vertical="center" wrapText="1"/>
      <protection hidden="1"/>
    </xf>
    <xf numFmtId="0" fontId="25" fillId="0" borderId="19" xfId="0" applyFont="1" applyBorder="1" applyAlignment="1" applyProtection="1">
      <alignment horizontal="center" vertical="center"/>
      <protection hidden="1"/>
    </xf>
    <xf numFmtId="0" fontId="22" fillId="0" borderId="0" xfId="0" applyFont="1" applyAlignment="1" applyProtection="1">
      <alignment vertical="center"/>
      <protection hidden="1"/>
    </xf>
    <xf numFmtId="1" fontId="25" fillId="0" borderId="0" xfId="0" applyNumberFormat="1" applyFont="1" applyProtection="1">
      <protection hidden="1"/>
    </xf>
    <xf numFmtId="0" fontId="25" fillId="0" borderId="0" xfId="0" applyFont="1" applyAlignment="1" applyProtection="1">
      <alignment horizontal="right" vertical="top" wrapText="1"/>
      <protection hidden="1"/>
    </xf>
    <xf numFmtId="49" fontId="23" fillId="0" borderId="0" xfId="6" applyNumberFormat="1" applyFont="1" applyAlignment="1" applyProtection="1">
      <alignment horizontal="center" vertical="center" wrapText="1"/>
      <protection hidden="1"/>
    </xf>
    <xf numFmtId="49" fontId="23"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protection hidden="1"/>
    </xf>
    <xf numFmtId="0" fontId="19" fillId="0" borderId="20" xfId="4" applyFont="1" applyBorder="1" applyAlignment="1" applyProtection="1">
      <alignment horizontal="center" vertical="center" wrapText="1"/>
      <protection hidden="1"/>
    </xf>
    <xf numFmtId="0" fontId="21" fillId="0" borderId="0" xfId="0" applyFont="1" applyAlignment="1" applyProtection="1">
      <alignment vertical="center"/>
      <protection hidden="1"/>
    </xf>
    <xf numFmtId="49" fontId="26" fillId="0" borderId="0" xfId="0" applyNumberFormat="1" applyFont="1" applyProtection="1">
      <protection hidden="1"/>
    </xf>
    <xf numFmtId="49" fontId="26" fillId="0" borderId="0" xfId="0" applyNumberFormat="1" applyFont="1" applyAlignment="1" applyProtection="1">
      <alignment horizontal="left"/>
      <protection hidden="1"/>
    </xf>
    <xf numFmtId="0" fontId="32" fillId="0" borderId="0" xfId="0" applyFont="1" applyAlignment="1" applyProtection="1">
      <alignment vertical="center" wrapText="1"/>
      <protection hidden="1"/>
    </xf>
    <xf numFmtId="49" fontId="26" fillId="0" borderId="0" xfId="0" applyNumberFormat="1" applyFont="1" applyAlignment="1" applyProtection="1">
      <alignment vertical="center"/>
      <protection hidden="1"/>
    </xf>
    <xf numFmtId="49" fontId="26" fillId="0" borderId="0" xfId="0" applyNumberFormat="1" applyFont="1" applyAlignment="1" applyProtection="1">
      <alignment horizontal="left" vertical="center"/>
      <protection hidden="1"/>
    </xf>
    <xf numFmtId="49" fontId="34" fillId="0" borderId="0" xfId="1" applyNumberFormat="1" applyFont="1" applyAlignment="1" applyProtection="1">
      <alignment horizontal="left" vertical="center"/>
      <protection hidden="1"/>
    </xf>
    <xf numFmtId="0" fontId="26" fillId="0" borderId="0" xfId="0" applyFont="1" applyAlignment="1" applyProtection="1">
      <alignment vertical="center"/>
      <protection hidden="1"/>
    </xf>
    <xf numFmtId="49" fontId="34" fillId="0" borderId="0" xfId="1" applyNumberFormat="1" applyFont="1" applyFill="1" applyAlignment="1" applyProtection="1">
      <alignment vertical="center"/>
      <protection hidden="1"/>
    </xf>
    <xf numFmtId="49" fontId="32" fillId="0" borderId="0" xfId="0" applyNumberFormat="1" applyFont="1" applyAlignment="1" applyProtection="1">
      <alignment vertical="top" wrapText="1"/>
      <protection hidden="1"/>
    </xf>
    <xf numFmtId="170" fontId="18" fillId="0" borderId="0" xfId="3" applyNumberFormat="1" applyFont="1" applyProtection="1">
      <protection hidden="1"/>
    </xf>
    <xf numFmtId="0" fontId="35" fillId="0" borderId="0" xfId="5" applyFont="1" applyAlignment="1" applyProtection="1">
      <alignment horizontal="center" vertical="center" wrapText="1"/>
      <protection hidden="1"/>
    </xf>
    <xf numFmtId="0" fontId="33" fillId="0" borderId="3" xfId="5" applyFont="1" applyBorder="1" applyAlignment="1" applyProtection="1">
      <alignment horizontal="center" vertical="center" wrapText="1"/>
      <protection hidden="1"/>
    </xf>
    <xf numFmtId="0" fontId="21" fillId="0" borderId="0" xfId="3" applyFont="1" applyAlignment="1" applyProtection="1">
      <alignment horizontal="left"/>
      <protection hidden="1"/>
    </xf>
    <xf numFmtId="0" fontId="22" fillId="0" borderId="0" xfId="5" applyFont="1" applyAlignment="1" applyProtection="1">
      <alignment horizontal="center" vertical="center" wrapText="1"/>
      <protection locked="0"/>
    </xf>
    <xf numFmtId="49" fontId="28" fillId="0" borderId="0" xfId="0" applyNumberFormat="1" applyFont="1" applyAlignment="1" applyProtection="1">
      <alignment horizontal="left" wrapText="1" readingOrder="1"/>
      <protection hidden="1"/>
    </xf>
    <xf numFmtId="49" fontId="22"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vertical="top" wrapText="1" readingOrder="1"/>
      <protection hidden="1"/>
    </xf>
    <xf numFmtId="9" fontId="25" fillId="0" borderId="0" xfId="7" applyFont="1" applyAlignment="1" applyProtection="1">
      <alignment horizontal="center"/>
      <protection hidden="1"/>
    </xf>
    <xf numFmtId="9" fontId="25" fillId="0" borderId="0" xfId="7" applyFont="1" applyAlignment="1" applyProtection="1">
      <alignment vertical="center"/>
      <protection hidden="1"/>
    </xf>
    <xf numFmtId="9" fontId="22" fillId="0" borderId="0" xfId="7" applyFont="1" applyAlignment="1" applyProtection="1">
      <alignment vertical="center" wrapText="1"/>
      <protection hidden="1"/>
    </xf>
    <xf numFmtId="9" fontId="23" fillId="0" borderId="0" xfId="7" applyFont="1" applyAlignment="1" applyProtection="1">
      <alignment horizontal="center" vertical="center" wrapText="1"/>
      <protection hidden="1"/>
    </xf>
    <xf numFmtId="9" fontId="24" fillId="0" borderId="0" xfId="7" applyFont="1" applyAlignment="1" applyProtection="1">
      <alignment vertical="center" wrapText="1"/>
      <protection hidden="1"/>
    </xf>
    <xf numFmtId="9" fontId="24" fillId="0" borderId="0" xfId="7" applyFont="1" applyAlignment="1" applyProtection="1">
      <alignment vertical="center"/>
      <protection hidden="1"/>
    </xf>
    <xf numFmtId="9" fontId="25" fillId="0" borderId="0" xfId="7" applyFont="1" applyProtection="1">
      <protection hidden="1"/>
    </xf>
    <xf numFmtId="0" fontId="37" fillId="0" borderId="0" xfId="0" applyFont="1" applyProtection="1">
      <protection hidden="1"/>
    </xf>
    <xf numFmtId="0" fontId="39" fillId="18" borderId="21" xfId="0" applyFont="1" applyFill="1" applyBorder="1"/>
    <xf numFmtId="0" fontId="39" fillId="18" borderId="22" xfId="0" applyFont="1" applyFill="1" applyBorder="1"/>
    <xf numFmtId="0" fontId="40" fillId="0" borderId="0" xfId="0" applyFont="1" applyAlignment="1">
      <alignment vertical="center"/>
    </xf>
    <xf numFmtId="0" fontId="40" fillId="0" borderId="0" xfId="0" applyFont="1" applyAlignment="1">
      <alignment horizontal="left" vertical="center"/>
    </xf>
    <xf numFmtId="0" fontId="40" fillId="0" borderId="0" xfId="0" applyFont="1" applyAlignment="1" applyProtection="1">
      <alignment vertical="center"/>
      <protection hidden="1"/>
    </xf>
    <xf numFmtId="0" fontId="40" fillId="0" borderId="0" xfId="0" applyFont="1" applyAlignment="1" applyProtection="1">
      <alignment horizontal="center"/>
      <protection hidden="1"/>
    </xf>
    <xf numFmtId="0" fontId="40" fillId="0" borderId="0" xfId="0" applyFont="1" applyProtection="1">
      <protection hidden="1"/>
    </xf>
    <xf numFmtId="0" fontId="0" fillId="0" borderId="0" xfId="0" applyAlignment="1" applyProtection="1">
      <alignment vertical="center"/>
      <protection hidden="1"/>
    </xf>
    <xf numFmtId="0" fontId="41" fillId="0" borderId="0" xfId="0" applyFont="1"/>
    <xf numFmtId="0" fontId="41" fillId="0" borderId="0" xfId="0" applyFont="1" applyProtection="1">
      <protection hidden="1"/>
    </xf>
    <xf numFmtId="9" fontId="41" fillId="0" borderId="0" xfId="7" applyFont="1"/>
    <xf numFmtId="9" fontId="41" fillId="0" borderId="0" xfId="7" applyFont="1" applyProtection="1">
      <protection hidden="1"/>
    </xf>
    <xf numFmtId="0" fontId="42" fillId="0" borderId="0" xfId="0" applyFont="1" applyProtection="1">
      <protection hidden="1"/>
    </xf>
    <xf numFmtId="0" fontId="22" fillId="0" borderId="19" xfId="5" applyFont="1" applyBorder="1" applyAlignment="1" applyProtection="1">
      <alignment horizontal="center" vertical="center" wrapText="1"/>
      <protection locked="0"/>
    </xf>
    <xf numFmtId="0" fontId="35" fillId="0" borderId="19" xfId="5" applyFont="1" applyBorder="1" applyAlignment="1" applyProtection="1">
      <alignment horizontal="center" vertical="center" wrapText="1"/>
      <protection hidden="1"/>
    </xf>
    <xf numFmtId="0" fontId="24" fillId="2" borderId="26" xfId="3" applyFont="1" applyFill="1" applyBorder="1" applyAlignment="1" applyProtection="1">
      <alignment horizontal="center" vertical="center" wrapText="1"/>
      <protection hidden="1"/>
    </xf>
    <xf numFmtId="0" fontId="24" fillId="2" borderId="23" xfId="3" applyFont="1" applyFill="1" applyBorder="1" applyAlignment="1" applyProtection="1">
      <alignment horizontal="center" vertical="center" wrapText="1"/>
      <protection hidden="1"/>
    </xf>
    <xf numFmtId="0" fontId="24" fillId="17" borderId="23" xfId="3" applyFont="1" applyFill="1" applyBorder="1" applyAlignment="1" applyProtection="1">
      <alignment horizontal="center" vertical="center" wrapText="1"/>
      <protection hidden="1"/>
    </xf>
    <xf numFmtId="0" fontId="24" fillId="17" borderId="26" xfId="3" applyFont="1" applyFill="1" applyBorder="1" applyAlignment="1" applyProtection="1">
      <alignment horizontal="center" vertical="center" wrapText="1"/>
      <protection hidden="1"/>
    </xf>
    <xf numFmtId="0" fontId="24" fillId="10" borderId="23" xfId="3" applyFont="1" applyFill="1" applyBorder="1" applyAlignment="1" applyProtection="1">
      <alignment horizontal="center" vertical="center" wrapText="1"/>
      <protection hidden="1"/>
    </xf>
    <xf numFmtId="0" fontId="22" fillId="0" borderId="18" xfId="4" applyFont="1" applyBorder="1" applyAlignment="1" applyProtection="1">
      <alignment horizontal="center" vertical="center" wrapText="1"/>
      <protection hidden="1"/>
    </xf>
    <xf numFmtId="0" fontId="44" fillId="0" borderId="0" xfId="0" applyFont="1" applyProtection="1">
      <protection hidden="1"/>
    </xf>
    <xf numFmtId="0" fontId="25" fillId="0" borderId="0" xfId="0" applyFont="1" applyAlignment="1" applyProtection="1">
      <alignment horizontal="center" vertical="top"/>
      <protection hidden="1"/>
    </xf>
    <xf numFmtId="0" fontId="38" fillId="0" borderId="0" xfId="0" applyFont="1"/>
    <xf numFmtId="0" fontId="38" fillId="0" borderId="3" xfId="0" applyFont="1" applyBorder="1"/>
    <xf numFmtId="172" fontId="19" fillId="0" borderId="20" xfId="2" applyNumberFormat="1" applyFont="1" applyFill="1" applyBorder="1" applyAlignment="1" applyProtection="1">
      <alignment horizontal="center" vertical="center" wrapText="1"/>
      <protection hidden="1"/>
    </xf>
    <xf numFmtId="0" fontId="22" fillId="0" borderId="20" xfId="3" applyFont="1" applyBorder="1" applyAlignment="1" applyProtection="1">
      <alignment horizontal="center" vertical="center" wrapText="1"/>
      <protection locked="0"/>
    </xf>
    <xf numFmtId="165" fontId="22" fillId="0" borderId="20" xfId="3" applyNumberFormat="1" applyFont="1" applyBorder="1" applyAlignment="1" applyProtection="1">
      <alignment vertical="center"/>
      <protection locked="0" hidden="1"/>
    </xf>
    <xf numFmtId="165" fontId="22" fillId="0" borderId="20" xfId="3" applyNumberFormat="1" applyFont="1" applyBorder="1" applyAlignment="1" applyProtection="1">
      <alignment horizontal="center" vertical="center" wrapText="1"/>
      <protection locked="0" hidden="1"/>
    </xf>
    <xf numFmtId="170" fontId="22" fillId="12" borderId="20" xfId="3" applyNumberFormat="1" applyFont="1" applyFill="1" applyBorder="1" applyAlignment="1" applyProtection="1">
      <alignment horizontal="left" vertical="center" wrapText="1" readingOrder="1"/>
      <protection hidden="1"/>
    </xf>
    <xf numFmtId="0" fontId="22" fillId="0" borderId="18" xfId="3" applyFont="1" applyBorder="1" applyAlignment="1" applyProtection="1">
      <alignment horizontal="center" vertical="center" wrapText="1"/>
      <protection locked="0"/>
    </xf>
    <xf numFmtId="165" fontId="22" fillId="0" borderId="18" xfId="3" applyNumberFormat="1" applyFont="1" applyBorder="1" applyAlignment="1" applyProtection="1">
      <alignment vertical="center"/>
      <protection locked="0" hidden="1"/>
    </xf>
    <xf numFmtId="165" fontId="22" fillId="0" borderId="18" xfId="3" applyNumberFormat="1" applyFont="1" applyBorder="1" applyAlignment="1" applyProtection="1">
      <alignment horizontal="center" vertical="center" wrapText="1"/>
      <protection locked="0" hidden="1"/>
    </xf>
    <xf numFmtId="170" fontId="22" fillId="12" borderId="18" xfId="3" applyNumberFormat="1" applyFont="1" applyFill="1" applyBorder="1" applyAlignment="1" applyProtection="1">
      <alignment horizontal="left" vertical="center" wrapText="1" readingOrder="1"/>
      <protection hidden="1"/>
    </xf>
    <xf numFmtId="0" fontId="22" fillId="0" borderId="20" xfId="5" applyFont="1" applyBorder="1" applyAlignment="1" applyProtection="1">
      <alignment horizontal="center" vertical="center"/>
      <protection hidden="1"/>
    </xf>
    <xf numFmtId="0" fontId="22" fillId="0" borderId="20" xfId="4" applyFont="1" applyBorder="1" applyAlignment="1" applyProtection="1">
      <alignment horizontal="center" vertical="center" wrapText="1"/>
      <protection hidden="1"/>
    </xf>
    <xf numFmtId="174" fontId="22" fillId="0" borderId="20" xfId="2" applyNumberFormat="1" applyFont="1" applyFill="1" applyBorder="1" applyAlignment="1" applyProtection="1">
      <alignment horizontal="left" vertical="center" wrapText="1"/>
      <protection hidden="1"/>
    </xf>
    <xf numFmtId="174" fontId="22" fillId="0" borderId="20" xfId="2" applyNumberFormat="1" applyFont="1" applyFill="1" applyBorder="1" applyAlignment="1" applyProtection="1">
      <alignment horizontal="center" vertical="center" wrapText="1"/>
      <protection hidden="1"/>
    </xf>
    <xf numFmtId="9" fontId="22" fillId="0" borderId="20" xfId="7" applyFont="1" applyFill="1" applyBorder="1" applyAlignment="1" applyProtection="1">
      <alignment horizontal="center" vertical="center" wrapText="1"/>
      <protection hidden="1"/>
    </xf>
    <xf numFmtId="0" fontId="22" fillId="0" borderId="0" xfId="0" applyFont="1" applyProtection="1">
      <protection hidden="1"/>
    </xf>
    <xf numFmtId="0" fontId="22" fillId="0" borderId="18" xfId="5" applyFont="1" applyBorder="1" applyAlignment="1" applyProtection="1">
      <alignment horizontal="center" vertical="center"/>
      <protection hidden="1"/>
    </xf>
    <xf numFmtId="0" fontId="22" fillId="0" borderId="18" xfId="0" applyFont="1" applyBorder="1" applyAlignment="1" applyProtection="1">
      <alignment horizontal="center" vertical="center"/>
      <protection hidden="1"/>
    </xf>
    <xf numFmtId="0" fontId="22" fillId="0" borderId="18" xfId="4" applyFont="1" applyBorder="1" applyAlignment="1" applyProtection="1">
      <alignment horizontal="center" vertical="center" wrapText="1"/>
      <protection locked="0" hidden="1"/>
    </xf>
    <xf numFmtId="9" fontId="22" fillId="0" borderId="0" xfId="7" applyFont="1" applyFill="1" applyBorder="1" applyAlignment="1" applyProtection="1">
      <alignment horizontal="center" vertical="center" wrapText="1"/>
      <protection hidden="1"/>
    </xf>
    <xf numFmtId="0" fontId="46" fillId="0" borderId="0" xfId="0" applyFont="1" applyAlignment="1" applyProtection="1">
      <alignment horizontal="center" vertical="center"/>
      <protection hidden="1"/>
    </xf>
    <xf numFmtId="0" fontId="47" fillId="0" borderId="19" xfId="0" applyFont="1" applyBorder="1" applyAlignment="1" applyProtection="1">
      <alignment horizontal="center" vertical="center"/>
      <protection hidden="1"/>
    </xf>
    <xf numFmtId="9" fontId="47" fillId="14" borderId="19" xfId="7" applyFont="1" applyFill="1" applyBorder="1" applyAlignment="1" applyProtection="1">
      <alignment horizontal="center" vertical="center"/>
      <protection locked="0" hidden="1"/>
    </xf>
    <xf numFmtId="0" fontId="47" fillId="0" borderId="19" xfId="5" applyFont="1" applyBorder="1" applyAlignment="1" applyProtection="1">
      <alignment horizontal="center" vertical="center" wrapText="1"/>
      <protection locked="0"/>
    </xf>
    <xf numFmtId="0" fontId="45" fillId="4" borderId="4" xfId="0" applyFont="1" applyFill="1" applyBorder="1" applyAlignment="1" applyProtection="1">
      <alignment horizontal="center" wrapText="1"/>
      <protection hidden="1"/>
    </xf>
    <xf numFmtId="0" fontId="45" fillId="5" borderId="4" xfId="0" applyFont="1" applyFill="1" applyBorder="1" applyAlignment="1" applyProtection="1">
      <alignment horizontal="center" wrapText="1"/>
      <protection hidden="1"/>
    </xf>
    <xf numFmtId="0" fontId="45" fillId="6" borderId="4" xfId="0" applyFont="1" applyFill="1" applyBorder="1" applyAlignment="1" applyProtection="1">
      <alignment horizontal="center" wrapText="1"/>
      <protection hidden="1"/>
    </xf>
    <xf numFmtId="0" fontId="43" fillId="7" borderId="4" xfId="0" applyFont="1" applyFill="1" applyBorder="1" applyAlignment="1" applyProtection="1">
      <alignment horizontal="center" wrapText="1"/>
      <protection hidden="1"/>
    </xf>
    <xf numFmtId="0" fontId="45" fillId="4" borderId="24" xfId="0" applyFont="1" applyFill="1" applyBorder="1" applyAlignment="1" applyProtection="1">
      <alignment horizontal="center" wrapText="1"/>
      <protection hidden="1"/>
    </xf>
    <xf numFmtId="0" fontId="45" fillId="5" borderId="24" xfId="0" applyFont="1" applyFill="1" applyBorder="1" applyAlignment="1" applyProtection="1">
      <alignment horizontal="center" wrapText="1"/>
      <protection hidden="1"/>
    </xf>
    <xf numFmtId="0" fontId="45" fillId="6" borderId="24" xfId="0" applyFont="1" applyFill="1" applyBorder="1" applyAlignment="1" applyProtection="1">
      <alignment horizontal="center" wrapText="1"/>
      <protection hidden="1"/>
    </xf>
    <xf numFmtId="0" fontId="43" fillId="7" borderId="24" xfId="0" applyFont="1" applyFill="1" applyBorder="1" applyAlignment="1" applyProtection="1">
      <alignment horizontal="center" wrapText="1"/>
      <protection hidden="1"/>
    </xf>
    <xf numFmtId="0" fontId="21" fillId="0" borderId="0" xfId="0" applyFont="1" applyAlignment="1" applyProtection="1">
      <alignment horizontal="right" vertical="center"/>
      <protection hidden="1"/>
    </xf>
    <xf numFmtId="0" fontId="48" fillId="0" borderId="0" xfId="0" applyFont="1" applyAlignment="1" applyProtection="1">
      <alignment vertical="center"/>
      <protection hidden="1"/>
    </xf>
    <xf numFmtId="0" fontId="49" fillId="0" borderId="20" xfId="5" applyFont="1" applyBorder="1" applyAlignment="1" applyProtection="1">
      <alignment horizontal="center" vertical="center"/>
      <protection hidden="1"/>
    </xf>
    <xf numFmtId="0" fontId="49" fillId="0" borderId="20" xfId="4" applyFont="1" applyBorder="1" applyAlignment="1" applyProtection="1">
      <alignment horizontal="center" vertical="center" wrapText="1"/>
      <protection locked="0" hidden="1"/>
    </xf>
    <xf numFmtId="0" fontId="49" fillId="0" borderId="20" xfId="4" applyFont="1" applyBorder="1" applyAlignment="1" applyProtection="1">
      <alignment horizontal="center" vertical="center" wrapText="1"/>
      <protection hidden="1"/>
    </xf>
    <xf numFmtId="174" fontId="47" fillId="0" borderId="20" xfId="2" applyNumberFormat="1" applyFont="1" applyFill="1" applyBorder="1" applyAlignment="1" applyProtection="1">
      <alignment horizontal="left" vertical="center" wrapText="1"/>
      <protection hidden="1"/>
    </xf>
    <xf numFmtId="174" fontId="47" fillId="0" borderId="20" xfId="2" applyNumberFormat="1" applyFont="1" applyFill="1" applyBorder="1" applyAlignment="1" applyProtection="1">
      <alignment horizontal="center" vertical="center" wrapText="1"/>
      <protection hidden="1"/>
    </xf>
    <xf numFmtId="2" fontId="47" fillId="0" borderId="20" xfId="2" applyNumberFormat="1" applyFont="1" applyFill="1" applyBorder="1" applyAlignment="1" applyProtection="1">
      <alignment horizontal="center" vertical="center" wrapText="1"/>
      <protection hidden="1"/>
    </xf>
    <xf numFmtId="173" fontId="47" fillId="0" borderId="20" xfId="11" applyNumberFormat="1" applyFont="1" applyFill="1" applyBorder="1" applyAlignment="1" applyProtection="1">
      <alignment horizontal="center" vertical="center"/>
      <protection hidden="1"/>
    </xf>
    <xf numFmtId="0" fontId="47" fillId="0" borderId="20" xfId="0" applyFont="1" applyBorder="1" applyAlignment="1" applyProtection="1">
      <alignment horizontal="center" vertical="center"/>
      <protection locked="0"/>
    </xf>
    <xf numFmtId="173" fontId="47" fillId="0" borderId="20" xfId="7" applyNumberFormat="1" applyFont="1" applyFill="1" applyBorder="1" applyAlignment="1" applyProtection="1">
      <alignment horizontal="center" vertical="center"/>
      <protection hidden="1"/>
    </xf>
    <xf numFmtId="0" fontId="49" fillId="0" borderId="0" xfId="0" applyFont="1" applyProtection="1">
      <protection hidden="1"/>
    </xf>
    <xf numFmtId="0" fontId="49" fillId="0" borderId="18" xfId="5" applyFont="1" applyBorder="1" applyAlignment="1" applyProtection="1">
      <alignment horizontal="center" vertical="center"/>
      <protection hidden="1"/>
    </xf>
    <xf numFmtId="0" fontId="49" fillId="0" borderId="18" xfId="4" applyFont="1" applyBorder="1" applyAlignment="1" applyProtection="1">
      <alignment horizontal="center" vertical="center" wrapText="1"/>
      <protection locked="0" hidden="1"/>
    </xf>
    <xf numFmtId="0" fontId="49" fillId="0" borderId="18" xfId="4" applyFont="1" applyBorder="1" applyAlignment="1" applyProtection="1">
      <alignment horizontal="center" vertical="center" wrapText="1"/>
      <protection hidden="1"/>
    </xf>
    <xf numFmtId="0" fontId="50" fillId="0" borderId="0" xfId="0" applyFont="1" applyProtection="1">
      <protection hidden="1"/>
    </xf>
    <xf numFmtId="0" fontId="47" fillId="0" borderId="18" xfId="4" applyFont="1" applyBorder="1" applyAlignment="1" applyProtection="1">
      <alignment horizontal="center" vertical="center" wrapText="1"/>
      <protection locked="0" hidden="1"/>
    </xf>
    <xf numFmtId="175" fontId="22" fillId="0" borderId="20" xfId="4" applyNumberFormat="1" applyFont="1" applyBorder="1" applyAlignment="1" applyProtection="1">
      <alignment horizontal="center" vertical="center" wrapText="1"/>
      <protection hidden="1"/>
    </xf>
    <xf numFmtId="174" fontId="49" fillId="0" borderId="20" xfId="4" applyNumberFormat="1" applyFont="1" applyBorder="1" applyAlignment="1" applyProtection="1">
      <alignment horizontal="center" vertical="center" wrapText="1"/>
      <protection hidden="1"/>
    </xf>
    <xf numFmtId="0" fontId="22" fillId="0" borderId="0" xfId="0" applyFont="1" applyAlignment="1" applyProtection="1">
      <alignment horizontal="center" vertical="center" wrapText="1"/>
      <protection hidden="1"/>
    </xf>
    <xf numFmtId="171" fontId="49" fillId="0" borderId="18" xfId="2" applyNumberFormat="1" applyFont="1" applyFill="1" applyBorder="1" applyAlignment="1" applyProtection="1">
      <alignment horizontal="center" vertical="center" wrapText="1"/>
      <protection hidden="1"/>
    </xf>
    <xf numFmtId="9" fontId="25" fillId="11" borderId="19" xfId="7" applyFont="1" applyFill="1" applyBorder="1" applyAlignment="1" applyProtection="1">
      <alignment horizontal="center" vertical="center"/>
      <protection locked="0"/>
    </xf>
    <xf numFmtId="9" fontId="47" fillId="14" borderId="19" xfId="7" applyFont="1" applyFill="1" applyBorder="1" applyAlignment="1" applyProtection="1">
      <alignment horizontal="center" vertical="center"/>
      <protection locked="0"/>
    </xf>
    <xf numFmtId="174" fontId="47" fillId="0" borderId="20" xfId="2" applyNumberFormat="1" applyFont="1" applyFill="1" applyBorder="1" applyAlignment="1" applyProtection="1">
      <alignment horizontal="center" vertical="center" wrapText="1"/>
      <protection locked="0"/>
    </xf>
    <xf numFmtId="9" fontId="47" fillId="0" borderId="20"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1" fillId="0" borderId="0" xfId="0" applyFont="1" applyAlignment="1" applyProtection="1">
      <alignment vertical="center" wrapText="1"/>
      <protection hidden="1"/>
    </xf>
    <xf numFmtId="0" fontId="51"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52" fillId="21" borderId="36" xfId="7" applyFont="1" applyFill="1" applyBorder="1" applyAlignment="1" applyProtection="1">
      <alignment horizontal="center" vertical="center"/>
      <protection hidden="1"/>
    </xf>
    <xf numFmtId="0" fontId="52" fillId="20" borderId="32" xfId="0" applyFont="1" applyFill="1" applyBorder="1" applyAlignment="1" applyProtection="1">
      <alignment horizontal="left" vertical="center" wrapText="1"/>
      <protection hidden="1"/>
    </xf>
    <xf numFmtId="0" fontId="0" fillId="0" borderId="32" xfId="0" applyBorder="1" applyAlignment="1" applyProtection="1">
      <alignment horizontal="center" vertical="center"/>
      <protection hidden="1"/>
    </xf>
    <xf numFmtId="0" fontId="52" fillId="20" borderId="0" xfId="0" applyFont="1" applyFill="1" applyAlignment="1" applyProtection="1">
      <alignment horizontal="center" vertical="center" wrapText="1"/>
      <protection hidden="1"/>
    </xf>
    <xf numFmtId="0" fontId="52" fillId="20" borderId="41" xfId="0" applyFont="1" applyFill="1" applyBorder="1" applyAlignment="1" applyProtection="1">
      <alignment horizontal="center" vertical="center" wrapText="1"/>
      <protection hidden="1"/>
    </xf>
    <xf numFmtId="9" fontId="52" fillId="0" borderId="43" xfId="7" applyFont="1" applyFill="1" applyBorder="1" applyAlignment="1" applyProtection="1">
      <alignment horizontal="right" vertical="center"/>
      <protection hidden="1"/>
    </xf>
    <xf numFmtId="9" fontId="52" fillId="21" borderId="43" xfId="7" applyFont="1" applyFill="1" applyBorder="1" applyAlignment="1" applyProtection="1">
      <alignment horizontal="center" vertical="center"/>
      <protection hidden="1"/>
    </xf>
    <xf numFmtId="9" fontId="52" fillId="21" borderId="44" xfId="7" applyFont="1" applyFill="1" applyBorder="1" applyAlignment="1" applyProtection="1">
      <alignment horizontal="center" vertical="center"/>
      <protection hidden="1"/>
    </xf>
    <xf numFmtId="9" fontId="52" fillId="0" borderId="45" xfId="7" applyFont="1" applyFill="1" applyBorder="1" applyAlignment="1" applyProtection="1">
      <alignment horizontal="right" vertical="center"/>
      <protection hidden="1"/>
    </xf>
    <xf numFmtId="9" fontId="52" fillId="21" borderId="45" xfId="7" applyFont="1" applyFill="1" applyBorder="1" applyAlignment="1" applyProtection="1">
      <alignment horizontal="center" vertical="center"/>
      <protection hidden="1"/>
    </xf>
    <xf numFmtId="9" fontId="52" fillId="21" borderId="46" xfId="7" applyFont="1" applyFill="1" applyBorder="1" applyAlignment="1" applyProtection="1">
      <alignment horizontal="center" vertical="center"/>
      <protection hidden="1"/>
    </xf>
    <xf numFmtId="9" fontId="52" fillId="21" borderId="47" xfId="7" applyFont="1" applyFill="1" applyBorder="1" applyAlignment="1" applyProtection="1">
      <alignment horizontal="center" vertical="center"/>
      <protection hidden="1"/>
    </xf>
    <xf numFmtId="9" fontId="52" fillId="0" borderId="43" xfId="7" applyFont="1" applyFill="1" applyBorder="1" applyAlignment="1" applyProtection="1">
      <alignment horizontal="center" vertical="center"/>
      <protection hidden="1"/>
    </xf>
    <xf numFmtId="9" fontId="52" fillId="0" borderId="36" xfId="7" applyFont="1" applyFill="1" applyBorder="1" applyAlignment="1" applyProtection="1">
      <alignment horizontal="center" vertical="center"/>
      <protection hidden="1"/>
    </xf>
    <xf numFmtId="9" fontId="52" fillId="0" borderId="44" xfId="7" applyFont="1" applyFill="1" applyBorder="1" applyAlignment="1" applyProtection="1">
      <alignment horizontal="center" vertical="center"/>
      <protection hidden="1"/>
    </xf>
    <xf numFmtId="9" fontId="52" fillId="0" borderId="45" xfId="7" applyFont="1" applyFill="1" applyBorder="1" applyAlignment="1" applyProtection="1">
      <alignment horizontal="center" vertical="center"/>
      <protection hidden="1"/>
    </xf>
    <xf numFmtId="9" fontId="52" fillId="0" borderId="46" xfId="7" applyFont="1" applyFill="1" applyBorder="1" applyAlignment="1" applyProtection="1">
      <alignment horizontal="center" vertical="center"/>
      <protection hidden="1"/>
    </xf>
    <xf numFmtId="9" fontId="52" fillId="0" borderId="47" xfId="7" applyFont="1" applyFill="1" applyBorder="1" applyAlignment="1" applyProtection="1">
      <alignment horizontal="center" vertical="center"/>
      <protection hidden="1"/>
    </xf>
    <xf numFmtId="0" fontId="9" fillId="0" borderId="0" xfId="0" applyFont="1" applyAlignment="1" applyProtection="1">
      <alignment horizontal="left"/>
      <protection hidden="1"/>
    </xf>
    <xf numFmtId="49" fontId="34" fillId="0" borderId="0" xfId="1" applyNumberFormat="1" applyFont="1" applyAlignment="1" applyProtection="1">
      <alignment horizontal="left" vertical="center"/>
      <protection hidden="1"/>
    </xf>
    <xf numFmtId="49" fontId="34" fillId="0" borderId="0" xfId="1" applyNumberFormat="1" applyFont="1" applyFill="1" applyAlignment="1" applyProtection="1">
      <alignment horizontal="left" vertical="center"/>
      <protection hidden="1"/>
    </xf>
    <xf numFmtId="0" fontId="26" fillId="0" borderId="0" xfId="0" applyFont="1" applyAlignment="1">
      <alignment vertical="center"/>
    </xf>
    <xf numFmtId="49" fontId="26" fillId="0" borderId="0" xfId="0" applyNumberFormat="1" applyFont="1" applyAlignment="1" applyProtection="1">
      <alignment horizontal="left" vertical="center"/>
      <protection hidden="1"/>
    </xf>
    <xf numFmtId="49" fontId="32" fillId="0" borderId="0" xfId="0" applyNumberFormat="1" applyFont="1" applyAlignment="1" applyProtection="1">
      <alignment horizontal="left" vertical="center" wrapText="1"/>
      <protection hidden="1"/>
    </xf>
    <xf numFmtId="49" fontId="32" fillId="0" borderId="0" xfId="0" applyNumberFormat="1" applyFont="1" applyAlignment="1" applyProtection="1">
      <alignment horizontal="center" vertical="center"/>
      <protection hidden="1"/>
    </xf>
    <xf numFmtId="49" fontId="19"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wrapText="1" readingOrder="1"/>
      <protection hidden="1"/>
    </xf>
    <xf numFmtId="49" fontId="19" fillId="0" borderId="0" xfId="0" applyNumberFormat="1" applyFont="1" applyAlignment="1" applyProtection="1">
      <alignment horizontal="left" vertical="top" wrapText="1" readingOrder="1"/>
      <protection hidden="1"/>
    </xf>
    <xf numFmtId="49" fontId="28" fillId="0" borderId="0" xfId="0" applyNumberFormat="1" applyFont="1" applyAlignment="1" applyProtection="1">
      <alignment horizontal="left" vertical="top" wrapText="1" readingOrder="1"/>
      <protection hidden="1"/>
    </xf>
    <xf numFmtId="0" fontId="19" fillId="0" borderId="0" xfId="0" applyFont="1" applyAlignment="1">
      <alignment horizontal="left" vertical="top" wrapText="1"/>
    </xf>
    <xf numFmtId="0" fontId="20" fillId="0" borderId="0" xfId="0" applyFont="1" applyAlignment="1" applyProtection="1">
      <alignment horizontal="right"/>
      <protection hidden="1"/>
    </xf>
    <xf numFmtId="0" fontId="24" fillId="10" borderId="12" xfId="3" applyFont="1" applyFill="1" applyBorder="1" applyAlignment="1" applyProtection="1">
      <alignment horizontal="center" vertical="center" wrapText="1"/>
      <protection hidden="1"/>
    </xf>
    <xf numFmtId="0" fontId="24" fillId="10" borderId="13" xfId="3" applyFont="1" applyFill="1" applyBorder="1" applyAlignment="1" applyProtection="1">
      <alignment horizontal="center" vertical="center" wrapText="1"/>
      <protection hidden="1"/>
    </xf>
    <xf numFmtId="0" fontId="24" fillId="10" borderId="14" xfId="3" applyFont="1" applyFill="1" applyBorder="1" applyAlignment="1" applyProtection="1">
      <alignment horizontal="center" vertical="center" wrapText="1"/>
      <protection hidden="1"/>
    </xf>
    <xf numFmtId="0" fontId="23" fillId="9" borderId="12" xfId="3" applyFont="1" applyFill="1" applyBorder="1" applyAlignment="1" applyProtection="1">
      <alignment horizontal="center" vertical="center"/>
      <protection hidden="1"/>
    </xf>
    <xf numFmtId="0" fontId="23" fillId="9" borderId="13" xfId="3" applyFont="1" applyFill="1" applyBorder="1" applyAlignment="1" applyProtection="1">
      <alignment horizontal="center" vertical="center"/>
      <protection hidden="1"/>
    </xf>
    <xf numFmtId="0" fontId="23" fillId="9" borderId="4" xfId="3" applyFont="1" applyFill="1" applyBorder="1" applyAlignment="1" applyProtection="1">
      <alignment horizontal="center" vertical="center" wrapText="1"/>
      <protection hidden="1"/>
    </xf>
    <xf numFmtId="0" fontId="23" fillId="9" borderId="5" xfId="3" applyFont="1" applyFill="1" applyBorder="1" applyAlignment="1" applyProtection="1">
      <alignment horizontal="center" vertical="center" wrapText="1"/>
      <protection hidden="1"/>
    </xf>
    <xf numFmtId="0" fontId="23" fillId="9" borderId="24" xfId="3" applyFont="1" applyFill="1" applyBorder="1" applyAlignment="1" applyProtection="1">
      <alignment horizontal="center" vertical="center" wrapText="1"/>
      <protection hidden="1"/>
    </xf>
    <xf numFmtId="0" fontId="24" fillId="2" borderId="3" xfId="3" applyFont="1" applyFill="1" applyBorder="1" applyAlignment="1" applyProtection="1">
      <alignment horizontal="center" vertical="center" wrapText="1"/>
      <protection hidden="1"/>
    </xf>
    <xf numFmtId="0" fontId="24" fillId="2" borderId="17" xfId="3" applyFont="1" applyFill="1" applyBorder="1" applyAlignment="1" applyProtection="1">
      <alignment horizontal="center" vertical="center" wrapText="1"/>
      <protection hidden="1"/>
    </xf>
    <xf numFmtId="0" fontId="24" fillId="2" borderId="16" xfId="3" applyFont="1" applyFill="1" applyBorder="1" applyAlignment="1" applyProtection="1">
      <alignment horizontal="center" vertical="center" wrapText="1"/>
      <protection hidden="1"/>
    </xf>
    <xf numFmtId="0" fontId="24" fillId="2" borderId="12" xfId="3" applyFont="1" applyFill="1" applyBorder="1" applyAlignment="1" applyProtection="1">
      <alignment horizontal="center" vertical="center" wrapText="1"/>
      <protection hidden="1"/>
    </xf>
    <xf numFmtId="0" fontId="24" fillId="2" borderId="13" xfId="3" applyFont="1" applyFill="1" applyBorder="1" applyAlignment="1" applyProtection="1">
      <alignment horizontal="center" vertical="center" wrapText="1"/>
      <protection hidden="1"/>
    </xf>
    <xf numFmtId="0" fontId="24" fillId="2" borderId="14" xfId="3" applyFont="1" applyFill="1" applyBorder="1" applyAlignment="1" applyProtection="1">
      <alignment horizontal="center" vertical="center" wrapText="1"/>
      <protection hidden="1"/>
    </xf>
    <xf numFmtId="0" fontId="23" fillId="9" borderId="15" xfId="3" applyFont="1" applyFill="1" applyBorder="1" applyAlignment="1" applyProtection="1">
      <alignment horizontal="center" vertical="center" wrapText="1"/>
      <protection hidden="1"/>
    </xf>
    <xf numFmtId="0" fontId="24" fillId="17" borderId="12" xfId="3" applyFont="1" applyFill="1" applyBorder="1" applyAlignment="1" applyProtection="1">
      <alignment horizontal="center" vertical="center" wrapText="1"/>
      <protection hidden="1"/>
    </xf>
    <xf numFmtId="0" fontId="24" fillId="17" borderId="13" xfId="3" applyFont="1" applyFill="1" applyBorder="1" applyAlignment="1" applyProtection="1">
      <alignment horizontal="center" vertical="center" wrapText="1"/>
      <protection hidden="1"/>
    </xf>
    <xf numFmtId="0" fontId="24" fillId="17" borderId="14" xfId="3" applyFont="1" applyFill="1" applyBorder="1" applyAlignment="1" applyProtection="1">
      <alignment horizontal="center" vertical="center" wrapText="1"/>
      <protection hidden="1"/>
    </xf>
    <xf numFmtId="0" fontId="23" fillId="15" borderId="3" xfId="5" applyFont="1" applyFill="1" applyBorder="1" applyAlignment="1" applyProtection="1">
      <alignment horizontal="center" vertical="center" wrapText="1"/>
      <protection hidden="1"/>
    </xf>
    <xf numFmtId="0" fontId="23" fillId="8" borderId="4" xfId="3" applyFont="1" applyFill="1" applyBorder="1" applyAlignment="1" applyProtection="1">
      <alignment horizontal="center" wrapText="1"/>
      <protection hidden="1"/>
    </xf>
    <xf numFmtId="0" fontId="23" fillId="8" borderId="5" xfId="3" applyFont="1" applyFill="1" applyBorder="1" applyAlignment="1" applyProtection="1">
      <alignment horizontal="center" wrapText="1"/>
      <protection hidden="1"/>
    </xf>
    <xf numFmtId="0" fontId="23" fillId="8" borderId="24" xfId="3" applyFont="1" applyFill="1" applyBorder="1" applyAlignment="1" applyProtection="1">
      <alignment horizontal="center" wrapText="1"/>
      <protection hidden="1"/>
    </xf>
    <xf numFmtId="169" fontId="45" fillId="14" borderId="4" xfId="2" applyNumberFormat="1" applyFont="1" applyFill="1" applyBorder="1" applyAlignment="1" applyProtection="1">
      <alignment horizontal="center" vertical="center" wrapText="1"/>
      <protection hidden="1"/>
    </xf>
    <xf numFmtId="169" fontId="45" fillId="14" borderId="24" xfId="2" applyNumberFormat="1" applyFont="1" applyFill="1" applyBorder="1" applyAlignment="1" applyProtection="1">
      <alignment horizontal="center" vertical="center" wrapText="1"/>
      <protection hidden="1"/>
    </xf>
    <xf numFmtId="49" fontId="43" fillId="13" borderId="2" xfId="6" applyNumberFormat="1" applyFont="1" applyFill="1" applyBorder="1" applyAlignment="1" applyProtection="1">
      <alignment horizontal="center" vertical="center" wrapText="1"/>
      <protection hidden="1"/>
    </xf>
    <xf numFmtId="49" fontId="43" fillId="13" borderId="6" xfId="6" applyNumberFormat="1" applyFont="1" applyFill="1" applyBorder="1" applyAlignment="1" applyProtection="1">
      <alignment horizontal="center" vertical="center" wrapText="1"/>
      <protection hidden="1"/>
    </xf>
    <xf numFmtId="49" fontId="43" fillId="13" borderId="16" xfId="6" applyNumberFormat="1" applyFont="1" applyFill="1" applyBorder="1" applyAlignment="1" applyProtection="1">
      <alignment horizontal="center" vertical="center" wrapText="1"/>
      <protection hidden="1"/>
    </xf>
    <xf numFmtId="49" fontId="43" fillId="13" borderId="3" xfId="6" applyNumberFormat="1" applyFont="1" applyFill="1" applyBorder="1" applyAlignment="1" applyProtection="1">
      <alignment horizontal="center" vertical="center" wrapText="1"/>
      <protection hidden="1"/>
    </xf>
    <xf numFmtId="165" fontId="45" fillId="14" borderId="4" xfId="6" applyNumberFormat="1" applyFont="1" applyFill="1" applyBorder="1" applyAlignment="1" applyProtection="1">
      <alignment horizontal="center" vertical="center" wrapText="1"/>
      <protection hidden="1"/>
    </xf>
    <xf numFmtId="165" fontId="45" fillId="14" borderId="24" xfId="6" applyNumberFormat="1" applyFont="1" applyFill="1" applyBorder="1" applyAlignment="1" applyProtection="1">
      <alignment horizontal="center" vertical="center" wrapText="1"/>
      <protection hidden="1"/>
    </xf>
    <xf numFmtId="49" fontId="22" fillId="0" borderId="0" xfId="0" applyNumberFormat="1" applyFont="1" applyAlignment="1" applyProtection="1">
      <alignment horizontal="left" vertical="center" wrapText="1"/>
      <protection hidden="1"/>
    </xf>
    <xf numFmtId="0" fontId="21" fillId="16" borderId="0" xfId="0" applyFont="1" applyFill="1" applyAlignment="1" applyProtection="1">
      <alignment horizontal="center" vertical="center"/>
      <protection hidden="1"/>
    </xf>
    <xf numFmtId="49" fontId="43" fillId="13" borderId="15" xfId="6" applyNumberFormat="1" applyFont="1" applyFill="1" applyBorder="1" applyAlignment="1" applyProtection="1">
      <alignment horizontal="center" vertical="center" wrapText="1"/>
      <protection hidden="1"/>
    </xf>
    <xf numFmtId="49" fontId="43" fillId="13" borderId="15" xfId="6" applyNumberFormat="1" applyFont="1" applyFill="1" applyBorder="1" applyAlignment="1" applyProtection="1">
      <alignment horizontal="center" wrapText="1"/>
      <protection hidden="1"/>
    </xf>
    <xf numFmtId="49" fontId="43" fillId="13" borderId="23" xfId="6" applyNumberFormat="1" applyFont="1" applyFill="1" applyBorder="1" applyAlignment="1" applyProtection="1">
      <alignment horizontal="center" wrapText="1"/>
      <protection hidden="1"/>
    </xf>
    <xf numFmtId="0" fontId="43" fillId="8" borderId="4" xfId="3" applyFont="1" applyFill="1" applyBorder="1" applyAlignment="1" applyProtection="1">
      <alignment horizontal="center" wrapText="1"/>
      <protection hidden="1"/>
    </xf>
    <xf numFmtId="0" fontId="43" fillId="8" borderId="5" xfId="3" applyFont="1" applyFill="1" applyBorder="1" applyAlignment="1" applyProtection="1">
      <alignment horizontal="center" wrapText="1"/>
      <protection hidden="1"/>
    </xf>
    <xf numFmtId="0" fontId="43" fillId="8" borderId="24" xfId="3" applyFont="1" applyFill="1" applyBorder="1" applyAlignment="1" applyProtection="1">
      <alignment horizontal="center" wrapText="1"/>
      <protection hidden="1"/>
    </xf>
    <xf numFmtId="3" fontId="43" fillId="15" borderId="15" xfId="6" applyNumberFormat="1" applyFont="1" applyFill="1" applyBorder="1" applyAlignment="1" applyProtection="1">
      <alignment horizontal="center"/>
      <protection hidden="1"/>
    </xf>
    <xf numFmtId="0" fontId="25" fillId="0" borderId="0" xfId="0" applyFont="1" applyAlignment="1" applyProtection="1">
      <alignment horizontal="center" vertical="center"/>
      <protection hidden="1"/>
    </xf>
    <xf numFmtId="49" fontId="43" fillId="13" borderId="4" xfId="6" applyNumberFormat="1" applyFont="1" applyFill="1" applyBorder="1" applyAlignment="1" applyProtection="1">
      <alignment horizontal="center" wrapText="1"/>
      <protection hidden="1"/>
    </xf>
    <xf numFmtId="49" fontId="43" fillId="13" borderId="5" xfId="6" applyNumberFormat="1" applyFont="1" applyFill="1" applyBorder="1" applyAlignment="1" applyProtection="1">
      <alignment horizontal="center" wrapText="1"/>
      <protection hidden="1"/>
    </xf>
    <xf numFmtId="49" fontId="43" fillId="13" borderId="24" xfId="6" applyNumberFormat="1" applyFont="1" applyFill="1" applyBorder="1" applyAlignment="1" applyProtection="1">
      <alignment horizontal="center" wrapText="1"/>
      <protection hidden="1"/>
    </xf>
    <xf numFmtId="49" fontId="43" fillId="13" borderId="4" xfId="6" applyNumberFormat="1" applyFont="1" applyFill="1" applyBorder="1" applyAlignment="1" applyProtection="1">
      <alignment horizontal="center" vertical="center" wrapText="1"/>
      <protection hidden="1"/>
    </xf>
    <xf numFmtId="49" fontId="43" fillId="13" borderId="24" xfId="6" applyNumberFormat="1" applyFont="1" applyFill="1" applyBorder="1" applyAlignment="1" applyProtection="1">
      <alignment horizontal="center" vertical="center" wrapText="1"/>
      <protection hidden="1"/>
    </xf>
    <xf numFmtId="3" fontId="43" fillId="15" borderId="12" xfId="6" applyNumberFormat="1" applyFont="1" applyFill="1" applyBorder="1" applyAlignment="1" applyProtection="1">
      <alignment horizontal="center" vertical="center"/>
      <protection hidden="1"/>
    </xf>
    <xf numFmtId="3" fontId="43" fillId="15" borderId="13" xfId="6" applyNumberFormat="1" applyFont="1" applyFill="1" applyBorder="1" applyAlignment="1" applyProtection="1">
      <alignment horizontal="center" vertical="center"/>
      <protection hidden="1"/>
    </xf>
    <xf numFmtId="3" fontId="43" fillId="15" borderId="14" xfId="6" applyNumberFormat="1" applyFont="1" applyFill="1" applyBorder="1" applyAlignment="1" applyProtection="1">
      <alignment horizontal="center" vertical="center"/>
      <protection hidden="1"/>
    </xf>
    <xf numFmtId="0" fontId="11" fillId="0" borderId="0" xfId="0" applyFont="1" applyAlignment="1" applyProtection="1">
      <alignment horizontal="center" vertical="center" wrapText="1"/>
      <protection hidden="1"/>
    </xf>
    <xf numFmtId="0" fontId="11" fillId="0" borderId="0" xfId="0" applyFont="1" applyAlignment="1" applyProtection="1">
      <alignment horizontal="right" vertical="center" wrapText="1"/>
      <protection hidden="1"/>
    </xf>
    <xf numFmtId="0" fontId="11"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51" fillId="18" borderId="29" xfId="0" applyFont="1" applyFill="1" applyBorder="1" applyAlignment="1" applyProtection="1">
      <alignment horizontal="center" vertical="center" wrapText="1"/>
      <protection hidden="1"/>
    </xf>
    <xf numFmtId="0" fontId="51" fillId="18" borderId="30" xfId="0" applyFont="1" applyFill="1" applyBorder="1" applyAlignment="1" applyProtection="1">
      <alignment horizontal="center" vertical="center" wrapText="1"/>
      <protection hidden="1"/>
    </xf>
    <xf numFmtId="0" fontId="51" fillId="18" borderId="31" xfId="0" applyFont="1" applyFill="1" applyBorder="1" applyAlignment="1" applyProtection="1">
      <alignment horizontal="center" vertical="center" wrapText="1"/>
      <protection hidden="1"/>
    </xf>
    <xf numFmtId="0" fontId="52" fillId="20" borderId="33" xfId="0" applyFont="1" applyFill="1" applyBorder="1" applyAlignment="1" applyProtection="1">
      <alignment horizontal="center" vertical="center" wrapText="1"/>
      <protection hidden="1"/>
    </xf>
    <xf numFmtId="0" fontId="52" fillId="0" borderId="34" xfId="0" applyFont="1" applyBorder="1" applyAlignment="1" applyProtection="1">
      <alignment horizontal="center" vertical="center"/>
      <protection hidden="1"/>
    </xf>
    <xf numFmtId="0" fontId="52" fillId="0" borderId="35" xfId="0" applyFont="1" applyBorder="1" applyAlignment="1" applyProtection="1">
      <alignment horizontal="center" vertical="center"/>
      <protection hidden="1"/>
    </xf>
    <xf numFmtId="9" fontId="52" fillId="21" borderId="34" xfId="7" applyFont="1" applyFill="1" applyBorder="1" applyAlignment="1" applyProtection="1">
      <alignment horizontal="center" vertical="center"/>
      <protection hidden="1"/>
    </xf>
    <xf numFmtId="9" fontId="52" fillId="21" borderId="35" xfId="7" applyFont="1" applyFill="1" applyBorder="1" applyAlignment="1" applyProtection="1">
      <alignment horizontal="center" vertical="center"/>
      <protection hidden="1"/>
    </xf>
    <xf numFmtId="9" fontId="52" fillId="0" borderId="34" xfId="7" applyFont="1" applyBorder="1" applyAlignment="1" applyProtection="1">
      <alignment horizontal="center" vertical="center"/>
      <protection hidden="1"/>
    </xf>
    <xf numFmtId="9" fontId="52" fillId="0" borderId="35" xfId="7" applyFont="1" applyBorder="1" applyAlignment="1" applyProtection="1">
      <alignment horizontal="center" vertical="center"/>
      <protection hidden="1"/>
    </xf>
    <xf numFmtId="0" fontId="52" fillId="20" borderId="32" xfId="0" applyFont="1" applyFill="1" applyBorder="1" applyAlignment="1" applyProtection="1">
      <alignment horizontal="center" vertical="center" wrapText="1"/>
      <protection hidden="1"/>
    </xf>
    <xf numFmtId="0" fontId="52" fillId="0" borderId="36" xfId="0" applyFont="1" applyBorder="1" applyAlignment="1" applyProtection="1">
      <alignment horizontal="center" vertical="center"/>
      <protection hidden="1"/>
    </xf>
    <xf numFmtId="0" fontId="52" fillId="0" borderId="37" xfId="0" applyFont="1" applyBorder="1" applyAlignment="1" applyProtection="1">
      <alignment horizontal="center" vertical="center"/>
      <protection hidden="1"/>
    </xf>
    <xf numFmtId="9" fontId="52" fillId="21" borderId="36" xfId="7" applyFont="1" applyFill="1" applyBorder="1" applyAlignment="1" applyProtection="1">
      <alignment horizontal="center" vertical="center"/>
      <protection hidden="1"/>
    </xf>
    <xf numFmtId="9" fontId="52" fillId="21" borderId="37" xfId="7" applyFont="1" applyFill="1" applyBorder="1" applyAlignment="1" applyProtection="1">
      <alignment horizontal="center" vertical="center"/>
      <protection hidden="1"/>
    </xf>
    <xf numFmtId="9" fontId="52" fillId="0" borderId="36" xfId="7" applyFont="1" applyBorder="1" applyAlignment="1" applyProtection="1">
      <alignment horizontal="center" vertical="center"/>
      <protection hidden="1"/>
    </xf>
    <xf numFmtId="9" fontId="52" fillId="0" borderId="37" xfId="7" applyFont="1" applyBorder="1" applyAlignment="1" applyProtection="1">
      <alignment horizontal="center" vertical="center"/>
      <protection hidden="1"/>
    </xf>
    <xf numFmtId="0" fontId="52" fillId="20" borderId="32" xfId="0" applyFont="1" applyFill="1" applyBorder="1" applyAlignment="1" applyProtection="1">
      <alignment horizontal="left" vertical="center" wrapText="1"/>
      <protection hidden="1"/>
    </xf>
    <xf numFmtId="0" fontId="52" fillId="20" borderId="38" xfId="0" applyFont="1" applyFill="1" applyBorder="1" applyAlignment="1" applyProtection="1">
      <alignment horizontal="center" vertical="center" wrapText="1"/>
      <protection hidden="1"/>
    </xf>
    <xf numFmtId="0" fontId="52" fillId="20" borderId="40" xfId="0" applyFont="1" applyFill="1" applyBorder="1" applyAlignment="1" applyProtection="1">
      <alignment horizontal="center" vertical="center" wrapText="1"/>
      <protection hidden="1"/>
    </xf>
    <xf numFmtId="0" fontId="52" fillId="20" borderId="39" xfId="0" applyFont="1" applyFill="1" applyBorder="1" applyAlignment="1" applyProtection="1">
      <alignment horizontal="center" vertical="center" wrapText="1"/>
      <protection hidden="1"/>
    </xf>
    <xf numFmtId="0" fontId="52" fillId="0" borderId="42" xfId="0" applyFont="1" applyBorder="1" applyAlignment="1" applyProtection="1">
      <alignment horizontal="center" vertical="center"/>
      <protection hidden="1"/>
    </xf>
    <xf numFmtId="0" fontId="52" fillId="0" borderId="45" xfId="0" applyFont="1" applyBorder="1" applyAlignment="1" applyProtection="1">
      <alignment horizontal="center" vertical="center"/>
      <protection hidden="1"/>
    </xf>
    <xf numFmtId="49" fontId="43" fillId="19" borderId="15" xfId="6" applyNumberFormat="1" applyFont="1" applyFill="1" applyBorder="1" applyAlignment="1" applyProtection="1">
      <alignment horizontal="center" wrapText="1"/>
      <protection hidden="1"/>
    </xf>
    <xf numFmtId="49" fontId="43" fillId="19" borderId="23" xfId="6" applyNumberFormat="1" applyFont="1" applyFill="1" applyBorder="1" applyAlignment="1" applyProtection="1">
      <alignment horizontal="center" wrapText="1"/>
      <protection hidden="1"/>
    </xf>
    <xf numFmtId="49" fontId="43" fillId="3" borderId="9" xfId="6" applyNumberFormat="1" applyFont="1" applyFill="1" applyBorder="1" applyAlignment="1" applyProtection="1">
      <alignment horizontal="center" wrapText="1"/>
      <protection hidden="1"/>
    </xf>
    <xf numFmtId="49" fontId="43" fillId="3" borderId="8" xfId="6" applyNumberFormat="1" applyFont="1" applyFill="1" applyBorder="1" applyAlignment="1" applyProtection="1">
      <alignment horizontal="center" wrapText="1"/>
      <protection hidden="1"/>
    </xf>
    <xf numFmtId="49" fontId="43" fillId="3" borderId="27" xfId="6" applyNumberFormat="1" applyFont="1" applyFill="1" applyBorder="1" applyAlignment="1" applyProtection="1">
      <alignment horizontal="center" wrapText="1"/>
      <protection hidden="1"/>
    </xf>
    <xf numFmtId="0" fontId="43" fillId="13" borderId="10" xfId="0" applyFont="1" applyFill="1" applyBorder="1" applyAlignment="1" applyProtection="1">
      <alignment horizontal="center"/>
      <protection hidden="1"/>
    </xf>
    <xf numFmtId="0" fontId="43" fillId="13" borderId="7" xfId="0" applyFont="1" applyFill="1" applyBorder="1" applyAlignment="1" applyProtection="1">
      <alignment horizontal="center"/>
      <protection hidden="1"/>
    </xf>
    <xf numFmtId="0" fontId="43" fillId="13" borderId="11" xfId="0" applyFont="1" applyFill="1" applyBorder="1" applyAlignment="1" applyProtection="1">
      <alignment horizontal="center"/>
      <protection hidden="1"/>
    </xf>
    <xf numFmtId="0" fontId="43" fillId="13" borderId="15" xfId="6" applyNumberFormat="1" applyFont="1" applyFill="1" applyBorder="1" applyAlignment="1" applyProtection="1">
      <alignment horizontal="center" wrapText="1"/>
      <protection hidden="1"/>
    </xf>
    <xf numFmtId="0" fontId="43" fillId="13" borderId="23" xfId="6" applyNumberFormat="1" applyFont="1" applyFill="1" applyBorder="1" applyAlignment="1" applyProtection="1">
      <alignment horizontal="center" wrapText="1"/>
      <protection hidden="1"/>
    </xf>
    <xf numFmtId="0" fontId="43" fillId="13" borderId="4" xfId="6" applyNumberFormat="1" applyFont="1" applyFill="1" applyBorder="1" applyAlignment="1" applyProtection="1">
      <alignment horizontal="center" wrapText="1"/>
      <protection hidden="1"/>
    </xf>
    <xf numFmtId="0" fontId="43" fillId="13" borderId="5" xfId="6" applyNumberFormat="1" applyFont="1" applyFill="1" applyBorder="1" applyAlignment="1" applyProtection="1">
      <alignment horizontal="center" wrapText="1"/>
      <protection hidden="1"/>
    </xf>
    <xf numFmtId="0" fontId="43" fillId="13" borderId="24" xfId="6" applyNumberFormat="1" applyFont="1" applyFill="1" applyBorder="1" applyAlignment="1" applyProtection="1">
      <alignment horizontal="center" wrapText="1"/>
      <protection hidden="1"/>
    </xf>
    <xf numFmtId="49" fontId="23" fillId="13" borderId="6" xfId="6" applyNumberFormat="1" applyFont="1" applyFill="1" applyBorder="1" applyAlignment="1" applyProtection="1">
      <alignment horizontal="center" vertical="center" wrapText="1"/>
      <protection hidden="1"/>
    </xf>
    <xf numFmtId="49" fontId="23" fillId="13" borderId="28" xfId="6" applyNumberFormat="1" applyFont="1" applyFill="1" applyBorder="1" applyAlignment="1" applyProtection="1">
      <alignment horizontal="center" vertical="center" wrapText="1"/>
      <protection hidden="1"/>
    </xf>
    <xf numFmtId="3" fontId="23" fillId="15" borderId="16" xfId="6" applyNumberFormat="1" applyFont="1" applyFill="1" applyBorder="1" applyAlignment="1" applyProtection="1">
      <alignment horizontal="center"/>
      <protection hidden="1"/>
    </xf>
    <xf numFmtId="3" fontId="23" fillId="15" borderId="3" xfId="6" applyNumberFormat="1" applyFont="1" applyFill="1" applyBorder="1" applyAlignment="1" applyProtection="1">
      <alignment horizontal="center"/>
      <protection hidden="1"/>
    </xf>
    <xf numFmtId="49" fontId="23" fillId="15" borderId="15" xfId="6" applyNumberFormat="1" applyFont="1" applyFill="1" applyBorder="1" applyAlignment="1" applyProtection="1">
      <alignment horizontal="center" vertical="center" wrapText="1"/>
      <protection hidden="1"/>
    </xf>
    <xf numFmtId="49" fontId="23" fillId="15" borderId="23" xfId="6" applyNumberFormat="1" applyFont="1" applyFill="1" applyBorder="1" applyAlignment="1" applyProtection="1">
      <alignment horizontal="center" vertical="center" wrapText="1"/>
      <protection hidden="1"/>
    </xf>
    <xf numFmtId="49" fontId="23" fillId="13" borderId="2" xfId="6" applyNumberFormat="1" applyFont="1" applyFill="1" applyBorder="1" applyAlignment="1" applyProtection="1">
      <alignment horizontal="center" vertical="center" wrapText="1"/>
      <protection hidden="1"/>
    </xf>
    <xf numFmtId="49" fontId="23" fillId="13" borderId="25" xfId="6" applyNumberFormat="1" applyFont="1" applyFill="1" applyBorder="1" applyAlignment="1" applyProtection="1">
      <alignment horizontal="center" vertical="center" wrapText="1"/>
      <protection hidden="1"/>
    </xf>
    <xf numFmtId="0" fontId="9" fillId="0" borderId="0" xfId="0" applyFont="1" applyAlignment="1" applyProtection="1">
      <alignment horizontal="center" vertical="center"/>
      <protection hidden="1"/>
    </xf>
    <xf numFmtId="0" fontId="9" fillId="0" borderId="0" xfId="0" applyFont="1" applyAlignment="1" applyProtection="1">
      <alignment horizontal="left" vertical="center" wrapText="1"/>
      <protection hidden="1"/>
    </xf>
    <xf numFmtId="0" fontId="9"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0"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0" fillId="0" borderId="0" xfId="0" applyFont="1" applyAlignment="1" applyProtection="1">
      <alignment horizontal="right" vertical="center"/>
      <protection hidden="1"/>
    </xf>
    <xf applyProtection="1" numFmtId="0" fontId="41" fillId="0" borderId="0" xfId="0" applyFont="1">
      <protection hidden="1"/>
    </xf>
    <xf applyProtection="1" numFmtId="9" fontId="41" fillId="0" borderId="0" xfId="7" applyFont="1">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3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jpeg"/><Relationship Id="rId1" Type="http://schemas.openxmlformats.org/officeDocument/2006/relationships/image" Target="../media/image9.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8.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3.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9.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0.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1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2" name="Picture 5" descr="Alamy_AAYK2P_PPT">
          <a:extLst>
            <a:ext uri="{FF2B5EF4-FFF2-40B4-BE49-F238E27FC236}">
              <a16:creationId xmlns:a16="http://schemas.microsoft.com/office/drawing/2014/main" id="{F8812380-284C-0442-8151-53BBC4C638A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3" name="Grupo 2">
          <a:extLst>
            <a:ext uri="{FF2B5EF4-FFF2-40B4-BE49-F238E27FC236}">
              <a16:creationId xmlns:a16="http://schemas.microsoft.com/office/drawing/2014/main" id="{5E614FC3-1A23-C443-8C3F-7DAD255CF3B1}"/>
            </a:ext>
          </a:extLst>
        </xdr:cNvPr>
        <xdr:cNvGrpSpPr/>
      </xdr:nvGrpSpPr>
      <xdr:grpSpPr>
        <a:xfrm>
          <a:off x="2402417" y="4942417"/>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7FB06629-72EA-36A5-F393-E4E3DE52A26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5AADC5AE-38A8-7C2E-8F0D-4E45BB763A0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2" name="Recortar rectángulo de esquina del mismo lado 1">
          <a:extLst>
            <a:ext uri="{FF2B5EF4-FFF2-40B4-BE49-F238E27FC236}">
              <a16:creationId xmlns:a16="http://schemas.microsoft.com/office/drawing/2014/main" id="{07B569D1-EA6E-024A-86D0-8DDB2DCC3439}"/>
            </a:ext>
          </a:extLst>
        </xdr:cNvPr>
        <xdr:cNvSpPr/>
      </xdr:nvSpPr>
      <xdr:spPr>
        <a:xfrm rot="5400000">
          <a:off x="3518606" y="-25026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3" name="Grupo 2">
          <a:extLst>
            <a:ext uri="{FF2B5EF4-FFF2-40B4-BE49-F238E27FC236}">
              <a16:creationId xmlns:a16="http://schemas.microsoft.com/office/drawing/2014/main" id="{44705FE8-0727-DF4A-9A74-96F9E0880EEC}"/>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EFD3B6AD-0E18-63D0-9637-6205190B52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1CEFE568-C8C5-D4A1-5C92-9DAA80DDC7E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xdr:row>
      <xdr:rowOff>36286</xdr:rowOff>
    </xdr:from>
    <xdr:to>
      <xdr:col>3</xdr:col>
      <xdr:colOff>0</xdr:colOff>
      <xdr:row>2</xdr:row>
      <xdr:rowOff>36286</xdr:rowOff>
    </xdr:to>
    <xdr:sp macro="" textlink="">
      <xdr:nvSpPr>
        <xdr:cNvPr id="7" name="Recortar rectángulo de esquina del mismo lado 6">
          <a:extLst>
            <a:ext uri="{FF2B5EF4-FFF2-40B4-BE49-F238E27FC236}">
              <a16:creationId xmlns:a16="http://schemas.microsoft.com/office/drawing/2014/main" id="{8D1680C4-682B-9B4B-A439-9537DF3CBF20}"/>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8" name="Imagen 7">
          <a:extLst>
            <a:ext uri="{FF2B5EF4-FFF2-40B4-BE49-F238E27FC236}">
              <a16:creationId xmlns:a16="http://schemas.microsoft.com/office/drawing/2014/main" id="{F8A62446-BE38-744B-AC8F-FD4D4989A8BA}"/>
            </a:ext>
          </a:extLst>
        </xdr:cNvPr>
        <xdr:cNvPicPr>
          <a:picLocks noChangeAspect="1"/>
        </xdr:cNvPicPr>
      </xdr:nvPicPr>
      <xdr:blipFill>
        <a:blip xmlns:r="http://schemas.openxmlformats.org/officeDocument/2006/relationships" r:embed="rId1"/>
        <a:stretch>
          <a:fillRect/>
        </a:stretch>
      </xdr:blipFill>
      <xdr:spPr>
        <a:xfrm>
          <a:off x="0" y="1016000"/>
          <a:ext cx="578554" cy="665337"/>
        </a:xfrm>
        <a:prstGeom prst="rect">
          <a:avLst/>
        </a:prstGeom>
      </xdr:spPr>
    </xdr:pic>
    <xdr:clientData/>
  </xdr:twoCellAnchor>
  <xdr:twoCellAnchor>
    <xdr:from>
      <xdr:col>0</xdr:col>
      <xdr:colOff>0</xdr:colOff>
      <xdr:row>0</xdr:row>
      <xdr:rowOff>0</xdr:rowOff>
    </xdr:from>
    <xdr:to>
      <xdr:col>0</xdr:col>
      <xdr:colOff>2243667</xdr:colOff>
      <xdr:row>0</xdr:row>
      <xdr:rowOff>571500</xdr:rowOff>
    </xdr:to>
    <xdr:grpSp>
      <xdr:nvGrpSpPr>
        <xdr:cNvPr id="9" name="Grupo 8">
          <a:extLst>
            <a:ext uri="{FF2B5EF4-FFF2-40B4-BE49-F238E27FC236}">
              <a16:creationId xmlns:a16="http://schemas.microsoft.com/office/drawing/2014/main" id="{5C8C8D02-37C5-8842-99D0-EA3B5382958B}"/>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3199D2F8-965F-F7D7-E9F3-B7B8E6CF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B4D53C46-7447-2948-8EDD-3FBC8B85686B}"/>
              </a:ext>
            </a:extLst>
          </xdr:cNvPr>
          <xdr:cNvPicPr>
            <a:picLocks noChangeAspect="1"/>
          </xdr:cNvPicPr>
        </xdr:nvPicPr>
        <xdr:blipFill>
          <a:blip xmlns:r="http://schemas.openxmlformats.org/officeDocument/2006/relationships" r:embed="rId3"/>
          <a:stretch>
            <a:fillRect/>
          </a:stretch>
        </xdr:blipFill>
        <xdr:spPr>
          <a:xfrm>
            <a:off x="959556" y="42333"/>
            <a:ext cx="1284111" cy="433827"/>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4B0C4-8A1A-C14E-8C58-CB3F410355B6}">
  <dimension ref="A12:I29"/>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9" ht="24">
      <c r="A12" s="227" t="s">
        <v>541</v>
      </c>
      <c r="B12" s="227"/>
      <c r="C12" s="227"/>
      <c r="D12" s="227"/>
      <c r="E12" s="227"/>
      <c r="F12" s="227"/>
    </row>
    <row r="13" spans="1:9" ht="5" customHeight="1">
      <c r="A13" s="12"/>
      <c r="B13" s="15"/>
      <c r="C13" s="15"/>
      <c r="D13" s="15"/>
      <c r="E13" s="15"/>
      <c r="F13" s="15"/>
    </row>
    <row r="14" spans="1:9" ht="24">
      <c r="A14" s="12" t="s">
        <v>542</v>
      </c>
      <c r="B14" s="15"/>
      <c r="C14" s="15"/>
      <c r="D14" s="15"/>
      <c r="E14" s="15"/>
      <c r="F14" s="15"/>
    </row>
    <row r="15" spans="1:9" ht="5" customHeight="1">
      <c r="A15" s="12"/>
      <c r="B15" s="12"/>
      <c r="C15" s="12"/>
      <c r="D15" s="12"/>
      <c r="E15" s="12"/>
      <c r="F15" s="2"/>
    </row>
    <row r="16" spans="1:9" ht="24">
      <c r="A16" s="12" t="s">
        <v>543</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512</v>
      </c>
      <c r="B20" s="16" t="s">
        <v>513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0"/>
  <sheetViews>
    <sheetView showGridLines="0" zoomScale="90" zoomScaleNormal="90" workbookViewId="0"/>
  </sheetViews>
  <sheetFormatPr baseColWidth="10" defaultColWidth="10.83203125" defaultRowHeight="14"/>
  <cols>
    <col min="1" max="3" width="1.83203125" style="98" customWidth="1"/>
    <col min="4" max="6" width="1.83203125" style="99" customWidth="1"/>
    <col min="7" max="8" width="10.83203125" style="99"/>
    <col min="9" max="10" width="14.5" style="82" customWidth="1"/>
    <col min="11" max="11" width="8.6640625" style="82" customWidth="1"/>
    <col min="12" max="12" width="2.6640625" style="82" customWidth="1"/>
    <col min="13" max="16384" width="10.83203125" style="82"/>
  </cols>
  <sheetData>
    <row r="1" spans="1:14" ht="80" customHeight="1">
      <c r="I1" s="83"/>
      <c r="J1" s="83"/>
      <c r="K1" s="100"/>
      <c r="L1" s="84"/>
      <c r="M1" s="232"/>
      <c r="N1" s="232"/>
    </row>
    <row r="2" spans="1:14" ht="40" customHeight="1">
      <c r="B2" s="233"/>
      <c r="C2" s="233"/>
      <c r="D2" s="233"/>
      <c r="E2" s="233"/>
      <c r="F2" s="233"/>
      <c r="G2" s="233"/>
      <c r="H2" s="233"/>
      <c r="I2" s="233"/>
      <c r="J2" s="233"/>
      <c r="K2" s="233"/>
      <c r="L2" s="233"/>
      <c r="M2" s="233"/>
      <c r="N2" s="233"/>
    </row>
    <row r="3" spans="1:14" ht="20" customHeight="1">
      <c r="A3" s="101"/>
      <c r="B3" s="101"/>
      <c r="C3" s="101"/>
      <c r="D3" s="102"/>
      <c r="E3" s="102"/>
      <c r="F3" s="102"/>
      <c r="G3" s="102"/>
      <c r="H3" s="102"/>
    </row>
    <row r="4" spans="1:14" s="104" customFormat="1" ht="20" customHeight="1">
      <c r="A4" s="101" t="s">
        <v>2</v>
      </c>
      <c r="B4" s="228" t="s">
        <v>3</v>
      </c>
      <c r="C4" s="228"/>
      <c r="D4" s="228"/>
      <c r="E4" s="228"/>
      <c r="F4" s="228"/>
      <c r="G4" s="228"/>
      <c r="H4" s="228"/>
    </row>
    <row r="5" spans="1:14" s="104" customFormat="1" ht="20" customHeight="1">
      <c r="A5" s="101" t="s">
        <v>2</v>
      </c>
      <c r="B5" s="231" t="s">
        <v>569</v>
      </c>
      <c r="C5" s="231"/>
      <c r="D5" s="231"/>
      <c r="E5" s="231"/>
      <c r="F5" s="231"/>
      <c r="G5" s="231"/>
      <c r="H5" s="231"/>
      <c r="I5" s="231"/>
      <c r="J5" s="102"/>
    </row>
    <row r="6" spans="1:14" s="104" customFormat="1" ht="20" customHeight="1">
      <c r="A6" s="101"/>
      <c r="B6" s="101" t="s">
        <v>2</v>
      </c>
      <c r="C6" s="228" t="s">
        <v>1</v>
      </c>
      <c r="D6" s="228"/>
      <c r="E6" s="228"/>
      <c r="F6" s="228"/>
      <c r="G6" s="228"/>
      <c r="H6" s="228"/>
      <c r="I6" s="228"/>
      <c r="J6" s="103"/>
    </row>
    <row r="7" spans="1:14" s="104" customFormat="1" ht="20" customHeight="1">
      <c r="A7" s="101" t="s">
        <v>2</v>
      </c>
      <c r="B7" s="231" t="s">
        <v>313</v>
      </c>
      <c r="C7" s="231"/>
      <c r="D7" s="231"/>
      <c r="E7" s="231"/>
      <c r="F7" s="231"/>
      <c r="G7" s="231"/>
      <c r="H7" s="231"/>
    </row>
    <row r="8" spans="1:14" s="104" customFormat="1" ht="20" customHeight="1">
      <c r="A8" s="101"/>
      <c r="B8" s="101" t="s">
        <v>2</v>
      </c>
      <c r="C8" s="228" t="s">
        <v>312</v>
      </c>
      <c r="D8" s="228"/>
      <c r="E8" s="228"/>
      <c r="F8" s="228"/>
      <c r="G8" s="228"/>
      <c r="H8" s="228"/>
      <c r="I8" s="228"/>
      <c r="J8" s="103"/>
      <c r="K8" s="101"/>
    </row>
    <row r="9" spans="1:14" s="104" customFormat="1" ht="20" customHeight="1">
      <c r="A9" s="101" t="s">
        <v>2</v>
      </c>
      <c r="B9" s="231" t="s">
        <v>62</v>
      </c>
      <c r="C9" s="231"/>
      <c r="D9" s="231"/>
      <c r="E9" s="231"/>
      <c r="F9" s="231"/>
      <c r="G9" s="231"/>
      <c r="H9" s="231"/>
      <c r="I9" s="101"/>
      <c r="J9" s="101"/>
      <c r="K9" s="101"/>
    </row>
    <row r="10" spans="1:14" s="104" customFormat="1" ht="20" customHeight="1">
      <c r="A10" s="101"/>
      <c r="B10" s="102" t="s">
        <v>2</v>
      </c>
      <c r="C10" s="229" t="s">
        <v>75</v>
      </c>
      <c r="D10" s="229"/>
      <c r="E10" s="229"/>
      <c r="F10" s="229"/>
      <c r="G10" s="229"/>
      <c r="H10" s="229"/>
      <c r="I10" s="229"/>
      <c r="J10" s="229"/>
      <c r="K10" s="229"/>
    </row>
    <row r="11" spans="1:14" s="104" customFormat="1" ht="20" customHeight="1">
      <c r="A11" s="101"/>
      <c r="B11" s="102" t="s">
        <v>2</v>
      </c>
      <c r="C11" s="229" t="s">
        <v>129</v>
      </c>
      <c r="D11" s="229"/>
      <c r="E11" s="229"/>
      <c r="F11" s="229"/>
      <c r="G11" s="229"/>
      <c r="H11" s="229"/>
      <c r="I11" s="229"/>
      <c r="J11" s="229"/>
      <c r="K11" s="229"/>
    </row>
    <row r="12" spans="1:14" s="104" customFormat="1" ht="20" customHeight="1">
      <c r="A12" s="101"/>
      <c r="B12" s="102" t="s">
        <v>2</v>
      </c>
      <c r="C12" s="229" t="s">
        <v>544</v>
      </c>
      <c r="D12" s="229"/>
      <c r="E12" s="229"/>
      <c r="F12" s="229"/>
      <c r="G12" s="229"/>
      <c r="H12" s="229"/>
      <c r="I12" s="229"/>
      <c r="J12" s="229"/>
      <c r="K12" s="229"/>
    </row>
    <row r="13" spans="1:14" s="104" customFormat="1" ht="20" customHeight="1">
      <c r="A13" s="101" t="s">
        <v>2</v>
      </c>
      <c r="B13" s="231" t="s">
        <v>111</v>
      </c>
      <c r="C13" s="231"/>
      <c r="D13" s="231"/>
      <c r="E13" s="231"/>
      <c r="F13" s="231"/>
      <c r="G13" s="231"/>
      <c r="H13" s="231"/>
      <c r="I13" s="105"/>
      <c r="J13" s="105"/>
      <c r="K13" s="105"/>
    </row>
    <row r="14" spans="1:14" s="104" customFormat="1" ht="20" customHeight="1">
      <c r="A14" s="101"/>
      <c r="B14" s="102" t="s">
        <v>2</v>
      </c>
      <c r="C14" s="229" t="s">
        <v>113</v>
      </c>
      <c r="D14" s="229"/>
      <c r="E14" s="229"/>
      <c r="F14" s="229"/>
      <c r="G14" s="229"/>
      <c r="H14" s="229"/>
      <c r="I14" s="229"/>
      <c r="J14" s="229"/>
      <c r="K14" s="229"/>
    </row>
    <row r="15" spans="1:14" s="104" customFormat="1" ht="20" customHeight="1">
      <c r="A15" s="101"/>
      <c r="B15" s="102" t="s">
        <v>2</v>
      </c>
      <c r="C15" s="229" t="s">
        <v>130</v>
      </c>
      <c r="D15" s="229"/>
      <c r="E15" s="229"/>
      <c r="F15" s="229"/>
      <c r="G15" s="229"/>
      <c r="H15" s="229"/>
      <c r="I15" s="229"/>
      <c r="J15" s="229"/>
      <c r="K15" s="229"/>
    </row>
    <row r="16" spans="1:14" s="104" customFormat="1" ht="20" customHeight="1">
      <c r="A16" s="101"/>
      <c r="B16" s="101"/>
      <c r="C16" s="101" t="s">
        <v>2</v>
      </c>
      <c r="D16" s="230" t="s">
        <v>4</v>
      </c>
      <c r="E16" s="230"/>
      <c r="F16" s="230"/>
      <c r="G16" s="230"/>
      <c r="H16" s="230"/>
    </row>
    <row r="17" spans="1:14" s="104" customFormat="1" ht="20" customHeight="1">
      <c r="A17" s="101"/>
      <c r="B17" s="101"/>
      <c r="C17" s="101"/>
      <c r="D17" s="102" t="s">
        <v>2</v>
      </c>
      <c r="E17" s="228" t="s">
        <v>4</v>
      </c>
      <c r="F17" s="228"/>
      <c r="G17" s="228"/>
      <c r="H17" s="228"/>
    </row>
    <row r="18" spans="1:14" s="104" customFormat="1" ht="20" customHeight="1">
      <c r="A18" s="101"/>
      <c r="B18" s="101"/>
      <c r="C18" s="101"/>
      <c r="D18" s="102" t="s">
        <v>2</v>
      </c>
      <c r="E18" s="228" t="s">
        <v>5</v>
      </c>
      <c r="F18" s="228"/>
      <c r="G18" s="228"/>
      <c r="H18" s="228"/>
    </row>
    <row r="19" spans="1:14" s="104" customFormat="1" ht="20" customHeight="1">
      <c r="A19" s="101"/>
      <c r="B19" s="101"/>
      <c r="C19" s="101"/>
      <c r="D19" s="102" t="s">
        <v>2</v>
      </c>
      <c r="E19" s="228" t="s">
        <v>6</v>
      </c>
      <c r="F19" s="228"/>
      <c r="G19" s="228"/>
      <c r="H19" s="228"/>
    </row>
    <row r="20" spans="1:14">
      <c r="K20" s="106"/>
      <c r="L20" s="106"/>
      <c r="M20" s="106"/>
      <c r="N20" s="106"/>
    </row>
  </sheetData>
  <sheetProtection password="B53E" sheet="1" objects="1" scenarios="1" formatCells="0" formatColumns="0" formatRows="0" insertColumns="0" insertRows="0"/>
  <mergeCells count="18">
    <mergeCell ref="B7:H7"/>
    <mergeCell ref="M1:N1"/>
    <mergeCell ref="B2:N2"/>
    <mergeCell ref="B5:I5"/>
    <mergeCell ref="B4:H4"/>
    <mergeCell ref="C6:I6"/>
    <mergeCell ref="C8:I8"/>
    <mergeCell ref="C10:K10"/>
    <mergeCell ref="E19:H19"/>
    <mergeCell ref="D16:H16"/>
    <mergeCell ref="E17:H17"/>
    <mergeCell ref="E18:H18"/>
    <mergeCell ref="C14:K14"/>
    <mergeCell ref="B13:H13"/>
    <mergeCell ref="C15:K15"/>
    <mergeCell ref="C11:K11"/>
    <mergeCell ref="B9:H9"/>
    <mergeCell ref="C12:K12"/>
  </mergeCells>
  <hyperlinks>
    <hyperlink ref="E17:H17" location="'Acerca de AC Consulting '!A1" display="ACERCA DE AC CONSULTING" xr:uid="{00000000-0004-0000-0100-000004000000}"/>
    <hyperlink ref="E18:H18" location="'Portafolio de Productos'!A1" display="PORTAFOLIO DE PRODUCTOS" xr:uid="{00000000-0004-0000-0100-000005000000}"/>
    <hyperlink ref="E19:H19" location="Contacto!A1" display="CONTACTO" xr:uid="{00000000-0004-0000-0100-000006000000}"/>
    <hyperlink ref="C10:H10" location="Beneficios!A1" display="BENEFICIOS VARIOS" xr:uid="{00000000-0004-0000-0100-00000C000000}"/>
    <hyperlink ref="C10:K10"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I8" location="'Data Empresa'!A1" display="DATA EMPRESA" xr:uid="{22D69C17-00E4-8D4D-AE49-0F91C7E0BD1A}"/>
    <hyperlink ref="C11:H11" location="Beneficios!A1" display="BENEFICIOS VARIOS" xr:uid="{D472944E-FF16-EE4B-BB11-DE23750892D2}"/>
    <hyperlink ref="C11:K11" location="'Mapa de Calor'!A1" display="MAPA DE CALOR" xr:uid="{A7FEA006-BBFE-4A48-8F40-7FDF6AAEAB58}"/>
    <hyperlink ref="C13:K13" location="'Modelo Propuesta de Ajuste'!A1" display="MODELO PROPUESTA DE AJUSTE" xr:uid="{B5F57394-0735-6A4B-9EFF-645140C15F44}"/>
    <hyperlink ref="C15:H15" location="Beneficios!A1" display="BENEFICIOS VARIOS" xr:uid="{A6A6A11A-519F-D34C-9EEC-FC9B61CCA2C0}"/>
    <hyperlink ref="C15:K15" location="'Simulador de Ajuste Salarial'!A1" display="SIMULADOR DE AJUSTE SALARIAL" xr:uid="{D1090E5D-E3B8-E645-BB06-F2A3E3BB14F2}"/>
    <hyperlink ref="C14:H14" location="Beneficios!A1" display="BENEFICIOS VARIOS" xr:uid="{0F674B73-AB80-5A40-A5B8-B3E70A7A1CFA}"/>
    <hyperlink ref="C14:K14" location="'ABC (Propuesta de Ajuste)'!A1" display="ABC" xr:uid="{FBA57288-7C29-BA4B-888F-2CC0C810DB56}"/>
    <hyperlink ref="C12:H12" location="Beneficios!A1" display="BENEFICIOS VARIOS" xr:uid="{494CC459-37CD-9244-B4D7-D814C38A5C3C}"/>
    <hyperlink ref="C12:K12" location="'Distribución de Compensación'!A1" display="DISTRIBUCIÓN DE COMPENSACIÓN" xr:uid="{0149BFB5-9F6B-8F40-A62B-F07EA866AF7B}"/>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6" customWidth="1"/>
    <col min="2" max="2" width="1.83203125" style="47" customWidth="1"/>
    <col min="3" max="3" width="27.83203125" style="47" customWidth="1"/>
    <col min="4" max="4" width="11" style="48" customWidth="1"/>
    <col min="5" max="5" width="10.83203125" style="47"/>
    <col min="6" max="6" width="8.6640625" style="47" customWidth="1"/>
    <col min="7" max="7" width="2.6640625" style="47" customWidth="1"/>
    <col min="8" max="8" width="10.83203125" style="47" customWidth="1"/>
    <col min="9" max="9" width="12.6640625" style="47" customWidth="1"/>
    <col min="10" max="14" width="10.83203125" style="47"/>
    <col min="15" max="16384" width="10.83203125" style="35"/>
  </cols>
  <sheetData>
    <row r="1" spans="1:17" ht="80" customHeight="1">
      <c r="F1" s="49"/>
      <c r="G1" s="50"/>
      <c r="H1" s="234"/>
      <c r="I1" s="234"/>
      <c r="J1" s="51"/>
    </row>
    <row r="2" spans="1:17" ht="40" customHeight="1"/>
    <row r="3" spans="1:17" ht="20" customHeight="1">
      <c r="A3" s="50"/>
      <c r="B3" s="50"/>
      <c r="C3" s="50"/>
      <c r="D3" s="50"/>
      <c r="E3" s="50"/>
      <c r="F3" s="50"/>
      <c r="G3" s="50"/>
      <c r="H3" s="50"/>
      <c r="I3" s="50"/>
      <c r="J3" s="52"/>
      <c r="K3" s="52"/>
      <c r="L3" s="52"/>
      <c r="M3" s="52"/>
    </row>
    <row r="4" spans="1:17" s="50" customFormat="1" ht="58" customHeight="1">
      <c r="A4" s="53" t="s">
        <v>2</v>
      </c>
      <c r="B4" s="238" t="s">
        <v>94</v>
      </c>
      <c r="C4" s="238"/>
      <c r="D4" s="238"/>
      <c r="E4" s="238"/>
      <c r="F4" s="238"/>
      <c r="G4" s="238"/>
      <c r="H4" s="238"/>
      <c r="I4" s="238"/>
      <c r="J4" s="54"/>
      <c r="K4" s="54"/>
      <c r="L4" s="54"/>
      <c r="M4" s="54"/>
      <c r="N4" s="54"/>
    </row>
    <row r="5" spans="1:17" s="50" customFormat="1" ht="25.5" customHeight="1">
      <c r="A5" s="53"/>
      <c r="B5" s="238"/>
      <c r="C5" s="238"/>
      <c r="D5" s="238"/>
      <c r="E5" s="238"/>
      <c r="F5" s="238"/>
      <c r="G5" s="238"/>
      <c r="H5" s="238"/>
      <c r="I5" s="238"/>
      <c r="J5" s="54"/>
      <c r="K5" s="54"/>
      <c r="L5" s="54"/>
      <c r="M5" s="54"/>
      <c r="N5" s="54"/>
    </row>
    <row r="6" spans="1:17">
      <c r="B6" s="235" t="s">
        <v>65</v>
      </c>
      <c r="C6" s="235"/>
      <c r="D6" s="235"/>
      <c r="E6" s="235"/>
      <c r="F6" s="235"/>
      <c r="G6" s="235"/>
      <c r="H6" s="235"/>
      <c r="I6" s="54"/>
      <c r="J6" s="55"/>
      <c r="K6" s="55"/>
      <c r="L6" s="55"/>
      <c r="M6" s="55"/>
      <c r="N6" s="55"/>
    </row>
    <row r="7" spans="1:17">
      <c r="A7" s="46" t="s">
        <v>2</v>
      </c>
      <c r="B7" s="236" t="s">
        <v>266</v>
      </c>
      <c r="C7" s="236"/>
      <c r="D7" s="236"/>
      <c r="E7" s="236"/>
      <c r="F7" s="236"/>
      <c r="G7" s="236"/>
      <c r="H7" s="236"/>
      <c r="I7" s="236"/>
      <c r="J7" s="236"/>
      <c r="K7" s="236"/>
      <c r="L7" s="236"/>
      <c r="M7" s="236"/>
      <c r="N7" s="236"/>
      <c r="O7" s="236"/>
      <c r="P7" s="236"/>
      <c r="Q7" s="236"/>
    </row>
    <row r="8" spans="1:17" ht="90" customHeight="1">
      <c r="B8" s="114" t="s">
        <v>2</v>
      </c>
      <c r="C8" s="237" t="s">
        <v>270</v>
      </c>
      <c r="D8" s="237"/>
      <c r="E8" s="237"/>
      <c r="F8" s="237"/>
      <c r="G8" s="237"/>
      <c r="H8" s="237"/>
      <c r="I8" s="237"/>
      <c r="J8" s="55"/>
      <c r="K8" s="55"/>
      <c r="L8" s="55"/>
      <c r="M8" s="55"/>
      <c r="N8" s="55"/>
    </row>
    <row r="9" spans="1:17" ht="90" customHeight="1">
      <c r="B9" s="114" t="s">
        <v>2</v>
      </c>
      <c r="C9" s="237" t="s">
        <v>269</v>
      </c>
      <c r="D9" s="237"/>
      <c r="E9" s="237"/>
      <c r="F9" s="237"/>
      <c r="G9" s="237"/>
      <c r="H9" s="237"/>
      <c r="I9" s="237"/>
      <c r="J9" s="55"/>
      <c r="K9" s="55"/>
      <c r="L9" s="55"/>
      <c r="M9" s="55"/>
      <c r="N9" s="55"/>
    </row>
    <row r="10" spans="1:17" ht="90" customHeight="1">
      <c r="B10" s="114" t="s">
        <v>2</v>
      </c>
      <c r="C10" s="237" t="s">
        <v>268</v>
      </c>
      <c r="D10" s="237"/>
      <c r="E10" s="237"/>
      <c r="F10" s="237"/>
      <c r="G10" s="237"/>
      <c r="H10" s="237"/>
      <c r="I10" s="237"/>
      <c r="J10" s="55"/>
      <c r="K10" s="55"/>
      <c r="L10" s="55"/>
      <c r="M10" s="55"/>
      <c r="N10" s="55"/>
    </row>
    <row r="11" spans="1:17" ht="90" customHeight="1">
      <c r="B11" s="114" t="s">
        <v>2</v>
      </c>
      <c r="C11" s="237" t="s">
        <v>267</v>
      </c>
      <c r="D11" s="237"/>
      <c r="E11" s="237"/>
      <c r="F11" s="237"/>
      <c r="G11" s="237"/>
      <c r="H11" s="237"/>
      <c r="I11" s="237"/>
      <c r="J11" s="55"/>
      <c r="K11" s="55"/>
      <c r="L11" s="55"/>
      <c r="M11" s="55"/>
      <c r="N11" s="55"/>
    </row>
    <row r="12" spans="1:17">
      <c r="B12" s="112"/>
      <c r="C12" s="112"/>
      <c r="D12" s="112"/>
      <c r="E12" s="112"/>
      <c r="F12" s="112"/>
      <c r="G12" s="112"/>
      <c r="H12" s="112"/>
      <c r="I12" s="54"/>
      <c r="J12" s="55"/>
      <c r="K12" s="55"/>
      <c r="L12" s="55"/>
      <c r="M12" s="55"/>
      <c r="N12" s="55"/>
    </row>
    <row r="13" spans="1:17">
      <c r="A13" s="46" t="s">
        <v>2</v>
      </c>
      <c r="B13" s="236" t="s">
        <v>81</v>
      </c>
      <c r="C13" s="236"/>
      <c r="D13" s="236"/>
      <c r="E13" s="236"/>
      <c r="F13" s="236"/>
      <c r="G13" s="236"/>
      <c r="H13" s="236"/>
      <c r="I13" s="236"/>
      <c r="J13" s="236"/>
      <c r="K13" s="236"/>
      <c r="L13" s="236"/>
      <c r="M13" s="236"/>
      <c r="N13" s="236"/>
      <c r="O13" s="236"/>
      <c r="P13" s="236"/>
      <c r="Q13" s="236"/>
    </row>
    <row r="14" spans="1:17" s="58" customFormat="1" ht="51" customHeight="1">
      <c r="A14" s="57"/>
      <c r="B14" s="56" t="s">
        <v>2</v>
      </c>
      <c r="C14" s="236" t="s">
        <v>88</v>
      </c>
      <c r="D14" s="236"/>
      <c r="E14" s="236"/>
      <c r="F14" s="236"/>
      <c r="G14" s="236"/>
      <c r="H14" s="236"/>
      <c r="I14" s="236"/>
      <c r="J14" s="55"/>
      <c r="K14" s="55"/>
      <c r="L14" s="55"/>
      <c r="M14" s="55"/>
      <c r="N14" s="55"/>
      <c r="O14" s="55"/>
      <c r="P14" s="55"/>
      <c r="Q14" s="55"/>
    </row>
    <row r="15" spans="1:17" s="58" customFormat="1" ht="51" customHeight="1">
      <c r="A15" s="57"/>
      <c r="B15" s="56" t="s">
        <v>2</v>
      </c>
      <c r="C15" s="236" t="s">
        <v>89</v>
      </c>
      <c r="D15" s="236"/>
      <c r="E15" s="236"/>
      <c r="F15" s="236"/>
      <c r="G15" s="236"/>
      <c r="H15" s="236"/>
      <c r="I15" s="236"/>
      <c r="J15" s="55"/>
      <c r="K15" s="55"/>
      <c r="L15" s="55"/>
      <c r="M15" s="55"/>
      <c r="N15" s="55"/>
      <c r="O15" s="55"/>
      <c r="P15" s="55"/>
      <c r="Q15" s="55"/>
    </row>
    <row r="16" spans="1:17" s="58" customFormat="1" ht="38" customHeight="1">
      <c r="A16" s="57"/>
      <c r="B16" s="56" t="s">
        <v>2</v>
      </c>
      <c r="C16" s="236" t="s">
        <v>90</v>
      </c>
      <c r="D16" s="236"/>
      <c r="E16" s="236"/>
      <c r="F16" s="236"/>
      <c r="G16" s="236"/>
      <c r="H16" s="236"/>
      <c r="I16" s="236"/>
      <c r="J16" s="55"/>
      <c r="K16" s="55"/>
      <c r="L16" s="55"/>
      <c r="M16" s="55"/>
      <c r="N16" s="55"/>
      <c r="O16" s="55"/>
      <c r="P16" s="55"/>
      <c r="Q16" s="55"/>
    </row>
    <row r="17" spans="1:17" s="58" customFormat="1" ht="51" customHeight="1">
      <c r="A17" s="57"/>
      <c r="B17" s="56" t="s">
        <v>2</v>
      </c>
      <c r="C17" s="236" t="s">
        <v>91</v>
      </c>
      <c r="D17" s="236"/>
      <c r="E17" s="236"/>
      <c r="F17" s="236"/>
      <c r="G17" s="236"/>
      <c r="H17" s="236"/>
      <c r="I17" s="236"/>
      <c r="J17" s="55"/>
      <c r="K17" s="55"/>
      <c r="L17" s="55"/>
      <c r="M17" s="55"/>
      <c r="N17" s="55"/>
      <c r="O17" s="55"/>
      <c r="P17" s="55"/>
      <c r="Q17" s="55"/>
    </row>
    <row r="18" spans="1:17" s="58" customFormat="1" ht="51" customHeight="1">
      <c r="A18" s="57"/>
      <c r="B18" s="56" t="s">
        <v>2</v>
      </c>
      <c r="C18" s="236" t="s">
        <v>92</v>
      </c>
      <c r="D18" s="236"/>
      <c r="E18" s="236"/>
      <c r="F18" s="236"/>
      <c r="G18" s="236"/>
      <c r="H18" s="236"/>
      <c r="I18" s="236"/>
      <c r="J18" s="55"/>
      <c r="K18" s="55"/>
      <c r="L18" s="55"/>
      <c r="M18" s="55"/>
      <c r="N18" s="55"/>
      <c r="O18" s="55"/>
      <c r="P18" s="55"/>
      <c r="Q18" s="55"/>
    </row>
    <row r="19" spans="1:17">
      <c r="A19" s="46" t="s">
        <v>2</v>
      </c>
      <c r="B19" s="236" t="s">
        <v>76</v>
      </c>
      <c r="C19" s="236"/>
      <c r="D19" s="236"/>
      <c r="E19" s="236"/>
      <c r="F19" s="236"/>
      <c r="G19" s="236"/>
      <c r="H19" s="236"/>
      <c r="I19" s="236"/>
      <c r="J19" s="236"/>
      <c r="K19" s="236"/>
      <c r="L19" s="236"/>
      <c r="M19" s="236"/>
      <c r="N19" s="236"/>
      <c r="O19" s="236"/>
      <c r="P19" s="236"/>
      <c r="Q19" s="236"/>
    </row>
    <row r="20" spans="1:17" ht="20" customHeight="1">
      <c r="B20" s="56" t="s">
        <v>2</v>
      </c>
      <c r="C20" s="236" t="s">
        <v>80</v>
      </c>
      <c r="D20" s="236"/>
      <c r="E20" s="236"/>
      <c r="F20" s="236"/>
      <c r="G20" s="236"/>
      <c r="H20" s="236"/>
      <c r="I20" s="236"/>
      <c r="J20" s="236"/>
      <c r="K20" s="236"/>
      <c r="L20" s="236"/>
      <c r="M20" s="236"/>
      <c r="N20" s="236"/>
      <c r="O20" s="236"/>
      <c r="P20" s="236"/>
      <c r="Q20" s="236"/>
    </row>
    <row r="21" spans="1:17" ht="20" customHeight="1">
      <c r="B21" s="56" t="s">
        <v>2</v>
      </c>
      <c r="C21" s="236" t="s">
        <v>79</v>
      </c>
      <c r="D21" s="236"/>
      <c r="E21" s="236"/>
      <c r="F21" s="236"/>
      <c r="G21" s="236"/>
      <c r="H21" s="236"/>
      <c r="I21" s="236"/>
      <c r="J21" s="236"/>
      <c r="K21" s="236"/>
      <c r="L21" s="236"/>
      <c r="M21" s="236"/>
      <c r="N21" s="236"/>
      <c r="O21" s="236"/>
      <c r="P21" s="236"/>
      <c r="Q21" s="236"/>
    </row>
    <row r="22" spans="1:17" ht="20" customHeight="1">
      <c r="B22" s="56" t="s">
        <v>2</v>
      </c>
      <c r="C22" s="236" t="s">
        <v>82</v>
      </c>
      <c r="D22" s="236"/>
      <c r="E22" s="236"/>
      <c r="F22" s="236"/>
      <c r="G22" s="236"/>
      <c r="H22" s="236"/>
      <c r="I22" s="236"/>
      <c r="J22" s="236"/>
      <c r="K22" s="236"/>
      <c r="L22" s="236"/>
      <c r="M22" s="236"/>
      <c r="N22" s="236"/>
      <c r="O22" s="236"/>
      <c r="P22" s="236"/>
      <c r="Q22" s="236"/>
    </row>
    <row r="23" spans="1:17" ht="20" customHeight="1">
      <c r="B23" s="56" t="s">
        <v>2</v>
      </c>
      <c r="C23" s="236" t="s">
        <v>78</v>
      </c>
      <c r="D23" s="236"/>
      <c r="E23" s="236"/>
      <c r="F23" s="236"/>
      <c r="G23" s="236"/>
      <c r="H23" s="236"/>
      <c r="I23" s="236"/>
      <c r="J23" s="236"/>
      <c r="K23" s="236"/>
      <c r="L23" s="236"/>
      <c r="M23" s="236"/>
      <c r="N23" s="236"/>
      <c r="O23" s="236"/>
      <c r="P23" s="236"/>
      <c r="Q23" s="236"/>
    </row>
    <row r="24" spans="1:17" ht="20" customHeight="1">
      <c r="B24" s="56" t="s">
        <v>2</v>
      </c>
      <c r="C24" s="236" t="s">
        <v>77</v>
      </c>
      <c r="D24" s="236"/>
      <c r="E24" s="236"/>
      <c r="F24" s="236"/>
      <c r="G24" s="236"/>
      <c r="H24" s="236"/>
      <c r="I24" s="236"/>
      <c r="J24" s="236"/>
      <c r="K24" s="236"/>
      <c r="L24" s="236"/>
      <c r="M24" s="236"/>
      <c r="N24" s="236"/>
      <c r="O24" s="236"/>
      <c r="P24" s="236"/>
      <c r="Q24" s="236"/>
    </row>
    <row r="25" spans="1:17" ht="33" customHeight="1">
      <c r="B25" s="56"/>
      <c r="C25" s="56"/>
      <c r="D25" s="56"/>
      <c r="E25" s="56"/>
      <c r="F25" s="56"/>
      <c r="G25" s="57"/>
      <c r="H25" s="57"/>
      <c r="I25" s="57"/>
      <c r="J25" s="57"/>
      <c r="K25" s="35"/>
      <c r="L25" s="56"/>
      <c r="M25" s="56"/>
      <c r="N25" s="56"/>
    </row>
    <row r="26" spans="1:17" ht="33" customHeight="1">
      <c r="B26" s="56"/>
      <c r="C26" s="56"/>
      <c r="D26" s="56"/>
      <c r="E26" s="56"/>
      <c r="F26" s="57"/>
      <c r="G26" s="57"/>
      <c r="H26" s="57"/>
      <c r="I26" s="57"/>
      <c r="J26" s="35"/>
      <c r="K26" s="56"/>
      <c r="L26" s="56"/>
      <c r="M26" s="56"/>
      <c r="N26" s="56"/>
    </row>
    <row r="27" spans="1:17" ht="33" customHeight="1">
      <c r="B27" s="56"/>
      <c r="C27" s="56"/>
      <c r="D27" s="56"/>
      <c r="E27" s="56"/>
      <c r="F27" s="56"/>
      <c r="G27" s="56"/>
      <c r="H27" s="56"/>
      <c r="I27" s="56"/>
      <c r="J27" s="56"/>
      <c r="K27" s="56"/>
      <c r="L27" s="56"/>
      <c r="M27" s="56"/>
      <c r="N27" s="56"/>
    </row>
    <row r="28" spans="1:17" ht="33" customHeight="1">
      <c r="B28" s="56"/>
      <c r="C28" s="56"/>
      <c r="D28" s="56"/>
      <c r="E28" s="56"/>
      <c r="F28" s="56"/>
      <c r="G28" s="56"/>
      <c r="H28" s="56"/>
      <c r="I28" s="56"/>
      <c r="J28" s="56"/>
      <c r="K28" s="56"/>
      <c r="L28" s="56"/>
      <c r="M28" s="56"/>
      <c r="N28" s="56"/>
    </row>
    <row r="29" spans="1:17" ht="33" customHeight="1">
      <c r="B29" s="56"/>
      <c r="C29" s="56"/>
      <c r="D29" s="56"/>
      <c r="E29" s="56"/>
      <c r="F29" s="56"/>
      <c r="G29" s="56"/>
      <c r="H29" s="56"/>
      <c r="I29" s="56"/>
      <c r="J29" s="56"/>
      <c r="K29" s="56"/>
      <c r="L29" s="56"/>
      <c r="M29" s="56"/>
      <c r="N29" s="56"/>
    </row>
    <row r="30" spans="1:17" ht="33" customHeight="1">
      <c r="B30" s="56"/>
      <c r="C30" s="56"/>
      <c r="D30" s="56"/>
      <c r="E30" s="56"/>
      <c r="F30" s="56"/>
      <c r="G30" s="56"/>
      <c r="H30" s="56"/>
      <c r="I30" s="56"/>
      <c r="J30" s="56"/>
      <c r="K30" s="56"/>
      <c r="L30" s="56"/>
      <c r="M30" s="56"/>
      <c r="N30" s="56"/>
    </row>
    <row r="31" spans="1:17" ht="18.75" customHeight="1">
      <c r="B31" s="56"/>
      <c r="C31" s="56"/>
      <c r="D31" s="56"/>
      <c r="E31" s="56"/>
      <c r="F31" s="56"/>
      <c r="G31" s="56"/>
      <c r="H31" s="56"/>
      <c r="I31" s="56"/>
      <c r="J31" s="56"/>
      <c r="K31" s="56"/>
      <c r="L31" s="56"/>
      <c r="M31" s="56"/>
      <c r="N31" s="56"/>
    </row>
    <row r="32" spans="1:17">
      <c r="A32" s="46" t="s">
        <v>2</v>
      </c>
      <c r="B32" s="56"/>
      <c r="C32" s="56"/>
      <c r="D32" s="56"/>
      <c r="E32" s="56"/>
      <c r="F32" s="56"/>
      <c r="G32" s="56"/>
      <c r="H32" s="56"/>
      <c r="I32" s="56"/>
      <c r="J32" s="56"/>
      <c r="K32" s="56"/>
      <c r="L32" s="56"/>
      <c r="M32" s="56"/>
      <c r="N32" s="56"/>
    </row>
    <row r="33" spans="1:14">
      <c r="B33" s="56"/>
      <c r="C33" s="56"/>
      <c r="D33" s="56"/>
      <c r="E33" s="56"/>
      <c r="F33" s="56"/>
      <c r="G33" s="56"/>
      <c r="H33" s="56"/>
      <c r="I33" s="56"/>
      <c r="J33" s="56"/>
      <c r="K33" s="56"/>
      <c r="L33" s="56"/>
      <c r="M33" s="56"/>
      <c r="N33" s="56"/>
    </row>
    <row r="34" spans="1:14">
      <c r="B34" s="56"/>
      <c r="C34" s="56"/>
      <c r="D34" s="56"/>
      <c r="E34" s="56"/>
      <c r="F34" s="56"/>
      <c r="G34" s="56"/>
      <c r="H34" s="56"/>
      <c r="I34" s="56"/>
      <c r="J34" s="56"/>
      <c r="K34" s="56"/>
      <c r="L34" s="56"/>
      <c r="M34" s="56"/>
      <c r="N34" s="56"/>
    </row>
    <row r="35" spans="1:14" ht="19" customHeight="1">
      <c r="B35" s="56"/>
      <c r="C35" s="56"/>
      <c r="D35" s="56"/>
      <c r="E35" s="56"/>
      <c r="F35" s="56"/>
      <c r="G35" s="56"/>
      <c r="H35" s="56"/>
      <c r="I35" s="56"/>
      <c r="J35" s="56"/>
      <c r="K35" s="56"/>
      <c r="L35" s="56"/>
      <c r="M35" s="56"/>
      <c r="N35" s="56"/>
    </row>
    <row r="36" spans="1:14" ht="19" customHeight="1">
      <c r="A36" s="46" t="s">
        <v>2</v>
      </c>
      <c r="B36" s="56"/>
      <c r="C36" s="56"/>
      <c r="D36" s="56"/>
      <c r="E36" s="56"/>
      <c r="F36" s="56"/>
      <c r="G36" s="56"/>
      <c r="H36" s="56"/>
      <c r="I36" s="56"/>
      <c r="J36" s="56"/>
      <c r="K36" s="56"/>
      <c r="L36" s="56"/>
      <c r="M36" s="56"/>
      <c r="N36" s="56"/>
    </row>
    <row r="37" spans="1:14" ht="19" customHeight="1">
      <c r="B37" s="56"/>
      <c r="C37" s="56"/>
      <c r="D37" s="56"/>
      <c r="E37" s="56"/>
      <c r="F37" s="56"/>
      <c r="G37" s="56"/>
      <c r="H37" s="56"/>
      <c r="I37" s="56"/>
      <c r="J37" s="56"/>
      <c r="K37" s="56"/>
      <c r="L37" s="56"/>
      <c r="M37" s="56"/>
      <c r="N37" s="56"/>
    </row>
    <row r="38" spans="1:14" ht="19" customHeight="1">
      <c r="A38" s="46" t="s">
        <v>2</v>
      </c>
      <c r="B38" s="56"/>
      <c r="C38" s="56"/>
      <c r="D38" s="56"/>
      <c r="E38" s="56"/>
      <c r="F38" s="56"/>
      <c r="G38" s="56"/>
      <c r="H38" s="56"/>
      <c r="I38" s="56"/>
      <c r="J38" s="55"/>
      <c r="K38" s="55"/>
      <c r="L38" s="55"/>
      <c r="M38" s="55"/>
      <c r="N38" s="55"/>
    </row>
    <row r="39" spans="1:14" ht="19" customHeight="1">
      <c r="C39" s="55"/>
      <c r="D39" s="55"/>
      <c r="E39" s="55"/>
      <c r="F39" s="55"/>
      <c r="G39" s="55"/>
      <c r="H39" s="55"/>
      <c r="I39" s="55"/>
      <c r="J39" s="55"/>
      <c r="K39" s="55"/>
      <c r="L39" s="55"/>
      <c r="M39" s="55"/>
      <c r="N39" s="55"/>
    </row>
    <row r="40" spans="1:14" ht="19" customHeight="1">
      <c r="C40" s="55"/>
      <c r="D40" s="55"/>
      <c r="E40" s="55"/>
      <c r="F40" s="55"/>
      <c r="G40" s="55"/>
      <c r="H40" s="55"/>
      <c r="I40" s="55"/>
      <c r="J40" s="55"/>
      <c r="K40" s="55"/>
      <c r="L40" s="55"/>
      <c r="M40" s="55"/>
      <c r="N40" s="55"/>
    </row>
    <row r="41" spans="1:14" ht="19" customHeight="1">
      <c r="C41" s="55"/>
      <c r="D41" s="55"/>
      <c r="E41" s="55"/>
      <c r="F41" s="55"/>
      <c r="G41" s="55"/>
      <c r="H41" s="55"/>
      <c r="I41" s="55"/>
      <c r="J41" s="55"/>
      <c r="K41" s="55"/>
      <c r="L41" s="55"/>
      <c r="M41" s="55"/>
      <c r="N41" s="55"/>
    </row>
    <row r="42" spans="1:14">
      <c r="C42" s="55"/>
      <c r="D42" s="55"/>
      <c r="E42" s="55"/>
      <c r="F42" s="55"/>
      <c r="G42" s="55"/>
      <c r="H42" s="55"/>
      <c r="I42" s="55"/>
    </row>
  </sheetData>
  <sheetProtection password="B53E" sheet="1" objects="1" scenarios="1" formatCells="0" formatColumns="0" formatRows="0" insertColumns="0" insertRows="0"/>
  <sortState xmlns:xlrd2="http://schemas.microsoft.com/office/spreadsheetml/2017/richdata2" ref="C20:Q24">
    <sortCondition descending="1" ref="C20:C24"/>
  </sortState>
  <mergeCells count="20">
    <mergeCell ref="C24:Q24"/>
    <mergeCell ref="B4:I5"/>
    <mergeCell ref="C23:Q23"/>
    <mergeCell ref="C18:I18"/>
    <mergeCell ref="B19:Q19"/>
    <mergeCell ref="C21:Q21"/>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569</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5" customWidth="1"/>
    <col min="2" max="2" width="45.83203125" style="36" customWidth="1"/>
    <col min="3" max="3" width="15.83203125" style="35" customWidth="1"/>
    <col min="4" max="4" width="3.83203125" style="35" customWidth="1"/>
    <col min="5" max="19" width="10.83203125" style="35"/>
    <col min="20" max="26" width="10.83203125" style="135"/>
    <col min="27" max="16384" width="10.83203125" style="35"/>
  </cols>
  <sheetData>
    <row r="1" spans="1:26" ht="80" customHeight="1">
      <c r="E1" s="38"/>
      <c r="N1"/>
      <c r="O1"/>
      <c r="R1"/>
      <c r="S1"/>
      <c r="T1" s="131" t="s">
        <v>279</v>
      </c>
      <c r="U1" s="131" t="s">
        <v>280</v>
      </c>
      <c r="V1" s="131"/>
      <c r="W1" s="132"/>
      <c r="X1" s="131" t="s">
        <v>281</v>
      </c>
      <c r="Y1" s="131" t="s">
        <v>280</v>
      </c>
      <c r="Z1" s="132"/>
    </row>
    <row r="2" spans="1:26" ht="40" customHeight="1">
      <c r="A2" s="37"/>
      <c r="B2" s="37"/>
      <c r="C2" s="37"/>
      <c r="D2" s="37"/>
      <c r="E2" s="37"/>
      <c r="F2" s="37"/>
      <c r="G2" s="37"/>
      <c r="N2"/>
      <c r="O2"/>
      <c r="P2"/>
      <c r="R2"/>
      <c r="S2"/>
      <c r="T2" s="131" t="s">
        <v>282</v>
      </c>
      <c r="U2" s="344">
        <f t="shared" ref="U2:U21" si="0">COUNTIF($B$33:$B$232,$T2)</f>
        <v>24</v>
      </c>
      <c r="V2" s="345">
        <f t="shared" ref="V2:V21" si="1">$U2/(200-COUNTBLANK($B$33:$B$232))</f>
        <v>0.1875</v>
      </c>
      <c r="W2" s="132"/>
      <c r="X2" s="131" t="s">
        <v>283</v>
      </c>
      <c r="Y2" s="344">
        <f>COUNTIF($C$33:$C$232,$X2)</f>
        <v>58</v>
      </c>
      <c r="Z2" s="134">
        <f>$Y2/(200-COUNTBLANK($B$33:$B$232))</f>
        <v>0.453125</v>
      </c>
    </row>
    <row r="3" spans="1:26" ht="20" customHeight="1">
      <c r="A3" s="39"/>
      <c r="B3" s="39"/>
      <c r="C3" s="39"/>
      <c r="D3" s="39"/>
      <c r="E3" s="37"/>
      <c r="F3" s="37"/>
      <c r="G3" s="37"/>
      <c r="N3"/>
      <c r="O3"/>
      <c r="P3"/>
      <c r="R3"/>
      <c r="S3"/>
      <c r="T3" s="131" t="s">
        <v>284</v>
      </c>
      <c r="U3" s="344">
        <f t="shared" si="0"/>
        <v>17</v>
      </c>
      <c r="V3" s="345">
        <f t="shared" si="1"/>
        <v>0.1328125</v>
      </c>
      <c r="W3" s="132"/>
      <c r="X3" s="131" t="s">
        <v>285</v>
      </c>
      <c r="Y3" s="344">
        <f>COUNTIF($C$33:$C$232,$X3)</f>
        <v>35</v>
      </c>
      <c r="Z3" s="134">
        <f>$Y3/(200-COUNTBLANK($B$33:$B$232))</f>
        <v>0.2734375</v>
      </c>
    </row>
    <row r="4" spans="1:26" ht="15.75" customHeight="1">
      <c r="A4" s="14"/>
      <c r="B4" s="14"/>
      <c r="C4" s="14"/>
      <c r="D4" s="14"/>
      <c r="E4" s="14"/>
      <c r="F4" s="14"/>
      <c r="G4" s="14"/>
      <c r="H4" s="130"/>
      <c r="I4" s="130"/>
      <c r="J4" s="130"/>
      <c r="K4" s="130"/>
      <c r="L4" s="130"/>
      <c r="M4" s="130"/>
      <c r="N4"/>
      <c r="O4"/>
      <c r="P4"/>
      <c r="R4"/>
      <c r="S4"/>
      <c r="T4" s="131" t="s">
        <v>286</v>
      </c>
      <c r="U4" s="344">
        <f t="shared" si="0"/>
        <v>10</v>
      </c>
      <c r="V4" s="345">
        <f t="shared" si="1"/>
        <v>7.8125E-2</v>
      </c>
      <c r="W4" s="132"/>
      <c r="X4" s="131" t="s">
        <v>287</v>
      </c>
      <c r="Y4" s="344">
        <f>COUNTIF($C$33:$C$232,$X4)</f>
        <v>35</v>
      </c>
      <c r="Z4" s="134">
        <f>$Y4/(200-COUNTBLANK($B$33:$B$232))</f>
        <v>0.2734375</v>
      </c>
    </row>
    <row r="5" spans="1:26" ht="15.75" customHeight="1">
      <c r="A5" s="14"/>
      <c r="B5" s="14"/>
      <c r="C5" s="14"/>
      <c r="D5" s="14"/>
      <c r="E5" s="14"/>
      <c r="F5" s="14"/>
      <c r="G5" s="14"/>
      <c r="H5" s="130"/>
      <c r="I5" s="130"/>
      <c r="J5" s="130"/>
      <c r="K5" s="130"/>
      <c r="L5" s="130"/>
      <c r="M5" s="130"/>
      <c r="N5"/>
      <c r="O5"/>
      <c r="P5"/>
      <c r="T5" s="131" t="s">
        <v>288</v>
      </c>
      <c r="U5" s="344">
        <f t="shared" si="0"/>
        <v>10</v>
      </c>
      <c r="V5" s="345">
        <f t="shared" si="1"/>
        <v>7.8125E-2</v>
      </c>
      <c r="W5" s="132"/>
      <c r="X5" s="132"/>
      <c r="Y5" s="132"/>
      <c r="Z5" s="132"/>
    </row>
    <row r="6" spans="1:26" ht="15.75" customHeight="1">
      <c r="A6" s="14"/>
      <c r="B6" s="14"/>
      <c r="C6" s="14"/>
      <c r="D6" s="14"/>
      <c r="E6" s="14"/>
      <c r="F6" s="14"/>
      <c r="G6" s="14"/>
      <c r="H6" s="130"/>
      <c r="I6" s="130"/>
      <c r="J6" s="130"/>
      <c r="K6" s="130"/>
      <c r="L6" s="130"/>
      <c r="M6" s="130"/>
      <c r="N6"/>
      <c r="O6"/>
      <c r="P6"/>
      <c r="T6" s="131" t="s">
        <v>289</v>
      </c>
      <c r="U6" s="344">
        <f t="shared" si="0"/>
        <v>9</v>
      </c>
      <c r="V6" s="345">
        <f t="shared" si="1"/>
        <v>7.03125E-2</v>
      </c>
      <c r="W6" s="132"/>
      <c r="X6" s="132"/>
      <c r="Y6" s="132"/>
      <c r="Z6" s="132"/>
    </row>
    <row r="7" spans="1:26" ht="15.75" customHeight="1">
      <c r="A7" s="14"/>
      <c r="B7" s="14"/>
      <c r="C7" s="14"/>
      <c r="D7" s="14"/>
      <c r="E7" s="14"/>
      <c r="F7" s="14"/>
      <c r="G7" s="14"/>
      <c r="H7" s="130"/>
      <c r="I7" s="130"/>
      <c r="J7" s="130"/>
      <c r="K7" s="130"/>
      <c r="L7" s="130"/>
      <c r="M7" s="130"/>
      <c r="N7"/>
      <c r="O7"/>
      <c r="P7"/>
      <c r="T7" s="131" t="s">
        <v>290</v>
      </c>
      <c r="U7" s="344">
        <f t="shared" si="0"/>
        <v>8</v>
      </c>
      <c r="V7" s="345">
        <f t="shared" si="1"/>
        <v>6.25E-2</v>
      </c>
      <c r="W7" s="132"/>
      <c r="X7" s="132"/>
      <c r="Y7" s="132"/>
      <c r="Z7" s="132"/>
    </row>
    <row r="8" spans="1:26" ht="15.75" customHeight="1">
      <c r="A8" s="14"/>
      <c r="B8" s="14"/>
      <c r="C8" s="14"/>
      <c r="D8" s="14"/>
      <c r="E8" s="14"/>
      <c r="F8" s="14"/>
      <c r="G8" s="14"/>
      <c r="H8" s="130"/>
      <c r="I8" s="130"/>
      <c r="J8" s="130"/>
      <c r="K8" s="130"/>
      <c r="L8" s="130"/>
      <c r="M8" s="130"/>
      <c r="N8"/>
      <c r="O8"/>
      <c r="P8"/>
      <c r="T8" s="131" t="s">
        <v>291</v>
      </c>
      <c r="U8" s="344">
        <f t="shared" si="0"/>
        <v>8</v>
      </c>
      <c r="V8" s="345">
        <f t="shared" si="1"/>
        <v>6.25E-2</v>
      </c>
      <c r="W8" s="132"/>
      <c r="X8" s="132"/>
      <c r="Y8" s="132"/>
      <c r="Z8" s="132"/>
    </row>
    <row r="9" spans="1:26" ht="15.75" customHeight="1">
      <c r="A9" s="14"/>
      <c r="B9" s="14"/>
      <c r="C9" s="14"/>
      <c r="D9" s="14"/>
      <c r="E9" s="14"/>
      <c r="F9" s="14"/>
      <c r="G9" s="14"/>
      <c r="H9" s="130"/>
      <c r="I9" s="130"/>
      <c r="J9" s="130"/>
      <c r="K9" s="130"/>
      <c r="L9" s="130"/>
      <c r="M9" s="130"/>
      <c r="N9"/>
      <c r="O9"/>
      <c r="P9"/>
      <c r="T9" s="131" t="s">
        <v>292</v>
      </c>
      <c r="U9" s="344">
        <f t="shared" si="0"/>
        <v>8</v>
      </c>
      <c r="V9" s="345">
        <f t="shared" si="1"/>
        <v>6.25E-2</v>
      </c>
      <c r="W9" s="132"/>
      <c r="X9" s="132"/>
      <c r="Y9" s="132"/>
      <c r="Z9" s="132"/>
    </row>
    <row r="10" spans="1:26" ht="15.75" customHeight="1">
      <c r="A10" s="14"/>
      <c r="B10" s="14"/>
      <c r="C10" s="14"/>
      <c r="D10" s="14"/>
      <c r="E10" s="14"/>
      <c r="F10" s="14"/>
      <c r="G10" s="14"/>
      <c r="H10" s="130"/>
      <c r="I10" s="130"/>
      <c r="J10" s="130"/>
      <c r="K10" s="130"/>
      <c r="L10" s="130"/>
      <c r="M10" s="130"/>
      <c r="N10"/>
      <c r="O10"/>
      <c r="P10"/>
      <c r="T10" s="131" t="s">
        <v>293</v>
      </c>
      <c r="U10" s="344">
        <f t="shared" si="0"/>
        <v>5</v>
      </c>
      <c r="V10" s="345">
        <f t="shared" si="1"/>
        <v>3.90625E-2</v>
      </c>
      <c r="W10" s="132"/>
      <c r="X10" s="132"/>
      <c r="Y10" s="132"/>
      <c r="Z10" s="132"/>
    </row>
    <row r="11" spans="1:26" ht="15.75" customHeight="1">
      <c r="A11" s="14"/>
      <c r="B11" s="14"/>
      <c r="C11" s="14"/>
      <c r="D11" s="14"/>
      <c r="E11" s="14"/>
      <c r="F11" s="14"/>
      <c r="G11" s="14"/>
      <c r="H11" s="130"/>
      <c r="I11" s="130"/>
      <c r="J11" s="130"/>
      <c r="K11" s="130"/>
      <c r="L11" s="130"/>
      <c r="M11" s="130"/>
      <c r="N11"/>
      <c r="O11"/>
      <c r="P11"/>
      <c r="T11" s="131" t="s">
        <v>294</v>
      </c>
      <c r="U11" s="344">
        <f t="shared" si="0"/>
        <v>5</v>
      </c>
      <c r="V11" s="345">
        <f t="shared" si="1"/>
        <v>3.90625E-2</v>
      </c>
      <c r="W11" s="132"/>
      <c r="X11" s="132"/>
      <c r="Y11" s="132"/>
      <c r="Z11" s="132"/>
    </row>
    <row r="12" spans="1:26" ht="15.75" customHeight="1">
      <c r="A12" s="14"/>
      <c r="B12" s="14"/>
      <c r="C12" s="14"/>
      <c r="D12" s="14"/>
      <c r="E12" s="14"/>
      <c r="F12" s="14"/>
      <c r="G12" s="14"/>
      <c r="H12" s="130"/>
      <c r="I12" s="130"/>
      <c r="J12" s="130"/>
      <c r="K12" s="130"/>
      <c r="L12" s="130"/>
      <c r="M12" s="130"/>
      <c r="N12"/>
      <c r="O12"/>
      <c r="P12"/>
      <c r="T12" s="131" t="s">
        <v>295</v>
      </c>
      <c r="U12" s="344">
        <f t="shared" si="0"/>
        <v>4</v>
      </c>
      <c r="V12" s="345">
        <f t="shared" si="1"/>
        <v>3.125E-2</v>
      </c>
      <c r="W12" s="132"/>
      <c r="X12" s="132"/>
      <c r="Y12" s="132"/>
      <c r="Z12" s="132"/>
    </row>
    <row r="13" spans="1:26" ht="15.75" customHeight="1">
      <c r="A13" s="14"/>
      <c r="B13" s="14"/>
      <c r="C13" s="14"/>
      <c r="D13" s="14"/>
      <c r="E13" s="14"/>
      <c r="F13" s="14"/>
      <c r="G13" s="14"/>
      <c r="H13" s="130"/>
      <c r="I13" s="130"/>
      <c r="J13" s="130"/>
      <c r="K13" s="130"/>
      <c r="L13" s="130"/>
      <c r="M13" s="130"/>
      <c r="N13"/>
      <c r="O13"/>
      <c r="P13"/>
      <c r="T13" s="131" t="s">
        <v>296</v>
      </c>
      <c r="U13" s="344">
        <f t="shared" si="0"/>
        <v>4</v>
      </c>
      <c r="V13" s="345">
        <f t="shared" si="1"/>
        <v>3.125E-2</v>
      </c>
      <c r="W13" s="132"/>
      <c r="X13" s="132"/>
      <c r="Y13" s="132"/>
      <c r="Z13" s="132"/>
    </row>
    <row r="14" spans="1:26" ht="15.75" customHeight="1">
      <c r="A14" s="14"/>
      <c r="B14" s="14"/>
      <c r="C14" s="14"/>
      <c r="D14" s="14"/>
      <c r="E14" s="14"/>
      <c r="F14" s="14"/>
      <c r="G14" s="14"/>
      <c r="H14" s="130"/>
      <c r="I14" s="130"/>
      <c r="J14" s="130"/>
      <c r="K14" s="130"/>
      <c r="L14" s="130"/>
      <c r="M14" s="130"/>
      <c r="N14"/>
      <c r="O14"/>
      <c r="P14"/>
      <c r="T14" s="131" t="s">
        <v>297</v>
      </c>
      <c r="U14" s="344">
        <f t="shared" si="0"/>
        <v>4</v>
      </c>
      <c r="V14" s="345">
        <f t="shared" si="1"/>
        <v>3.125E-2</v>
      </c>
      <c r="W14" s="132"/>
      <c r="X14" s="132"/>
      <c r="Y14" s="132"/>
      <c r="Z14" s="132"/>
    </row>
    <row r="15" spans="1:26" ht="15.75" customHeight="1">
      <c r="A15" s="14"/>
      <c r="B15" s="14"/>
      <c r="C15" s="14"/>
      <c r="D15" s="14"/>
      <c r="E15" s="14"/>
      <c r="F15" s="14"/>
      <c r="G15" s="14"/>
      <c r="H15" s="130"/>
      <c r="I15" s="130"/>
      <c r="J15" s="130"/>
      <c r="K15" s="130"/>
      <c r="L15" s="130"/>
      <c r="M15" s="130"/>
      <c r="N15"/>
      <c r="O15"/>
      <c r="P15"/>
      <c r="T15" s="131" t="s">
        <v>298</v>
      </c>
      <c r="U15" s="344">
        <f t="shared" si="0"/>
        <v>4</v>
      </c>
      <c r="V15" s="345">
        <f t="shared" si="1"/>
        <v>3.125E-2</v>
      </c>
      <c r="W15" s="132"/>
      <c r="X15" s="132"/>
      <c r="Y15" s="132"/>
      <c r="Z15" s="132"/>
    </row>
    <row r="16" spans="1:26" ht="15.75" customHeight="1">
      <c r="A16" s="14"/>
      <c r="B16" s="14"/>
      <c r="C16" s="14"/>
      <c r="D16" s="14"/>
      <c r="E16" s="14"/>
      <c r="F16" s="14"/>
      <c r="G16" s="14"/>
      <c r="H16" s="130"/>
      <c r="I16" s="130"/>
      <c r="J16" s="130"/>
      <c r="K16" s="130"/>
      <c r="L16" s="130"/>
      <c r="M16" s="130"/>
      <c r="N16"/>
      <c r="O16"/>
      <c r="P16"/>
      <c r="T16" s="131" t="s">
        <v>299</v>
      </c>
      <c r="U16" s="344">
        <f t="shared" si="0"/>
        <v>2</v>
      </c>
      <c r="V16" s="345">
        <f t="shared" si="1"/>
        <v>1.5625E-2</v>
      </c>
      <c r="W16" s="132"/>
      <c r="X16" s="132"/>
      <c r="Y16" s="132"/>
      <c r="Z16" s="132"/>
    </row>
    <row r="17" spans="1:26" ht="15.75" customHeight="1">
      <c r="A17" s="14"/>
      <c r="B17" s="14"/>
      <c r="C17" s="14"/>
      <c r="D17" s="14"/>
      <c r="E17" s="14"/>
      <c r="F17" s="14"/>
      <c r="G17" s="14"/>
      <c r="H17" s="130"/>
      <c r="I17" s="130"/>
      <c r="J17" s="130"/>
      <c r="K17" s="130"/>
      <c r="L17" s="130"/>
      <c r="M17" s="130"/>
      <c r="N17"/>
      <c r="O17"/>
      <c r="P17"/>
      <c r="T17" s="131" t="s">
        <v>300</v>
      </c>
      <c r="U17" s="344">
        <f t="shared" si="0"/>
        <v>2</v>
      </c>
      <c r="V17" s="345">
        <f t="shared" si="1"/>
        <v>1.5625E-2</v>
      </c>
      <c r="W17" s="132"/>
      <c r="X17" s="132"/>
      <c r="Y17" s="132"/>
      <c r="Z17" s="132"/>
    </row>
    <row r="18" spans="1:26" ht="15.75" customHeight="1">
      <c r="A18" s="14"/>
      <c r="B18" s="14"/>
      <c r="C18" s="14"/>
      <c r="D18" s="14"/>
      <c r="E18" s="14"/>
      <c r="F18" s="14"/>
      <c r="G18" s="14"/>
      <c r="H18" s="130"/>
      <c r="I18" s="130"/>
      <c r="J18" s="130"/>
      <c r="K18" s="130"/>
      <c r="L18" s="130"/>
      <c r="M18" s="130"/>
      <c r="N18"/>
      <c r="O18"/>
      <c r="P18"/>
      <c r="T18" s="131" t="s">
        <v>301</v>
      </c>
      <c r="U18" s="344">
        <f t="shared" si="0"/>
        <v>1</v>
      </c>
      <c r="V18" s="345">
        <f t="shared" si="1"/>
        <v>7.8125E-3</v>
      </c>
      <c r="W18" s="132"/>
      <c r="X18" s="132"/>
      <c r="Y18" s="132"/>
      <c r="Z18" s="132"/>
    </row>
    <row r="19" spans="1:26" ht="15" customHeight="1">
      <c r="A19" s="14"/>
      <c r="B19" s="14"/>
      <c r="C19" s="14"/>
      <c r="D19" s="14"/>
      <c r="E19" s="14"/>
      <c r="F19" s="14"/>
      <c r="G19" s="14"/>
      <c r="H19" s="130"/>
      <c r="I19" s="130"/>
      <c r="J19" s="130"/>
      <c r="K19" s="130"/>
      <c r="L19" s="130"/>
      <c r="M19" s="130"/>
      <c r="N19"/>
      <c r="O19"/>
      <c r="P19"/>
      <c r="T19" s="131" t="s">
        <v>302</v>
      </c>
      <c r="U19" s="344">
        <f t="shared" si="0"/>
        <v>1</v>
      </c>
      <c r="V19" s="345">
        <f t="shared" si="1"/>
        <v>7.8125E-3</v>
      </c>
      <c r="W19" s="132"/>
      <c r="X19" s="132"/>
      <c r="Y19" s="132"/>
      <c r="Z19" s="132"/>
    </row>
    <row r="20" spans="1:26" ht="15" customHeight="1">
      <c r="A20" s="14"/>
      <c r="B20" s="14"/>
      <c r="C20" s="14"/>
      <c r="D20" s="14"/>
      <c r="E20" s="14"/>
      <c r="F20" s="14"/>
      <c r="G20" s="14"/>
      <c r="H20" s="130"/>
      <c r="I20" s="130"/>
      <c r="J20" s="130"/>
      <c r="K20" s="130"/>
      <c r="L20" s="130"/>
      <c r="M20" s="130"/>
      <c r="N20"/>
      <c r="O20"/>
      <c r="P20"/>
      <c r="T20" s="131" t="s">
        <v>303</v>
      </c>
      <c r="U20" s="344">
        <f t="shared" si="0"/>
        <v>1</v>
      </c>
      <c r="V20" s="345">
        <f t="shared" si="1"/>
        <v>7.8125E-3</v>
      </c>
      <c r="W20" s="132"/>
      <c r="X20" s="132"/>
      <c r="Y20" s="132"/>
      <c r="Z20" s="132"/>
    </row>
    <row r="21" spans="1:26" ht="15" customHeight="1">
      <c r="A21" s="14"/>
      <c r="B21" s="14"/>
      <c r="C21" s="14"/>
      <c r="D21" s="14"/>
      <c r="E21" s="14"/>
      <c r="F21" s="14"/>
      <c r="G21" s="14"/>
      <c r="H21" s="130"/>
      <c r="I21" s="130"/>
      <c r="J21" s="130"/>
      <c r="K21" s="130"/>
      <c r="L21" s="130"/>
      <c r="M21" s="130"/>
      <c r="N21"/>
      <c r="O21"/>
      <c r="P21"/>
      <c r="T21" s="131" t="s">
        <v>304</v>
      </c>
      <c r="U21" s="344">
        <f t="shared" si="0"/>
        <v>1</v>
      </c>
      <c r="V21" s="345">
        <f t="shared" si="1"/>
        <v>7.8125E-3</v>
      </c>
      <c r="W21" s="132"/>
      <c r="X21" s="132"/>
      <c r="Y21" s="132"/>
      <c r="Z21" s="132"/>
    </row>
    <row r="22" spans="1:26" ht="15" customHeight="1">
      <c r="A22" s="14"/>
      <c r="B22" s="14"/>
      <c r="C22" s="14"/>
      <c r="D22" s="14"/>
      <c r="E22" s="14"/>
      <c r="F22" s="14"/>
      <c r="G22" s="14"/>
      <c r="H22" s="130"/>
      <c r="I22" s="130"/>
      <c r="J22" s="130"/>
      <c r="K22" s="130"/>
      <c r="L22" s="130"/>
      <c r="M22" s="130"/>
      <c r="N22"/>
      <c r="O22"/>
      <c r="P22"/>
    </row>
    <row r="23" spans="1:26" ht="15" customHeight="1">
      <c r="A23" s="14"/>
      <c r="B23" s="14"/>
      <c r="C23" s="14"/>
      <c r="D23" s="14"/>
      <c r="E23" s="14"/>
      <c r="F23" s="14"/>
      <c r="G23" s="14"/>
      <c r="H23" s="130"/>
      <c r="I23" s="130"/>
      <c r="J23" s="130"/>
      <c r="K23" s="130"/>
      <c r="L23" s="130"/>
      <c r="M23" s="130"/>
      <c r="N23"/>
      <c r="O23"/>
      <c r="P23"/>
    </row>
    <row r="24" spans="1:26" ht="15" customHeight="1">
      <c r="A24" s="14"/>
      <c r="B24" s="14"/>
      <c r="C24" s="14"/>
      <c r="D24" s="14"/>
      <c r="E24" s="14"/>
      <c r="F24" s="14"/>
      <c r="G24" s="14"/>
      <c r="H24" s="130"/>
      <c r="I24" s="130"/>
      <c r="J24" s="130"/>
      <c r="K24" s="130"/>
      <c r="L24" s="130"/>
      <c r="M24" s="130"/>
      <c r="N24"/>
      <c r="O24"/>
      <c r="P24"/>
    </row>
    <row r="25" spans="1:26" ht="15.75" customHeight="1">
      <c r="A25" s="14"/>
      <c r="B25" s="14"/>
      <c r="C25" s="14"/>
      <c r="D25" s="14"/>
      <c r="E25" s="14"/>
      <c r="F25" s="14"/>
      <c r="G25" s="14"/>
      <c r="H25" s="130"/>
      <c r="I25" s="130"/>
      <c r="J25" s="130"/>
      <c r="K25" s="130"/>
      <c r="L25" s="130"/>
      <c r="M25" s="130"/>
      <c r="N25"/>
      <c r="O25"/>
      <c r="P25"/>
    </row>
    <row r="26" spans="1:26" ht="15.75" customHeight="1">
      <c r="A26" s="14"/>
      <c r="B26" s="14"/>
      <c r="C26" s="14"/>
      <c r="D26" s="14"/>
      <c r="E26" s="14"/>
      <c r="F26" s="14"/>
      <c r="G26" s="14"/>
      <c r="H26" s="130"/>
      <c r="I26" s="130"/>
      <c r="J26" s="130"/>
      <c r="K26" s="130"/>
      <c r="L26" s="130"/>
      <c r="M26" s="130"/>
      <c r="N26"/>
      <c r="O26"/>
      <c r="P26"/>
    </row>
    <row r="27" spans="1:26" ht="15.75" customHeight="1">
      <c r="A27" s="14"/>
      <c r="B27" s="14"/>
      <c r="C27" s="14"/>
      <c r="D27" s="14"/>
      <c r="E27" s="14"/>
      <c r="F27" s="14"/>
      <c r="G27" s="14"/>
      <c r="H27" s="130"/>
      <c r="I27" s="130"/>
      <c r="J27" s="130"/>
      <c r="K27" s="130"/>
      <c r="L27" s="130"/>
      <c r="M27" s="130"/>
      <c r="N27" s="130"/>
      <c r="O27" s="130"/>
      <c r="P27" s="130"/>
    </row>
    <row r="28" spans="1:26" ht="15.75" customHeight="1">
      <c r="A28" s="14"/>
      <c r="B28" s="14"/>
      <c r="C28" s="14"/>
      <c r="D28" s="14"/>
      <c r="E28" s="14"/>
      <c r="F28" s="14"/>
      <c r="G28" s="14"/>
      <c r="H28" s="130"/>
      <c r="I28" s="130"/>
      <c r="J28" s="130"/>
      <c r="K28" s="130"/>
      <c r="L28" s="130"/>
      <c r="M28" s="130"/>
      <c r="N28" s="130"/>
      <c r="O28" s="130"/>
      <c r="P28" s="130"/>
    </row>
    <row r="29" spans="1:26" ht="15.75" customHeight="1">
      <c r="A29" s="14"/>
      <c r="B29" s="14"/>
      <c r="C29" s="14"/>
      <c r="D29" s="14"/>
      <c r="E29" s="14"/>
      <c r="F29" s="14"/>
      <c r="G29" s="14"/>
      <c r="H29" s="130"/>
      <c r="I29" s="130"/>
      <c r="J29" s="130"/>
      <c r="K29" s="130"/>
      <c r="L29" s="130"/>
      <c r="M29" s="130"/>
      <c r="N29" s="130"/>
      <c r="O29" s="130"/>
      <c r="P29" s="130"/>
    </row>
    <row r="30" spans="1:26" ht="15.75" customHeight="1">
      <c r="A30" s="40"/>
      <c r="B30" s="40"/>
      <c r="C30" s="40"/>
      <c r="D30" s="40"/>
      <c r="E30" s="239"/>
      <c r="F30" s="239"/>
      <c r="G30" s="37"/>
    </row>
    <row r="31" spans="1:26" ht="15.75" customHeight="1">
      <c r="A31" s="40"/>
      <c r="B31" s="40"/>
      <c r="C31" s="40"/>
      <c r="D31" s="40"/>
      <c r="E31" s="41"/>
      <c r="F31" s="41"/>
      <c r="G31" s="37"/>
    </row>
    <row r="32" spans="1:26" ht="17" thickBot="1">
      <c r="A32" s="123" t="s">
        <v>305</v>
      </c>
      <c r="B32" s="124" t="s">
        <v>279</v>
      </c>
      <c r="C32" s="124" t="s">
        <v>281</v>
      </c>
      <c r="D32" s="42"/>
      <c r="M32" s="43"/>
      <c r="O32" s="42"/>
    </row>
    <row r="33" spans="1:15" ht="17" thickTop="1">
      <c r="A33" s="125"/>
      <c r="B33" s="125"/>
      <c r="C33" s="125"/>
      <c r="D33" s="42"/>
      <c r="M33" s="43"/>
      <c r="O33" s="42"/>
    </row>
    <row r="34" spans="1:15" ht="16">
      <c r="A34" s="125"/>
      <c r="B34" s="125"/>
      <c r="C34" s="125"/>
      <c r="D34" s="42"/>
      <c r="M34" s="43"/>
      <c r="O34" s="42"/>
    </row>
    <row r="35" spans="1:15" ht="16">
      <c r="A35" s="125"/>
      <c r="B35" s="125"/>
      <c r="C35" s="125"/>
      <c r="D35" s="42"/>
      <c r="M35" s="43"/>
      <c r="O35" s="42"/>
    </row>
    <row r="36" spans="1:15" ht="16">
      <c r="A36" s="125"/>
      <c r="B36" s="125"/>
      <c r="C36" s="125"/>
      <c r="D36" s="42"/>
      <c r="M36" s="43"/>
      <c r="O36" s="42"/>
    </row>
    <row r="37" spans="1:15" ht="16">
      <c r="A37" s="125"/>
      <c r="B37" s="125"/>
      <c r="C37" s="125"/>
      <c r="D37" s="42"/>
      <c r="M37" s="43"/>
      <c r="O37" s="42"/>
    </row>
    <row r="38" spans="1:15" ht="16">
      <c r="A38" s="125"/>
      <c r="B38" s="125"/>
      <c r="C38" s="125"/>
      <c r="D38" s="42"/>
      <c r="M38" s="43"/>
      <c r="O38" s="42"/>
    </row>
    <row r="39" spans="1:15" ht="16">
      <c r="A39" s="125"/>
      <c r="B39" s="125"/>
      <c r="C39" s="125"/>
      <c r="D39" s="42"/>
      <c r="M39" s="43"/>
      <c r="O39" s="42"/>
    </row>
    <row r="40" spans="1:15" ht="16">
      <c r="A40" s="125"/>
      <c r="B40" s="125"/>
      <c r="C40" s="125"/>
      <c r="D40" s="42"/>
      <c r="M40" s="43"/>
      <c r="O40" s="42"/>
    </row>
    <row r="41" spans="1:15" ht="16">
      <c r="A41" s="125"/>
      <c r="B41" s="125"/>
      <c r="C41" s="125"/>
      <c r="D41" s="42"/>
      <c r="M41" s="43"/>
      <c r="O41" s="42"/>
    </row>
    <row r="42" spans="1:15" ht="16">
      <c r="A42" s="125"/>
      <c r="B42" s="125"/>
      <c r="C42" s="125"/>
      <c r="D42" s="42"/>
      <c r="M42" s="43"/>
      <c r="O42" s="42"/>
    </row>
    <row r="43" spans="1:15" ht="16">
      <c r="A43" s="125"/>
      <c r="B43" s="125"/>
      <c r="C43" s="125"/>
      <c r="D43" s="42"/>
      <c r="M43" s="43"/>
      <c r="O43" s="42"/>
    </row>
    <row r="44" spans="1:15" ht="16">
      <c r="A44" s="125"/>
      <c r="B44" s="125"/>
      <c r="C44" s="125"/>
      <c r="D44" s="42"/>
      <c r="M44" s="43"/>
      <c r="O44" s="42"/>
    </row>
    <row r="45" spans="1:15" ht="16">
      <c r="A45" s="125"/>
      <c r="B45" s="125"/>
      <c r="C45" s="125"/>
      <c r="D45" s="42"/>
      <c r="M45" s="43"/>
      <c r="O45" s="42"/>
    </row>
    <row r="46" spans="1:15" ht="16">
      <c r="A46" s="125"/>
      <c r="B46" s="125"/>
      <c r="C46" s="125"/>
      <c r="D46" s="42"/>
      <c r="M46" s="43"/>
      <c r="O46" s="42"/>
    </row>
    <row r="47" spans="1:15" ht="16">
      <c r="A47" s="125"/>
      <c r="B47" s="125"/>
      <c r="C47" s="125"/>
      <c r="D47" s="42"/>
      <c r="M47" s="43"/>
      <c r="O47" s="42"/>
    </row>
    <row r="48" spans="1:15" ht="16">
      <c r="A48" s="125"/>
      <c r="B48" s="125"/>
      <c r="C48" s="125"/>
      <c r="D48" s="42"/>
      <c r="M48" s="43"/>
      <c r="O48" s="42"/>
    </row>
    <row r="49" spans="1:15" ht="16">
      <c r="A49" s="125"/>
      <c r="B49" s="126"/>
      <c r="C49" s="126"/>
      <c r="D49" s="44"/>
      <c r="M49" s="43"/>
      <c r="O49" s="42"/>
    </row>
    <row r="50" spans="1:15" ht="16">
      <c r="A50" s="125"/>
      <c r="B50" s="126"/>
      <c r="C50" s="126"/>
      <c r="D50" s="44"/>
      <c r="M50" s="43"/>
      <c r="O50" s="42"/>
    </row>
    <row r="51" spans="1:15" ht="16">
      <c r="A51" s="125"/>
      <c r="B51" s="126"/>
      <c r="C51" s="126"/>
      <c r="D51" s="44"/>
      <c r="M51" s="43"/>
      <c r="O51" s="42"/>
    </row>
    <row r="52" spans="1:15" ht="16">
      <c r="A52" s="125"/>
      <c r="B52" s="126"/>
      <c r="C52" s="126"/>
      <c r="D52" s="44"/>
      <c r="E52" s="42"/>
      <c r="M52" s="43"/>
      <c r="O52" s="42"/>
    </row>
    <row r="53" spans="1:15" ht="16">
      <c r="A53" s="125"/>
      <c r="B53" s="126"/>
      <c r="C53" s="126"/>
      <c r="D53" s="44"/>
      <c r="M53" s="43"/>
      <c r="O53" s="42"/>
    </row>
    <row r="54" spans="1:15" ht="16">
      <c r="A54" s="125"/>
      <c r="B54" s="126"/>
      <c r="C54" s="126"/>
      <c r="D54" s="44"/>
      <c r="E54" s="42"/>
      <c r="M54" s="43"/>
      <c r="O54" s="42"/>
    </row>
    <row r="55" spans="1:15" ht="16">
      <c r="A55" s="125"/>
      <c r="B55" s="126"/>
      <c r="C55" s="126"/>
      <c r="D55" s="44"/>
      <c r="M55" s="43"/>
      <c r="O55" s="42"/>
    </row>
    <row r="56" spans="1:15" ht="16">
      <c r="A56" s="125"/>
      <c r="B56" s="126"/>
      <c r="C56" s="126"/>
      <c r="D56" s="44"/>
      <c r="M56" s="43"/>
      <c r="O56" s="42"/>
    </row>
    <row r="57" spans="1:15" ht="16">
      <c r="A57" s="125"/>
      <c r="B57" s="126"/>
      <c r="C57" s="126"/>
      <c r="D57" s="44"/>
      <c r="M57" s="43"/>
      <c r="O57" s="42"/>
    </row>
    <row r="58" spans="1:15" ht="16">
      <c r="A58" s="125"/>
      <c r="B58" s="126"/>
      <c r="C58" s="126"/>
      <c r="D58" s="44"/>
      <c r="M58" s="43"/>
      <c r="O58" s="42"/>
    </row>
    <row r="59" spans="1:15" ht="16">
      <c r="A59" s="125"/>
      <c r="B59" s="126"/>
      <c r="C59" s="126"/>
      <c r="D59" s="44"/>
      <c r="M59" s="43"/>
    </row>
    <row r="60" spans="1:15" ht="16">
      <c r="A60" s="125"/>
      <c r="B60" s="126"/>
      <c r="C60" s="126"/>
      <c r="D60" s="44"/>
      <c r="I60" s="45"/>
      <c r="J60" s="45"/>
      <c r="K60" s="45"/>
      <c r="L60" s="45"/>
      <c r="M60" s="43"/>
    </row>
    <row r="61" spans="1:15" ht="16">
      <c r="A61" s="125"/>
      <c r="B61" s="126"/>
      <c r="C61" s="126"/>
      <c r="D61" s="44"/>
      <c r="M61" s="43"/>
    </row>
    <row r="62" spans="1:15" ht="16">
      <c r="A62" s="125"/>
      <c r="B62" s="126"/>
      <c r="C62" s="126"/>
      <c r="D62" s="44"/>
      <c r="M62" s="43"/>
    </row>
    <row r="63" spans="1:15" ht="16">
      <c r="A63" s="125"/>
      <c r="B63" s="127"/>
      <c r="C63" s="127"/>
      <c r="D63" s="37"/>
      <c r="M63" s="43"/>
    </row>
    <row r="64" spans="1:15" ht="16">
      <c r="A64" s="125"/>
      <c r="B64" s="127"/>
      <c r="C64" s="127"/>
      <c r="E64" s="42"/>
      <c r="F64" s="42"/>
      <c r="G64" s="45"/>
      <c r="H64" s="45"/>
      <c r="I64" s="45"/>
    </row>
    <row r="65" spans="1:6" ht="16" customHeight="1">
      <c r="A65" s="125"/>
      <c r="B65" s="127"/>
      <c r="C65" s="127"/>
      <c r="E65" s="42"/>
      <c r="F65" s="42"/>
    </row>
    <row r="66" spans="1:6" ht="16">
      <c r="A66" s="125"/>
      <c r="B66" s="127"/>
      <c r="C66" s="127"/>
    </row>
    <row r="67" spans="1:6" ht="16">
      <c r="A67" s="125"/>
      <c r="B67" s="127"/>
      <c r="C67" s="127"/>
    </row>
    <row r="68" spans="1:6" ht="16">
      <c r="A68" s="125"/>
      <c r="B68" s="127"/>
      <c r="C68" s="127"/>
    </row>
    <row r="69" spans="1:6" ht="16">
      <c r="A69" s="125"/>
      <c r="B69" s="127"/>
      <c r="C69" s="127"/>
    </row>
    <row r="70" spans="1:6" ht="16">
      <c r="A70" s="125"/>
      <c r="B70" s="127"/>
      <c r="C70" s="127"/>
      <c r="E70" s="42"/>
      <c r="F70" s="42"/>
    </row>
    <row r="71" spans="1:6" ht="16">
      <c r="A71" s="125"/>
      <c r="B71" s="127"/>
      <c r="C71" s="127"/>
    </row>
    <row r="72" spans="1:6" ht="16">
      <c r="A72" s="125"/>
      <c r="B72" s="127"/>
      <c r="C72" s="127"/>
    </row>
    <row r="73" spans="1:6" ht="16">
      <c r="A73" s="125"/>
      <c r="B73" s="127"/>
      <c r="C73" s="127"/>
    </row>
    <row r="74" spans="1:6" ht="16">
      <c r="A74" s="125"/>
      <c r="B74" s="127"/>
      <c r="C74" s="127"/>
    </row>
    <row r="75" spans="1:6" ht="16">
      <c r="A75" s="125"/>
      <c r="B75" s="127"/>
      <c r="C75" s="127"/>
    </row>
    <row r="76" spans="1:6" ht="16">
      <c r="A76" s="125"/>
      <c r="B76" s="127"/>
      <c r="C76" s="127"/>
    </row>
    <row r="77" spans="1:6" ht="16">
      <c r="A77" s="125"/>
      <c r="B77" s="127"/>
      <c r="C77" s="127"/>
    </row>
    <row r="78" spans="1:6" ht="16">
      <c r="A78" s="125"/>
      <c r="B78" s="127"/>
      <c r="C78" s="127"/>
    </row>
    <row r="79" spans="1:6" ht="16">
      <c r="A79" s="125"/>
      <c r="B79" s="127"/>
      <c r="C79" s="127"/>
    </row>
    <row r="80" spans="1:6" ht="16">
      <c r="A80" s="125"/>
      <c r="B80" s="127"/>
      <c r="C80" s="127"/>
    </row>
    <row r="81" spans="1:3" ht="16">
      <c r="A81" s="125"/>
      <c r="B81" s="127"/>
      <c r="C81" s="127"/>
    </row>
    <row r="82" spans="1:3" ht="16">
      <c r="A82" s="125"/>
      <c r="B82" s="127"/>
      <c r="C82" s="127"/>
    </row>
    <row r="83" spans="1:3" ht="16">
      <c r="A83" s="125"/>
      <c r="B83" s="127"/>
      <c r="C83" s="127"/>
    </row>
    <row r="84" spans="1:3" ht="16">
      <c r="A84" s="125"/>
      <c r="B84" s="127"/>
      <c r="C84" s="127"/>
    </row>
    <row r="85" spans="1:3" ht="16">
      <c r="A85" s="125"/>
      <c r="B85" s="127"/>
      <c r="C85" s="127"/>
    </row>
    <row r="86" spans="1:3" ht="16">
      <c r="A86" s="125"/>
      <c r="B86" s="127"/>
      <c r="C86" s="127"/>
    </row>
    <row r="87" spans="1:3" ht="16">
      <c r="A87" s="125"/>
      <c r="B87" s="127"/>
      <c r="C87" s="127"/>
    </row>
    <row r="88" spans="1:3" ht="16">
      <c r="A88" s="125"/>
      <c r="B88" s="127"/>
      <c r="C88" s="127"/>
    </row>
    <row r="89" spans="1:3" ht="16">
      <c r="A89" s="125"/>
      <c r="B89" s="127"/>
      <c r="C89" s="127"/>
    </row>
    <row r="90" spans="1:3" ht="16">
      <c r="A90" s="125"/>
      <c r="B90" s="127"/>
      <c r="C90" s="127"/>
    </row>
    <row r="91" spans="1:3" ht="16">
      <c r="A91" s="125"/>
      <c r="B91" s="127"/>
      <c r="C91" s="127"/>
    </row>
    <row r="92" spans="1:3" ht="16">
      <c r="A92" s="125"/>
      <c r="B92" s="127"/>
      <c r="C92" s="127"/>
    </row>
    <row r="93" spans="1:3" ht="16">
      <c r="A93" s="125"/>
      <c r="B93" s="127"/>
      <c r="C93" s="127"/>
    </row>
    <row r="94" spans="1:3" ht="16">
      <c r="A94" s="125"/>
      <c r="B94" s="127"/>
      <c r="C94" s="127"/>
    </row>
    <row r="95" spans="1:3" ht="16">
      <c r="A95" s="125"/>
      <c r="B95" s="127"/>
      <c r="C95" s="127"/>
    </row>
    <row r="96" spans="1:3" ht="16">
      <c r="A96" s="125"/>
      <c r="B96" s="127"/>
      <c r="C96" s="127"/>
    </row>
    <row r="97" spans="1:3" ht="16">
      <c r="A97" s="125"/>
      <c r="B97" s="127"/>
      <c r="C97" s="127"/>
    </row>
    <row r="98" spans="1:3" ht="16">
      <c r="A98" s="125"/>
      <c r="B98" s="127"/>
      <c r="C98" s="127"/>
    </row>
    <row r="99" spans="1:3" ht="16">
      <c r="A99" s="125"/>
      <c r="B99" s="127"/>
      <c r="C99" s="127"/>
    </row>
    <row r="100" spans="1:3" ht="16">
      <c r="A100" s="125"/>
      <c r="B100" s="127"/>
      <c r="C100" s="127"/>
    </row>
    <row r="101" spans="1:3" ht="16">
      <c r="A101" s="125"/>
      <c r="B101" s="127"/>
      <c r="C101" s="127"/>
    </row>
    <row r="102" spans="1:3" ht="16">
      <c r="A102" s="125"/>
      <c r="B102" s="127"/>
      <c r="C102" s="127"/>
    </row>
    <row r="103" spans="1:3" ht="16">
      <c r="A103" s="125"/>
      <c r="B103" s="127"/>
      <c r="C103" s="127"/>
    </row>
    <row r="104" spans="1:3" ht="16">
      <c r="A104" s="125"/>
      <c r="B104" s="127"/>
      <c r="C104" s="127"/>
    </row>
    <row r="105" spans="1:3" ht="16">
      <c r="A105" s="125"/>
      <c r="B105" s="127"/>
      <c r="C105" s="127"/>
    </row>
    <row r="106" spans="1:3" ht="16">
      <c r="A106" s="125"/>
      <c r="B106" s="127"/>
      <c r="C106" s="127"/>
    </row>
    <row r="107" spans="1:3" ht="16">
      <c r="A107" s="125"/>
      <c r="B107" s="127"/>
      <c r="C107" s="127"/>
    </row>
    <row r="108" spans="1:3" ht="16">
      <c r="A108" s="125"/>
      <c r="B108" s="127"/>
      <c r="C108" s="127"/>
    </row>
    <row r="109" spans="1:3" ht="16">
      <c r="A109" s="125"/>
      <c r="B109" s="127"/>
      <c r="C109" s="127"/>
    </row>
    <row r="110" spans="1:3" ht="16">
      <c r="A110" s="125"/>
      <c r="B110" s="127"/>
      <c r="C110" s="127"/>
    </row>
    <row r="111" spans="1:3" ht="16">
      <c r="A111" s="125"/>
      <c r="B111" s="127"/>
      <c r="C111" s="127"/>
    </row>
    <row r="112" spans="1:3" ht="16">
      <c r="A112" s="125"/>
      <c r="B112" s="127"/>
      <c r="C112" s="127"/>
    </row>
    <row r="113" spans="1:3" ht="16">
      <c r="A113" s="125"/>
      <c r="B113" s="127"/>
      <c r="C113" s="127"/>
    </row>
    <row r="114" spans="1:3" ht="16">
      <c r="A114" s="125"/>
      <c r="B114" s="127"/>
      <c r="C114" s="127"/>
    </row>
    <row r="115" spans="1:3" ht="16">
      <c r="A115" s="125"/>
      <c r="B115" s="127"/>
      <c r="C115" s="127"/>
    </row>
    <row r="116" spans="1:3" ht="16">
      <c r="A116" s="125"/>
      <c r="B116" s="127"/>
      <c r="C116" s="127"/>
    </row>
    <row r="117" spans="1:3" ht="16">
      <c r="A117" s="125"/>
      <c r="B117" s="127"/>
      <c r="C117" s="127"/>
    </row>
    <row r="118" spans="1:3" ht="16">
      <c r="A118" s="125"/>
      <c r="B118" s="127"/>
      <c r="C118" s="127"/>
    </row>
    <row r="119" spans="1:3" ht="16">
      <c r="A119" s="125"/>
      <c r="B119" s="127"/>
      <c r="C119" s="127"/>
    </row>
    <row r="120" spans="1:3" ht="16">
      <c r="A120" s="125"/>
      <c r="B120" s="127"/>
      <c r="C120" s="127"/>
    </row>
    <row r="121" spans="1:3" ht="16">
      <c r="A121" s="125"/>
      <c r="B121" s="127"/>
      <c r="C121" s="127"/>
    </row>
    <row r="122" spans="1:3" ht="16">
      <c r="A122" s="125"/>
      <c r="B122" s="127"/>
      <c r="C122" s="127"/>
    </row>
    <row r="123" spans="1:3" ht="16">
      <c r="A123" s="125"/>
      <c r="B123" s="127"/>
      <c r="C123" s="127"/>
    </row>
    <row r="124" spans="1:3" ht="16">
      <c r="A124" s="125"/>
      <c r="B124" s="127"/>
      <c r="C124" s="127"/>
    </row>
    <row r="125" spans="1:3" ht="16">
      <c r="A125" s="125"/>
      <c r="B125" s="127"/>
      <c r="C125" s="127"/>
    </row>
    <row r="126" spans="1:3" ht="16">
      <c r="A126" s="125"/>
      <c r="B126" s="127"/>
      <c r="C126" s="127"/>
    </row>
    <row r="127" spans="1:3" ht="16">
      <c r="A127" s="125"/>
      <c r="B127" s="127"/>
      <c r="C127" s="127"/>
    </row>
    <row r="128" spans="1:3" ht="16">
      <c r="A128" s="125"/>
      <c r="B128" s="127"/>
      <c r="C128" s="127"/>
    </row>
    <row r="129" spans="1:3" ht="16">
      <c r="A129" s="125"/>
      <c r="B129" s="127"/>
      <c r="C129" s="127"/>
    </row>
    <row r="130" spans="1:3" ht="16">
      <c r="A130" s="125"/>
      <c r="B130" s="127"/>
      <c r="C130" s="127"/>
    </row>
    <row r="131" spans="1:3" ht="16">
      <c r="A131" s="125"/>
      <c r="B131" s="127"/>
      <c r="C131" s="127"/>
    </row>
    <row r="132" spans="1:3" ht="16">
      <c r="A132" s="125"/>
      <c r="B132" s="127"/>
      <c r="C132" s="127"/>
    </row>
    <row r="133" spans="1:3" ht="16">
      <c r="A133" s="125"/>
      <c r="B133" s="127"/>
      <c r="C133" s="127"/>
    </row>
    <row r="134" spans="1:3" ht="16">
      <c r="A134" s="125"/>
      <c r="B134" s="127"/>
      <c r="C134" s="127"/>
    </row>
    <row r="135" spans="1:3" ht="16">
      <c r="A135" s="125"/>
      <c r="B135" s="127"/>
      <c r="C135" s="127"/>
    </row>
    <row r="136" spans="1:3" ht="16">
      <c r="A136" s="125"/>
      <c r="B136" s="127"/>
      <c r="C136" s="127"/>
    </row>
    <row r="137" spans="1:3" ht="16">
      <c r="A137" s="125"/>
      <c r="B137" s="127"/>
      <c r="C137" s="127"/>
    </row>
    <row r="138" spans="1:3" ht="16">
      <c r="A138" s="125"/>
      <c r="B138" s="127"/>
      <c r="C138" s="127"/>
    </row>
    <row r="139" spans="1:3" ht="16">
      <c r="A139" s="125"/>
      <c r="B139" s="127"/>
      <c r="C139" s="127"/>
    </row>
    <row r="140" spans="1:3" ht="16">
      <c r="A140" s="125"/>
      <c r="B140" s="127"/>
      <c r="C140" s="127"/>
    </row>
    <row r="141" spans="1:3" ht="16">
      <c r="A141" s="125"/>
      <c r="B141" s="127"/>
      <c r="C141" s="127"/>
    </row>
    <row r="142" spans="1:3" ht="16">
      <c r="A142" s="125"/>
      <c r="B142" s="127"/>
      <c r="C142" s="127"/>
    </row>
    <row r="143" spans="1:3" ht="16">
      <c r="A143" s="125"/>
      <c r="B143" s="127"/>
      <c r="C143" s="127"/>
    </row>
    <row r="144" spans="1:3" ht="16">
      <c r="A144" s="125"/>
      <c r="B144" s="127"/>
      <c r="C144" s="127"/>
    </row>
    <row r="145" spans="1:3" ht="16">
      <c r="A145" s="125"/>
      <c r="B145" s="127"/>
      <c r="C145" s="127"/>
    </row>
    <row r="146" spans="1:3" ht="16">
      <c r="A146" s="125"/>
      <c r="B146" s="127"/>
      <c r="C146" s="127"/>
    </row>
    <row r="147" spans="1:3" ht="16">
      <c r="A147" s="125"/>
      <c r="B147" s="127"/>
      <c r="C147" s="127"/>
    </row>
    <row r="148" spans="1:3" ht="16">
      <c r="A148" s="125"/>
      <c r="B148" s="127"/>
      <c r="C148" s="127"/>
    </row>
    <row r="149" spans="1:3" ht="16">
      <c r="A149" s="125"/>
      <c r="B149" s="127"/>
      <c r="C149" s="127"/>
    </row>
    <row r="150" spans="1:3" ht="16">
      <c r="A150" s="125"/>
      <c r="B150" s="127"/>
      <c r="C150" s="127"/>
    </row>
    <row r="151" spans="1:3" ht="16">
      <c r="A151" s="125"/>
      <c r="B151" s="127"/>
      <c r="C151" s="127"/>
    </row>
    <row r="152" spans="1:3" ht="16">
      <c r="A152" s="125"/>
      <c r="B152" s="127"/>
      <c r="C152" s="127"/>
    </row>
    <row r="153" spans="1:3" ht="16">
      <c r="A153" s="125"/>
      <c r="B153" s="127"/>
      <c r="C153" s="127"/>
    </row>
    <row r="154" spans="1:3" ht="16">
      <c r="A154" s="125"/>
      <c r="B154" s="127"/>
      <c r="C154" s="127"/>
    </row>
    <row r="155" spans="1:3" ht="16">
      <c r="A155" s="125"/>
      <c r="B155" s="127"/>
      <c r="C155" s="127"/>
    </row>
    <row r="156" spans="1:3" ht="16">
      <c r="A156" s="125"/>
      <c r="B156" s="127"/>
      <c r="C156" s="127"/>
    </row>
    <row r="157" spans="1:3" ht="16">
      <c r="A157" s="125"/>
      <c r="B157" s="127"/>
      <c r="C157" s="127"/>
    </row>
    <row r="158" spans="1:3" ht="16">
      <c r="A158" s="125"/>
      <c r="B158" s="127"/>
      <c r="C158" s="127"/>
    </row>
    <row r="159" spans="1:3" ht="16">
      <c r="A159" s="125"/>
      <c r="B159" s="127"/>
      <c r="C159" s="127"/>
    </row>
    <row r="160" spans="1:3" ht="16">
      <c r="A160" s="125"/>
      <c r="B160" s="127"/>
      <c r="C160" s="127"/>
    </row>
    <row r="161" spans="1:3" ht="16">
      <c r="A161" s="125"/>
      <c r="B161" s="128"/>
      <c r="C161" s="129"/>
    </row>
    <row r="162" spans="1:3" ht="16">
      <c r="A162" s="125"/>
      <c r="B162" s="128"/>
      <c r="C162" s="129"/>
    </row>
    <row r="163" spans="1:3" ht="16">
      <c r="A163" s="125"/>
      <c r="B163" s="128"/>
      <c r="C163" s="129"/>
    </row>
    <row r="164" spans="1:3" ht="16">
      <c r="A164" s="125"/>
      <c r="B164" s="128"/>
      <c r="C164" s="129"/>
    </row>
    <row r="165" spans="1:3" ht="16">
      <c r="A165" s="125"/>
      <c r="B165" s="128"/>
      <c r="C165" s="129"/>
    </row>
    <row r="166" spans="1:3" ht="16">
      <c r="A166" s="125"/>
      <c r="B166" s="128"/>
      <c r="C166" s="129"/>
    </row>
    <row r="167" spans="1:3" ht="16">
      <c r="A167" s="125"/>
      <c r="B167" s="128"/>
      <c r="C167" s="129"/>
    </row>
    <row r="168" spans="1:3" ht="16">
      <c r="A168" s="125"/>
      <c r="B168" s="128"/>
      <c r="C168" s="129"/>
    </row>
    <row r="169" spans="1:3" ht="16">
      <c r="A169" s="125"/>
      <c r="B169" s="128"/>
      <c r="C169" s="129"/>
    </row>
    <row r="170" spans="1:3" ht="16">
      <c r="A170" s="125"/>
      <c r="B170" s="128"/>
      <c r="C170" s="129"/>
    </row>
    <row r="171" spans="1:3" ht="16">
      <c r="A171" s="125"/>
      <c r="B171" s="128"/>
      <c r="C171" s="129"/>
    </row>
    <row r="172" spans="1:3" ht="16">
      <c r="A172" s="125"/>
      <c r="B172" s="128"/>
      <c r="C172" s="129"/>
    </row>
    <row r="173" spans="1:3" ht="16">
      <c r="A173" s="125"/>
      <c r="B173" s="128"/>
      <c r="C173" s="129"/>
    </row>
    <row r="174" spans="1:3" ht="16">
      <c r="A174" s="125"/>
      <c r="B174" s="128"/>
      <c r="C174" s="129"/>
    </row>
    <row r="175" spans="1:3" ht="16">
      <c r="A175" s="125"/>
      <c r="B175" s="128"/>
      <c r="C175" s="129"/>
    </row>
    <row r="176" spans="1:3" ht="16">
      <c r="A176" s="125"/>
      <c r="B176" s="128"/>
      <c r="C176" s="129"/>
    </row>
    <row r="177" spans="1:3" ht="16">
      <c r="A177" s="125"/>
      <c r="B177" s="128"/>
      <c r="C177" s="129"/>
    </row>
    <row r="178" spans="1:3" ht="16">
      <c r="A178" s="125"/>
      <c r="B178" s="128"/>
      <c r="C178" s="129"/>
    </row>
    <row r="179" spans="1:3" ht="16">
      <c r="A179" s="125"/>
      <c r="B179" s="128"/>
      <c r="C179" s="129"/>
    </row>
    <row r="180" spans="1:3" ht="16">
      <c r="A180" s="125"/>
      <c r="B180" s="128"/>
      <c r="C180" s="129"/>
    </row>
    <row r="181" spans="1:3" ht="16">
      <c r="A181" s="125"/>
      <c r="B181" s="128"/>
      <c r="C181" s="129"/>
    </row>
    <row r="182" spans="1:3" ht="16">
      <c r="A182" s="125"/>
      <c r="B182" s="128"/>
      <c r="C182" s="129"/>
    </row>
    <row r="183" spans="1:3" ht="16">
      <c r="A183" s="125"/>
      <c r="B183" s="128"/>
      <c r="C183" s="129"/>
    </row>
    <row r="184" spans="1:3" ht="16">
      <c r="A184" s="125"/>
      <c r="B184" s="128"/>
      <c r="C184" s="129"/>
    </row>
    <row r="185" spans="1:3" ht="16">
      <c r="A185" s="125"/>
      <c r="B185" s="128"/>
      <c r="C185" s="129"/>
    </row>
    <row r="186" spans="1:3" ht="16">
      <c r="A186" s="125"/>
      <c r="B186" s="128"/>
      <c r="C186" s="129"/>
    </row>
    <row r="187" spans="1:3" ht="16">
      <c r="A187" s="125"/>
      <c r="B187" s="128"/>
      <c r="C187" s="129"/>
    </row>
    <row r="188" spans="1:3" ht="16">
      <c r="A188" s="125"/>
      <c r="B188" s="128"/>
      <c r="C188" s="129"/>
    </row>
    <row r="189" spans="1:3" ht="16">
      <c r="A189" s="125"/>
      <c r="B189" s="128"/>
      <c r="C189" s="129"/>
    </row>
    <row r="190" spans="1:3" ht="16">
      <c r="A190" s="125"/>
      <c r="B190" s="128"/>
      <c r="C190" s="129"/>
    </row>
    <row r="191" spans="1:3" ht="16">
      <c r="A191" s="125"/>
      <c r="B191" s="128"/>
      <c r="C191" s="129"/>
    </row>
    <row r="192" spans="1:3" ht="16">
      <c r="A192" s="125"/>
      <c r="B192" s="128"/>
      <c r="C192" s="129"/>
    </row>
    <row r="193" spans="1:3" ht="16">
      <c r="A193" s="125"/>
      <c r="B193" s="128"/>
      <c r="C193" s="129"/>
    </row>
    <row r="194" spans="1:3" ht="16">
      <c r="A194" s="125"/>
      <c r="B194" s="128"/>
      <c r="C194" s="129"/>
    </row>
    <row r="195" spans="1:3" ht="16">
      <c r="A195" s="129"/>
      <c r="B195" s="128"/>
      <c r="C195" s="129"/>
    </row>
    <row r="196" spans="1:3" ht="16">
      <c r="A196" s="129"/>
      <c r="B196" s="128"/>
      <c r="C196" s="129"/>
    </row>
    <row r="197" spans="1:3" ht="16">
      <c r="A197" s="129"/>
      <c r="B197" s="128"/>
      <c r="C197" s="129"/>
    </row>
    <row r="198" spans="1:3" ht="16">
      <c r="A198" s="129"/>
      <c r="B198" s="128"/>
      <c r="C198" s="129"/>
    </row>
    <row r="199" spans="1:3" ht="16">
      <c r="A199" s="129"/>
      <c r="B199" s="128"/>
      <c r="C199" s="129"/>
    </row>
    <row r="200" spans="1:3" ht="16">
      <c r="A200" s="129"/>
      <c r="B200" s="128"/>
      <c r="C200" s="129"/>
    </row>
    <row r="201" spans="1:3" ht="16">
      <c r="A201" s="129"/>
      <c r="B201" s="128"/>
      <c r="C201" s="129"/>
    </row>
    <row r="202" spans="1:3" ht="16">
      <c r="A202" s="129"/>
      <c r="B202" s="128"/>
      <c r="C202" s="129"/>
    </row>
    <row r="203" spans="1:3" ht="16">
      <c r="A203" s="129"/>
      <c r="B203" s="128"/>
      <c r="C203" s="129"/>
    </row>
    <row r="204" spans="1:3" ht="16">
      <c r="A204" s="129"/>
      <c r="B204" s="128"/>
      <c r="C204" s="129"/>
    </row>
    <row r="205" spans="1:3" ht="16">
      <c r="A205" s="129"/>
      <c r="B205" s="128"/>
      <c r="C205" s="129"/>
    </row>
    <row r="206" spans="1:3" ht="16">
      <c r="A206" s="129"/>
      <c r="B206" s="128"/>
      <c r="C206" s="129"/>
    </row>
    <row r="207" spans="1:3" ht="16">
      <c r="A207" s="129"/>
      <c r="B207" s="128"/>
      <c r="C207" s="129"/>
    </row>
    <row r="208" spans="1:3" ht="16">
      <c r="A208" s="129"/>
      <c r="B208" s="128"/>
      <c r="C208" s="129"/>
    </row>
    <row r="209" spans="1:3" ht="16">
      <c r="A209" s="129"/>
      <c r="B209" s="128"/>
      <c r="C209" s="129"/>
    </row>
    <row r="210" spans="1:3" ht="16">
      <c r="A210" s="129"/>
      <c r="B210" s="128"/>
      <c r="C210" s="129"/>
    </row>
    <row r="211" spans="1:3" ht="16">
      <c r="A211" s="129"/>
      <c r="B211" s="128"/>
      <c r="C211" s="129"/>
    </row>
    <row r="212" spans="1:3" ht="16">
      <c r="A212" s="129"/>
      <c r="B212" s="128"/>
      <c r="C212" s="129"/>
    </row>
    <row r="213" spans="1:3" ht="16">
      <c r="A213" s="129"/>
      <c r="B213" s="128"/>
      <c r="C213" s="129"/>
    </row>
    <row r="214" spans="1:3" ht="16">
      <c r="A214" s="129"/>
      <c r="B214" s="128"/>
      <c r="C214" s="129"/>
    </row>
    <row r="215" spans="1:3" ht="16">
      <c r="A215" s="129"/>
      <c r="B215" s="128"/>
      <c r="C215" s="129"/>
    </row>
    <row r="216" spans="1:3" ht="16">
      <c r="A216" s="129"/>
      <c r="B216" s="128"/>
      <c r="C216" s="129"/>
    </row>
    <row r="217" spans="1:3" ht="16">
      <c r="A217" s="129"/>
      <c r="B217" s="128"/>
      <c r="C217" s="129"/>
    </row>
    <row r="218" spans="1:3" ht="16">
      <c r="A218" s="129"/>
      <c r="B218" s="128"/>
      <c r="C218" s="129"/>
    </row>
    <row r="219" spans="1:3" ht="16">
      <c r="A219" s="129"/>
      <c r="B219" s="128"/>
      <c r="C219" s="129"/>
    </row>
    <row r="220" spans="1:3" ht="16">
      <c r="A220" s="129"/>
      <c r="B220" s="128"/>
      <c r="C220" s="129"/>
    </row>
    <row r="221" spans="1:3" ht="16">
      <c r="A221" s="129"/>
      <c r="B221" s="128"/>
      <c r="C221" s="129"/>
    </row>
    <row r="222" spans="1:3" ht="16">
      <c r="A222" s="129"/>
      <c r="B222" s="128"/>
      <c r="C222" s="129"/>
    </row>
    <row r="223" spans="1:3" ht="16">
      <c r="A223" s="129"/>
      <c r="B223" s="128"/>
      <c r="C223" s="129"/>
    </row>
    <row r="224" spans="1:3" ht="16">
      <c r="A224" s="129"/>
      <c r="B224" s="128"/>
      <c r="C224" s="129"/>
    </row>
    <row r="225" spans="1:3" ht="16">
      <c r="A225" s="129"/>
      <c r="B225" s="128"/>
      <c r="C225" s="129"/>
    </row>
    <row r="226" spans="1:3" ht="16">
      <c r="A226" s="129"/>
      <c r="B226" s="128"/>
      <c r="C226" s="129"/>
    </row>
    <row r="227" spans="1:3" ht="16">
      <c r="A227" s="129"/>
      <c r="B227" s="128"/>
      <c r="C227" s="129"/>
    </row>
    <row r="228" spans="1:3" ht="16">
      <c r="A228" s="129"/>
      <c r="B228" s="128"/>
      <c r="C228" s="129"/>
    </row>
    <row r="229" spans="1:3" ht="16">
      <c r="A229" s="129"/>
      <c r="B229" s="128"/>
      <c r="C229" s="129"/>
    </row>
    <row r="230" spans="1:3" ht="16">
      <c r="A230" s="129"/>
      <c r="B230" s="128"/>
      <c r="C230" s="129"/>
    </row>
    <row r="231" spans="1:3" ht="16">
      <c r="A231" s="129"/>
      <c r="B231" s="128"/>
      <c r="C231" s="129"/>
    </row>
    <row r="232" spans="1:3" ht="16">
      <c r="A232" s="129"/>
      <c r="B232" s="128"/>
      <c r="C232" s="129"/>
    </row>
    <row r="233" spans="1:3" ht="16">
      <c r="A233" s="129"/>
      <c r="B233" s="128"/>
      <c r="C233" s="129"/>
    </row>
    <row r="234" spans="1:3" ht="16">
      <c r="A234" s="129"/>
      <c r="B234" s="128"/>
      <c r="C234" s="129"/>
    </row>
    <row r="235" spans="1:3" ht="16">
      <c r="A235" s="129"/>
      <c r="B235" s="128"/>
      <c r="C235" s="129"/>
    </row>
    <row r="236" spans="1:3" ht="16">
      <c r="A236" s="129"/>
      <c r="B236" s="128"/>
      <c r="C236" s="129"/>
    </row>
    <row r="237" spans="1:3" ht="16">
      <c r="A237" s="129"/>
      <c r="B237" s="128"/>
      <c r="C237" s="129"/>
    </row>
    <row r="238" spans="1:3" ht="16">
      <c r="A238" s="129"/>
      <c r="B238" s="128"/>
      <c r="C238" s="129"/>
    </row>
    <row r="239" spans="1:3" ht="16">
      <c r="A239" s="129"/>
      <c r="B239" s="128"/>
      <c r="C239" s="129"/>
    </row>
    <row r="240" spans="1:3" ht="16">
      <c r="A240" s="129"/>
      <c r="B240" s="128"/>
      <c r="C240" s="129"/>
    </row>
    <row r="241" spans="1:3" ht="16">
      <c r="A241" s="129"/>
      <c r="B241" s="128"/>
      <c r="C241" s="129"/>
    </row>
    <row r="242" spans="1:3" ht="16">
      <c r="A242" s="129"/>
      <c r="B242" s="128"/>
      <c r="C242" s="129"/>
    </row>
    <row r="243" spans="1:3" ht="16">
      <c r="A243" s="129"/>
      <c r="B243" s="128"/>
      <c r="C243" s="129"/>
    </row>
    <row r="244" spans="1:3" ht="16">
      <c r="A244" s="129"/>
      <c r="B244" s="128"/>
      <c r="C244" s="129"/>
    </row>
    <row r="245" spans="1:3" ht="16">
      <c r="A245" s="129"/>
      <c r="B245" s="128"/>
      <c r="C245" s="129"/>
    </row>
    <row r="246" spans="1:3" ht="16">
      <c r="A246" s="129"/>
      <c r="B246" s="128"/>
      <c r="C246" s="129"/>
    </row>
    <row r="247" spans="1:3" ht="16">
      <c r="A247" s="129"/>
      <c r="B247" s="128"/>
      <c r="C247" s="129"/>
    </row>
    <row r="248" spans="1:3" ht="16">
      <c r="A248" s="129"/>
      <c r="B248" s="128"/>
      <c r="C248" s="129"/>
    </row>
    <row r="249" spans="1:3" ht="16">
      <c r="A249" s="129"/>
      <c r="B249" s="128"/>
      <c r="C249" s="129"/>
    </row>
    <row r="250" spans="1:3" ht="16">
      <c r="A250" s="129"/>
      <c r="B250" s="128"/>
      <c r="C250" s="129"/>
    </row>
    <row r="251" spans="1:3" ht="16">
      <c r="A251" s="129"/>
      <c r="B251" s="128"/>
      <c r="C251" s="129"/>
    </row>
    <row r="252" spans="1:3" ht="16">
      <c r="A252" s="129"/>
      <c r="B252" s="128"/>
      <c r="C252" s="129"/>
    </row>
    <row r="253" spans="1:3" ht="16">
      <c r="A253" s="129"/>
      <c r="B253" s="128"/>
      <c r="C253" s="129"/>
    </row>
    <row r="254" spans="1:3" ht="16">
      <c r="A254" s="129"/>
      <c r="B254" s="128"/>
      <c r="C254" s="129"/>
    </row>
    <row r="255" spans="1:3" ht="16">
      <c r="A255" s="129"/>
      <c r="B255" s="128"/>
      <c r="C255" s="129"/>
    </row>
    <row r="256" spans="1:3" ht="16">
      <c r="A256" s="129"/>
      <c r="B256" s="128"/>
      <c r="C256" s="129"/>
    </row>
    <row r="257" spans="1:3" ht="16">
      <c r="A257" s="129"/>
      <c r="B257" s="128"/>
      <c r="C257" s="129"/>
    </row>
    <row r="258" spans="1:3" ht="16">
      <c r="A258" s="129"/>
      <c r="B258" s="128"/>
      <c r="C258" s="129"/>
    </row>
    <row r="259" spans="1:3" ht="16">
      <c r="A259" s="129"/>
      <c r="B259" s="128"/>
      <c r="C259" s="129"/>
    </row>
    <row r="260" spans="1:3" ht="16">
      <c r="A260" s="129"/>
      <c r="B260" s="128"/>
      <c r="C260" s="129"/>
    </row>
    <row r="261" spans="1:3" ht="16">
      <c r="A261" s="129"/>
      <c r="B261" s="128"/>
      <c r="C261" s="129"/>
    </row>
    <row r="262" spans="1:3" ht="16">
      <c r="A262" s="129"/>
      <c r="B262" s="128"/>
      <c r="C262" s="129"/>
    </row>
    <row r="263" spans="1:3" ht="16">
      <c r="A263" s="129"/>
      <c r="B263" s="128"/>
      <c r="C263" s="129"/>
    </row>
    <row r="264" spans="1:3" ht="16">
      <c r="A264" s="129"/>
      <c r="B264" s="128"/>
      <c r="C264" s="129"/>
    </row>
    <row r="265" spans="1:3" ht="16">
      <c r="A265" s="129"/>
      <c r="B265" s="128"/>
      <c r="C265" s="129"/>
    </row>
    <row r="266" spans="1:3" ht="16">
      <c r="A266" s="129"/>
      <c r="B266" s="128"/>
      <c r="C266" s="129"/>
    </row>
    <row r="267" spans="1:3" ht="16">
      <c r="A267" s="129"/>
      <c r="B267" s="128"/>
      <c r="C267" s="129"/>
    </row>
    <row r="268" spans="1:3" ht="16">
      <c r="A268" s="129"/>
      <c r="B268" s="128"/>
      <c r="C268" s="129"/>
    </row>
    <row r="269" spans="1:3" ht="16">
      <c r="A269" s="129"/>
      <c r="B269" s="128"/>
      <c r="C269" s="129"/>
    </row>
    <row r="270" spans="1:3" ht="16">
      <c r="A270" s="129"/>
      <c r="B270" s="128"/>
      <c r="C270" s="129"/>
    </row>
    <row r="271" spans="1:3" ht="16">
      <c r="A271" s="129"/>
      <c r="B271" s="128"/>
      <c r="C271" s="129"/>
    </row>
    <row r="272" spans="1:3" ht="16">
      <c r="A272" s="129"/>
      <c r="B272" s="128"/>
      <c r="C272" s="129"/>
    </row>
    <row r="273" spans="1:3" ht="16">
      <c r="A273" s="129"/>
      <c r="B273" s="128"/>
      <c r="C273" s="129"/>
    </row>
    <row r="274" spans="1:3" ht="16">
      <c r="A274" s="129"/>
      <c r="B274" s="128"/>
      <c r="C274" s="129"/>
    </row>
    <row r="275" spans="1:3" ht="16">
      <c r="A275" s="129"/>
      <c r="B275" s="128"/>
      <c r="C275" s="129"/>
    </row>
    <row r="276" spans="1:3" ht="16">
      <c r="A276" s="129"/>
      <c r="B276" s="128"/>
      <c r="C276" s="129"/>
    </row>
    <row r="277" spans="1:3" ht="16">
      <c r="A277" s="129"/>
      <c r="B277" s="128"/>
      <c r="C277" s="129"/>
    </row>
    <row r="278" spans="1:3" ht="16">
      <c r="A278" s="129"/>
      <c r="B278" s="128"/>
      <c r="C278" s="129"/>
    </row>
    <row r="279" spans="1:3" ht="16">
      <c r="A279" s="129"/>
      <c r="B279" s="128"/>
      <c r="C279" s="129"/>
    </row>
    <row r="280" spans="1:3" ht="16">
      <c r="A280" s="129"/>
      <c r="B280" s="128"/>
      <c r="C280" s="129"/>
    </row>
    <row r="281" spans="1:3" ht="16">
      <c r="A281" s="129"/>
      <c r="B281" s="128"/>
      <c r="C281" s="129"/>
    </row>
    <row r="282" spans="1:3" ht="16">
      <c r="A282" s="129"/>
      <c r="B282" s="128"/>
      <c r="C282" s="129"/>
    </row>
    <row r="283" spans="1:3" ht="16">
      <c r="A283" s="129"/>
      <c r="B283" s="128"/>
      <c r="C283" s="129"/>
    </row>
    <row r="284" spans="1:3" ht="16">
      <c r="A284" s="129"/>
      <c r="B284" s="128"/>
      <c r="C284" s="129"/>
    </row>
    <row r="285" spans="1:3" ht="16">
      <c r="A285" s="129"/>
      <c r="B285" s="128"/>
      <c r="C285" s="129"/>
    </row>
    <row r="286" spans="1:3" ht="16">
      <c r="A286" s="129"/>
      <c r="B286" s="128"/>
      <c r="C286" s="129"/>
    </row>
    <row r="287" spans="1:3" ht="16">
      <c r="A287" s="129"/>
      <c r="B287" s="128"/>
      <c r="C287" s="129"/>
    </row>
    <row r="288" spans="1:3" ht="16">
      <c r="A288" s="129"/>
      <c r="B288" s="128"/>
      <c r="C288" s="129"/>
    </row>
    <row r="289" spans="1:3" ht="16">
      <c r="A289" s="129"/>
      <c r="B289" s="128"/>
      <c r="C289" s="129"/>
    </row>
    <row r="290" spans="1:3" ht="16">
      <c r="A290" s="129"/>
      <c r="B290" s="128"/>
      <c r="C290" s="129"/>
    </row>
    <row r="291" spans="1:3" ht="16">
      <c r="A291" s="129"/>
      <c r="B291" s="128"/>
      <c r="C291" s="129"/>
    </row>
    <row r="292" spans="1:3" ht="16">
      <c r="A292" s="129"/>
      <c r="B292" s="128"/>
      <c r="C292" s="129"/>
    </row>
    <row r="293" spans="1:3" ht="16">
      <c r="A293" s="129"/>
      <c r="B293" s="128"/>
      <c r="C293" s="129"/>
    </row>
    <row r="294" spans="1:3" ht="16">
      <c r="A294" s="129"/>
      <c r="B294" s="128"/>
      <c r="C294" s="129"/>
    </row>
    <row r="295" spans="1:3" ht="16">
      <c r="A295" s="129"/>
      <c r="B295" s="128"/>
      <c r="C295" s="129"/>
    </row>
    <row r="296" spans="1:3" ht="16">
      <c r="A296" s="129"/>
      <c r="B296" s="128"/>
      <c r="C296" s="129"/>
    </row>
    <row r="297" spans="1:3" ht="16">
      <c r="A297" s="129"/>
      <c r="B297" s="128"/>
      <c r="C297" s="129"/>
    </row>
    <row r="298" spans="1:3" ht="16">
      <c r="A298" s="129"/>
      <c r="B298" s="128"/>
      <c r="C298" s="129"/>
    </row>
    <row r="299" spans="1:3" ht="16">
      <c r="A299" s="129"/>
      <c r="B299" s="128"/>
      <c r="C299" s="129"/>
    </row>
    <row r="300" spans="1:3" ht="16">
      <c r="A300" s="129"/>
      <c r="B300" s="128"/>
      <c r="C300" s="129"/>
    </row>
    <row r="301" spans="1:3" ht="16">
      <c r="A301" s="129"/>
      <c r="B301" s="128"/>
      <c r="C301" s="129"/>
    </row>
    <row r="302" spans="1:3" ht="16">
      <c r="A302" s="129"/>
      <c r="B302" s="128"/>
      <c r="C302" s="129"/>
    </row>
    <row r="303" spans="1:3" ht="16">
      <c r="A303" s="129"/>
      <c r="B303" s="128"/>
      <c r="C303" s="129"/>
    </row>
    <row r="304" spans="1:3" ht="16">
      <c r="A304" s="129"/>
      <c r="B304" s="128"/>
      <c r="C304" s="129"/>
    </row>
    <row r="305" spans="1:3" ht="16">
      <c r="A305" s="129"/>
      <c r="B305" s="128"/>
      <c r="C305" s="129"/>
    </row>
    <row r="306" spans="1:3" ht="16">
      <c r="A306" s="129"/>
      <c r="B306" s="128"/>
      <c r="C306" s="129"/>
    </row>
    <row r="307" spans="1:3" ht="16">
      <c r="A307" s="129"/>
      <c r="B307" s="128"/>
      <c r="C307" s="129"/>
    </row>
    <row r="308" spans="1:3" ht="16">
      <c r="A308" s="129"/>
      <c r="B308" s="128"/>
      <c r="C308" s="129"/>
    </row>
    <row r="309" spans="1:3" ht="16">
      <c r="A309" s="129"/>
      <c r="B309" s="128"/>
      <c r="C309" s="129"/>
    </row>
    <row r="310" spans="1:3" ht="16">
      <c r="A310" s="129"/>
      <c r="B310" s="128"/>
      <c r="C310" s="129"/>
    </row>
    <row r="311" spans="1:3" ht="16">
      <c r="A311" s="129"/>
      <c r="B311" s="128"/>
      <c r="C311" s="129"/>
    </row>
    <row r="312" spans="1:3" ht="16">
      <c r="A312" s="129"/>
      <c r="B312" s="128"/>
      <c r="C312" s="129"/>
    </row>
    <row r="313" spans="1:3" ht="16">
      <c r="A313" s="129"/>
      <c r="B313" s="128"/>
      <c r="C313" s="129"/>
    </row>
    <row r="314" spans="1:3" ht="16">
      <c r="A314" s="129"/>
      <c r="B314" s="128"/>
      <c r="C314" s="129"/>
    </row>
    <row r="315" spans="1:3" ht="16">
      <c r="A315" s="129"/>
      <c r="B315" s="128"/>
      <c r="C315" s="129"/>
    </row>
    <row r="316" spans="1:3" ht="16">
      <c r="A316" s="129"/>
      <c r="B316" s="128"/>
      <c r="C316" s="129"/>
    </row>
    <row r="317" spans="1:3" ht="16">
      <c r="A317" s="129"/>
      <c r="B317" s="128"/>
      <c r="C317" s="129"/>
    </row>
    <row r="318" spans="1:3" ht="16">
      <c r="A318" s="129"/>
      <c r="B318" s="128"/>
      <c r="C318" s="129"/>
    </row>
    <row r="319" spans="1:3" ht="16">
      <c r="A319" s="129"/>
      <c r="B319" s="128"/>
      <c r="C319" s="129"/>
    </row>
    <row r="320" spans="1:3" ht="16">
      <c r="A320" s="129"/>
      <c r="B320" s="128"/>
      <c r="C320" s="129"/>
    </row>
    <row r="321" spans="1:3" ht="16">
      <c r="A321" s="129"/>
      <c r="B321" s="128"/>
      <c r="C321" s="129"/>
    </row>
    <row r="322" spans="1:3" ht="16">
      <c r="A322" s="129"/>
      <c r="B322" s="128"/>
      <c r="C322" s="129"/>
    </row>
    <row r="323" spans="1:3" ht="16">
      <c r="A323" s="129"/>
      <c r="B323" s="128"/>
      <c r="C323" s="129"/>
    </row>
    <row r="324" spans="1:3" ht="16">
      <c r="A324" s="129"/>
      <c r="B324" s="128"/>
      <c r="C324" s="129"/>
    </row>
    <row r="325" spans="1:3" ht="16">
      <c r="A325" s="129"/>
      <c r="B325" s="128"/>
      <c r="C325" s="129"/>
    </row>
    <row r="326" spans="1:3" ht="16">
      <c r="A326" s="129"/>
      <c r="B326" s="128"/>
      <c r="C326" s="129"/>
    </row>
    <row r="327" spans="1:3" ht="16">
      <c r="A327" s="129"/>
      <c r="B327" s="128"/>
      <c r="C327" s="129"/>
    </row>
    <row r="328" spans="1:3" ht="16">
      <c r="A328" s="129"/>
      <c r="B328" s="128"/>
      <c r="C328" s="129"/>
    </row>
    <row r="329" spans="1:3" ht="16">
      <c r="A329" s="129"/>
      <c r="B329" s="128"/>
      <c r="C329" s="129"/>
    </row>
    <row r="330" spans="1:3" ht="16">
      <c r="A330" s="129"/>
      <c r="B330" s="128"/>
      <c r="C330" s="129"/>
    </row>
    <row r="331" spans="1:3" ht="16">
      <c r="A331" s="129"/>
      <c r="B331" s="128"/>
      <c r="C331" s="129"/>
    </row>
    <row r="332" spans="1:3" ht="16">
      <c r="A332" s="129"/>
      <c r="B332" s="128"/>
      <c r="C332" s="129"/>
    </row>
    <row r="333" spans="1:3" ht="16">
      <c r="A333" s="129"/>
      <c r="B333" s="128"/>
      <c r="C333" s="129"/>
    </row>
    <row r="334" spans="1:3" ht="16">
      <c r="A334" s="129"/>
      <c r="B334" s="128"/>
      <c r="C334" s="129"/>
    </row>
    <row r="335" spans="1:3" ht="16">
      <c r="A335" s="129"/>
      <c r="B335" s="128"/>
      <c r="C335" s="129"/>
    </row>
    <row r="336" spans="1:3" ht="16">
      <c r="A336" s="129"/>
      <c r="B336" s="128"/>
      <c r="C336" s="129"/>
    </row>
    <row r="337" spans="1:3" ht="16">
      <c r="A337" s="129"/>
      <c r="B337" s="128"/>
      <c r="C337" s="129"/>
    </row>
    <row r="338" spans="1:3" ht="16">
      <c r="A338" s="129"/>
      <c r="B338" s="128"/>
      <c r="C338" s="129"/>
    </row>
    <row r="339" spans="1:3" ht="16">
      <c r="A339" s="129"/>
      <c r="B339" s="128"/>
      <c r="C339" s="129"/>
    </row>
    <row r="340" spans="1:3" ht="16">
      <c r="A340" s="129"/>
      <c r="B340" s="128"/>
      <c r="C340" s="129"/>
    </row>
    <row r="341" spans="1:3" ht="16">
      <c r="A341" s="129"/>
      <c r="B341" s="128"/>
      <c r="C341" s="129"/>
    </row>
    <row r="342" spans="1:3" ht="16">
      <c r="A342" s="129"/>
      <c r="B342" s="128"/>
      <c r="C342" s="129"/>
    </row>
    <row r="343" spans="1:3" ht="16">
      <c r="A343" s="129"/>
      <c r="B343" s="128"/>
      <c r="C343" s="129"/>
    </row>
    <row r="344" spans="1:3" ht="16">
      <c r="A344" s="129"/>
      <c r="B344" s="128"/>
      <c r="C344" s="129"/>
    </row>
    <row r="345" spans="1:3" ht="16">
      <c r="A345" s="129"/>
      <c r="B345" s="128"/>
      <c r="C345" s="129"/>
    </row>
    <row r="346" spans="1:3" ht="16">
      <c r="A346" s="129"/>
      <c r="B346" s="128"/>
      <c r="C346" s="129"/>
    </row>
    <row r="347" spans="1:3" ht="16">
      <c r="A347" s="129"/>
      <c r="B347" s="128"/>
      <c r="C347" s="129"/>
    </row>
    <row r="348" spans="1:3" ht="16">
      <c r="A348" s="129"/>
      <c r="B348" s="128"/>
      <c r="C348" s="129"/>
    </row>
    <row r="349" spans="1:3" ht="16">
      <c r="A349" s="129"/>
      <c r="B349" s="128"/>
      <c r="C349" s="129"/>
    </row>
    <row r="350" spans="1:3" ht="16">
      <c r="A350" s="129"/>
      <c r="B350" s="128"/>
      <c r="C350" s="129"/>
    </row>
    <row r="351" spans="1:3" ht="16">
      <c r="A351" s="129"/>
      <c r="B351" s="128"/>
      <c r="C351" s="129"/>
    </row>
    <row r="352" spans="1:3" ht="16">
      <c r="A352" s="129"/>
      <c r="B352" s="128"/>
      <c r="C352" s="129"/>
    </row>
    <row r="353" spans="1:3" ht="16">
      <c r="A353" s="129"/>
      <c r="B353" s="128"/>
      <c r="C353" s="129"/>
    </row>
    <row r="354" spans="1:3" ht="16">
      <c r="A354" s="129"/>
      <c r="B354" s="128"/>
      <c r="C354" s="129"/>
    </row>
    <row r="355" spans="1:3" ht="16">
      <c r="A355" s="129"/>
      <c r="B355" s="128"/>
      <c r="C355" s="129"/>
    </row>
    <row r="356" spans="1:3" ht="16">
      <c r="A356" s="129"/>
      <c r="B356" s="128"/>
      <c r="C356" s="129"/>
    </row>
    <row r="357" spans="1:3" ht="16">
      <c r="A357" s="129"/>
      <c r="B357" s="128"/>
      <c r="C357" s="129"/>
    </row>
    <row r="358" spans="1:3" ht="16">
      <c r="A358" s="129"/>
      <c r="B358" s="128"/>
      <c r="C358" s="129"/>
    </row>
    <row r="359" spans="1:3" ht="16">
      <c r="A359" s="129"/>
      <c r="B359" s="128"/>
      <c r="C359" s="129"/>
    </row>
    <row r="360" spans="1:3" ht="16">
      <c r="A360" s="129"/>
      <c r="B360" s="128"/>
      <c r="C360" s="129"/>
    </row>
    <row r="361" spans="1:3" ht="16">
      <c r="A361" s="129"/>
      <c r="B361" s="128"/>
      <c r="C361" s="129"/>
    </row>
    <row r="362" spans="1:3" ht="16">
      <c r="A362" s="129"/>
      <c r="B362" s="128"/>
      <c r="C362" s="129"/>
    </row>
    <row r="363" spans="1:3" ht="16">
      <c r="A363" s="129"/>
      <c r="B363" s="128"/>
      <c r="C363" s="129"/>
    </row>
    <row r="364" spans="1:3" ht="16">
      <c r="A364" s="129"/>
      <c r="B364" s="128"/>
      <c r="C364" s="129"/>
    </row>
    <row r="365" spans="1:3" ht="16">
      <c r="A365" s="129"/>
      <c r="B365" s="128"/>
      <c r="C365" s="129"/>
    </row>
    <row r="366" spans="1:3" ht="16">
      <c r="A366" s="129"/>
      <c r="B366" s="128"/>
      <c r="C366" s="129"/>
    </row>
    <row r="367" spans="1:3" ht="16">
      <c r="A367" s="129"/>
      <c r="B367" s="128"/>
      <c r="C367" s="129"/>
    </row>
    <row r="368" spans="1:3" ht="16">
      <c r="A368" s="129"/>
      <c r="B368" s="128"/>
      <c r="C368" s="129"/>
    </row>
    <row r="369" spans="1:3" ht="16">
      <c r="A369" s="129"/>
      <c r="B369" s="128"/>
      <c r="C369" s="129"/>
    </row>
    <row r="370" spans="1:3" ht="16">
      <c r="A370" s="129"/>
      <c r="B370" s="128"/>
      <c r="C370" s="129"/>
    </row>
    <row r="371" spans="1:3" ht="16">
      <c r="A371" s="129"/>
      <c r="B371" s="128"/>
      <c r="C371" s="129"/>
    </row>
    <row r="372" spans="1:3" ht="16">
      <c r="A372" s="129"/>
      <c r="B372" s="128"/>
      <c r="C372" s="129"/>
    </row>
    <row r="373" spans="1:3" ht="16">
      <c r="A373" s="129"/>
      <c r="B373" s="128"/>
      <c r="C373" s="129"/>
    </row>
    <row r="374" spans="1:3" ht="16">
      <c r="A374" s="129"/>
      <c r="B374" s="128"/>
      <c r="C374" s="129"/>
    </row>
    <row r="375" spans="1:3" ht="16">
      <c r="A375" s="129"/>
      <c r="B375" s="128"/>
      <c r="C375" s="129"/>
    </row>
    <row r="376" spans="1:3" ht="16">
      <c r="A376" s="129"/>
      <c r="B376" s="128"/>
      <c r="C376" s="129"/>
    </row>
    <row r="377" spans="1:3" ht="16">
      <c r="A377" s="129"/>
      <c r="B377" s="128"/>
      <c r="C377" s="129"/>
    </row>
    <row r="378" spans="1:3" ht="16">
      <c r="A378" s="129"/>
      <c r="B378" s="128"/>
      <c r="C378" s="129"/>
    </row>
    <row r="379" spans="1:3" ht="16">
      <c r="A379" s="129"/>
      <c r="B379" s="128"/>
      <c r="C379" s="129"/>
    </row>
    <row r="380" spans="1:3" ht="16">
      <c r="A380" s="129"/>
      <c r="B380" s="128"/>
      <c r="C380" s="129"/>
    </row>
    <row r="381" spans="1:3" ht="16">
      <c r="A381" s="129"/>
      <c r="B381" s="128"/>
      <c r="C381" s="129"/>
    </row>
    <row r="382" spans="1:3" ht="16">
      <c r="A382" s="129"/>
      <c r="B382" s="128"/>
      <c r="C382" s="129"/>
    </row>
    <row r="383" spans="1:3" ht="16">
      <c r="A383" s="129"/>
      <c r="B383" s="128"/>
      <c r="C383" s="129"/>
    </row>
    <row r="384" spans="1:3" ht="16">
      <c r="A384" s="129"/>
      <c r="B384" s="128"/>
      <c r="C384" s="129"/>
    </row>
    <row r="385" spans="1:3" ht="16">
      <c r="A385" s="129"/>
      <c r="B385" s="128"/>
      <c r="C385" s="129"/>
    </row>
    <row r="386" spans="1:3" ht="16">
      <c r="A386" s="129"/>
      <c r="B386" s="128"/>
      <c r="C386" s="129"/>
    </row>
    <row r="387" spans="1:3" ht="16">
      <c r="A387" s="129"/>
      <c r="B387" s="128"/>
      <c r="C387" s="129"/>
    </row>
    <row r="388" spans="1:3" ht="16">
      <c r="A388" s="129"/>
      <c r="B388" s="128"/>
      <c r="C388" s="129"/>
    </row>
    <row r="389" spans="1:3" ht="16">
      <c r="A389" s="129"/>
      <c r="B389" s="128"/>
      <c r="C389" s="129"/>
    </row>
    <row r="390" spans="1:3" ht="16">
      <c r="A390" s="129"/>
      <c r="B390" s="128"/>
      <c r="C390" s="129"/>
    </row>
    <row r="391" spans="1:3" ht="16">
      <c r="A391" s="129"/>
      <c r="B391" s="128"/>
      <c r="C391" s="129"/>
    </row>
    <row r="392" spans="1:3" ht="16">
      <c r="A392" s="129"/>
      <c r="B392" s="128"/>
      <c r="C392" s="129"/>
    </row>
    <row r="393" spans="1:3" ht="16">
      <c r="A393" s="129"/>
      <c r="B393" s="128"/>
      <c r="C393" s="129"/>
    </row>
    <row r="394" spans="1:3" ht="16">
      <c r="A394" s="129"/>
      <c r="B394" s="128"/>
      <c r="C394" s="129"/>
    </row>
    <row r="395" spans="1:3" ht="16">
      <c r="A395" s="129"/>
      <c r="B395" s="128"/>
      <c r="C395" s="129"/>
    </row>
    <row r="396" spans="1:3" ht="16">
      <c r="A396" s="129"/>
      <c r="B396" s="128"/>
      <c r="C396" s="129"/>
    </row>
    <row r="397" spans="1:3" ht="16">
      <c r="A397" s="129"/>
      <c r="B397" s="128"/>
      <c r="C397" s="129"/>
    </row>
    <row r="398" spans="1:3" ht="16">
      <c r="A398" s="129"/>
      <c r="B398" s="128"/>
      <c r="C398" s="129"/>
    </row>
    <row r="399" spans="1:3" ht="16">
      <c r="A399" s="129"/>
      <c r="B399" s="128"/>
      <c r="C399" s="129"/>
    </row>
    <row r="400" spans="1:3" ht="16">
      <c r="A400" s="129"/>
      <c r="B400" s="128"/>
      <c r="C400" s="129"/>
    </row>
    <row r="401" spans="1:3" ht="16">
      <c r="A401" s="129"/>
      <c r="B401" s="128"/>
      <c r="C401" s="129"/>
    </row>
    <row r="402" spans="1:3" ht="16">
      <c r="A402" s="129"/>
      <c r="B402" s="128"/>
      <c r="C402" s="129"/>
    </row>
    <row r="403" spans="1:3" ht="16">
      <c r="A403" s="129"/>
      <c r="B403" s="128"/>
      <c r="C403" s="129"/>
    </row>
    <row r="404" spans="1:3" ht="16">
      <c r="A404" s="129"/>
      <c r="B404" s="128"/>
      <c r="C404" s="129"/>
    </row>
    <row r="405" spans="1:3" ht="16">
      <c r="A405" s="129"/>
      <c r="B405" s="128"/>
      <c r="C405" s="129"/>
    </row>
    <row r="406" spans="1:3" ht="16">
      <c r="A406" s="129"/>
      <c r="B406" s="128"/>
      <c r="C406" s="129"/>
    </row>
    <row r="407" spans="1:3" ht="16">
      <c r="A407" s="129"/>
      <c r="B407" s="128"/>
      <c r="C407" s="129"/>
    </row>
    <row r="408" spans="1:3" ht="16">
      <c r="A408" s="129"/>
      <c r="B408" s="128"/>
      <c r="C408" s="129"/>
    </row>
    <row r="409" spans="1:3" ht="16">
      <c r="A409" s="129"/>
      <c r="B409" s="128"/>
      <c r="C409" s="129"/>
    </row>
    <row r="410" spans="1:3" ht="16">
      <c r="A410" s="129"/>
      <c r="B410" s="128"/>
      <c r="C410" s="129"/>
    </row>
    <row r="411" spans="1:3" ht="16">
      <c r="A411" s="129"/>
      <c r="B411" s="128"/>
      <c r="C411" s="129"/>
    </row>
    <row r="412" spans="1:3" ht="16">
      <c r="A412" s="129"/>
      <c r="B412" s="128"/>
      <c r="C412" s="129"/>
    </row>
    <row r="413" spans="1:3" ht="16">
      <c r="A413" s="129"/>
      <c r="B413" s="128"/>
      <c r="C413" s="129"/>
    </row>
    <row r="414" spans="1:3" ht="16">
      <c r="A414" s="129"/>
      <c r="B414" s="128"/>
      <c r="C414" s="129"/>
    </row>
    <row r="415" spans="1:3" ht="16">
      <c r="A415" s="129"/>
      <c r="B415" s="128"/>
      <c r="C415" s="129"/>
    </row>
    <row r="416" spans="1:3" ht="16">
      <c r="A416" s="129"/>
      <c r="B416" s="128"/>
      <c r="C416" s="129"/>
    </row>
    <row r="417" spans="1:3" ht="16">
      <c r="A417" s="129"/>
      <c r="B417" s="128"/>
      <c r="C417" s="129"/>
    </row>
    <row r="418" spans="1:3" ht="16">
      <c r="A418" s="129"/>
      <c r="B418" s="128"/>
      <c r="C418" s="129"/>
    </row>
    <row r="419" spans="1:3" ht="16">
      <c r="A419" s="129"/>
      <c r="B419" s="128"/>
      <c r="C419" s="129"/>
    </row>
    <row r="420" spans="1:3" ht="16">
      <c r="A420" s="129"/>
      <c r="B420" s="128"/>
      <c r="C420" s="129"/>
    </row>
    <row r="421" spans="1:3" ht="16">
      <c r="A421" s="129"/>
      <c r="B421" s="128"/>
      <c r="C421" s="129"/>
    </row>
    <row r="422" spans="1:3" ht="16">
      <c r="A422" s="129"/>
      <c r="B422" s="128"/>
      <c r="C422" s="129"/>
    </row>
    <row r="423" spans="1:3" ht="16">
      <c r="A423" s="129"/>
      <c r="B423" s="128"/>
      <c r="C423" s="129"/>
    </row>
    <row r="424" spans="1:3" ht="16">
      <c r="A424" s="129"/>
      <c r="B424" s="128"/>
      <c r="C424" s="129"/>
    </row>
    <row r="425" spans="1:3" ht="16">
      <c r="A425" s="129"/>
      <c r="B425" s="128"/>
      <c r="C425" s="129"/>
    </row>
    <row r="426" spans="1:3" ht="16">
      <c r="A426" s="129"/>
      <c r="B426" s="128"/>
      <c r="C426" s="129"/>
    </row>
    <row r="427" spans="1:3" ht="16">
      <c r="A427" s="129"/>
      <c r="B427" s="128"/>
      <c r="C427" s="129"/>
    </row>
    <row r="428" spans="1:3" ht="16">
      <c r="A428" s="129"/>
      <c r="B428" s="128"/>
      <c r="C428" s="129"/>
    </row>
    <row r="429" spans="1:3" ht="16">
      <c r="A429" s="129"/>
      <c r="B429" s="128"/>
      <c r="C429" s="129"/>
    </row>
    <row r="430" spans="1:3" ht="16">
      <c r="A430" s="129"/>
      <c r="B430" s="128"/>
      <c r="C430" s="129"/>
    </row>
    <row r="431" spans="1:3" ht="16">
      <c r="A431" s="129"/>
      <c r="B431" s="128"/>
      <c r="C431" s="129"/>
    </row>
    <row r="432" spans="1:3" ht="16">
      <c r="A432" s="129"/>
      <c r="B432" s="128"/>
      <c r="C432" s="129"/>
    </row>
    <row r="433" spans="1:3" ht="16">
      <c r="A433" s="129"/>
      <c r="B433" s="128"/>
      <c r="C433" s="129"/>
    </row>
    <row r="434" spans="1:3" ht="16">
      <c r="A434" s="129"/>
      <c r="B434" s="128"/>
      <c r="C434" s="129"/>
    </row>
    <row r="435" spans="1:3" ht="16">
      <c r="A435" s="129"/>
      <c r="B435" s="128"/>
      <c r="C435" s="129"/>
    </row>
    <row r="436" spans="1:3" ht="16">
      <c r="A436" s="129"/>
      <c r="B436" s="128"/>
      <c r="C436" s="129"/>
    </row>
    <row r="437" spans="1:3" ht="16">
      <c r="A437" s="129"/>
      <c r="B437" s="128"/>
      <c r="C437" s="129"/>
    </row>
    <row r="438" spans="1:3" ht="16">
      <c r="A438" s="129"/>
      <c r="B438" s="128"/>
      <c r="C438" s="129"/>
    </row>
    <row r="439" spans="1:3" ht="16">
      <c r="A439" s="129"/>
      <c r="B439" s="128"/>
      <c r="C439" s="129"/>
    </row>
    <row r="440" spans="1:3" ht="16">
      <c r="A440" s="129"/>
      <c r="B440" s="128"/>
      <c r="C440" s="129"/>
    </row>
    <row r="441" spans="1:3" ht="16">
      <c r="A441" s="129"/>
      <c r="B441" s="128"/>
      <c r="C441" s="129"/>
    </row>
    <row r="442" spans="1:3" ht="16">
      <c r="A442" s="129"/>
      <c r="B442" s="128"/>
      <c r="C442" s="129"/>
    </row>
    <row r="443" spans="1:3" ht="16">
      <c r="A443" s="129"/>
      <c r="B443" s="128"/>
      <c r="C443" s="129"/>
    </row>
    <row r="444" spans="1:3" ht="16">
      <c r="A444" s="129"/>
      <c r="B444" s="128"/>
      <c r="C444" s="129"/>
    </row>
    <row r="445" spans="1:3" ht="16">
      <c r="A445" s="129"/>
      <c r="B445" s="128"/>
      <c r="C445" s="129"/>
    </row>
    <row r="446" spans="1:3" ht="16">
      <c r="A446" s="129"/>
      <c r="B446" s="128"/>
      <c r="C446" s="129"/>
    </row>
    <row r="447" spans="1:3" ht="16">
      <c r="A447" s="129"/>
      <c r="B447" s="128"/>
      <c r="C447" s="129"/>
    </row>
    <row r="448" spans="1:3" ht="16">
      <c r="A448" s="129"/>
      <c r="B448" s="128"/>
      <c r="C448" s="129"/>
    </row>
    <row r="449" spans="1:3" ht="16">
      <c r="A449" s="129"/>
      <c r="B449" s="128"/>
      <c r="C449" s="129"/>
    </row>
    <row r="450" spans="1:3" ht="16">
      <c r="A450" s="129"/>
      <c r="B450" s="128"/>
      <c r="C450" s="129"/>
    </row>
    <row r="451" spans="1:3" ht="16">
      <c r="A451" s="129"/>
      <c r="B451" s="128"/>
      <c r="C451" s="129"/>
    </row>
    <row r="452" spans="1:3" ht="16">
      <c r="A452" s="129"/>
      <c r="B452" s="128"/>
      <c r="C452" s="129"/>
    </row>
    <row r="453" spans="1:3" ht="16">
      <c r="A453" s="129"/>
      <c r="B453" s="128"/>
      <c r="C453" s="129"/>
    </row>
    <row r="454" spans="1:3" ht="16">
      <c r="A454" s="129"/>
      <c r="B454" s="128"/>
      <c r="C454" s="129"/>
    </row>
    <row r="455" spans="1:3" ht="16">
      <c r="A455" s="129"/>
      <c r="B455" s="128"/>
      <c r="C455" s="129"/>
    </row>
    <row r="456" spans="1:3" ht="16">
      <c r="A456" s="129"/>
      <c r="B456" s="128"/>
      <c r="C456" s="129"/>
    </row>
    <row r="457" spans="1:3" ht="16">
      <c r="A457" s="129"/>
      <c r="B457" s="128"/>
      <c r="C457" s="129"/>
    </row>
    <row r="458" spans="1:3" ht="16">
      <c r="A458" s="129"/>
      <c r="B458" s="128"/>
      <c r="C458" s="129"/>
    </row>
    <row r="459" spans="1:3" ht="16">
      <c r="A459" s="129"/>
      <c r="B459" s="128"/>
      <c r="C459" s="129"/>
    </row>
    <row r="460" spans="1:3" ht="16">
      <c r="A460" s="129"/>
      <c r="B460" s="128"/>
      <c r="C460" s="129"/>
    </row>
    <row r="461" spans="1:3" ht="16">
      <c r="A461" s="129"/>
      <c r="B461" s="128"/>
      <c r="C461" s="129"/>
    </row>
    <row r="462" spans="1:3" ht="16">
      <c r="A462" s="129"/>
      <c r="B462" s="128"/>
      <c r="C462" s="129"/>
    </row>
    <row r="463" spans="1:3" ht="16">
      <c r="A463" s="129"/>
      <c r="B463" s="128"/>
      <c r="C463" s="129"/>
    </row>
    <row r="464" spans="1:3" ht="16">
      <c r="A464" s="129"/>
      <c r="B464" s="128"/>
      <c r="C464" s="129"/>
    </row>
    <row r="465" spans="1:3" ht="16">
      <c r="A465" s="129"/>
      <c r="B465" s="128"/>
      <c r="C465" s="129"/>
    </row>
    <row r="466" spans="1:3" ht="16">
      <c r="A466" s="129"/>
      <c r="B466" s="128"/>
      <c r="C466" s="129"/>
    </row>
    <row r="467" spans="1:3" ht="16">
      <c r="A467" s="129"/>
      <c r="B467" s="128"/>
      <c r="C467" s="129"/>
    </row>
    <row r="468" spans="1:3" ht="16">
      <c r="A468" s="129"/>
      <c r="B468" s="128"/>
      <c r="C468" s="129"/>
    </row>
    <row r="469" spans="1:3" ht="16">
      <c r="A469" s="129"/>
      <c r="B469" s="128"/>
      <c r="C469" s="129"/>
    </row>
    <row r="470" spans="1:3" ht="16">
      <c r="A470" s="129"/>
      <c r="B470" s="128"/>
      <c r="C470" s="129"/>
    </row>
    <row r="471" spans="1:3" ht="16">
      <c r="A471" s="129"/>
      <c r="B471" s="128"/>
      <c r="C471" s="129"/>
    </row>
    <row r="472" spans="1:3" ht="16">
      <c r="A472" s="129"/>
      <c r="B472" s="128"/>
      <c r="C472" s="129"/>
    </row>
    <row r="473" spans="1:3" ht="16">
      <c r="A473" s="129"/>
      <c r="B473" s="128"/>
      <c r="C473" s="129"/>
    </row>
    <row r="474" spans="1:3" ht="16">
      <c r="A474" s="129"/>
      <c r="B474" s="128"/>
      <c r="C474" s="129"/>
    </row>
    <row r="475" spans="1:3" ht="16">
      <c r="A475" s="129"/>
      <c r="B475" s="128"/>
      <c r="C475" s="129"/>
    </row>
    <row r="476" spans="1:3" ht="16">
      <c r="A476" s="129"/>
      <c r="B476" s="128"/>
      <c r="C476" s="129"/>
    </row>
    <row r="477" spans="1:3" ht="16">
      <c r="A477" s="129"/>
      <c r="B477" s="128"/>
      <c r="C477" s="129"/>
    </row>
    <row r="478" spans="1:3" ht="16">
      <c r="A478" s="129"/>
      <c r="B478" s="128"/>
      <c r="C478" s="129"/>
    </row>
    <row r="479" spans="1:3" ht="16">
      <c r="A479" s="129"/>
      <c r="B479" s="128"/>
      <c r="C479" s="129"/>
    </row>
    <row r="480" spans="1:3" ht="16">
      <c r="A480" s="129"/>
      <c r="B480" s="128"/>
      <c r="C480" s="129"/>
    </row>
    <row r="481" spans="1:3" ht="16">
      <c r="A481" s="129"/>
      <c r="B481" s="128"/>
      <c r="C481" s="129"/>
    </row>
    <row r="482" spans="1:3" ht="16">
      <c r="A482" s="129"/>
      <c r="B482" s="128"/>
      <c r="C482" s="129"/>
    </row>
    <row r="483" spans="1:3" ht="16">
      <c r="A483" s="129"/>
      <c r="B483" s="128"/>
      <c r="C483" s="129"/>
    </row>
    <row r="484" spans="1:3" ht="16">
      <c r="A484" s="129"/>
      <c r="B484" s="128"/>
      <c r="C484" s="129"/>
    </row>
    <row r="485" spans="1:3" ht="16">
      <c r="A485" s="129"/>
      <c r="B485" s="128"/>
      <c r="C485" s="129"/>
    </row>
    <row r="486" spans="1:3" ht="16">
      <c r="A486" s="129"/>
      <c r="B486" s="128"/>
      <c r="C486" s="129"/>
    </row>
    <row r="487" spans="1:3" ht="16">
      <c r="A487" s="129"/>
      <c r="B487" s="128"/>
      <c r="C487" s="129"/>
    </row>
    <row r="488" spans="1:3" ht="16">
      <c r="A488" s="129"/>
      <c r="B488" s="128"/>
      <c r="C488" s="129"/>
    </row>
    <row r="489" spans="1:3" ht="16">
      <c r="A489" s="129"/>
      <c r="B489" s="128"/>
      <c r="C489" s="129"/>
    </row>
    <row r="490" spans="1:3" ht="16">
      <c r="A490" s="129"/>
      <c r="B490" s="128"/>
      <c r="C490" s="129"/>
    </row>
    <row r="491" spans="1:3" ht="16">
      <c r="A491" s="129"/>
      <c r="B491" s="128"/>
      <c r="C491" s="129"/>
    </row>
    <row r="492" spans="1:3" ht="16">
      <c r="A492" s="129"/>
      <c r="B492" s="128"/>
      <c r="C492" s="129"/>
    </row>
    <row r="493" spans="1:3" ht="16">
      <c r="A493" s="129"/>
      <c r="B493" s="128"/>
      <c r="C493" s="129"/>
    </row>
    <row r="494" spans="1:3" ht="16">
      <c r="A494" s="129"/>
      <c r="B494" s="128"/>
      <c r="C494" s="129"/>
    </row>
    <row r="495" spans="1:3" ht="16">
      <c r="A495" s="129"/>
      <c r="B495" s="128"/>
      <c r="C495" s="129"/>
    </row>
    <row r="496" spans="1:3" ht="16">
      <c r="A496" s="129"/>
      <c r="B496" s="128"/>
      <c r="C496" s="129"/>
    </row>
    <row r="497" spans="1:3" ht="16">
      <c r="A497" s="129"/>
      <c r="B497" s="128"/>
      <c r="C497" s="129"/>
    </row>
    <row r="498" spans="1:3" ht="16">
      <c r="A498" s="129"/>
      <c r="B498" s="128"/>
      <c r="C498" s="129"/>
    </row>
    <row r="499" spans="1:3" ht="16">
      <c r="A499" s="129"/>
      <c r="B499" s="128"/>
      <c r="C499" s="129"/>
    </row>
    <row r="500" spans="1:3" ht="16">
      <c r="A500" s="129"/>
      <c r="B500" s="128"/>
      <c r="C500" s="129"/>
    </row>
    <row r="501" spans="1:3" ht="16">
      <c r="A501" s="129"/>
      <c r="B501" s="128"/>
      <c r="C501" s="129"/>
    </row>
    <row r="502" spans="1:3" ht="16">
      <c r="A502" s="129"/>
      <c r="B502" s="128"/>
      <c r="C502" s="129"/>
    </row>
    <row r="503" spans="1:3" ht="16">
      <c r="A503" s="129"/>
      <c r="B503" s="128"/>
      <c r="C503" s="129"/>
    </row>
    <row r="504" spans="1:3" ht="16">
      <c r="A504" s="129"/>
      <c r="B504" s="128"/>
      <c r="C504" s="129"/>
    </row>
    <row r="505" spans="1:3" ht="16">
      <c r="A505" s="129"/>
      <c r="B505" s="128"/>
      <c r="C505" s="129"/>
    </row>
    <row r="506" spans="1:3" ht="16">
      <c r="A506" s="129"/>
      <c r="B506" s="128"/>
      <c r="C506" s="129"/>
    </row>
    <row r="507" spans="1:3" ht="16">
      <c r="A507" s="129"/>
      <c r="B507" s="128"/>
      <c r="C507" s="129"/>
    </row>
    <row r="508" spans="1:3" ht="16">
      <c r="A508" s="129"/>
      <c r="B508" s="128"/>
      <c r="C508" s="129"/>
    </row>
    <row r="509" spans="1:3" ht="16">
      <c r="A509" s="129"/>
      <c r="B509" s="128"/>
      <c r="C509" s="129"/>
    </row>
    <row r="510" spans="1:3" ht="16">
      <c r="A510" s="129"/>
      <c r="B510" s="128"/>
      <c r="C510" s="129"/>
    </row>
    <row r="511" spans="1:3" ht="16">
      <c r="A511" s="129"/>
      <c r="B511" s="128"/>
      <c r="C511" s="129"/>
    </row>
    <row r="512" spans="1:3" ht="16">
      <c r="A512" s="129"/>
      <c r="B512" s="128"/>
      <c r="C512" s="129"/>
    </row>
    <row r="513" spans="1:3" ht="16">
      <c r="A513" s="129"/>
      <c r="B513" s="128"/>
      <c r="C513" s="129"/>
    </row>
    <row r="514" spans="1:3" ht="16">
      <c r="A514" s="129"/>
      <c r="B514" s="128"/>
      <c r="C514" s="129"/>
    </row>
    <row r="515" spans="1:3" ht="16">
      <c r="A515" s="129"/>
      <c r="B515" s="128"/>
      <c r="C515" s="129"/>
    </row>
    <row r="516" spans="1:3" ht="16">
      <c r="A516" s="129"/>
      <c r="B516" s="128"/>
      <c r="C516" s="129"/>
    </row>
    <row r="517" spans="1:3" ht="16">
      <c r="A517" s="129"/>
      <c r="B517" s="128"/>
      <c r="C517" s="129"/>
    </row>
    <row r="518" spans="1:3" ht="16">
      <c r="A518" s="129"/>
      <c r="B518" s="128"/>
      <c r="C518" s="129"/>
    </row>
    <row r="519" spans="1:3" ht="16">
      <c r="A519" s="129"/>
      <c r="B519" s="128"/>
      <c r="C519" s="129"/>
    </row>
    <row r="520" spans="1:3" ht="16">
      <c r="A520" s="129"/>
      <c r="B520" s="128"/>
      <c r="C520" s="129"/>
    </row>
    <row r="521" spans="1:3" ht="16">
      <c r="A521" s="129"/>
      <c r="B521" s="128"/>
      <c r="C521" s="129"/>
    </row>
    <row r="522" spans="1:3" ht="16">
      <c r="A522" s="129"/>
      <c r="B522" s="128"/>
      <c r="C522" s="129"/>
    </row>
    <row r="523" spans="1:3" ht="16">
      <c r="A523" s="129"/>
      <c r="B523" s="128"/>
      <c r="C523" s="129"/>
    </row>
    <row r="524" spans="1:3" ht="16">
      <c r="A524" s="129"/>
      <c r="B524" s="128"/>
      <c r="C524" s="129"/>
    </row>
    <row r="525" spans="1:3" ht="16">
      <c r="A525" s="129"/>
      <c r="B525" s="128"/>
      <c r="C525" s="129"/>
    </row>
    <row r="526" spans="1:3" ht="16">
      <c r="A526" s="129"/>
      <c r="B526" s="128"/>
      <c r="C526" s="129"/>
    </row>
    <row r="527" spans="1:3" ht="16">
      <c r="A527" s="129"/>
      <c r="B527" s="128"/>
      <c r="C527" s="129"/>
    </row>
    <row r="528" spans="1:3" ht="16">
      <c r="A528" s="129"/>
      <c r="B528" s="128"/>
      <c r="C528" s="129"/>
    </row>
    <row r="529" spans="1:3" ht="16">
      <c r="A529" s="129"/>
      <c r="B529" s="128"/>
      <c r="C529" s="129"/>
    </row>
    <row r="530" spans="1:3" ht="16">
      <c r="A530" s="129"/>
      <c r="B530" s="128"/>
      <c r="C530" s="129"/>
    </row>
    <row r="531" spans="1:3" ht="16">
      <c r="A531" s="129"/>
      <c r="B531" s="128"/>
      <c r="C531" s="129"/>
    </row>
    <row r="532" spans="1:3" ht="16">
      <c r="A532" s="129"/>
      <c r="B532" s="128"/>
      <c r="C532" s="129"/>
    </row>
    <row r="533" spans="1:3" ht="16">
      <c r="A533" s="129"/>
      <c r="B533" s="128"/>
      <c r="C533" s="129"/>
    </row>
    <row r="534" spans="1:3" ht="16">
      <c r="A534" s="129"/>
      <c r="B534" s="128"/>
      <c r="C534" s="129"/>
    </row>
    <row r="535" spans="1:3" ht="16">
      <c r="A535" s="129"/>
      <c r="B535" s="128"/>
      <c r="C535" s="129"/>
    </row>
    <row r="536" spans="1:3" ht="16">
      <c r="A536" s="129"/>
      <c r="B536" s="128"/>
      <c r="C536" s="129"/>
    </row>
    <row r="537" spans="1:3" ht="16">
      <c r="A537" s="129"/>
      <c r="B537" s="128"/>
      <c r="C537" s="129"/>
    </row>
    <row r="538" spans="1:3" ht="16">
      <c r="A538" s="129"/>
      <c r="B538" s="128"/>
      <c r="C538" s="129"/>
    </row>
    <row r="539" spans="1:3" ht="16">
      <c r="A539" s="129"/>
      <c r="B539" s="128"/>
      <c r="C539" s="129"/>
    </row>
    <row r="540" spans="1:3" ht="16">
      <c r="A540" s="129"/>
      <c r="B540" s="128"/>
      <c r="C540" s="129"/>
    </row>
    <row r="541" spans="1:3" ht="16">
      <c r="A541" s="129"/>
      <c r="B541" s="128"/>
      <c r="C541" s="129"/>
    </row>
    <row r="542" spans="1:3" ht="16">
      <c r="A542" s="129"/>
      <c r="B542" s="128"/>
      <c r="C542" s="129"/>
    </row>
    <row r="543" spans="1:3" ht="16">
      <c r="A543" s="129"/>
      <c r="B543" s="128"/>
      <c r="C543" s="129"/>
    </row>
    <row r="544" spans="1:3" ht="16">
      <c r="A544" s="129"/>
      <c r="B544" s="128"/>
      <c r="C544" s="129"/>
    </row>
    <row r="545" spans="1:3" ht="16">
      <c r="A545" s="129"/>
      <c r="B545" s="128"/>
      <c r="C545" s="129"/>
    </row>
    <row r="546" spans="1:3" ht="16">
      <c r="A546" s="129"/>
      <c r="B546" s="128"/>
      <c r="C546" s="129"/>
    </row>
    <row r="547" spans="1:3" ht="16">
      <c r="A547" s="129"/>
      <c r="B547" s="128"/>
      <c r="C547" s="129"/>
    </row>
    <row r="548" spans="1:3" ht="16">
      <c r="A548" s="129"/>
      <c r="B548" s="128"/>
      <c r="C548" s="129"/>
    </row>
    <row r="549" spans="1:3" ht="16">
      <c r="A549" s="129"/>
      <c r="B549" s="128"/>
      <c r="C549" s="129"/>
    </row>
    <row r="550" spans="1:3" ht="16">
      <c r="A550" s="129"/>
      <c r="B550" s="128"/>
      <c r="C550" s="129"/>
    </row>
    <row r="551" spans="1:3" ht="16">
      <c r="A551" s="129"/>
      <c r="B551" s="128"/>
      <c r="C551" s="129"/>
    </row>
    <row r="552" spans="1:3" ht="16">
      <c r="A552" s="129"/>
      <c r="B552" s="128"/>
      <c r="C552" s="129"/>
    </row>
    <row r="553" spans="1:3" ht="16">
      <c r="A553" s="129"/>
      <c r="B553" s="128"/>
      <c r="C553" s="129"/>
    </row>
    <row r="554" spans="1:3" ht="16">
      <c r="A554" s="129"/>
      <c r="B554" s="128"/>
      <c r="C554" s="129"/>
    </row>
    <row r="555" spans="1:3" ht="16">
      <c r="A555" s="129"/>
      <c r="B555" s="128"/>
      <c r="C555" s="129"/>
    </row>
    <row r="556" spans="1:3" ht="16">
      <c r="A556" s="129"/>
      <c r="B556" s="128"/>
      <c r="C556" s="129"/>
    </row>
    <row r="557" spans="1:3" ht="16">
      <c r="A557" s="129"/>
      <c r="B557" s="128"/>
      <c r="C557" s="129"/>
    </row>
    <row r="558" spans="1:3" ht="16">
      <c r="A558" s="129"/>
      <c r="B558" s="128"/>
      <c r="C558" s="129"/>
    </row>
    <row r="559" spans="1:3" ht="16">
      <c r="A559" s="129"/>
      <c r="B559" s="128"/>
      <c r="C559" s="129"/>
    </row>
    <row r="560" spans="1:3" ht="16">
      <c r="A560" s="129"/>
      <c r="B560" s="128"/>
      <c r="C560" s="129"/>
    </row>
    <row r="561" spans="1:3" ht="16">
      <c r="A561" s="129"/>
      <c r="B561" s="128"/>
      <c r="C561" s="129"/>
    </row>
    <row r="562" spans="1:3" ht="16">
      <c r="A562" s="129"/>
      <c r="B562" s="128"/>
      <c r="C562" s="129"/>
    </row>
    <row r="563" spans="1:3" ht="16">
      <c r="A563" s="129"/>
      <c r="B563" s="128"/>
      <c r="C563" s="129"/>
    </row>
    <row r="564" spans="1:3" ht="16">
      <c r="A564" s="129"/>
      <c r="B564" s="128"/>
      <c r="C564" s="129"/>
    </row>
    <row r="565" spans="1:3" ht="16">
      <c r="A565" s="129"/>
      <c r="B565" s="128"/>
      <c r="C565" s="129"/>
    </row>
    <row r="566" spans="1:3" ht="16">
      <c r="A566" s="129"/>
      <c r="B566" s="128"/>
      <c r="C566" s="129"/>
    </row>
    <row r="567" spans="1:3" ht="16">
      <c r="A567" s="129"/>
      <c r="B567" s="128"/>
      <c r="C567" s="129"/>
    </row>
    <row r="568" spans="1:3" ht="16">
      <c r="A568" s="129"/>
      <c r="B568" s="128"/>
      <c r="C568" s="129"/>
    </row>
    <row r="569" spans="1:3" ht="16">
      <c r="A569" s="129"/>
      <c r="B569" s="128"/>
      <c r="C569" s="129"/>
    </row>
    <row r="570" spans="1:3" ht="16">
      <c r="A570" s="129"/>
      <c r="B570" s="128"/>
      <c r="C570" s="129"/>
    </row>
    <row r="571" spans="1:3" ht="16">
      <c r="A571" s="129"/>
      <c r="B571" s="128"/>
      <c r="C571" s="129"/>
    </row>
    <row r="572" spans="1:3" ht="16">
      <c r="A572" s="129"/>
      <c r="B572" s="128"/>
      <c r="C572" s="129"/>
    </row>
    <row r="573" spans="1:3" ht="16">
      <c r="A573" s="129"/>
      <c r="B573" s="128"/>
      <c r="C573" s="129"/>
    </row>
    <row r="574" spans="1:3" ht="16">
      <c r="A574" s="129"/>
      <c r="B574" s="128"/>
      <c r="C574" s="129"/>
    </row>
    <row r="575" spans="1:3" ht="16">
      <c r="A575" s="129"/>
      <c r="B575" s="128"/>
      <c r="C575" s="129"/>
    </row>
    <row r="576" spans="1:3" ht="16">
      <c r="A576" s="129"/>
      <c r="B576" s="128"/>
      <c r="C576" s="129"/>
    </row>
    <row r="577" spans="1:3" ht="16">
      <c r="A577" s="129"/>
      <c r="B577" s="128"/>
      <c r="C577" s="129"/>
    </row>
    <row r="578" spans="1:3" ht="16">
      <c r="A578" s="129"/>
      <c r="B578" s="128"/>
      <c r="C578" s="129"/>
    </row>
    <row r="579" spans="1:3" ht="16">
      <c r="A579" s="129"/>
      <c r="B579" s="128"/>
      <c r="C579" s="129"/>
    </row>
    <row r="580" spans="1:3" ht="16">
      <c r="A580" s="129"/>
      <c r="B580" s="128"/>
      <c r="C580" s="129"/>
    </row>
    <row r="581" spans="1:3" ht="16">
      <c r="A581" s="129"/>
      <c r="B581" s="128"/>
      <c r="C581" s="129"/>
    </row>
    <row r="582" spans="1:3" ht="16">
      <c r="A582" s="129"/>
      <c r="B582" s="128"/>
      <c r="C582" s="129"/>
    </row>
    <row r="583" spans="1:3" ht="16">
      <c r="A583" s="129"/>
      <c r="B583" s="128"/>
      <c r="C583" s="129"/>
    </row>
    <row r="584" spans="1:3" ht="16">
      <c r="A584" s="129"/>
      <c r="B584" s="128"/>
      <c r="C584" s="129"/>
    </row>
    <row r="585" spans="1:3" ht="16">
      <c r="A585" s="129"/>
      <c r="B585" s="128"/>
      <c r="C585" s="129"/>
    </row>
    <row r="586" spans="1:3" ht="16">
      <c r="A586" s="129"/>
      <c r="B586" s="128"/>
      <c r="C586" s="129"/>
    </row>
    <row r="587" spans="1:3" ht="16">
      <c r="A587" s="129"/>
      <c r="B587" s="128"/>
      <c r="C587" s="129"/>
    </row>
    <row r="588" spans="1:3" ht="16">
      <c r="A588" s="129"/>
      <c r="B588" s="128"/>
      <c r="C588" s="129"/>
    </row>
    <row r="589" spans="1:3" ht="16">
      <c r="A589" s="129"/>
      <c r="B589" s="128"/>
      <c r="C589" s="129"/>
    </row>
    <row r="590" spans="1:3" ht="16">
      <c r="A590" s="129"/>
      <c r="B590" s="128"/>
      <c r="C590" s="129"/>
    </row>
    <row r="591" spans="1:3" ht="16">
      <c r="A591" s="129"/>
      <c r="B591" s="128"/>
      <c r="C591" s="129"/>
    </row>
    <row r="592" spans="1:3" ht="16">
      <c r="A592" s="129"/>
      <c r="B592" s="128"/>
      <c r="C592" s="129"/>
    </row>
    <row r="593" spans="1:3" ht="16">
      <c r="A593" s="129"/>
      <c r="B593" s="128"/>
      <c r="C593" s="129"/>
    </row>
    <row r="594" spans="1:3" ht="16">
      <c r="A594" s="129"/>
      <c r="B594" s="128"/>
      <c r="C594" s="129"/>
    </row>
    <row r="595" spans="1:3" ht="16">
      <c r="A595" s="129"/>
      <c r="B595" s="128"/>
      <c r="C595" s="129"/>
    </row>
    <row r="596" spans="1:3" ht="16">
      <c r="A596" s="129"/>
      <c r="B596" s="128"/>
      <c r="C596" s="129"/>
    </row>
    <row r="597" spans="1:3" ht="16">
      <c r="A597" s="129"/>
      <c r="B597" s="128"/>
      <c r="C597" s="129"/>
    </row>
    <row r="598" spans="1:3" ht="16">
      <c r="A598" s="129"/>
      <c r="B598" s="128"/>
      <c r="C598" s="129"/>
    </row>
    <row r="599" spans="1:3" ht="16">
      <c r="A599" s="129"/>
      <c r="B599" s="128"/>
      <c r="C599" s="129"/>
    </row>
    <row r="600" spans="1:3" ht="16">
      <c r="A600" s="129"/>
      <c r="B600" s="128"/>
      <c r="C600" s="129"/>
    </row>
    <row r="601" spans="1:3" ht="16">
      <c r="A601" s="129"/>
      <c r="B601" s="128"/>
      <c r="C601" s="129"/>
    </row>
    <row r="602" spans="1:3" ht="16">
      <c r="A602" s="129"/>
      <c r="B602" s="128"/>
      <c r="C602" s="129"/>
    </row>
    <row r="603" spans="1:3" ht="16">
      <c r="A603" s="129"/>
      <c r="B603" s="128"/>
      <c r="C603" s="129"/>
    </row>
    <row r="604" spans="1:3" ht="16">
      <c r="A604" s="129"/>
      <c r="B604" s="128"/>
      <c r="C604" s="129"/>
    </row>
    <row r="605" spans="1:3" ht="16">
      <c r="A605" s="129"/>
      <c r="B605" s="128"/>
      <c r="C605" s="129"/>
    </row>
    <row r="606" spans="1:3" ht="16">
      <c r="A606" s="129"/>
      <c r="B606" s="128"/>
      <c r="C606" s="129"/>
    </row>
    <row r="607" spans="1:3" ht="16">
      <c r="A607" s="129"/>
      <c r="B607" s="128"/>
      <c r="C607" s="129"/>
    </row>
    <row r="608" spans="1:3" ht="16">
      <c r="A608" s="129"/>
      <c r="B608" s="128"/>
      <c r="C608" s="129"/>
    </row>
    <row r="609" spans="1:3" ht="16">
      <c r="A609" s="129"/>
      <c r="B609" s="128"/>
      <c r="C609" s="129"/>
    </row>
    <row r="610" spans="1:3" ht="16">
      <c r="A610" s="129"/>
      <c r="B610" s="128"/>
      <c r="C610" s="129"/>
    </row>
    <row r="611" spans="1:3" ht="16">
      <c r="A611" s="129"/>
      <c r="B611" s="128"/>
      <c r="C611" s="129"/>
    </row>
    <row r="612" spans="1:3" ht="16">
      <c r="A612" s="129"/>
      <c r="B612" s="128"/>
      <c r="C612" s="129"/>
    </row>
    <row r="613" spans="1:3" ht="16">
      <c r="A613" s="129"/>
      <c r="B613" s="128"/>
      <c r="C613" s="129"/>
    </row>
    <row r="614" spans="1:3" ht="16">
      <c r="A614" s="129"/>
      <c r="B614" s="128"/>
      <c r="C614" s="129"/>
    </row>
    <row r="615" spans="1:3" ht="16">
      <c r="A615" s="129"/>
      <c r="B615" s="128"/>
      <c r="C615" s="129"/>
    </row>
    <row r="616" spans="1:3" ht="16">
      <c r="A616" s="129"/>
      <c r="B616" s="128"/>
      <c r="C616" s="129"/>
    </row>
    <row r="617" spans="1:3" ht="16">
      <c r="A617" s="129"/>
      <c r="B617" s="128"/>
      <c r="C617" s="129"/>
    </row>
    <row r="618" spans="1:3" ht="16">
      <c r="A618" s="129"/>
      <c r="B618" s="128"/>
      <c r="C618" s="129"/>
    </row>
    <row r="619" spans="1:3" ht="16">
      <c r="A619" s="129"/>
      <c r="B619" s="128"/>
      <c r="C619" s="129"/>
    </row>
    <row r="620" spans="1:3" ht="16">
      <c r="A620" s="129"/>
      <c r="B620" s="128"/>
      <c r="C620" s="129"/>
    </row>
  </sheetData>
  <sheetProtection password="B53E" sheet="1" objects="1" scenarios="1" formatCells="0" formatColumns="0" formatRows="0" insertColumns="0" insertRow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313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O1048"/>
  <sheetViews>
    <sheetView showGridLines="0" zoomScale="90" zoomScaleNormal="90" workbookViewId="0"/>
  </sheetViews>
  <sheetFormatPr baseColWidth="10" defaultColWidth="14.5" defaultRowHeight="14"/>
  <cols>
    <col min="1" max="2" width="45.83203125" style="23" customWidth="1"/>
    <col min="3" max="3" width="53.83203125" style="23" bestFit="1" customWidth="1"/>
    <col min="4" max="4" width="51.33203125" style="24" bestFit="1" customWidth="1"/>
    <col min="5" max="5" width="14.83203125" style="25" customWidth="1"/>
    <col min="6" max="9" width="14.83203125" style="26" customWidth="1"/>
    <col min="10" max="10" width="14.83203125" style="25" customWidth="1"/>
    <col min="11" max="14" width="14.83203125" style="26" customWidth="1"/>
    <col min="15" max="15" width="14.83203125" style="25" customWidth="1"/>
    <col min="16" max="19" width="14.83203125" style="26" customWidth="1"/>
    <col min="20" max="20" width="14.83203125" style="25" customWidth="1"/>
    <col min="21" max="24" width="14.83203125" style="26" customWidth="1"/>
    <col min="25" max="25" width="14.83203125" style="25" customWidth="1"/>
    <col min="26" max="29" width="14.83203125" style="26" customWidth="1"/>
    <col min="30" max="30" width="14.83203125" style="25" customWidth="1"/>
    <col min="31" max="34" width="14.83203125" style="26" customWidth="1"/>
    <col min="35" max="35" width="14.83203125" style="25" customWidth="1"/>
    <col min="36" max="39" width="14.83203125" style="26" customWidth="1"/>
    <col min="40" max="40" width="20.83203125" style="25" customWidth="1"/>
    <col min="41" max="16384" width="14.5" style="25"/>
  </cols>
  <sheetData>
    <row r="1" spans="1:40" ht="80" customHeight="1">
      <c r="C1" s="27"/>
    </row>
    <row r="2" spans="1:40" ht="40" customHeight="1">
      <c r="C2" s="27"/>
    </row>
    <row r="3" spans="1:40" ht="20" customHeight="1">
      <c r="C3" s="27"/>
    </row>
    <row r="4" spans="1:40">
      <c r="A4" s="258" t="s">
        <v>275</v>
      </c>
      <c r="B4" s="258"/>
      <c r="C4" s="85"/>
      <c r="D4" s="27"/>
      <c r="E4" s="28"/>
      <c r="F4" s="29"/>
      <c r="G4" s="29"/>
      <c r="H4" s="29"/>
      <c r="I4" s="29"/>
    </row>
    <row r="5" spans="1:40" ht="15">
      <c r="A5" s="108" t="s">
        <v>74</v>
      </c>
      <c r="B5" s="136"/>
      <c r="C5" s="27"/>
      <c r="D5" s="27"/>
      <c r="E5" s="28"/>
      <c r="F5" s="29"/>
      <c r="G5" s="29"/>
      <c r="H5" s="29"/>
      <c r="I5" s="29"/>
    </row>
    <row r="6" spans="1:40" ht="15">
      <c r="A6" s="108" t="s">
        <v>93</v>
      </c>
      <c r="B6" s="136"/>
      <c r="C6" s="27"/>
      <c r="D6" s="27"/>
      <c r="E6" s="28"/>
      <c r="G6" s="29"/>
      <c r="H6" s="29"/>
      <c r="I6" s="29"/>
      <c r="T6" s="107"/>
    </row>
    <row r="7" spans="1:40" ht="15">
      <c r="A7" s="108" t="s">
        <v>133</v>
      </c>
      <c r="B7" s="136"/>
      <c r="C7" s="27"/>
      <c r="D7" s="27"/>
      <c r="E7" s="28"/>
      <c r="G7" s="29"/>
      <c r="H7" s="29"/>
      <c r="I7" s="29"/>
      <c r="T7" s="107"/>
    </row>
    <row r="8" spans="1:40" ht="15">
      <c r="A8" s="108" t="s">
        <v>131</v>
      </c>
      <c r="B8" s="137"/>
      <c r="C8" s="110"/>
      <c r="D8" s="27"/>
      <c r="E8" s="28"/>
      <c r="G8" s="29"/>
      <c r="H8" s="29"/>
      <c r="I8" s="29"/>
    </row>
    <row r="9" spans="1:40" s="28" customFormat="1">
      <c r="A9" s="10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c r="AH9" s="109"/>
      <c r="AI9" s="109"/>
      <c r="AJ9" s="109"/>
      <c r="AK9" s="109"/>
      <c r="AL9" s="109"/>
      <c r="AM9" s="109"/>
      <c r="AN9" s="109"/>
    </row>
    <row r="10" spans="1:40" ht="14" customHeight="1">
      <c r="A10" s="259" t="s">
        <v>115</v>
      </c>
      <c r="B10" s="259" t="s">
        <v>114</v>
      </c>
      <c r="C10" s="259" t="s">
        <v>271</v>
      </c>
      <c r="D10" s="259" t="s">
        <v>116</v>
      </c>
      <c r="E10" s="243" t="s">
        <v>272</v>
      </c>
      <c r="F10" s="244"/>
      <c r="G10" s="244"/>
      <c r="H10" s="244"/>
      <c r="I10" s="244"/>
      <c r="J10" s="244"/>
      <c r="K10" s="244"/>
      <c r="L10" s="244"/>
      <c r="M10" s="244"/>
      <c r="N10" s="244"/>
      <c r="O10" s="244"/>
      <c r="P10" s="244"/>
      <c r="Q10" s="244"/>
      <c r="R10" s="244"/>
      <c r="S10" s="244"/>
      <c r="T10" s="244"/>
      <c r="U10" s="244"/>
      <c r="V10" s="244"/>
      <c r="W10" s="244"/>
      <c r="X10" s="244"/>
      <c r="Y10" s="244"/>
      <c r="Z10" s="244"/>
      <c r="AA10" s="244"/>
      <c r="AB10" s="244"/>
      <c r="AC10" s="244"/>
      <c r="AD10" s="254" t="s">
        <v>274</v>
      </c>
      <c r="AE10" s="254"/>
      <c r="AF10" s="254"/>
      <c r="AG10" s="254"/>
      <c r="AH10" s="254"/>
      <c r="AI10" s="254"/>
      <c r="AJ10" s="254"/>
      <c r="AK10" s="254"/>
      <c r="AL10" s="254"/>
      <c r="AM10" s="254"/>
      <c r="AN10" s="245" t="inlineStr">
        <is>
          <t xml:space="preserve">TEM / TEMz / CIM / PCTA</t>
        </is>
      </c>
    </row>
    <row r="11" spans="1:40" ht="28" customHeight="1">
      <c r="A11" s="260"/>
      <c r="B11" s="260"/>
      <c r="C11" s="260"/>
      <c r="D11" s="260"/>
      <c r="E11" s="248"/>
      <c r="F11" s="248"/>
      <c r="G11" s="248"/>
      <c r="H11" s="248"/>
      <c r="I11" s="249"/>
      <c r="J11" s="250"/>
      <c r="K11" s="248"/>
      <c r="L11" s="248"/>
      <c r="M11" s="248"/>
      <c r="N11" s="249"/>
      <c r="O11" s="250"/>
      <c r="P11" s="248"/>
      <c r="Q11" s="248"/>
      <c r="R11" s="248"/>
      <c r="S11" s="249"/>
      <c r="T11" s="251"/>
      <c r="U11" s="252"/>
      <c r="V11" s="252"/>
      <c r="W11" s="252"/>
      <c r="X11" s="253"/>
      <c r="Y11" s="251"/>
      <c r="Z11" s="252"/>
      <c r="AA11" s="252"/>
      <c r="AB11" s="252"/>
      <c r="AC11" s="253"/>
      <c r="AD11" s="255"/>
      <c r="AE11" s="256"/>
      <c r="AF11" s="256"/>
      <c r="AG11" s="256"/>
      <c r="AH11" s="257"/>
      <c r="AI11" s="240"/>
      <c r="AJ11" s="241"/>
      <c r="AK11" s="241"/>
      <c r="AL11" s="241"/>
      <c r="AM11" s="242"/>
      <c r="AN11" s="246"/>
    </row>
    <row r="12" spans="1:40" ht="16" thickBot="1">
      <c r="A12" s="261"/>
      <c r="B12" s="261"/>
      <c r="C12" s="261"/>
      <c r="D12" s="261"/>
      <c r="E12" s="138" t="s">
        <v>117</v>
      </c>
      <c r="F12" s="139" t="s">
        <v>118</v>
      </c>
      <c r="G12" s="138" t="s">
        <v>132</v>
      </c>
      <c r="H12" s="138" t="s">
        <v>273</v>
      </c>
      <c r="I12" s="138" t="s">
        <v>73</v>
      </c>
      <c r="J12" s="139" t="s">
        <v>117</v>
      </c>
      <c r="K12" s="139" t="s">
        <v>118</v>
      </c>
      <c r="L12" s="138" t="s">
        <v>132</v>
      </c>
      <c r="M12" s="138" t="s">
        <v>273</v>
      </c>
      <c r="N12" s="138" t="s">
        <v>73</v>
      </c>
      <c r="O12" s="139" t="s">
        <v>117</v>
      </c>
      <c r="P12" s="139" t="s">
        <v>118</v>
      </c>
      <c r="Q12" s="138" t="s">
        <v>132</v>
      </c>
      <c r="R12" s="138" t="s">
        <v>273</v>
      </c>
      <c r="S12" s="138" t="s">
        <v>73</v>
      </c>
      <c r="T12" s="139" t="s">
        <v>117</v>
      </c>
      <c r="U12" s="139" t="s">
        <v>118</v>
      </c>
      <c r="V12" s="138" t="s">
        <v>132</v>
      </c>
      <c r="W12" s="138" t="s">
        <v>273</v>
      </c>
      <c r="X12" s="138" t="s">
        <v>73</v>
      </c>
      <c r="Y12" s="139" t="s">
        <v>117</v>
      </c>
      <c r="Z12" s="139" t="s">
        <v>118</v>
      </c>
      <c r="AA12" s="138" t="s">
        <v>132</v>
      </c>
      <c r="AB12" s="138" t="s">
        <v>273</v>
      </c>
      <c r="AC12" s="138" t="s">
        <v>73</v>
      </c>
      <c r="AD12" s="140" t="s">
        <v>128</v>
      </c>
      <c r="AE12" s="140" t="s">
        <v>118</v>
      </c>
      <c r="AF12" s="140" t="s">
        <v>132</v>
      </c>
      <c r="AG12" s="141" t="s">
        <v>273</v>
      </c>
      <c r="AH12" s="141" t="s">
        <v>73</v>
      </c>
      <c r="AI12" s="142" t="s">
        <v>128</v>
      </c>
      <c r="AJ12" s="142" t="s">
        <v>118</v>
      </c>
      <c r="AK12" s="142" t="s">
        <v>132</v>
      </c>
      <c r="AL12" s="141" t="s">
        <v>273</v>
      </c>
      <c r="AM12" s="141" t="s">
        <v>73</v>
      </c>
      <c r="AN12" s="247"/>
    </row>
    <row r="13" spans="1:40" s="30" customFormat="1" ht="19" customHeight="1" thickTop="1">
      <c r="A13" s="149"/>
      <c r="B13" s="149"/>
      <c r="C13" s="149"/>
      <c r="D13" s="149"/>
      <c r="E13" s="150"/>
      <c r="F13" s="151"/>
      <c r="G13" s="151"/>
      <c r="H13" s="151"/>
      <c r="I13" s="151"/>
      <c r="J13" s="150"/>
      <c r="K13" s="151"/>
      <c r="L13" s="151"/>
      <c r="M13" s="151"/>
      <c r="N13" s="151"/>
      <c r="O13" s="150"/>
      <c r="P13" s="151"/>
      <c r="Q13" s="151"/>
      <c r="R13" s="151"/>
      <c r="S13" s="151"/>
      <c r="T13" s="150"/>
      <c r="U13" s="151"/>
      <c r="V13" s="151"/>
      <c r="W13" s="151"/>
      <c r="X13" s="151"/>
      <c r="Y13" s="150"/>
      <c r="Z13" s="151"/>
      <c r="AA13" s="151"/>
      <c r="AB13" s="151"/>
      <c r="AC13" s="151"/>
      <c r="AD13" s="150"/>
      <c r="AE13" s="151"/>
      <c r="AF13" s="151"/>
      <c r="AG13" s="151"/>
      <c r="AH13" s="151"/>
      <c r="AI13" s="150"/>
      <c r="AJ13" s="151"/>
      <c r="AK13" s="151"/>
      <c r="AL13" s="151"/>
      <c r="AM13" s="151"/>
      <c r="AN13" s="152"/>
    </row>
    <row r="14" spans="1:40" s="28" customFormat="1" ht="19" customHeight="1">
      <c r="A14" s="153"/>
      <c r="B14" s="153"/>
      <c r="C14" s="153"/>
      <c r="D14" s="153"/>
      <c r="E14" s="154"/>
      <c r="F14" s="155"/>
      <c r="G14" s="155"/>
      <c r="H14" s="155"/>
      <c r="I14" s="155"/>
      <c r="J14" s="154"/>
      <c r="K14" s="155"/>
      <c r="L14" s="155"/>
      <c r="M14" s="155"/>
      <c r="N14" s="155"/>
      <c r="O14" s="154"/>
      <c r="P14" s="155"/>
      <c r="Q14" s="155"/>
      <c r="R14" s="155"/>
      <c r="S14" s="155"/>
      <c r="T14" s="154"/>
      <c r="U14" s="155"/>
      <c r="V14" s="155"/>
      <c r="W14" s="155"/>
      <c r="X14" s="155"/>
      <c r="Y14" s="154"/>
      <c r="Z14" s="155"/>
      <c r="AA14" s="155"/>
      <c r="AB14" s="155"/>
      <c r="AC14" s="155"/>
      <c r="AD14" s="154"/>
      <c r="AE14" s="155"/>
      <c r="AF14" s="155"/>
      <c r="AG14" s="155"/>
      <c r="AH14" s="155"/>
      <c r="AI14" s="154"/>
      <c r="AJ14" s="155"/>
      <c r="AK14" s="155"/>
      <c r="AL14" s="155"/>
      <c r="AM14" s="155"/>
      <c r="AN14" s="156"/>
    </row>
    <row r="15" spans="1:40" s="28" customFormat="1" ht="19" customHeight="1">
      <c r="A15" s="153"/>
      <c r="B15" s="153"/>
      <c r="C15" s="153"/>
      <c r="D15" s="153"/>
      <c r="E15" s="154"/>
      <c r="F15" s="155"/>
      <c r="G15" s="155"/>
      <c r="H15" s="155"/>
      <c r="I15" s="155"/>
      <c r="J15" s="154"/>
      <c r="K15" s="155"/>
      <c r="L15" s="155"/>
      <c r="M15" s="155"/>
      <c r="N15" s="155"/>
      <c r="O15" s="154"/>
      <c r="P15" s="155"/>
      <c r="Q15" s="155"/>
      <c r="R15" s="155"/>
      <c r="S15" s="155"/>
      <c r="T15" s="154"/>
      <c r="U15" s="155"/>
      <c r="V15" s="155"/>
      <c r="W15" s="155"/>
      <c r="X15" s="155"/>
      <c r="Y15" s="154"/>
      <c r="Z15" s="155"/>
      <c r="AA15" s="155"/>
      <c r="AB15" s="155"/>
      <c r="AC15" s="155"/>
      <c r="AD15" s="154"/>
      <c r="AE15" s="155"/>
      <c r="AF15" s="155"/>
      <c r="AG15" s="155"/>
      <c r="AH15" s="155"/>
      <c r="AI15" s="154"/>
      <c r="AJ15" s="155"/>
      <c r="AK15" s="155"/>
      <c r="AL15" s="155"/>
      <c r="AM15" s="155"/>
      <c r="AN15" s="156"/>
    </row>
    <row r="16" spans="1:40" s="28" customFormat="1" ht="19" customHeight="1">
      <c r="A16" s="153"/>
      <c r="B16" s="153"/>
      <c r="C16" s="153"/>
      <c r="D16" s="153"/>
      <c r="E16" s="154"/>
      <c r="F16" s="155"/>
      <c r="G16" s="155"/>
      <c r="H16" s="155"/>
      <c r="I16" s="155"/>
      <c r="J16" s="154"/>
      <c r="K16" s="155"/>
      <c r="L16" s="155"/>
      <c r="M16" s="155"/>
      <c r="N16" s="155"/>
      <c r="O16" s="154"/>
      <c r="P16" s="155"/>
      <c r="Q16" s="155"/>
      <c r="R16" s="155"/>
      <c r="S16" s="155"/>
      <c r="T16" s="154"/>
      <c r="U16" s="155"/>
      <c r="V16" s="155"/>
      <c r="W16" s="155"/>
      <c r="X16" s="155"/>
      <c r="Y16" s="154"/>
      <c r="Z16" s="155"/>
      <c r="AA16" s="155"/>
      <c r="AB16" s="155"/>
      <c r="AC16" s="155"/>
      <c r="AD16" s="154"/>
      <c r="AE16" s="155"/>
      <c r="AF16" s="155"/>
      <c r="AG16" s="155"/>
      <c r="AH16" s="155"/>
      <c r="AI16" s="154"/>
      <c r="AJ16" s="155"/>
      <c r="AK16" s="155"/>
      <c r="AL16" s="155"/>
      <c r="AM16" s="155"/>
      <c r="AN16" s="156"/>
    </row>
    <row r="17" spans="1:40" s="28" customFormat="1" ht="19" customHeight="1">
      <c r="A17" s="153"/>
      <c r="B17" s="153"/>
      <c r="C17" s="153"/>
      <c r="D17" s="153"/>
      <c r="E17" s="154"/>
      <c r="F17" s="155"/>
      <c r="G17" s="155"/>
      <c r="H17" s="155"/>
      <c r="I17" s="155"/>
      <c r="J17" s="154"/>
      <c r="K17" s="155"/>
      <c r="L17" s="155"/>
      <c r="M17" s="155"/>
      <c r="N17" s="155"/>
      <c r="O17" s="154"/>
      <c r="P17" s="155"/>
      <c r="Q17" s="155"/>
      <c r="R17" s="155"/>
      <c r="S17" s="155"/>
      <c r="T17" s="154"/>
      <c r="U17" s="155"/>
      <c r="V17" s="155"/>
      <c r="W17" s="155"/>
      <c r="X17" s="155"/>
      <c r="Y17" s="154"/>
      <c r="Z17" s="155"/>
      <c r="AA17" s="155"/>
      <c r="AB17" s="155"/>
      <c r="AC17" s="155"/>
      <c r="AD17" s="154"/>
      <c r="AE17" s="155"/>
      <c r="AF17" s="155"/>
      <c r="AG17" s="155"/>
      <c r="AH17" s="155"/>
      <c r="AI17" s="154"/>
      <c r="AJ17" s="155"/>
      <c r="AK17" s="155"/>
      <c r="AL17" s="155"/>
      <c r="AM17" s="155"/>
      <c r="AN17" s="156"/>
    </row>
    <row r="18" spans="1:40" s="28" customFormat="1" ht="19" customHeight="1">
      <c r="A18" s="153"/>
      <c r="B18" s="153"/>
      <c r="C18" s="153"/>
      <c r="D18" s="153"/>
      <c r="E18" s="154"/>
      <c r="F18" s="155"/>
      <c r="G18" s="155"/>
      <c r="H18" s="155"/>
      <c r="I18" s="155"/>
      <c r="J18" s="154"/>
      <c r="K18" s="155"/>
      <c r="L18" s="155"/>
      <c r="M18" s="155"/>
      <c r="N18" s="155"/>
      <c r="O18" s="154"/>
      <c r="P18" s="155"/>
      <c r="Q18" s="155"/>
      <c r="R18" s="155"/>
      <c r="S18" s="155"/>
      <c r="T18" s="154"/>
      <c r="U18" s="155"/>
      <c r="V18" s="155"/>
      <c r="W18" s="155"/>
      <c r="X18" s="155"/>
      <c r="Y18" s="154"/>
      <c r="Z18" s="155"/>
      <c r="AA18" s="155"/>
      <c r="AB18" s="155"/>
      <c r="AC18" s="155"/>
      <c r="AD18" s="154"/>
      <c r="AE18" s="155"/>
      <c r="AF18" s="155"/>
      <c r="AG18" s="155"/>
      <c r="AH18" s="155"/>
      <c r="AI18" s="154"/>
      <c r="AJ18" s="155"/>
      <c r="AK18" s="155"/>
      <c r="AL18" s="155"/>
      <c r="AM18" s="155"/>
      <c r="AN18" s="156"/>
    </row>
    <row r="19" spans="1:40" s="28" customFormat="1" ht="19" customHeight="1">
      <c r="A19" s="153"/>
      <c r="B19" s="153"/>
      <c r="C19" s="153"/>
      <c r="D19" s="153"/>
      <c r="E19" s="154"/>
      <c r="F19" s="155"/>
      <c r="G19" s="155"/>
      <c r="H19" s="155"/>
      <c r="I19" s="155"/>
      <c r="J19" s="154"/>
      <c r="K19" s="155"/>
      <c r="L19" s="155"/>
      <c r="M19" s="155"/>
      <c r="N19" s="155"/>
      <c r="O19" s="154"/>
      <c r="P19" s="155"/>
      <c r="Q19" s="155"/>
      <c r="R19" s="155"/>
      <c r="S19" s="155"/>
      <c r="T19" s="154"/>
      <c r="U19" s="155"/>
      <c r="V19" s="155"/>
      <c r="W19" s="155"/>
      <c r="X19" s="155"/>
      <c r="Y19" s="154"/>
      <c r="Z19" s="155"/>
      <c r="AA19" s="155"/>
      <c r="AB19" s="155"/>
      <c r="AC19" s="155"/>
      <c r="AD19" s="154"/>
      <c r="AE19" s="155"/>
      <c r="AF19" s="155"/>
      <c r="AG19" s="155"/>
      <c r="AH19" s="155"/>
      <c r="AI19" s="154"/>
      <c r="AJ19" s="155"/>
      <c r="AK19" s="155"/>
      <c r="AL19" s="155"/>
      <c r="AM19" s="155"/>
      <c r="AN19" s="156"/>
    </row>
    <row r="20" spans="1:40" s="28" customFormat="1" ht="19" customHeight="1">
      <c r="A20" s="153"/>
      <c r="B20" s="153"/>
      <c r="C20" s="153"/>
      <c r="D20" s="153"/>
      <c r="E20" s="154"/>
      <c r="F20" s="155"/>
      <c r="G20" s="155"/>
      <c r="H20" s="155"/>
      <c r="I20" s="155"/>
      <c r="J20" s="154"/>
      <c r="K20" s="155"/>
      <c r="L20" s="155"/>
      <c r="M20" s="155"/>
      <c r="N20" s="155"/>
      <c r="O20" s="154"/>
      <c r="P20" s="155"/>
      <c r="Q20" s="155"/>
      <c r="R20" s="155"/>
      <c r="S20" s="155"/>
      <c r="T20" s="154"/>
      <c r="U20" s="155"/>
      <c r="V20" s="155"/>
      <c r="W20" s="155"/>
      <c r="X20" s="155"/>
      <c r="Y20" s="154"/>
      <c r="Z20" s="155"/>
      <c r="AA20" s="155"/>
      <c r="AB20" s="155"/>
      <c r="AC20" s="155"/>
      <c r="AD20" s="154"/>
      <c r="AE20" s="155"/>
      <c r="AF20" s="155"/>
      <c r="AG20" s="155"/>
      <c r="AH20" s="155"/>
      <c r="AI20" s="154"/>
      <c r="AJ20" s="155"/>
      <c r="AK20" s="155"/>
      <c r="AL20" s="155"/>
      <c r="AM20" s="155"/>
      <c r="AN20" s="156"/>
    </row>
    <row r="21" spans="1:40" s="28" customFormat="1" ht="19" customHeight="1">
      <c r="A21" s="153"/>
      <c r="B21" s="153"/>
      <c r="C21" s="153"/>
      <c r="D21" s="153"/>
      <c r="E21" s="154"/>
      <c r="F21" s="155"/>
      <c r="G21" s="155"/>
      <c r="H21" s="155"/>
      <c r="I21" s="155"/>
      <c r="J21" s="154"/>
      <c r="K21" s="155"/>
      <c r="L21" s="155"/>
      <c r="M21" s="155"/>
      <c r="N21" s="155"/>
      <c r="O21" s="154"/>
      <c r="P21" s="155"/>
      <c r="Q21" s="155"/>
      <c r="R21" s="155"/>
      <c r="S21" s="155"/>
      <c r="T21" s="154"/>
      <c r="U21" s="155"/>
      <c r="V21" s="155"/>
      <c r="W21" s="155"/>
      <c r="X21" s="155"/>
      <c r="Y21" s="154"/>
      <c r="Z21" s="155"/>
      <c r="AA21" s="155"/>
      <c r="AB21" s="155"/>
      <c r="AC21" s="155"/>
      <c r="AD21" s="154"/>
      <c r="AE21" s="155"/>
      <c r="AF21" s="155"/>
      <c r="AG21" s="155"/>
      <c r="AH21" s="155"/>
      <c r="AI21" s="154"/>
      <c r="AJ21" s="155"/>
      <c r="AK21" s="155"/>
      <c r="AL21" s="155"/>
      <c r="AM21" s="155"/>
      <c r="AN21" s="156"/>
    </row>
    <row r="22" spans="1:40" s="28" customFormat="1" ht="19" customHeight="1">
      <c r="A22" s="153"/>
      <c r="B22" s="153"/>
      <c r="C22" s="153"/>
      <c r="D22" s="153"/>
      <c r="E22" s="154"/>
      <c r="F22" s="155"/>
      <c r="G22" s="155"/>
      <c r="H22" s="155"/>
      <c r="I22" s="155"/>
      <c r="J22" s="154"/>
      <c r="K22" s="155"/>
      <c r="L22" s="155"/>
      <c r="M22" s="155"/>
      <c r="N22" s="155"/>
      <c r="O22" s="154"/>
      <c r="P22" s="155"/>
      <c r="Q22" s="155"/>
      <c r="R22" s="155"/>
      <c r="S22" s="155"/>
      <c r="T22" s="154"/>
      <c r="U22" s="155"/>
      <c r="V22" s="155"/>
      <c r="W22" s="155"/>
      <c r="X22" s="155"/>
      <c r="Y22" s="154"/>
      <c r="Z22" s="155"/>
      <c r="AA22" s="155"/>
      <c r="AB22" s="155"/>
      <c r="AC22" s="155"/>
      <c r="AD22" s="154"/>
      <c r="AE22" s="155"/>
      <c r="AF22" s="155"/>
      <c r="AG22" s="155"/>
      <c r="AH22" s="155"/>
      <c r="AI22" s="154"/>
      <c r="AJ22" s="155"/>
      <c r="AK22" s="155"/>
      <c r="AL22" s="155"/>
      <c r="AM22" s="155"/>
      <c r="AN22" s="156"/>
    </row>
    <row r="23" spans="1:40" s="28" customFormat="1" ht="19" customHeight="1">
      <c r="A23" s="153"/>
      <c r="B23" s="153"/>
      <c r="C23" s="153"/>
      <c r="D23" s="153"/>
      <c r="E23" s="154"/>
      <c r="F23" s="155"/>
      <c r="G23" s="155"/>
      <c r="H23" s="155"/>
      <c r="I23" s="155"/>
      <c r="J23" s="154"/>
      <c r="K23" s="155"/>
      <c r="L23" s="155"/>
      <c r="M23" s="155"/>
      <c r="N23" s="155"/>
      <c r="O23" s="154"/>
      <c r="P23" s="155"/>
      <c r="Q23" s="155"/>
      <c r="R23" s="155"/>
      <c r="S23" s="155"/>
      <c r="T23" s="154"/>
      <c r="U23" s="155"/>
      <c r="V23" s="155"/>
      <c r="W23" s="155"/>
      <c r="X23" s="155"/>
      <c r="Y23" s="154"/>
      <c r="Z23" s="155"/>
      <c r="AA23" s="155"/>
      <c r="AB23" s="155"/>
      <c r="AC23" s="155"/>
      <c r="AD23" s="154"/>
      <c r="AE23" s="155"/>
      <c r="AF23" s="155"/>
      <c r="AG23" s="155"/>
      <c r="AH23" s="155"/>
      <c r="AI23" s="154"/>
      <c r="AJ23" s="155"/>
      <c r="AK23" s="155"/>
      <c r="AL23" s="155"/>
      <c r="AM23" s="155"/>
      <c r="AN23" s="156"/>
    </row>
    <row r="24" spans="1:40" s="28" customFormat="1" ht="19" customHeight="1">
      <c r="A24" s="153"/>
      <c r="B24" s="153"/>
      <c r="C24" s="153"/>
      <c r="D24" s="153"/>
      <c r="E24" s="154"/>
      <c r="F24" s="155"/>
      <c r="G24" s="155"/>
      <c r="H24" s="155"/>
      <c r="I24" s="155"/>
      <c r="J24" s="154"/>
      <c r="K24" s="155"/>
      <c r="L24" s="155"/>
      <c r="M24" s="155"/>
      <c r="N24" s="155"/>
      <c r="O24" s="154"/>
      <c r="P24" s="155"/>
      <c r="Q24" s="155"/>
      <c r="R24" s="155"/>
      <c r="S24" s="155"/>
      <c r="T24" s="154"/>
      <c r="U24" s="155"/>
      <c r="V24" s="155"/>
      <c r="W24" s="155"/>
      <c r="X24" s="155"/>
      <c r="Y24" s="154"/>
      <c r="Z24" s="155"/>
      <c r="AA24" s="155"/>
      <c r="AB24" s="155"/>
      <c r="AC24" s="155"/>
      <c r="AD24" s="154"/>
      <c r="AE24" s="155"/>
      <c r="AF24" s="155"/>
      <c r="AG24" s="155"/>
      <c r="AH24" s="155"/>
      <c r="AI24" s="154"/>
      <c r="AJ24" s="155"/>
      <c r="AK24" s="155"/>
      <c r="AL24" s="155"/>
      <c r="AM24" s="155"/>
      <c r="AN24" s="156"/>
    </row>
    <row r="25" spans="1:40" s="28" customFormat="1" ht="19" customHeight="1">
      <c r="A25" s="153"/>
      <c r="B25" s="153"/>
      <c r="C25" s="153"/>
      <c r="D25" s="153"/>
      <c r="E25" s="154"/>
      <c r="F25" s="155"/>
      <c r="G25" s="155"/>
      <c r="H25" s="155"/>
      <c r="I25" s="155"/>
      <c r="J25" s="154"/>
      <c r="K25" s="155"/>
      <c r="L25" s="155"/>
      <c r="M25" s="155"/>
      <c r="N25" s="155"/>
      <c r="O25" s="154"/>
      <c r="P25" s="155"/>
      <c r="Q25" s="155"/>
      <c r="R25" s="155"/>
      <c r="S25" s="155"/>
      <c r="T25" s="154"/>
      <c r="U25" s="155"/>
      <c r="V25" s="155"/>
      <c r="W25" s="155"/>
      <c r="X25" s="155"/>
      <c r="Y25" s="154"/>
      <c r="Z25" s="155"/>
      <c r="AA25" s="155"/>
      <c r="AB25" s="155"/>
      <c r="AC25" s="155"/>
      <c r="AD25" s="154"/>
      <c r="AE25" s="155"/>
      <c r="AF25" s="155"/>
      <c r="AG25" s="155"/>
      <c r="AH25" s="155"/>
      <c r="AI25" s="154"/>
      <c r="AJ25" s="155"/>
      <c r="AK25" s="155"/>
      <c r="AL25" s="155"/>
      <c r="AM25" s="155"/>
      <c r="AN25" s="156"/>
    </row>
    <row r="26" spans="1:40" s="28" customFormat="1" ht="19" customHeight="1">
      <c r="A26" s="153"/>
      <c r="B26" s="153"/>
      <c r="C26" s="153"/>
      <c r="D26" s="153"/>
      <c r="E26" s="154"/>
      <c r="F26" s="155"/>
      <c r="G26" s="155"/>
      <c r="H26" s="155"/>
      <c r="I26" s="155"/>
      <c r="J26" s="154"/>
      <c r="K26" s="155"/>
      <c r="L26" s="155"/>
      <c r="M26" s="155"/>
      <c r="N26" s="155"/>
      <c r="O26" s="154"/>
      <c r="P26" s="155"/>
      <c r="Q26" s="155"/>
      <c r="R26" s="155"/>
      <c r="S26" s="155"/>
      <c r="T26" s="154"/>
      <c r="U26" s="155"/>
      <c r="V26" s="155"/>
      <c r="W26" s="155"/>
      <c r="X26" s="155"/>
      <c r="Y26" s="154"/>
      <c r="Z26" s="155"/>
      <c r="AA26" s="155"/>
      <c r="AB26" s="155"/>
      <c r="AC26" s="155"/>
      <c r="AD26" s="154"/>
      <c r="AE26" s="155"/>
      <c r="AF26" s="155"/>
      <c r="AG26" s="155"/>
      <c r="AH26" s="155"/>
      <c r="AI26" s="154"/>
      <c r="AJ26" s="155"/>
      <c r="AK26" s="155"/>
      <c r="AL26" s="155"/>
      <c r="AM26" s="155"/>
      <c r="AN26" s="156"/>
    </row>
    <row r="27" spans="1:40" s="28" customFormat="1" ht="19" customHeight="1">
      <c r="A27" s="153"/>
      <c r="B27" s="153"/>
      <c r="C27" s="153"/>
      <c r="D27" s="153"/>
      <c r="E27" s="154"/>
      <c r="F27" s="155"/>
      <c r="G27" s="155"/>
      <c r="H27" s="155"/>
      <c r="I27" s="155"/>
      <c r="J27" s="154"/>
      <c r="K27" s="155"/>
      <c r="L27" s="155"/>
      <c r="M27" s="155"/>
      <c r="N27" s="155"/>
      <c r="O27" s="154"/>
      <c r="P27" s="155"/>
      <c r="Q27" s="155"/>
      <c r="R27" s="155"/>
      <c r="S27" s="155"/>
      <c r="T27" s="154"/>
      <c r="U27" s="155"/>
      <c r="V27" s="155"/>
      <c r="W27" s="155"/>
      <c r="X27" s="155"/>
      <c r="Y27" s="154"/>
      <c r="Z27" s="155"/>
      <c r="AA27" s="155"/>
      <c r="AB27" s="155"/>
      <c r="AC27" s="155"/>
      <c r="AD27" s="154"/>
      <c r="AE27" s="155"/>
      <c r="AF27" s="155"/>
      <c r="AG27" s="155"/>
      <c r="AH27" s="155"/>
      <c r="AI27" s="154"/>
      <c r="AJ27" s="155"/>
      <c r="AK27" s="155"/>
      <c r="AL27" s="155"/>
      <c r="AM27" s="155"/>
      <c r="AN27" s="156"/>
    </row>
    <row r="28" spans="1:40" s="28" customFormat="1" ht="19" customHeight="1">
      <c r="A28" s="153"/>
      <c r="B28" s="153"/>
      <c r="C28" s="153"/>
      <c r="D28" s="153"/>
      <c r="E28" s="154"/>
      <c r="F28" s="155"/>
      <c r="G28" s="155"/>
      <c r="H28" s="155"/>
      <c r="I28" s="155"/>
      <c r="J28" s="154"/>
      <c r="K28" s="155"/>
      <c r="L28" s="155"/>
      <c r="M28" s="155"/>
      <c r="N28" s="155"/>
      <c r="O28" s="154"/>
      <c r="P28" s="155"/>
      <c r="Q28" s="155"/>
      <c r="R28" s="155"/>
      <c r="S28" s="155"/>
      <c r="T28" s="154"/>
      <c r="U28" s="155"/>
      <c r="V28" s="155"/>
      <c r="W28" s="155"/>
      <c r="X28" s="155"/>
      <c r="Y28" s="154"/>
      <c r="Z28" s="155"/>
      <c r="AA28" s="155"/>
      <c r="AB28" s="155"/>
      <c r="AC28" s="155"/>
      <c r="AD28" s="154"/>
      <c r="AE28" s="155"/>
      <c r="AF28" s="155"/>
      <c r="AG28" s="155"/>
      <c r="AH28" s="155"/>
      <c r="AI28" s="154"/>
      <c r="AJ28" s="155"/>
      <c r="AK28" s="155"/>
      <c r="AL28" s="155"/>
      <c r="AM28" s="155"/>
      <c r="AN28" s="156"/>
    </row>
    <row r="29" spans="1:40" s="28" customFormat="1" ht="19" customHeight="1">
      <c r="A29" s="153"/>
      <c r="B29" s="153"/>
      <c r="C29" s="153"/>
      <c r="D29" s="153"/>
      <c r="E29" s="154"/>
      <c r="F29" s="155"/>
      <c r="G29" s="155"/>
      <c r="H29" s="155"/>
      <c r="I29" s="155"/>
      <c r="J29" s="154"/>
      <c r="K29" s="155"/>
      <c r="L29" s="155"/>
      <c r="M29" s="155"/>
      <c r="N29" s="155"/>
      <c r="O29" s="154"/>
      <c r="P29" s="155"/>
      <c r="Q29" s="155"/>
      <c r="R29" s="155"/>
      <c r="S29" s="155"/>
      <c r="T29" s="154"/>
      <c r="U29" s="155"/>
      <c r="V29" s="155"/>
      <c r="W29" s="155"/>
      <c r="X29" s="155"/>
      <c r="Y29" s="154"/>
      <c r="Z29" s="155"/>
      <c r="AA29" s="155"/>
      <c r="AB29" s="155"/>
      <c r="AC29" s="155"/>
      <c r="AD29" s="154"/>
      <c r="AE29" s="155"/>
      <c r="AF29" s="155"/>
      <c r="AG29" s="155"/>
      <c r="AH29" s="155"/>
      <c r="AI29" s="154"/>
      <c r="AJ29" s="155"/>
      <c r="AK29" s="155"/>
      <c r="AL29" s="155"/>
      <c r="AM29" s="155"/>
      <c r="AN29" s="156"/>
    </row>
    <row r="30" spans="1:40" s="28" customFormat="1" ht="19" customHeight="1">
      <c r="A30" s="153"/>
      <c r="B30" s="153"/>
      <c r="C30" s="153"/>
      <c r="D30" s="153"/>
      <c r="E30" s="154"/>
      <c r="F30" s="155"/>
      <c r="G30" s="155"/>
      <c r="H30" s="155"/>
      <c r="I30" s="155"/>
      <c r="J30" s="154"/>
      <c r="K30" s="155"/>
      <c r="L30" s="155"/>
      <c r="M30" s="155"/>
      <c r="N30" s="155"/>
      <c r="O30" s="154"/>
      <c r="P30" s="155"/>
      <c r="Q30" s="155"/>
      <c r="R30" s="155"/>
      <c r="S30" s="155"/>
      <c r="T30" s="154"/>
      <c r="U30" s="155"/>
      <c r="V30" s="155"/>
      <c r="W30" s="155"/>
      <c r="X30" s="155"/>
      <c r="Y30" s="154"/>
      <c r="Z30" s="155"/>
      <c r="AA30" s="155"/>
      <c r="AB30" s="155"/>
      <c r="AC30" s="155"/>
      <c r="AD30" s="154"/>
      <c r="AE30" s="155"/>
      <c r="AF30" s="155"/>
      <c r="AG30" s="155"/>
      <c r="AH30" s="155"/>
      <c r="AI30" s="154"/>
      <c r="AJ30" s="155"/>
      <c r="AK30" s="155"/>
      <c r="AL30" s="155"/>
      <c r="AM30" s="155"/>
      <c r="AN30" s="156"/>
    </row>
    <row r="31" spans="1:40" s="28" customFormat="1" ht="19" customHeight="1">
      <c r="A31" s="153"/>
      <c r="B31" s="153"/>
      <c r="C31" s="153"/>
      <c r="D31" s="153"/>
      <c r="E31" s="154"/>
      <c r="F31" s="155"/>
      <c r="G31" s="155"/>
      <c r="H31" s="155"/>
      <c r="I31" s="155"/>
      <c r="J31" s="154"/>
      <c r="K31" s="155"/>
      <c r="L31" s="155"/>
      <c r="M31" s="155"/>
      <c r="N31" s="155"/>
      <c r="O31" s="154"/>
      <c r="P31" s="155"/>
      <c r="Q31" s="155"/>
      <c r="R31" s="155"/>
      <c r="S31" s="155"/>
      <c r="T31" s="154"/>
      <c r="U31" s="155"/>
      <c r="V31" s="155"/>
      <c r="W31" s="155"/>
      <c r="X31" s="155"/>
      <c r="Y31" s="154"/>
      <c r="Z31" s="155"/>
      <c r="AA31" s="155"/>
      <c r="AB31" s="155"/>
      <c r="AC31" s="155"/>
      <c r="AD31" s="154"/>
      <c r="AE31" s="155"/>
      <c r="AF31" s="155"/>
      <c r="AG31" s="155"/>
      <c r="AH31" s="155"/>
      <c r="AI31" s="154"/>
      <c r="AJ31" s="155"/>
      <c r="AK31" s="155"/>
      <c r="AL31" s="155"/>
      <c r="AM31" s="155"/>
      <c r="AN31" s="156"/>
    </row>
    <row r="32" spans="1:40" s="28" customFormat="1" ht="19" customHeight="1">
      <c r="A32" s="153"/>
      <c r="B32" s="153"/>
      <c r="C32" s="153"/>
      <c r="D32" s="153"/>
      <c r="E32" s="154"/>
      <c r="F32" s="155"/>
      <c r="G32" s="155"/>
      <c r="H32" s="155"/>
      <c r="I32" s="155"/>
      <c r="J32" s="154"/>
      <c r="K32" s="155"/>
      <c r="L32" s="155"/>
      <c r="M32" s="155"/>
      <c r="N32" s="155"/>
      <c r="O32" s="154"/>
      <c r="P32" s="155"/>
      <c r="Q32" s="155"/>
      <c r="R32" s="155"/>
      <c r="S32" s="155"/>
      <c r="T32" s="154"/>
      <c r="U32" s="155"/>
      <c r="V32" s="155"/>
      <c r="W32" s="155"/>
      <c r="X32" s="155"/>
      <c r="Y32" s="154"/>
      <c r="Z32" s="155"/>
      <c r="AA32" s="155"/>
      <c r="AB32" s="155"/>
      <c r="AC32" s="155"/>
      <c r="AD32" s="154"/>
      <c r="AE32" s="155"/>
      <c r="AF32" s="155"/>
      <c r="AG32" s="155"/>
      <c r="AH32" s="155"/>
      <c r="AI32" s="154"/>
      <c r="AJ32" s="155"/>
      <c r="AK32" s="155"/>
      <c r="AL32" s="155"/>
      <c r="AM32" s="155"/>
      <c r="AN32" s="156"/>
    </row>
    <row r="33" spans="1:40" s="28" customFormat="1" ht="19" customHeight="1">
      <c r="A33" s="153"/>
      <c r="B33" s="153"/>
      <c r="C33" s="153"/>
      <c r="D33" s="153"/>
      <c r="E33" s="154"/>
      <c r="F33" s="155"/>
      <c r="G33" s="155"/>
      <c r="H33" s="155"/>
      <c r="I33" s="155"/>
      <c r="J33" s="154"/>
      <c r="K33" s="155"/>
      <c r="L33" s="155"/>
      <c r="M33" s="155"/>
      <c r="N33" s="155"/>
      <c r="O33" s="154"/>
      <c r="P33" s="155"/>
      <c r="Q33" s="155"/>
      <c r="R33" s="155"/>
      <c r="S33" s="155"/>
      <c r="T33" s="154"/>
      <c r="U33" s="155"/>
      <c r="V33" s="155"/>
      <c r="W33" s="155"/>
      <c r="X33" s="155"/>
      <c r="Y33" s="154"/>
      <c r="Z33" s="155"/>
      <c r="AA33" s="155"/>
      <c r="AB33" s="155"/>
      <c r="AC33" s="155"/>
      <c r="AD33" s="154"/>
      <c r="AE33" s="155"/>
      <c r="AF33" s="155"/>
      <c r="AG33" s="155"/>
      <c r="AH33" s="155"/>
      <c r="AI33" s="154"/>
      <c r="AJ33" s="155"/>
      <c r="AK33" s="155"/>
      <c r="AL33" s="155"/>
      <c r="AM33" s="155"/>
      <c r="AN33" s="156"/>
    </row>
    <row r="34" spans="1:40" s="28" customFormat="1" ht="19" customHeight="1">
      <c r="A34" s="153"/>
      <c r="B34" s="153"/>
      <c r="C34" s="153"/>
      <c r="D34" s="153"/>
      <c r="E34" s="154"/>
      <c r="F34" s="155"/>
      <c r="G34" s="155"/>
      <c r="H34" s="155"/>
      <c r="I34" s="155"/>
      <c r="J34" s="154"/>
      <c r="K34" s="155"/>
      <c r="L34" s="155"/>
      <c r="M34" s="155"/>
      <c r="N34" s="155"/>
      <c r="O34" s="154"/>
      <c r="P34" s="155"/>
      <c r="Q34" s="155"/>
      <c r="R34" s="155"/>
      <c r="S34" s="155"/>
      <c r="T34" s="154"/>
      <c r="U34" s="155"/>
      <c r="V34" s="155"/>
      <c r="W34" s="155"/>
      <c r="X34" s="155"/>
      <c r="Y34" s="154"/>
      <c r="Z34" s="155"/>
      <c r="AA34" s="155"/>
      <c r="AB34" s="155"/>
      <c r="AC34" s="155"/>
      <c r="AD34" s="154"/>
      <c r="AE34" s="155"/>
      <c r="AF34" s="155"/>
      <c r="AG34" s="155"/>
      <c r="AH34" s="155"/>
      <c r="AI34" s="154"/>
      <c r="AJ34" s="155"/>
      <c r="AK34" s="155"/>
      <c r="AL34" s="155"/>
      <c r="AM34" s="155"/>
      <c r="AN34" s="156"/>
    </row>
    <row r="35" spans="1:40" s="28" customFormat="1" ht="19" customHeight="1">
      <c r="A35" s="153"/>
      <c r="B35" s="153"/>
      <c r="C35" s="153"/>
      <c r="D35" s="153"/>
      <c r="E35" s="154"/>
      <c r="F35" s="155"/>
      <c r="G35" s="155"/>
      <c r="H35" s="155"/>
      <c r="I35" s="155"/>
      <c r="J35" s="154"/>
      <c r="K35" s="155"/>
      <c r="L35" s="155"/>
      <c r="M35" s="155"/>
      <c r="N35" s="155"/>
      <c r="O35" s="154"/>
      <c r="P35" s="155"/>
      <c r="Q35" s="155"/>
      <c r="R35" s="155"/>
      <c r="S35" s="155"/>
      <c r="T35" s="154"/>
      <c r="U35" s="155"/>
      <c r="V35" s="155"/>
      <c r="W35" s="155"/>
      <c r="X35" s="155"/>
      <c r="Y35" s="154"/>
      <c r="Z35" s="155"/>
      <c r="AA35" s="155"/>
      <c r="AB35" s="155"/>
      <c r="AC35" s="155"/>
      <c r="AD35" s="154"/>
      <c r="AE35" s="155"/>
      <c r="AF35" s="155"/>
      <c r="AG35" s="155"/>
      <c r="AH35" s="155"/>
      <c r="AI35" s="154"/>
      <c r="AJ35" s="155"/>
      <c r="AK35" s="155"/>
      <c r="AL35" s="155"/>
      <c r="AM35" s="155"/>
      <c r="AN35" s="156"/>
    </row>
    <row r="36" spans="1:40" s="28" customFormat="1" ht="19" customHeight="1">
      <c r="A36" s="153"/>
      <c r="B36" s="153"/>
      <c r="C36" s="153"/>
      <c r="D36" s="153"/>
      <c r="E36" s="154"/>
      <c r="F36" s="155"/>
      <c r="G36" s="155"/>
      <c r="H36" s="155"/>
      <c r="I36" s="155"/>
      <c r="J36" s="154"/>
      <c r="K36" s="155"/>
      <c r="L36" s="155"/>
      <c r="M36" s="155"/>
      <c r="N36" s="155"/>
      <c r="O36" s="154"/>
      <c r="P36" s="155"/>
      <c r="Q36" s="155"/>
      <c r="R36" s="155"/>
      <c r="S36" s="155"/>
      <c r="T36" s="154"/>
      <c r="U36" s="155"/>
      <c r="V36" s="155"/>
      <c r="W36" s="155"/>
      <c r="X36" s="155"/>
      <c r="Y36" s="154"/>
      <c r="Z36" s="155"/>
      <c r="AA36" s="155"/>
      <c r="AB36" s="155"/>
      <c r="AC36" s="155"/>
      <c r="AD36" s="154"/>
      <c r="AE36" s="155"/>
      <c r="AF36" s="155"/>
      <c r="AG36" s="155"/>
      <c r="AH36" s="155"/>
      <c r="AI36" s="154"/>
      <c r="AJ36" s="155"/>
      <c r="AK36" s="155"/>
      <c r="AL36" s="155"/>
      <c r="AM36" s="155"/>
      <c r="AN36" s="156"/>
    </row>
    <row r="37" spans="1:40" s="28" customFormat="1" ht="19" customHeight="1">
      <c r="A37" s="153"/>
      <c r="B37" s="153"/>
      <c r="C37" s="153"/>
      <c r="D37" s="153"/>
      <c r="E37" s="154"/>
      <c r="F37" s="155"/>
      <c r="G37" s="155"/>
      <c r="H37" s="155"/>
      <c r="I37" s="155"/>
      <c r="J37" s="154"/>
      <c r="K37" s="155"/>
      <c r="L37" s="155"/>
      <c r="M37" s="155"/>
      <c r="N37" s="155"/>
      <c r="O37" s="154"/>
      <c r="P37" s="155"/>
      <c r="Q37" s="155"/>
      <c r="R37" s="155"/>
      <c r="S37" s="155"/>
      <c r="T37" s="154"/>
      <c r="U37" s="155"/>
      <c r="V37" s="155"/>
      <c r="W37" s="155"/>
      <c r="X37" s="155"/>
      <c r="Y37" s="154"/>
      <c r="Z37" s="155"/>
      <c r="AA37" s="155"/>
      <c r="AB37" s="155"/>
      <c r="AC37" s="155"/>
      <c r="AD37" s="154"/>
      <c r="AE37" s="155"/>
      <c r="AF37" s="155"/>
      <c r="AG37" s="155"/>
      <c r="AH37" s="155"/>
      <c r="AI37" s="154"/>
      <c r="AJ37" s="155"/>
      <c r="AK37" s="155"/>
      <c r="AL37" s="155"/>
      <c r="AM37" s="155"/>
      <c r="AN37" s="156"/>
    </row>
    <row r="38" spans="1:40" s="28" customFormat="1" ht="19" customHeight="1">
      <c r="A38" s="153"/>
      <c r="B38" s="153"/>
      <c r="C38" s="153"/>
      <c r="D38" s="153"/>
      <c r="E38" s="154"/>
      <c r="F38" s="155"/>
      <c r="G38" s="155"/>
      <c r="H38" s="155"/>
      <c r="I38" s="155"/>
      <c r="J38" s="154"/>
      <c r="K38" s="155"/>
      <c r="L38" s="155"/>
      <c r="M38" s="155"/>
      <c r="N38" s="155"/>
      <c r="O38" s="154"/>
      <c r="P38" s="155"/>
      <c r="Q38" s="155"/>
      <c r="R38" s="155"/>
      <c r="S38" s="155"/>
      <c r="T38" s="154"/>
      <c r="U38" s="155"/>
      <c r="V38" s="155"/>
      <c r="W38" s="155"/>
      <c r="X38" s="155"/>
      <c r="Y38" s="154"/>
      <c r="Z38" s="155"/>
      <c r="AA38" s="155"/>
      <c r="AB38" s="155"/>
      <c r="AC38" s="155"/>
      <c r="AD38" s="154"/>
      <c r="AE38" s="155"/>
      <c r="AF38" s="155"/>
      <c r="AG38" s="155"/>
      <c r="AH38" s="155"/>
      <c r="AI38" s="154"/>
      <c r="AJ38" s="155"/>
      <c r="AK38" s="155"/>
      <c r="AL38" s="155"/>
      <c r="AM38" s="155"/>
      <c r="AN38" s="156"/>
    </row>
    <row r="39" spans="1:40" s="28" customFormat="1" ht="19" customHeight="1">
      <c r="A39" s="153"/>
      <c r="B39" s="153"/>
      <c r="C39" s="153"/>
      <c r="D39" s="153"/>
      <c r="E39" s="154"/>
      <c r="F39" s="155"/>
      <c r="G39" s="155"/>
      <c r="H39" s="155"/>
      <c r="I39" s="155"/>
      <c r="J39" s="154"/>
      <c r="K39" s="155"/>
      <c r="L39" s="155"/>
      <c r="M39" s="155"/>
      <c r="N39" s="155"/>
      <c r="O39" s="154"/>
      <c r="P39" s="155"/>
      <c r="Q39" s="155"/>
      <c r="R39" s="155"/>
      <c r="S39" s="155"/>
      <c r="T39" s="154"/>
      <c r="U39" s="155"/>
      <c r="V39" s="155"/>
      <c r="W39" s="155"/>
      <c r="X39" s="155"/>
      <c r="Y39" s="154"/>
      <c r="Z39" s="155"/>
      <c r="AA39" s="155"/>
      <c r="AB39" s="155"/>
      <c r="AC39" s="155"/>
      <c r="AD39" s="154"/>
      <c r="AE39" s="155"/>
      <c r="AF39" s="155"/>
      <c r="AG39" s="155"/>
      <c r="AH39" s="155"/>
      <c r="AI39" s="154"/>
      <c r="AJ39" s="155"/>
      <c r="AK39" s="155"/>
      <c r="AL39" s="155"/>
      <c r="AM39" s="155"/>
      <c r="AN39" s="156"/>
    </row>
    <row r="40" spans="1:40" s="28" customFormat="1" ht="19" customHeight="1">
      <c r="A40" s="153"/>
      <c r="B40" s="153"/>
      <c r="C40" s="153"/>
      <c r="D40" s="153"/>
      <c r="E40" s="154"/>
      <c r="F40" s="155"/>
      <c r="G40" s="155"/>
      <c r="H40" s="155"/>
      <c r="I40" s="155"/>
      <c r="J40" s="154"/>
      <c r="K40" s="155"/>
      <c r="L40" s="155"/>
      <c r="M40" s="155"/>
      <c r="N40" s="155"/>
      <c r="O40" s="154"/>
      <c r="P40" s="155"/>
      <c r="Q40" s="155"/>
      <c r="R40" s="155"/>
      <c r="S40" s="155"/>
      <c r="T40" s="154"/>
      <c r="U40" s="155"/>
      <c r="V40" s="155"/>
      <c r="W40" s="155"/>
      <c r="X40" s="155"/>
      <c r="Y40" s="154"/>
      <c r="Z40" s="155"/>
      <c r="AA40" s="155"/>
      <c r="AB40" s="155"/>
      <c r="AC40" s="155"/>
      <c r="AD40" s="154"/>
      <c r="AE40" s="155"/>
      <c r="AF40" s="155"/>
      <c r="AG40" s="155"/>
      <c r="AH40" s="155"/>
      <c r="AI40" s="154"/>
      <c r="AJ40" s="155"/>
      <c r="AK40" s="155"/>
      <c r="AL40" s="155"/>
      <c r="AM40" s="155"/>
      <c r="AN40" s="156"/>
    </row>
    <row r="41" spans="1:40" s="28" customFormat="1" ht="19" customHeight="1">
      <c r="A41" s="153"/>
      <c r="B41" s="153"/>
      <c r="C41" s="153"/>
      <c r="D41" s="153"/>
      <c r="E41" s="154"/>
      <c r="F41" s="155"/>
      <c r="G41" s="155"/>
      <c r="H41" s="155"/>
      <c r="I41" s="155"/>
      <c r="J41" s="154"/>
      <c r="K41" s="155"/>
      <c r="L41" s="155"/>
      <c r="M41" s="155"/>
      <c r="N41" s="155"/>
      <c r="O41" s="154"/>
      <c r="P41" s="155"/>
      <c r="Q41" s="155"/>
      <c r="R41" s="155"/>
      <c r="S41" s="155"/>
      <c r="T41" s="154"/>
      <c r="U41" s="155"/>
      <c r="V41" s="155"/>
      <c r="W41" s="155"/>
      <c r="X41" s="155"/>
      <c r="Y41" s="154"/>
      <c r="Z41" s="155"/>
      <c r="AA41" s="155"/>
      <c r="AB41" s="155"/>
      <c r="AC41" s="155"/>
      <c r="AD41" s="154"/>
      <c r="AE41" s="155"/>
      <c r="AF41" s="155"/>
      <c r="AG41" s="155"/>
      <c r="AH41" s="155"/>
      <c r="AI41" s="154"/>
      <c r="AJ41" s="155"/>
      <c r="AK41" s="155"/>
      <c r="AL41" s="155"/>
      <c r="AM41" s="155"/>
      <c r="AN41" s="156"/>
    </row>
    <row r="42" spans="1:40" s="28" customFormat="1" ht="19" customHeight="1">
      <c r="A42" s="153"/>
      <c r="B42" s="153"/>
      <c r="C42" s="153"/>
      <c r="D42" s="153"/>
      <c r="E42" s="154"/>
      <c r="F42" s="155"/>
      <c r="G42" s="155"/>
      <c r="H42" s="155"/>
      <c r="I42" s="155"/>
      <c r="J42" s="154"/>
      <c r="K42" s="155"/>
      <c r="L42" s="155"/>
      <c r="M42" s="155"/>
      <c r="N42" s="155"/>
      <c r="O42" s="154"/>
      <c r="P42" s="155"/>
      <c r="Q42" s="155"/>
      <c r="R42" s="155"/>
      <c r="S42" s="155"/>
      <c r="T42" s="154"/>
      <c r="U42" s="155"/>
      <c r="V42" s="155"/>
      <c r="W42" s="155"/>
      <c r="X42" s="155"/>
      <c r="Y42" s="154"/>
      <c r="Z42" s="155"/>
      <c r="AA42" s="155"/>
      <c r="AB42" s="155"/>
      <c r="AC42" s="155"/>
      <c r="AD42" s="154"/>
      <c r="AE42" s="155"/>
      <c r="AF42" s="155"/>
      <c r="AG42" s="155"/>
      <c r="AH42" s="155"/>
      <c r="AI42" s="154"/>
      <c r="AJ42" s="155"/>
      <c r="AK42" s="155"/>
      <c r="AL42" s="155"/>
      <c r="AM42" s="155"/>
      <c r="AN42" s="156"/>
    </row>
    <row r="43" spans="1:40" s="28" customFormat="1" ht="19" customHeight="1">
      <c r="A43" s="153"/>
      <c r="B43" s="153"/>
      <c r="C43" s="153"/>
      <c r="D43" s="153"/>
      <c r="E43" s="154"/>
      <c r="F43" s="155"/>
      <c r="G43" s="155"/>
      <c r="H43" s="155"/>
      <c r="I43" s="155"/>
      <c r="J43" s="154"/>
      <c r="K43" s="155"/>
      <c r="L43" s="155"/>
      <c r="M43" s="155"/>
      <c r="N43" s="155"/>
      <c r="O43" s="154"/>
      <c r="P43" s="155"/>
      <c r="Q43" s="155"/>
      <c r="R43" s="155"/>
      <c r="S43" s="155"/>
      <c r="T43" s="154"/>
      <c r="U43" s="155"/>
      <c r="V43" s="155"/>
      <c r="W43" s="155"/>
      <c r="X43" s="155"/>
      <c r="Y43" s="154"/>
      <c r="Z43" s="155"/>
      <c r="AA43" s="155"/>
      <c r="AB43" s="155"/>
      <c r="AC43" s="155"/>
      <c r="AD43" s="154"/>
      <c r="AE43" s="155"/>
      <c r="AF43" s="155"/>
      <c r="AG43" s="155"/>
      <c r="AH43" s="155"/>
      <c r="AI43" s="154"/>
      <c r="AJ43" s="155"/>
      <c r="AK43" s="155"/>
      <c r="AL43" s="155"/>
      <c r="AM43" s="155"/>
      <c r="AN43" s="156"/>
    </row>
    <row r="44" spans="1:40" s="28" customFormat="1" ht="19" customHeight="1">
      <c r="A44" s="153"/>
      <c r="B44" s="153"/>
      <c r="C44" s="153"/>
      <c r="D44" s="153"/>
      <c r="E44" s="154"/>
      <c r="F44" s="155"/>
      <c r="G44" s="155"/>
      <c r="H44" s="155"/>
      <c r="I44" s="155"/>
      <c r="J44" s="154"/>
      <c r="K44" s="155"/>
      <c r="L44" s="155"/>
      <c r="M44" s="155"/>
      <c r="N44" s="155"/>
      <c r="O44" s="154"/>
      <c r="P44" s="155"/>
      <c r="Q44" s="155"/>
      <c r="R44" s="155"/>
      <c r="S44" s="155"/>
      <c r="T44" s="154"/>
      <c r="U44" s="155"/>
      <c r="V44" s="155"/>
      <c r="W44" s="155"/>
      <c r="X44" s="155"/>
      <c r="Y44" s="154"/>
      <c r="Z44" s="155"/>
      <c r="AA44" s="155"/>
      <c r="AB44" s="155"/>
      <c r="AC44" s="155"/>
      <c r="AD44" s="154"/>
      <c r="AE44" s="155"/>
      <c r="AF44" s="155"/>
      <c r="AG44" s="155"/>
      <c r="AH44" s="155"/>
      <c r="AI44" s="154"/>
      <c r="AJ44" s="155"/>
      <c r="AK44" s="155"/>
      <c r="AL44" s="155"/>
      <c r="AM44" s="155"/>
      <c r="AN44" s="156"/>
    </row>
    <row r="45" spans="1:40" s="28" customFormat="1" ht="19" customHeight="1">
      <c r="A45" s="153"/>
      <c r="B45" s="153"/>
      <c r="C45" s="153"/>
      <c r="D45" s="153"/>
      <c r="E45" s="154"/>
      <c r="F45" s="155"/>
      <c r="G45" s="155"/>
      <c r="H45" s="155"/>
      <c r="I45" s="155"/>
      <c r="J45" s="154"/>
      <c r="K45" s="155"/>
      <c r="L45" s="155"/>
      <c r="M45" s="155"/>
      <c r="N45" s="155"/>
      <c r="O45" s="154"/>
      <c r="P45" s="155"/>
      <c r="Q45" s="155"/>
      <c r="R45" s="155"/>
      <c r="S45" s="155"/>
      <c r="T45" s="154"/>
      <c r="U45" s="155"/>
      <c r="V45" s="155"/>
      <c r="W45" s="155"/>
      <c r="X45" s="155"/>
      <c r="Y45" s="154"/>
      <c r="Z45" s="155"/>
      <c r="AA45" s="155"/>
      <c r="AB45" s="155"/>
      <c r="AC45" s="155"/>
      <c r="AD45" s="154"/>
      <c r="AE45" s="155"/>
      <c r="AF45" s="155"/>
      <c r="AG45" s="155"/>
      <c r="AH45" s="155"/>
      <c r="AI45" s="154"/>
      <c r="AJ45" s="155"/>
      <c r="AK45" s="155"/>
      <c r="AL45" s="155"/>
      <c r="AM45" s="155"/>
      <c r="AN45" s="156"/>
    </row>
    <row r="46" spans="1:40" s="28" customFormat="1" ht="19" customHeight="1">
      <c r="A46" s="153"/>
      <c r="B46" s="153"/>
      <c r="C46" s="153"/>
      <c r="D46" s="153"/>
      <c r="E46" s="154"/>
      <c r="F46" s="155"/>
      <c r="G46" s="155"/>
      <c r="H46" s="155"/>
      <c r="I46" s="155"/>
      <c r="J46" s="154"/>
      <c r="K46" s="155"/>
      <c r="L46" s="155"/>
      <c r="M46" s="155"/>
      <c r="N46" s="155"/>
      <c r="O46" s="154"/>
      <c r="P46" s="155"/>
      <c r="Q46" s="155"/>
      <c r="R46" s="155"/>
      <c r="S46" s="155"/>
      <c r="T46" s="154"/>
      <c r="U46" s="155"/>
      <c r="V46" s="155"/>
      <c r="W46" s="155"/>
      <c r="X46" s="155"/>
      <c r="Y46" s="154"/>
      <c r="Z46" s="155"/>
      <c r="AA46" s="155"/>
      <c r="AB46" s="155"/>
      <c r="AC46" s="155"/>
      <c r="AD46" s="154"/>
      <c r="AE46" s="155"/>
      <c r="AF46" s="155"/>
      <c r="AG46" s="155"/>
      <c r="AH46" s="155"/>
      <c r="AI46" s="154"/>
      <c r="AJ46" s="155"/>
      <c r="AK46" s="155"/>
      <c r="AL46" s="155"/>
      <c r="AM46" s="155"/>
      <c r="AN46" s="156"/>
    </row>
    <row r="47" spans="1:40" s="28" customFormat="1" ht="19" customHeight="1">
      <c r="A47" s="153"/>
      <c r="B47" s="153"/>
      <c r="C47" s="153"/>
      <c r="D47" s="153"/>
      <c r="E47" s="154"/>
      <c r="F47" s="155"/>
      <c r="G47" s="155"/>
      <c r="H47" s="155"/>
      <c r="I47" s="155"/>
      <c r="J47" s="154"/>
      <c r="K47" s="155"/>
      <c r="L47" s="155"/>
      <c r="M47" s="155"/>
      <c r="N47" s="155"/>
      <c r="O47" s="154"/>
      <c r="P47" s="155"/>
      <c r="Q47" s="155"/>
      <c r="R47" s="155"/>
      <c r="S47" s="155"/>
      <c r="T47" s="154"/>
      <c r="U47" s="155"/>
      <c r="V47" s="155"/>
      <c r="W47" s="155"/>
      <c r="X47" s="155"/>
      <c r="Y47" s="154"/>
      <c r="Z47" s="155"/>
      <c r="AA47" s="155"/>
      <c r="AB47" s="155"/>
      <c r="AC47" s="155"/>
      <c r="AD47" s="154"/>
      <c r="AE47" s="155"/>
      <c r="AF47" s="155"/>
      <c r="AG47" s="155"/>
      <c r="AH47" s="155"/>
      <c r="AI47" s="154"/>
      <c r="AJ47" s="155"/>
      <c r="AK47" s="155"/>
      <c r="AL47" s="155"/>
      <c r="AM47" s="155"/>
      <c r="AN47" s="156"/>
    </row>
    <row r="48" spans="1:40" s="28" customFormat="1" ht="19" customHeight="1">
      <c r="A48" s="153"/>
      <c r="B48" s="153"/>
      <c r="C48" s="153"/>
      <c r="D48" s="153"/>
      <c r="E48" s="154"/>
      <c r="F48" s="155"/>
      <c r="G48" s="155"/>
      <c r="H48" s="155"/>
      <c r="I48" s="155"/>
      <c r="J48" s="154"/>
      <c r="K48" s="155"/>
      <c r="L48" s="155"/>
      <c r="M48" s="155"/>
      <c r="N48" s="155"/>
      <c r="O48" s="154"/>
      <c r="P48" s="155"/>
      <c r="Q48" s="155"/>
      <c r="R48" s="155"/>
      <c r="S48" s="155"/>
      <c r="T48" s="154"/>
      <c r="U48" s="155"/>
      <c r="V48" s="155"/>
      <c r="W48" s="155"/>
      <c r="X48" s="155"/>
      <c r="Y48" s="154"/>
      <c r="Z48" s="155"/>
      <c r="AA48" s="155"/>
      <c r="AB48" s="155"/>
      <c r="AC48" s="155"/>
      <c r="AD48" s="154"/>
      <c r="AE48" s="155"/>
      <c r="AF48" s="155"/>
      <c r="AG48" s="155"/>
      <c r="AH48" s="155"/>
      <c r="AI48" s="154"/>
      <c r="AJ48" s="155"/>
      <c r="AK48" s="155"/>
      <c r="AL48" s="155"/>
      <c r="AM48" s="155"/>
      <c r="AN48" s="156"/>
    </row>
    <row r="49" spans="1:40" s="28" customFormat="1" ht="19" customHeight="1">
      <c r="A49" s="153"/>
      <c r="B49" s="153"/>
      <c r="C49" s="153"/>
      <c r="D49" s="153"/>
      <c r="E49" s="154"/>
      <c r="F49" s="155"/>
      <c r="G49" s="155"/>
      <c r="H49" s="155"/>
      <c r="I49" s="155"/>
      <c r="J49" s="154"/>
      <c r="K49" s="155"/>
      <c r="L49" s="155"/>
      <c r="M49" s="155"/>
      <c r="N49" s="155"/>
      <c r="O49" s="154"/>
      <c r="P49" s="155"/>
      <c r="Q49" s="155"/>
      <c r="R49" s="155"/>
      <c r="S49" s="155"/>
      <c r="T49" s="154"/>
      <c r="U49" s="155"/>
      <c r="V49" s="155"/>
      <c r="W49" s="155"/>
      <c r="X49" s="155"/>
      <c r="Y49" s="154"/>
      <c r="Z49" s="155"/>
      <c r="AA49" s="155"/>
      <c r="AB49" s="155"/>
      <c r="AC49" s="155"/>
      <c r="AD49" s="154"/>
      <c r="AE49" s="155"/>
      <c r="AF49" s="155"/>
      <c r="AG49" s="155"/>
      <c r="AH49" s="155"/>
      <c r="AI49" s="154"/>
      <c r="AJ49" s="155"/>
      <c r="AK49" s="155"/>
      <c r="AL49" s="155"/>
      <c r="AM49" s="155"/>
      <c r="AN49" s="156"/>
    </row>
    <row r="50" spans="1:40" s="28" customFormat="1" ht="19" customHeight="1">
      <c r="A50" s="153"/>
      <c r="B50" s="153"/>
      <c r="C50" s="153"/>
      <c r="D50" s="153"/>
      <c r="E50" s="154"/>
      <c r="F50" s="155"/>
      <c r="G50" s="155"/>
      <c r="H50" s="155"/>
      <c r="I50" s="155"/>
      <c r="J50" s="154"/>
      <c r="K50" s="155"/>
      <c r="L50" s="155"/>
      <c r="M50" s="155"/>
      <c r="N50" s="155"/>
      <c r="O50" s="154"/>
      <c r="P50" s="155"/>
      <c r="Q50" s="155"/>
      <c r="R50" s="155"/>
      <c r="S50" s="155"/>
      <c r="T50" s="154"/>
      <c r="U50" s="155"/>
      <c r="V50" s="155"/>
      <c r="W50" s="155"/>
      <c r="X50" s="155"/>
      <c r="Y50" s="154"/>
      <c r="Z50" s="155"/>
      <c r="AA50" s="155"/>
      <c r="AB50" s="155"/>
      <c r="AC50" s="155"/>
      <c r="AD50" s="154"/>
      <c r="AE50" s="155"/>
      <c r="AF50" s="155"/>
      <c r="AG50" s="155"/>
      <c r="AH50" s="155"/>
      <c r="AI50" s="154"/>
      <c r="AJ50" s="155"/>
      <c r="AK50" s="155"/>
      <c r="AL50" s="155"/>
      <c r="AM50" s="155"/>
      <c r="AN50" s="156"/>
    </row>
    <row r="51" spans="1:40" s="28" customFormat="1" ht="19" customHeight="1">
      <c r="A51" s="153"/>
      <c r="B51" s="153"/>
      <c r="C51" s="153"/>
      <c r="D51" s="153"/>
      <c r="E51" s="154"/>
      <c r="F51" s="155"/>
      <c r="G51" s="155"/>
      <c r="H51" s="155"/>
      <c r="I51" s="155"/>
      <c r="J51" s="154"/>
      <c r="K51" s="155"/>
      <c r="L51" s="155"/>
      <c r="M51" s="155"/>
      <c r="N51" s="155"/>
      <c r="O51" s="154"/>
      <c r="P51" s="155"/>
      <c r="Q51" s="155"/>
      <c r="R51" s="155"/>
      <c r="S51" s="155"/>
      <c r="T51" s="154"/>
      <c r="U51" s="155"/>
      <c r="V51" s="155"/>
      <c r="W51" s="155"/>
      <c r="X51" s="155"/>
      <c r="Y51" s="154"/>
      <c r="Z51" s="155"/>
      <c r="AA51" s="155"/>
      <c r="AB51" s="155"/>
      <c r="AC51" s="155"/>
      <c r="AD51" s="154"/>
      <c r="AE51" s="155"/>
      <c r="AF51" s="155"/>
      <c r="AG51" s="155"/>
      <c r="AH51" s="155"/>
      <c r="AI51" s="154"/>
      <c r="AJ51" s="155"/>
      <c r="AK51" s="155"/>
      <c r="AL51" s="155"/>
      <c r="AM51" s="155"/>
      <c r="AN51" s="156"/>
    </row>
    <row r="52" spans="1:40" s="28" customFormat="1" ht="19" customHeight="1">
      <c r="A52" s="153"/>
      <c r="B52" s="153"/>
      <c r="C52" s="153"/>
      <c r="D52" s="153"/>
      <c r="E52" s="154"/>
      <c r="F52" s="155"/>
      <c r="G52" s="155"/>
      <c r="H52" s="155"/>
      <c r="I52" s="155"/>
      <c r="J52" s="154"/>
      <c r="K52" s="155"/>
      <c r="L52" s="155"/>
      <c r="M52" s="155"/>
      <c r="N52" s="155"/>
      <c r="O52" s="154"/>
      <c r="P52" s="155"/>
      <c r="Q52" s="155"/>
      <c r="R52" s="155"/>
      <c r="S52" s="155"/>
      <c r="T52" s="154"/>
      <c r="U52" s="155"/>
      <c r="V52" s="155"/>
      <c r="W52" s="155"/>
      <c r="X52" s="155"/>
      <c r="Y52" s="154"/>
      <c r="Z52" s="155"/>
      <c r="AA52" s="155"/>
      <c r="AB52" s="155"/>
      <c r="AC52" s="155"/>
      <c r="AD52" s="154"/>
      <c r="AE52" s="155"/>
      <c r="AF52" s="155"/>
      <c r="AG52" s="155"/>
      <c r="AH52" s="155"/>
      <c r="AI52" s="154"/>
      <c r="AJ52" s="155"/>
      <c r="AK52" s="155"/>
      <c r="AL52" s="155"/>
      <c r="AM52" s="155"/>
      <c r="AN52" s="156"/>
    </row>
    <row r="53" spans="1:40" s="28" customFormat="1" ht="19" customHeight="1">
      <c r="A53" s="153"/>
      <c r="B53" s="153"/>
      <c r="C53" s="153"/>
      <c r="D53" s="153"/>
      <c r="E53" s="154"/>
      <c r="F53" s="155"/>
      <c r="G53" s="155"/>
      <c r="H53" s="155"/>
      <c r="I53" s="155"/>
      <c r="J53" s="154"/>
      <c r="K53" s="155"/>
      <c r="L53" s="155"/>
      <c r="M53" s="155"/>
      <c r="N53" s="155"/>
      <c r="O53" s="154"/>
      <c r="P53" s="155"/>
      <c r="Q53" s="155"/>
      <c r="R53" s="155"/>
      <c r="S53" s="155"/>
      <c r="T53" s="154"/>
      <c r="U53" s="155"/>
      <c r="V53" s="155"/>
      <c r="W53" s="155"/>
      <c r="X53" s="155"/>
      <c r="Y53" s="154"/>
      <c r="Z53" s="155"/>
      <c r="AA53" s="155"/>
      <c r="AB53" s="155"/>
      <c r="AC53" s="155"/>
      <c r="AD53" s="154"/>
      <c r="AE53" s="155"/>
      <c r="AF53" s="155"/>
      <c r="AG53" s="155"/>
      <c r="AH53" s="155"/>
      <c r="AI53" s="154"/>
      <c r="AJ53" s="155"/>
      <c r="AK53" s="155"/>
      <c r="AL53" s="155"/>
      <c r="AM53" s="155"/>
      <c r="AN53" s="156"/>
    </row>
    <row r="54" spans="1:40" s="28" customFormat="1" ht="19" customHeight="1">
      <c r="A54" s="153"/>
      <c r="B54" s="153"/>
      <c r="C54" s="153"/>
      <c r="D54" s="153"/>
      <c r="E54" s="154"/>
      <c r="F54" s="155"/>
      <c r="G54" s="155"/>
      <c r="H54" s="155"/>
      <c r="I54" s="155"/>
      <c r="J54" s="154"/>
      <c r="K54" s="155"/>
      <c r="L54" s="155"/>
      <c r="M54" s="155"/>
      <c r="N54" s="155"/>
      <c r="O54" s="154"/>
      <c r="P54" s="155"/>
      <c r="Q54" s="155"/>
      <c r="R54" s="155"/>
      <c r="S54" s="155"/>
      <c r="T54" s="154"/>
      <c r="U54" s="155"/>
      <c r="V54" s="155"/>
      <c r="W54" s="155"/>
      <c r="X54" s="155"/>
      <c r="Y54" s="154"/>
      <c r="Z54" s="155"/>
      <c r="AA54" s="155"/>
      <c r="AB54" s="155"/>
      <c r="AC54" s="155"/>
      <c r="AD54" s="154"/>
      <c r="AE54" s="155"/>
      <c r="AF54" s="155"/>
      <c r="AG54" s="155"/>
      <c r="AH54" s="155"/>
      <c r="AI54" s="154"/>
      <c r="AJ54" s="155"/>
      <c r="AK54" s="155"/>
      <c r="AL54" s="155"/>
      <c r="AM54" s="155"/>
      <c r="AN54" s="156"/>
    </row>
    <row r="55" spans="1:40" s="28" customFormat="1" ht="19" customHeight="1">
      <c r="A55" s="153"/>
      <c r="B55" s="153"/>
      <c r="C55" s="153"/>
      <c r="D55" s="153"/>
      <c r="E55" s="154"/>
      <c r="F55" s="155"/>
      <c r="G55" s="155"/>
      <c r="H55" s="155"/>
      <c r="I55" s="155"/>
      <c r="J55" s="154"/>
      <c r="K55" s="155"/>
      <c r="L55" s="155"/>
      <c r="M55" s="155"/>
      <c r="N55" s="155"/>
      <c r="O55" s="154"/>
      <c r="P55" s="155"/>
      <c r="Q55" s="155"/>
      <c r="R55" s="155"/>
      <c r="S55" s="155"/>
      <c r="T55" s="154"/>
      <c r="U55" s="155"/>
      <c r="V55" s="155"/>
      <c r="W55" s="155"/>
      <c r="X55" s="155"/>
      <c r="Y55" s="154"/>
      <c r="Z55" s="155"/>
      <c r="AA55" s="155"/>
      <c r="AB55" s="155"/>
      <c r="AC55" s="155"/>
      <c r="AD55" s="154"/>
      <c r="AE55" s="155"/>
      <c r="AF55" s="155"/>
      <c r="AG55" s="155"/>
      <c r="AH55" s="155"/>
      <c r="AI55" s="154"/>
      <c r="AJ55" s="155"/>
      <c r="AK55" s="155"/>
      <c r="AL55" s="155"/>
      <c r="AM55" s="155"/>
      <c r="AN55" s="156"/>
    </row>
    <row r="56" spans="1:40" s="28" customFormat="1" ht="19" customHeight="1">
      <c r="A56" s="153"/>
      <c r="B56" s="153"/>
      <c r="C56" s="153"/>
      <c r="D56" s="153"/>
      <c r="E56" s="154"/>
      <c r="F56" s="155"/>
      <c r="G56" s="155"/>
      <c r="H56" s="155"/>
      <c r="I56" s="155"/>
      <c r="J56" s="154"/>
      <c r="K56" s="155"/>
      <c r="L56" s="155"/>
      <c r="M56" s="155"/>
      <c r="N56" s="155"/>
      <c r="O56" s="154"/>
      <c r="P56" s="155"/>
      <c r="Q56" s="155"/>
      <c r="R56" s="155"/>
      <c r="S56" s="155"/>
      <c r="T56" s="154"/>
      <c r="U56" s="155"/>
      <c r="V56" s="155"/>
      <c r="W56" s="155"/>
      <c r="X56" s="155"/>
      <c r="Y56" s="154"/>
      <c r="Z56" s="155"/>
      <c r="AA56" s="155"/>
      <c r="AB56" s="155"/>
      <c r="AC56" s="155"/>
      <c r="AD56" s="154"/>
      <c r="AE56" s="155"/>
      <c r="AF56" s="155"/>
      <c r="AG56" s="155"/>
      <c r="AH56" s="155"/>
      <c r="AI56" s="154"/>
      <c r="AJ56" s="155"/>
      <c r="AK56" s="155"/>
      <c r="AL56" s="155"/>
      <c r="AM56" s="155"/>
      <c r="AN56" s="156"/>
    </row>
    <row r="57" spans="1:40" s="28" customFormat="1" ht="19" customHeight="1">
      <c r="A57" s="153"/>
      <c r="B57" s="153"/>
      <c r="C57" s="153"/>
      <c r="D57" s="153"/>
      <c r="E57" s="154"/>
      <c r="F57" s="155"/>
      <c r="G57" s="155"/>
      <c r="H57" s="155"/>
      <c r="I57" s="155"/>
      <c r="J57" s="154"/>
      <c r="K57" s="155"/>
      <c r="L57" s="155"/>
      <c r="M57" s="155"/>
      <c r="N57" s="155"/>
      <c r="O57" s="154"/>
      <c r="P57" s="155"/>
      <c r="Q57" s="155"/>
      <c r="R57" s="155"/>
      <c r="S57" s="155"/>
      <c r="T57" s="154"/>
      <c r="U57" s="155"/>
      <c r="V57" s="155"/>
      <c r="W57" s="155"/>
      <c r="X57" s="155"/>
      <c r="Y57" s="154"/>
      <c r="Z57" s="155"/>
      <c r="AA57" s="155"/>
      <c r="AB57" s="155"/>
      <c r="AC57" s="155"/>
      <c r="AD57" s="154"/>
      <c r="AE57" s="155"/>
      <c r="AF57" s="155"/>
      <c r="AG57" s="155"/>
      <c r="AH57" s="155"/>
      <c r="AI57" s="154"/>
      <c r="AJ57" s="155"/>
      <c r="AK57" s="155"/>
      <c r="AL57" s="155"/>
      <c r="AM57" s="155"/>
      <c r="AN57" s="156"/>
    </row>
    <row r="58" spans="1:40" s="28" customFormat="1" ht="19" customHeight="1">
      <c r="A58" s="153"/>
      <c r="B58" s="153"/>
      <c r="C58" s="153"/>
      <c r="D58" s="153"/>
      <c r="E58" s="154"/>
      <c r="F58" s="155"/>
      <c r="G58" s="155"/>
      <c r="H58" s="155"/>
      <c r="I58" s="155"/>
      <c r="J58" s="154"/>
      <c r="K58" s="155"/>
      <c r="L58" s="155"/>
      <c r="M58" s="155"/>
      <c r="N58" s="155"/>
      <c r="O58" s="154"/>
      <c r="P58" s="155"/>
      <c r="Q58" s="155"/>
      <c r="R58" s="155"/>
      <c r="S58" s="155"/>
      <c r="T58" s="154"/>
      <c r="U58" s="155"/>
      <c r="V58" s="155"/>
      <c r="W58" s="155"/>
      <c r="X58" s="155"/>
      <c r="Y58" s="154"/>
      <c r="Z58" s="155"/>
      <c r="AA58" s="155"/>
      <c r="AB58" s="155"/>
      <c r="AC58" s="155"/>
      <c r="AD58" s="154"/>
      <c r="AE58" s="155"/>
      <c r="AF58" s="155"/>
      <c r="AG58" s="155"/>
      <c r="AH58" s="155"/>
      <c r="AI58" s="154"/>
      <c r="AJ58" s="155"/>
      <c r="AK58" s="155"/>
      <c r="AL58" s="155"/>
      <c r="AM58" s="155"/>
      <c r="AN58" s="156"/>
    </row>
    <row r="59" spans="1:40" s="28" customFormat="1" ht="19" customHeight="1">
      <c r="A59" s="153"/>
      <c r="B59" s="153"/>
      <c r="C59" s="153"/>
      <c r="D59" s="153"/>
      <c r="E59" s="154"/>
      <c r="F59" s="155"/>
      <c r="G59" s="155"/>
      <c r="H59" s="155"/>
      <c r="I59" s="155"/>
      <c r="J59" s="154"/>
      <c r="K59" s="155"/>
      <c r="L59" s="155"/>
      <c r="M59" s="155"/>
      <c r="N59" s="155"/>
      <c r="O59" s="154"/>
      <c r="P59" s="155"/>
      <c r="Q59" s="155"/>
      <c r="R59" s="155"/>
      <c r="S59" s="155"/>
      <c r="T59" s="154"/>
      <c r="U59" s="155"/>
      <c r="V59" s="155"/>
      <c r="W59" s="155"/>
      <c r="X59" s="155"/>
      <c r="Y59" s="154"/>
      <c r="Z59" s="155"/>
      <c r="AA59" s="155"/>
      <c r="AB59" s="155"/>
      <c r="AC59" s="155"/>
      <c r="AD59" s="154"/>
      <c r="AE59" s="155"/>
      <c r="AF59" s="155"/>
      <c r="AG59" s="155"/>
      <c r="AH59" s="155"/>
      <c r="AI59" s="154"/>
      <c r="AJ59" s="155"/>
      <c r="AK59" s="155"/>
      <c r="AL59" s="155"/>
      <c r="AM59" s="155"/>
      <c r="AN59" s="156"/>
    </row>
    <row r="60" spans="1:40" s="28" customFormat="1" ht="19" customHeight="1">
      <c r="A60" s="153"/>
      <c r="B60" s="153"/>
      <c r="C60" s="153"/>
      <c r="D60" s="153"/>
      <c r="E60" s="154"/>
      <c r="F60" s="155"/>
      <c r="G60" s="155"/>
      <c r="H60" s="155"/>
      <c r="I60" s="155"/>
      <c r="J60" s="154"/>
      <c r="K60" s="155"/>
      <c r="L60" s="155"/>
      <c r="M60" s="155"/>
      <c r="N60" s="155"/>
      <c r="O60" s="154"/>
      <c r="P60" s="155"/>
      <c r="Q60" s="155"/>
      <c r="R60" s="155"/>
      <c r="S60" s="155"/>
      <c r="T60" s="154"/>
      <c r="U60" s="155"/>
      <c r="V60" s="155"/>
      <c r="W60" s="155"/>
      <c r="X60" s="155"/>
      <c r="Y60" s="154"/>
      <c r="Z60" s="155"/>
      <c r="AA60" s="155"/>
      <c r="AB60" s="155"/>
      <c r="AC60" s="155"/>
      <c r="AD60" s="154"/>
      <c r="AE60" s="155"/>
      <c r="AF60" s="155"/>
      <c r="AG60" s="155"/>
      <c r="AH60" s="155"/>
      <c r="AI60" s="154"/>
      <c r="AJ60" s="155"/>
      <c r="AK60" s="155"/>
      <c r="AL60" s="155"/>
      <c r="AM60" s="155"/>
      <c r="AN60" s="156"/>
    </row>
    <row r="61" spans="1:40" s="28" customFormat="1" ht="19" customHeight="1">
      <c r="A61" s="153"/>
      <c r="B61" s="153"/>
      <c r="C61" s="153"/>
      <c r="D61" s="153"/>
      <c r="E61" s="154"/>
      <c r="F61" s="155"/>
      <c r="G61" s="155"/>
      <c r="H61" s="155"/>
      <c r="I61" s="155"/>
      <c r="J61" s="154"/>
      <c r="K61" s="155"/>
      <c r="L61" s="155"/>
      <c r="M61" s="155"/>
      <c r="N61" s="155"/>
      <c r="O61" s="154"/>
      <c r="P61" s="155"/>
      <c r="Q61" s="155"/>
      <c r="R61" s="155"/>
      <c r="S61" s="155"/>
      <c r="T61" s="154"/>
      <c r="U61" s="155"/>
      <c r="V61" s="155"/>
      <c r="W61" s="155"/>
      <c r="X61" s="155"/>
      <c r="Y61" s="154"/>
      <c r="Z61" s="155"/>
      <c r="AA61" s="155"/>
      <c r="AB61" s="155"/>
      <c r="AC61" s="155"/>
      <c r="AD61" s="154"/>
      <c r="AE61" s="155"/>
      <c r="AF61" s="155"/>
      <c r="AG61" s="155"/>
      <c r="AH61" s="155"/>
      <c r="AI61" s="154"/>
      <c r="AJ61" s="155"/>
      <c r="AK61" s="155"/>
      <c r="AL61" s="155"/>
      <c r="AM61" s="155"/>
      <c r="AN61" s="156"/>
    </row>
    <row r="62" spans="1:40" s="28" customFormat="1" ht="19" customHeight="1">
      <c r="A62" s="153"/>
      <c r="B62" s="153"/>
      <c r="C62" s="153"/>
      <c r="D62" s="153"/>
      <c r="E62" s="154"/>
      <c r="F62" s="155"/>
      <c r="G62" s="155"/>
      <c r="H62" s="155"/>
      <c r="I62" s="155"/>
      <c r="J62" s="154"/>
      <c r="K62" s="155"/>
      <c r="L62" s="155"/>
      <c r="M62" s="155"/>
      <c r="N62" s="155"/>
      <c r="O62" s="154"/>
      <c r="P62" s="155"/>
      <c r="Q62" s="155"/>
      <c r="R62" s="155"/>
      <c r="S62" s="155"/>
      <c r="T62" s="154"/>
      <c r="U62" s="155"/>
      <c r="V62" s="155"/>
      <c r="W62" s="155"/>
      <c r="X62" s="155"/>
      <c r="Y62" s="154"/>
      <c r="Z62" s="155"/>
      <c r="AA62" s="155"/>
      <c r="AB62" s="155"/>
      <c r="AC62" s="155"/>
      <c r="AD62" s="154"/>
      <c r="AE62" s="155"/>
      <c r="AF62" s="155"/>
      <c r="AG62" s="155"/>
      <c r="AH62" s="155"/>
      <c r="AI62" s="154"/>
      <c r="AJ62" s="155"/>
      <c r="AK62" s="155"/>
      <c r="AL62" s="155"/>
      <c r="AM62" s="155"/>
      <c r="AN62" s="156"/>
    </row>
    <row r="63" spans="1:40" s="28" customFormat="1" ht="19" customHeight="1">
      <c r="A63" s="153"/>
      <c r="B63" s="153"/>
      <c r="C63" s="153"/>
      <c r="D63" s="153"/>
      <c r="E63" s="154"/>
      <c r="F63" s="155"/>
      <c r="G63" s="155"/>
      <c r="H63" s="155"/>
      <c r="I63" s="155"/>
      <c r="J63" s="154"/>
      <c r="K63" s="155"/>
      <c r="L63" s="155"/>
      <c r="M63" s="155"/>
      <c r="N63" s="155"/>
      <c r="O63" s="154"/>
      <c r="P63" s="155"/>
      <c r="Q63" s="155"/>
      <c r="R63" s="155"/>
      <c r="S63" s="155"/>
      <c r="T63" s="154"/>
      <c r="U63" s="155"/>
      <c r="V63" s="155"/>
      <c r="W63" s="155"/>
      <c r="X63" s="155"/>
      <c r="Y63" s="154"/>
      <c r="Z63" s="155"/>
      <c r="AA63" s="155"/>
      <c r="AB63" s="155"/>
      <c r="AC63" s="155"/>
      <c r="AD63" s="154"/>
      <c r="AE63" s="155"/>
      <c r="AF63" s="155"/>
      <c r="AG63" s="155"/>
      <c r="AH63" s="155"/>
      <c r="AI63" s="154"/>
      <c r="AJ63" s="155"/>
      <c r="AK63" s="155"/>
      <c r="AL63" s="155"/>
      <c r="AM63" s="155"/>
      <c r="AN63" s="156"/>
    </row>
    <row r="64" spans="1:40" s="28" customFormat="1" ht="19" customHeight="1">
      <c r="A64" s="153"/>
      <c r="B64" s="153"/>
      <c r="C64" s="153"/>
      <c r="D64" s="153"/>
      <c r="E64" s="154"/>
      <c r="F64" s="155"/>
      <c r="G64" s="155"/>
      <c r="H64" s="155"/>
      <c r="I64" s="155"/>
      <c r="J64" s="154"/>
      <c r="K64" s="155"/>
      <c r="L64" s="155"/>
      <c r="M64" s="155"/>
      <c r="N64" s="155"/>
      <c r="O64" s="154"/>
      <c r="P64" s="155"/>
      <c r="Q64" s="155"/>
      <c r="R64" s="155"/>
      <c r="S64" s="155"/>
      <c r="T64" s="154"/>
      <c r="U64" s="155"/>
      <c r="V64" s="155"/>
      <c r="W64" s="155"/>
      <c r="X64" s="155"/>
      <c r="Y64" s="154"/>
      <c r="Z64" s="155"/>
      <c r="AA64" s="155"/>
      <c r="AB64" s="155"/>
      <c r="AC64" s="155"/>
      <c r="AD64" s="154"/>
      <c r="AE64" s="155"/>
      <c r="AF64" s="155"/>
      <c r="AG64" s="155"/>
      <c r="AH64" s="155"/>
      <c r="AI64" s="154"/>
      <c r="AJ64" s="155"/>
      <c r="AK64" s="155"/>
      <c r="AL64" s="155"/>
      <c r="AM64" s="155"/>
      <c r="AN64" s="156"/>
    </row>
    <row r="65" spans="1:40" s="28" customFormat="1" ht="19" customHeight="1">
      <c r="A65" s="153"/>
      <c r="B65" s="153"/>
      <c r="C65" s="153"/>
      <c r="D65" s="153"/>
      <c r="E65" s="154"/>
      <c r="F65" s="155"/>
      <c r="G65" s="155"/>
      <c r="H65" s="155"/>
      <c r="I65" s="155"/>
      <c r="J65" s="154"/>
      <c r="K65" s="155"/>
      <c r="L65" s="155"/>
      <c r="M65" s="155"/>
      <c r="N65" s="155"/>
      <c r="O65" s="154"/>
      <c r="P65" s="155"/>
      <c r="Q65" s="155"/>
      <c r="R65" s="155"/>
      <c r="S65" s="155"/>
      <c r="T65" s="154"/>
      <c r="U65" s="155"/>
      <c r="V65" s="155"/>
      <c r="W65" s="155"/>
      <c r="X65" s="155"/>
      <c r="Y65" s="154"/>
      <c r="Z65" s="155"/>
      <c r="AA65" s="155"/>
      <c r="AB65" s="155"/>
      <c r="AC65" s="155"/>
      <c r="AD65" s="154"/>
      <c r="AE65" s="155"/>
      <c r="AF65" s="155"/>
      <c r="AG65" s="155"/>
      <c r="AH65" s="155"/>
      <c r="AI65" s="154"/>
      <c r="AJ65" s="155"/>
      <c r="AK65" s="155"/>
      <c r="AL65" s="155"/>
      <c r="AM65" s="155"/>
      <c r="AN65" s="156"/>
    </row>
    <row r="66" spans="1:40" s="28" customFormat="1" ht="19" customHeight="1">
      <c r="A66" s="153"/>
      <c r="B66" s="153"/>
      <c r="C66" s="153"/>
      <c r="D66" s="153"/>
      <c r="E66" s="154"/>
      <c r="F66" s="155"/>
      <c r="G66" s="155"/>
      <c r="H66" s="155"/>
      <c r="I66" s="155"/>
      <c r="J66" s="154"/>
      <c r="K66" s="155"/>
      <c r="L66" s="155"/>
      <c r="M66" s="155"/>
      <c r="N66" s="155"/>
      <c r="O66" s="154"/>
      <c r="P66" s="155"/>
      <c r="Q66" s="155"/>
      <c r="R66" s="155"/>
      <c r="S66" s="155"/>
      <c r="T66" s="154"/>
      <c r="U66" s="155"/>
      <c r="V66" s="155"/>
      <c r="W66" s="155"/>
      <c r="X66" s="155"/>
      <c r="Y66" s="154"/>
      <c r="Z66" s="155"/>
      <c r="AA66" s="155"/>
      <c r="AB66" s="155"/>
      <c r="AC66" s="155"/>
      <c r="AD66" s="154"/>
      <c r="AE66" s="155"/>
      <c r="AF66" s="155"/>
      <c r="AG66" s="155"/>
      <c r="AH66" s="155"/>
      <c r="AI66" s="154"/>
      <c r="AJ66" s="155"/>
      <c r="AK66" s="155"/>
      <c r="AL66" s="155"/>
      <c r="AM66" s="155"/>
      <c r="AN66" s="156"/>
    </row>
    <row r="67" spans="1:40" s="28" customFormat="1" ht="19" customHeight="1">
      <c r="A67" s="153"/>
      <c r="B67" s="153"/>
      <c r="C67" s="153"/>
      <c r="D67" s="153"/>
      <c r="E67" s="154"/>
      <c r="F67" s="155"/>
      <c r="G67" s="155"/>
      <c r="H67" s="155"/>
      <c r="I67" s="155"/>
      <c r="J67" s="154"/>
      <c r="K67" s="155"/>
      <c r="L67" s="155"/>
      <c r="M67" s="155"/>
      <c r="N67" s="155"/>
      <c r="O67" s="154"/>
      <c r="P67" s="155"/>
      <c r="Q67" s="155"/>
      <c r="R67" s="155"/>
      <c r="S67" s="155"/>
      <c r="T67" s="154"/>
      <c r="U67" s="155"/>
      <c r="V67" s="155"/>
      <c r="W67" s="155"/>
      <c r="X67" s="155"/>
      <c r="Y67" s="154"/>
      <c r="Z67" s="155"/>
      <c r="AA67" s="155"/>
      <c r="AB67" s="155"/>
      <c r="AC67" s="155"/>
      <c r="AD67" s="154"/>
      <c r="AE67" s="155"/>
      <c r="AF67" s="155"/>
      <c r="AG67" s="155"/>
      <c r="AH67" s="155"/>
      <c r="AI67" s="154"/>
      <c r="AJ67" s="155"/>
      <c r="AK67" s="155"/>
      <c r="AL67" s="155"/>
      <c r="AM67" s="155"/>
      <c r="AN67" s="156"/>
    </row>
    <row r="68" spans="1:40" s="28" customFormat="1" ht="19" customHeight="1">
      <c r="A68" s="153"/>
      <c r="B68" s="153"/>
      <c r="C68" s="153"/>
      <c r="D68" s="153"/>
      <c r="E68" s="154"/>
      <c r="F68" s="155"/>
      <c r="G68" s="155"/>
      <c r="H68" s="155"/>
      <c r="I68" s="155"/>
      <c r="J68" s="154"/>
      <c r="K68" s="155"/>
      <c r="L68" s="155"/>
      <c r="M68" s="155"/>
      <c r="N68" s="155"/>
      <c r="O68" s="154"/>
      <c r="P68" s="155"/>
      <c r="Q68" s="155"/>
      <c r="R68" s="155"/>
      <c r="S68" s="155"/>
      <c r="T68" s="154"/>
      <c r="U68" s="155"/>
      <c r="V68" s="155"/>
      <c r="W68" s="155"/>
      <c r="X68" s="155"/>
      <c r="Y68" s="154"/>
      <c r="Z68" s="155"/>
      <c r="AA68" s="155"/>
      <c r="AB68" s="155"/>
      <c r="AC68" s="155"/>
      <c r="AD68" s="154"/>
      <c r="AE68" s="155"/>
      <c r="AF68" s="155"/>
      <c r="AG68" s="155"/>
      <c r="AH68" s="155"/>
      <c r="AI68" s="154"/>
      <c r="AJ68" s="155"/>
      <c r="AK68" s="155"/>
      <c r="AL68" s="155"/>
      <c r="AM68" s="155"/>
      <c r="AN68" s="156"/>
    </row>
    <row r="69" spans="1:40" s="28" customFormat="1" ht="19" customHeight="1">
      <c r="A69" s="153"/>
      <c r="B69" s="153"/>
      <c r="C69" s="153"/>
      <c r="D69" s="153"/>
      <c r="E69" s="154"/>
      <c r="F69" s="155"/>
      <c r="G69" s="155"/>
      <c r="H69" s="155"/>
      <c r="I69" s="155"/>
      <c r="J69" s="154"/>
      <c r="K69" s="155"/>
      <c r="L69" s="155"/>
      <c r="M69" s="155"/>
      <c r="N69" s="155"/>
      <c r="O69" s="154"/>
      <c r="P69" s="155"/>
      <c r="Q69" s="155"/>
      <c r="R69" s="155"/>
      <c r="S69" s="155"/>
      <c r="T69" s="154"/>
      <c r="U69" s="155"/>
      <c r="V69" s="155"/>
      <c r="W69" s="155"/>
      <c r="X69" s="155"/>
      <c r="Y69" s="154"/>
      <c r="Z69" s="155"/>
      <c r="AA69" s="155"/>
      <c r="AB69" s="155"/>
      <c r="AC69" s="155"/>
      <c r="AD69" s="154"/>
      <c r="AE69" s="155"/>
      <c r="AF69" s="155"/>
      <c r="AG69" s="155"/>
      <c r="AH69" s="155"/>
      <c r="AI69" s="154"/>
      <c r="AJ69" s="155"/>
      <c r="AK69" s="155"/>
      <c r="AL69" s="155"/>
      <c r="AM69" s="155"/>
      <c r="AN69" s="156"/>
    </row>
    <row r="70" spans="1:40" s="28" customFormat="1" ht="19" customHeight="1">
      <c r="A70" s="153"/>
      <c r="B70" s="153"/>
      <c r="C70" s="153"/>
      <c r="D70" s="153"/>
      <c r="E70" s="154"/>
      <c r="F70" s="155"/>
      <c r="G70" s="155"/>
      <c r="H70" s="155"/>
      <c r="I70" s="155"/>
      <c r="J70" s="154"/>
      <c r="K70" s="155"/>
      <c r="L70" s="155"/>
      <c r="M70" s="155"/>
      <c r="N70" s="155"/>
      <c r="O70" s="154"/>
      <c r="P70" s="155"/>
      <c r="Q70" s="155"/>
      <c r="R70" s="155"/>
      <c r="S70" s="155"/>
      <c r="T70" s="154"/>
      <c r="U70" s="155"/>
      <c r="V70" s="155"/>
      <c r="W70" s="155"/>
      <c r="X70" s="155"/>
      <c r="Y70" s="154"/>
      <c r="Z70" s="155"/>
      <c r="AA70" s="155"/>
      <c r="AB70" s="155"/>
      <c r="AC70" s="155"/>
      <c r="AD70" s="154"/>
      <c r="AE70" s="155"/>
      <c r="AF70" s="155"/>
      <c r="AG70" s="155"/>
      <c r="AH70" s="155"/>
      <c r="AI70" s="154"/>
      <c r="AJ70" s="155"/>
      <c r="AK70" s="155"/>
      <c r="AL70" s="155"/>
      <c r="AM70" s="155"/>
      <c r="AN70" s="156"/>
    </row>
    <row r="71" spans="1:40" s="28" customFormat="1" ht="19" customHeight="1">
      <c r="A71" s="153"/>
      <c r="B71" s="153"/>
      <c r="C71" s="153"/>
      <c r="D71" s="153"/>
      <c r="E71" s="154"/>
      <c r="F71" s="155"/>
      <c r="G71" s="155"/>
      <c r="H71" s="155"/>
      <c r="I71" s="155"/>
      <c r="J71" s="154"/>
      <c r="K71" s="155"/>
      <c r="L71" s="155"/>
      <c r="M71" s="155"/>
      <c r="N71" s="155"/>
      <c r="O71" s="154"/>
      <c r="P71" s="155"/>
      <c r="Q71" s="155"/>
      <c r="R71" s="155"/>
      <c r="S71" s="155"/>
      <c r="T71" s="154"/>
      <c r="U71" s="155"/>
      <c r="V71" s="155"/>
      <c r="W71" s="155"/>
      <c r="X71" s="155"/>
      <c r="Y71" s="154"/>
      <c r="Z71" s="155"/>
      <c r="AA71" s="155"/>
      <c r="AB71" s="155"/>
      <c r="AC71" s="155"/>
      <c r="AD71" s="154"/>
      <c r="AE71" s="155"/>
      <c r="AF71" s="155"/>
      <c r="AG71" s="155"/>
      <c r="AH71" s="155"/>
      <c r="AI71" s="154"/>
      <c r="AJ71" s="155"/>
      <c r="AK71" s="155"/>
      <c r="AL71" s="155"/>
      <c r="AM71" s="155"/>
      <c r="AN71" s="156"/>
    </row>
    <row r="72" spans="1:40" s="28" customFormat="1" ht="19" customHeight="1">
      <c r="A72" s="153"/>
      <c r="B72" s="153"/>
      <c r="C72" s="153"/>
      <c r="D72" s="153"/>
      <c r="E72" s="154"/>
      <c r="F72" s="155"/>
      <c r="G72" s="155"/>
      <c r="H72" s="155"/>
      <c r="I72" s="155"/>
      <c r="J72" s="154"/>
      <c r="K72" s="155"/>
      <c r="L72" s="155"/>
      <c r="M72" s="155"/>
      <c r="N72" s="155"/>
      <c r="O72" s="154"/>
      <c r="P72" s="155"/>
      <c r="Q72" s="155"/>
      <c r="R72" s="155"/>
      <c r="S72" s="155"/>
      <c r="T72" s="154"/>
      <c r="U72" s="155"/>
      <c r="V72" s="155"/>
      <c r="W72" s="155"/>
      <c r="X72" s="155"/>
      <c r="Y72" s="154"/>
      <c r="Z72" s="155"/>
      <c r="AA72" s="155"/>
      <c r="AB72" s="155"/>
      <c r="AC72" s="155"/>
      <c r="AD72" s="154"/>
      <c r="AE72" s="155"/>
      <c r="AF72" s="155"/>
      <c r="AG72" s="155"/>
      <c r="AH72" s="155"/>
      <c r="AI72" s="154"/>
      <c r="AJ72" s="155"/>
      <c r="AK72" s="155"/>
      <c r="AL72" s="155"/>
      <c r="AM72" s="155"/>
      <c r="AN72" s="156"/>
    </row>
    <row r="73" spans="1:40" s="28" customFormat="1" ht="19" customHeight="1">
      <c r="A73" s="153"/>
      <c r="B73" s="153"/>
      <c r="C73" s="153"/>
      <c r="D73" s="153"/>
      <c r="E73" s="154"/>
      <c r="F73" s="155"/>
      <c r="G73" s="155"/>
      <c r="H73" s="155"/>
      <c r="I73" s="155"/>
      <c r="J73" s="154"/>
      <c r="K73" s="155"/>
      <c r="L73" s="155"/>
      <c r="M73" s="155"/>
      <c r="N73" s="155"/>
      <c r="O73" s="154"/>
      <c r="P73" s="155"/>
      <c r="Q73" s="155"/>
      <c r="R73" s="155"/>
      <c r="S73" s="155"/>
      <c r="T73" s="154"/>
      <c r="U73" s="155"/>
      <c r="V73" s="155"/>
      <c r="W73" s="155"/>
      <c r="X73" s="155"/>
      <c r="Y73" s="154"/>
      <c r="Z73" s="155"/>
      <c r="AA73" s="155"/>
      <c r="AB73" s="155"/>
      <c r="AC73" s="155"/>
      <c r="AD73" s="154"/>
      <c r="AE73" s="155"/>
      <c r="AF73" s="155"/>
      <c r="AG73" s="155"/>
      <c r="AH73" s="155"/>
      <c r="AI73" s="154"/>
      <c r="AJ73" s="155"/>
      <c r="AK73" s="155"/>
      <c r="AL73" s="155"/>
      <c r="AM73" s="155"/>
      <c r="AN73" s="156"/>
    </row>
    <row r="74" spans="1:40" s="28" customFormat="1" ht="19" customHeight="1">
      <c r="A74" s="153"/>
      <c r="B74" s="153"/>
      <c r="C74" s="153"/>
      <c r="D74" s="153"/>
      <c r="E74" s="154"/>
      <c r="F74" s="155"/>
      <c r="G74" s="155"/>
      <c r="H74" s="155"/>
      <c r="I74" s="155"/>
      <c r="J74" s="154"/>
      <c r="K74" s="155"/>
      <c r="L74" s="155"/>
      <c r="M74" s="155"/>
      <c r="N74" s="155"/>
      <c r="O74" s="154"/>
      <c r="P74" s="155"/>
      <c r="Q74" s="155"/>
      <c r="R74" s="155"/>
      <c r="S74" s="155"/>
      <c r="T74" s="154"/>
      <c r="U74" s="155"/>
      <c r="V74" s="155"/>
      <c r="W74" s="155"/>
      <c r="X74" s="155"/>
      <c r="Y74" s="154"/>
      <c r="Z74" s="155"/>
      <c r="AA74" s="155"/>
      <c r="AB74" s="155"/>
      <c r="AC74" s="155"/>
      <c r="AD74" s="154"/>
      <c r="AE74" s="155"/>
      <c r="AF74" s="155"/>
      <c r="AG74" s="155"/>
      <c r="AH74" s="155"/>
      <c r="AI74" s="154"/>
      <c r="AJ74" s="155"/>
      <c r="AK74" s="155"/>
      <c r="AL74" s="155"/>
      <c r="AM74" s="155"/>
      <c r="AN74" s="156"/>
    </row>
    <row r="75" spans="1:40" s="28" customFormat="1" ht="19" customHeight="1">
      <c r="A75" s="153"/>
      <c r="B75" s="153"/>
      <c r="C75" s="153"/>
      <c r="D75" s="153"/>
      <c r="E75" s="154"/>
      <c r="F75" s="155"/>
      <c r="G75" s="155"/>
      <c r="H75" s="155"/>
      <c r="I75" s="155"/>
      <c r="J75" s="154"/>
      <c r="K75" s="155"/>
      <c r="L75" s="155"/>
      <c r="M75" s="155"/>
      <c r="N75" s="155"/>
      <c r="O75" s="154"/>
      <c r="P75" s="155"/>
      <c r="Q75" s="155"/>
      <c r="R75" s="155"/>
      <c r="S75" s="155"/>
      <c r="T75" s="154"/>
      <c r="U75" s="155"/>
      <c r="V75" s="155"/>
      <c r="W75" s="155"/>
      <c r="X75" s="155"/>
      <c r="Y75" s="154"/>
      <c r="Z75" s="155"/>
      <c r="AA75" s="155"/>
      <c r="AB75" s="155"/>
      <c r="AC75" s="155"/>
      <c r="AD75" s="154"/>
      <c r="AE75" s="155"/>
      <c r="AF75" s="155"/>
      <c r="AG75" s="155"/>
      <c r="AH75" s="155"/>
      <c r="AI75" s="154"/>
      <c r="AJ75" s="155"/>
      <c r="AK75" s="155"/>
      <c r="AL75" s="155"/>
      <c r="AM75" s="155"/>
      <c r="AN75" s="156"/>
    </row>
    <row r="76" spans="1:40" s="28" customFormat="1" ht="19" customHeight="1">
      <c r="A76" s="153"/>
      <c r="B76" s="153"/>
      <c r="C76" s="153"/>
      <c r="D76" s="153"/>
      <c r="E76" s="154"/>
      <c r="F76" s="155"/>
      <c r="G76" s="155"/>
      <c r="H76" s="155"/>
      <c r="I76" s="155"/>
      <c r="J76" s="154"/>
      <c r="K76" s="155"/>
      <c r="L76" s="155"/>
      <c r="M76" s="155"/>
      <c r="N76" s="155"/>
      <c r="O76" s="154"/>
      <c r="P76" s="155"/>
      <c r="Q76" s="155"/>
      <c r="R76" s="155"/>
      <c r="S76" s="155"/>
      <c r="T76" s="154"/>
      <c r="U76" s="155"/>
      <c r="V76" s="155"/>
      <c r="W76" s="155"/>
      <c r="X76" s="155"/>
      <c r="Y76" s="154"/>
      <c r="Z76" s="155"/>
      <c r="AA76" s="155"/>
      <c r="AB76" s="155"/>
      <c r="AC76" s="155"/>
      <c r="AD76" s="154"/>
      <c r="AE76" s="155"/>
      <c r="AF76" s="155"/>
      <c r="AG76" s="155"/>
      <c r="AH76" s="155"/>
      <c r="AI76" s="154"/>
      <c r="AJ76" s="155"/>
      <c r="AK76" s="155"/>
      <c r="AL76" s="155"/>
      <c r="AM76" s="155"/>
      <c r="AN76" s="156"/>
    </row>
    <row r="77" spans="1:40" s="28" customFormat="1" ht="19" customHeight="1">
      <c r="A77" s="153"/>
      <c r="B77" s="153"/>
      <c r="C77" s="153"/>
      <c r="D77" s="153"/>
      <c r="E77" s="154"/>
      <c r="F77" s="155"/>
      <c r="G77" s="155"/>
      <c r="H77" s="155"/>
      <c r="I77" s="155"/>
      <c r="J77" s="154"/>
      <c r="K77" s="155"/>
      <c r="L77" s="155"/>
      <c r="M77" s="155"/>
      <c r="N77" s="155"/>
      <c r="O77" s="154"/>
      <c r="P77" s="155"/>
      <c r="Q77" s="155"/>
      <c r="R77" s="155"/>
      <c r="S77" s="155"/>
      <c r="T77" s="154"/>
      <c r="U77" s="155"/>
      <c r="V77" s="155"/>
      <c r="W77" s="155"/>
      <c r="X77" s="155"/>
      <c r="Y77" s="154"/>
      <c r="Z77" s="155"/>
      <c r="AA77" s="155"/>
      <c r="AB77" s="155"/>
      <c r="AC77" s="155"/>
      <c r="AD77" s="154"/>
      <c r="AE77" s="155"/>
      <c r="AF77" s="155"/>
      <c r="AG77" s="155"/>
      <c r="AH77" s="155"/>
      <c r="AI77" s="154"/>
      <c r="AJ77" s="155"/>
      <c r="AK77" s="155"/>
      <c r="AL77" s="155"/>
      <c r="AM77" s="155"/>
      <c r="AN77" s="156"/>
    </row>
    <row r="78" spans="1:40" s="28" customFormat="1" ht="19" customHeight="1">
      <c r="A78" s="153"/>
      <c r="B78" s="153"/>
      <c r="C78" s="153"/>
      <c r="D78" s="153"/>
      <c r="E78" s="154"/>
      <c r="F78" s="155"/>
      <c r="G78" s="155"/>
      <c r="H78" s="155"/>
      <c r="I78" s="155"/>
      <c r="J78" s="154"/>
      <c r="K78" s="155"/>
      <c r="L78" s="155"/>
      <c r="M78" s="155"/>
      <c r="N78" s="155"/>
      <c r="O78" s="154"/>
      <c r="P78" s="155"/>
      <c r="Q78" s="155"/>
      <c r="R78" s="155"/>
      <c r="S78" s="155"/>
      <c r="T78" s="154"/>
      <c r="U78" s="155"/>
      <c r="V78" s="155"/>
      <c r="W78" s="155"/>
      <c r="X78" s="155"/>
      <c r="Y78" s="154"/>
      <c r="Z78" s="155"/>
      <c r="AA78" s="155"/>
      <c r="AB78" s="155"/>
      <c r="AC78" s="155"/>
      <c r="AD78" s="154"/>
      <c r="AE78" s="155"/>
      <c r="AF78" s="155"/>
      <c r="AG78" s="155"/>
      <c r="AH78" s="155"/>
      <c r="AI78" s="154"/>
      <c r="AJ78" s="155"/>
      <c r="AK78" s="155"/>
      <c r="AL78" s="155"/>
      <c r="AM78" s="155"/>
      <c r="AN78" s="156"/>
    </row>
    <row r="79" spans="1:40" s="28" customFormat="1" ht="19" customHeight="1">
      <c r="A79" s="153"/>
      <c r="B79" s="153"/>
      <c r="C79" s="153"/>
      <c r="D79" s="153"/>
      <c r="E79" s="154"/>
      <c r="F79" s="155"/>
      <c r="G79" s="155"/>
      <c r="H79" s="155"/>
      <c r="I79" s="155"/>
      <c r="J79" s="154"/>
      <c r="K79" s="155"/>
      <c r="L79" s="155"/>
      <c r="M79" s="155"/>
      <c r="N79" s="155"/>
      <c r="O79" s="154"/>
      <c r="P79" s="155"/>
      <c r="Q79" s="155"/>
      <c r="R79" s="155"/>
      <c r="S79" s="155"/>
      <c r="T79" s="154"/>
      <c r="U79" s="155"/>
      <c r="V79" s="155"/>
      <c r="W79" s="155"/>
      <c r="X79" s="155"/>
      <c r="Y79" s="154"/>
      <c r="Z79" s="155"/>
      <c r="AA79" s="155"/>
      <c r="AB79" s="155"/>
      <c r="AC79" s="155"/>
      <c r="AD79" s="154"/>
      <c r="AE79" s="155"/>
      <c r="AF79" s="155"/>
      <c r="AG79" s="155"/>
      <c r="AH79" s="155"/>
      <c r="AI79" s="154"/>
      <c r="AJ79" s="155"/>
      <c r="AK79" s="155"/>
      <c r="AL79" s="155"/>
      <c r="AM79" s="155"/>
      <c r="AN79" s="156"/>
    </row>
    <row r="80" spans="1:40" s="28" customFormat="1" ht="19" customHeight="1">
      <c r="A80" s="153"/>
      <c r="B80" s="153"/>
      <c r="C80" s="153"/>
      <c r="D80" s="153"/>
      <c r="E80" s="154"/>
      <c r="F80" s="155"/>
      <c r="G80" s="155"/>
      <c r="H80" s="155"/>
      <c r="I80" s="155"/>
      <c r="J80" s="154"/>
      <c r="K80" s="155"/>
      <c r="L80" s="155"/>
      <c r="M80" s="155"/>
      <c r="N80" s="155"/>
      <c r="O80" s="154"/>
      <c r="P80" s="155"/>
      <c r="Q80" s="155"/>
      <c r="R80" s="155"/>
      <c r="S80" s="155"/>
      <c r="T80" s="154"/>
      <c r="U80" s="155"/>
      <c r="V80" s="155"/>
      <c r="W80" s="155"/>
      <c r="X80" s="155"/>
      <c r="Y80" s="154"/>
      <c r="Z80" s="155"/>
      <c r="AA80" s="155"/>
      <c r="AB80" s="155"/>
      <c r="AC80" s="155"/>
      <c r="AD80" s="154"/>
      <c r="AE80" s="155"/>
      <c r="AF80" s="155"/>
      <c r="AG80" s="155"/>
      <c r="AH80" s="155"/>
      <c r="AI80" s="154"/>
      <c r="AJ80" s="155"/>
      <c r="AK80" s="155"/>
      <c r="AL80" s="155"/>
      <c r="AM80" s="155"/>
      <c r="AN80" s="156"/>
    </row>
    <row r="81" spans="1:40" s="28" customFormat="1" ht="19" customHeight="1">
      <c r="A81" s="153"/>
      <c r="B81" s="153"/>
      <c r="C81" s="153"/>
      <c r="D81" s="153"/>
      <c r="E81" s="154"/>
      <c r="F81" s="155"/>
      <c r="G81" s="155"/>
      <c r="H81" s="155"/>
      <c r="I81" s="155"/>
      <c r="J81" s="154"/>
      <c r="K81" s="155"/>
      <c r="L81" s="155"/>
      <c r="M81" s="155"/>
      <c r="N81" s="155"/>
      <c r="O81" s="154"/>
      <c r="P81" s="155"/>
      <c r="Q81" s="155"/>
      <c r="R81" s="155"/>
      <c r="S81" s="155"/>
      <c r="T81" s="154"/>
      <c r="U81" s="155"/>
      <c r="V81" s="155"/>
      <c r="W81" s="155"/>
      <c r="X81" s="155"/>
      <c r="Y81" s="154"/>
      <c r="Z81" s="155"/>
      <c r="AA81" s="155"/>
      <c r="AB81" s="155"/>
      <c r="AC81" s="155"/>
      <c r="AD81" s="154"/>
      <c r="AE81" s="155"/>
      <c r="AF81" s="155"/>
      <c r="AG81" s="155"/>
      <c r="AH81" s="155"/>
      <c r="AI81" s="154"/>
      <c r="AJ81" s="155"/>
      <c r="AK81" s="155"/>
      <c r="AL81" s="155"/>
      <c r="AM81" s="155"/>
      <c r="AN81" s="156"/>
    </row>
    <row r="82" spans="1:40" s="28" customFormat="1" ht="19" customHeight="1">
      <c r="A82" s="153"/>
      <c r="B82" s="153"/>
      <c r="C82" s="153"/>
      <c r="D82" s="153"/>
      <c r="E82" s="154"/>
      <c r="F82" s="155"/>
      <c r="G82" s="155"/>
      <c r="H82" s="155"/>
      <c r="I82" s="155"/>
      <c r="J82" s="154"/>
      <c r="K82" s="155"/>
      <c r="L82" s="155"/>
      <c r="M82" s="155"/>
      <c r="N82" s="155"/>
      <c r="O82" s="154"/>
      <c r="P82" s="155"/>
      <c r="Q82" s="155"/>
      <c r="R82" s="155"/>
      <c r="S82" s="155"/>
      <c r="T82" s="154"/>
      <c r="U82" s="155"/>
      <c r="V82" s="155"/>
      <c r="W82" s="155"/>
      <c r="X82" s="155"/>
      <c r="Y82" s="154"/>
      <c r="Z82" s="155"/>
      <c r="AA82" s="155"/>
      <c r="AB82" s="155"/>
      <c r="AC82" s="155"/>
      <c r="AD82" s="154"/>
      <c r="AE82" s="155"/>
      <c r="AF82" s="155"/>
      <c r="AG82" s="155"/>
      <c r="AH82" s="155"/>
      <c r="AI82" s="154"/>
      <c r="AJ82" s="155"/>
      <c r="AK82" s="155"/>
      <c r="AL82" s="155"/>
      <c r="AM82" s="155"/>
      <c r="AN82" s="156"/>
    </row>
    <row r="83" spans="1:40" s="28" customFormat="1" ht="19" customHeight="1">
      <c r="A83" s="153"/>
      <c r="B83" s="153"/>
      <c r="C83" s="153"/>
      <c r="D83" s="153"/>
      <c r="E83" s="154"/>
      <c r="F83" s="155"/>
      <c r="G83" s="155"/>
      <c r="H83" s="155"/>
      <c r="I83" s="155"/>
      <c r="J83" s="154"/>
      <c r="K83" s="155"/>
      <c r="L83" s="155"/>
      <c r="M83" s="155"/>
      <c r="N83" s="155"/>
      <c r="O83" s="154"/>
      <c r="P83" s="155"/>
      <c r="Q83" s="155"/>
      <c r="R83" s="155"/>
      <c r="S83" s="155"/>
      <c r="T83" s="154"/>
      <c r="U83" s="155"/>
      <c r="V83" s="155"/>
      <c r="W83" s="155"/>
      <c r="X83" s="155"/>
      <c r="Y83" s="154"/>
      <c r="Z83" s="155"/>
      <c r="AA83" s="155"/>
      <c r="AB83" s="155"/>
      <c r="AC83" s="155"/>
      <c r="AD83" s="154"/>
      <c r="AE83" s="155"/>
      <c r="AF83" s="155"/>
      <c r="AG83" s="155"/>
      <c r="AH83" s="155"/>
      <c r="AI83" s="154"/>
      <c r="AJ83" s="155"/>
      <c r="AK83" s="155"/>
      <c r="AL83" s="155"/>
      <c r="AM83" s="155"/>
      <c r="AN83" s="156"/>
    </row>
    <row r="84" spans="1:40" s="28" customFormat="1" ht="19" customHeight="1">
      <c r="A84" s="153"/>
      <c r="B84" s="153"/>
      <c r="C84" s="153"/>
      <c r="D84" s="153"/>
      <c r="E84" s="154"/>
      <c r="F84" s="155"/>
      <c r="G84" s="155"/>
      <c r="H84" s="155"/>
      <c r="I84" s="155"/>
      <c r="J84" s="154"/>
      <c r="K84" s="155"/>
      <c r="L84" s="155"/>
      <c r="M84" s="155"/>
      <c r="N84" s="155"/>
      <c r="O84" s="154"/>
      <c r="P84" s="155"/>
      <c r="Q84" s="155"/>
      <c r="R84" s="155"/>
      <c r="S84" s="155"/>
      <c r="T84" s="154"/>
      <c r="U84" s="155"/>
      <c r="V84" s="155"/>
      <c r="W84" s="155"/>
      <c r="X84" s="155"/>
      <c r="Y84" s="154"/>
      <c r="Z84" s="155"/>
      <c r="AA84" s="155"/>
      <c r="AB84" s="155"/>
      <c r="AC84" s="155"/>
      <c r="AD84" s="154"/>
      <c r="AE84" s="155"/>
      <c r="AF84" s="155"/>
      <c r="AG84" s="155"/>
      <c r="AH84" s="155"/>
      <c r="AI84" s="154"/>
      <c r="AJ84" s="155"/>
      <c r="AK84" s="155"/>
      <c r="AL84" s="155"/>
      <c r="AM84" s="155"/>
      <c r="AN84" s="156"/>
    </row>
    <row r="85" spans="1:40" s="28" customFormat="1" ht="19" customHeight="1">
      <c r="A85" s="153"/>
      <c r="B85" s="153"/>
      <c r="C85" s="153"/>
      <c r="D85" s="153"/>
      <c r="E85" s="154"/>
      <c r="F85" s="155"/>
      <c r="G85" s="155"/>
      <c r="H85" s="155"/>
      <c r="I85" s="155"/>
      <c r="J85" s="154"/>
      <c r="K85" s="155"/>
      <c r="L85" s="155"/>
      <c r="M85" s="155"/>
      <c r="N85" s="155"/>
      <c r="O85" s="154"/>
      <c r="P85" s="155"/>
      <c r="Q85" s="155"/>
      <c r="R85" s="155"/>
      <c r="S85" s="155"/>
      <c r="T85" s="154"/>
      <c r="U85" s="155"/>
      <c r="V85" s="155"/>
      <c r="W85" s="155"/>
      <c r="X85" s="155"/>
      <c r="Y85" s="154"/>
      <c r="Z85" s="155"/>
      <c r="AA85" s="155"/>
      <c r="AB85" s="155"/>
      <c r="AC85" s="155"/>
      <c r="AD85" s="154"/>
      <c r="AE85" s="155"/>
      <c r="AF85" s="155"/>
      <c r="AG85" s="155"/>
      <c r="AH85" s="155"/>
      <c r="AI85" s="154"/>
      <c r="AJ85" s="155"/>
      <c r="AK85" s="155"/>
      <c r="AL85" s="155"/>
      <c r="AM85" s="155"/>
      <c r="AN85" s="156"/>
    </row>
    <row r="86" spans="1:40" s="28" customFormat="1" ht="19" customHeight="1">
      <c r="A86" s="153"/>
      <c r="B86" s="153"/>
      <c r="C86" s="153"/>
      <c r="D86" s="153"/>
      <c r="E86" s="154"/>
      <c r="F86" s="155"/>
      <c r="G86" s="155"/>
      <c r="H86" s="155"/>
      <c r="I86" s="155"/>
      <c r="J86" s="154"/>
      <c r="K86" s="155"/>
      <c r="L86" s="155"/>
      <c r="M86" s="155"/>
      <c r="N86" s="155"/>
      <c r="O86" s="154"/>
      <c r="P86" s="155"/>
      <c r="Q86" s="155"/>
      <c r="R86" s="155"/>
      <c r="S86" s="155"/>
      <c r="T86" s="154"/>
      <c r="U86" s="155"/>
      <c r="V86" s="155"/>
      <c r="W86" s="155"/>
      <c r="X86" s="155"/>
      <c r="Y86" s="154"/>
      <c r="Z86" s="155"/>
      <c r="AA86" s="155"/>
      <c r="AB86" s="155"/>
      <c r="AC86" s="155"/>
      <c r="AD86" s="154"/>
      <c r="AE86" s="155"/>
      <c r="AF86" s="155"/>
      <c r="AG86" s="155"/>
      <c r="AH86" s="155"/>
      <c r="AI86" s="154"/>
      <c r="AJ86" s="155"/>
      <c r="AK86" s="155"/>
      <c r="AL86" s="155"/>
      <c r="AM86" s="155"/>
      <c r="AN86" s="156"/>
    </row>
    <row r="87" spans="1:40" s="28" customFormat="1" ht="19" customHeight="1">
      <c r="A87" s="153"/>
      <c r="B87" s="153"/>
      <c r="C87" s="153"/>
      <c r="D87" s="153"/>
      <c r="E87" s="154"/>
      <c r="F87" s="155"/>
      <c r="G87" s="155"/>
      <c r="H87" s="155"/>
      <c r="I87" s="155"/>
      <c r="J87" s="154"/>
      <c r="K87" s="155"/>
      <c r="L87" s="155"/>
      <c r="M87" s="155"/>
      <c r="N87" s="155"/>
      <c r="O87" s="154"/>
      <c r="P87" s="155"/>
      <c r="Q87" s="155"/>
      <c r="R87" s="155"/>
      <c r="S87" s="155"/>
      <c r="T87" s="154"/>
      <c r="U87" s="155"/>
      <c r="V87" s="155"/>
      <c r="W87" s="155"/>
      <c r="X87" s="155"/>
      <c r="Y87" s="154"/>
      <c r="Z87" s="155"/>
      <c r="AA87" s="155"/>
      <c r="AB87" s="155"/>
      <c r="AC87" s="155"/>
      <c r="AD87" s="154"/>
      <c r="AE87" s="155"/>
      <c r="AF87" s="155"/>
      <c r="AG87" s="155"/>
      <c r="AH87" s="155"/>
      <c r="AI87" s="154"/>
      <c r="AJ87" s="155"/>
      <c r="AK87" s="155"/>
      <c r="AL87" s="155"/>
      <c r="AM87" s="155"/>
      <c r="AN87" s="156"/>
    </row>
    <row r="88" spans="1:40" s="28" customFormat="1" ht="19" customHeight="1">
      <c r="A88" s="153"/>
      <c r="B88" s="153"/>
      <c r="C88" s="153"/>
      <c r="D88" s="153"/>
      <c r="E88" s="154"/>
      <c r="F88" s="155"/>
      <c r="G88" s="155"/>
      <c r="H88" s="155"/>
      <c r="I88" s="155"/>
      <c r="J88" s="154"/>
      <c r="K88" s="155"/>
      <c r="L88" s="155"/>
      <c r="M88" s="155"/>
      <c r="N88" s="155"/>
      <c r="O88" s="154"/>
      <c r="P88" s="155"/>
      <c r="Q88" s="155"/>
      <c r="R88" s="155"/>
      <c r="S88" s="155"/>
      <c r="T88" s="154"/>
      <c r="U88" s="155"/>
      <c r="V88" s="155"/>
      <c r="W88" s="155"/>
      <c r="X88" s="155"/>
      <c r="Y88" s="154"/>
      <c r="Z88" s="155"/>
      <c r="AA88" s="155"/>
      <c r="AB88" s="155"/>
      <c r="AC88" s="155"/>
      <c r="AD88" s="154"/>
      <c r="AE88" s="155"/>
      <c r="AF88" s="155"/>
      <c r="AG88" s="155"/>
      <c r="AH88" s="155"/>
      <c r="AI88" s="154"/>
      <c r="AJ88" s="155"/>
      <c r="AK88" s="155"/>
      <c r="AL88" s="155"/>
      <c r="AM88" s="155"/>
      <c r="AN88" s="156"/>
    </row>
    <row r="89" spans="1:40" s="28" customFormat="1" ht="19" customHeight="1">
      <c r="A89" s="153"/>
      <c r="B89" s="153"/>
      <c r="C89" s="153"/>
      <c r="D89" s="153"/>
      <c r="E89" s="154"/>
      <c r="F89" s="155"/>
      <c r="G89" s="155"/>
      <c r="H89" s="155"/>
      <c r="I89" s="155"/>
      <c r="J89" s="154"/>
      <c r="K89" s="155"/>
      <c r="L89" s="155"/>
      <c r="M89" s="155"/>
      <c r="N89" s="155"/>
      <c r="O89" s="154"/>
      <c r="P89" s="155"/>
      <c r="Q89" s="155"/>
      <c r="R89" s="155"/>
      <c r="S89" s="155"/>
      <c r="T89" s="154"/>
      <c r="U89" s="155"/>
      <c r="V89" s="155"/>
      <c r="W89" s="155"/>
      <c r="X89" s="155"/>
      <c r="Y89" s="154"/>
      <c r="Z89" s="155"/>
      <c r="AA89" s="155"/>
      <c r="AB89" s="155"/>
      <c r="AC89" s="155"/>
      <c r="AD89" s="154"/>
      <c r="AE89" s="155"/>
      <c r="AF89" s="155"/>
      <c r="AG89" s="155"/>
      <c r="AH89" s="155"/>
      <c r="AI89" s="154"/>
      <c r="AJ89" s="155"/>
      <c r="AK89" s="155"/>
      <c r="AL89" s="155"/>
      <c r="AM89" s="155"/>
      <c r="AN89" s="156"/>
    </row>
    <row r="90" spans="1:40" s="28" customFormat="1" ht="19" customHeight="1">
      <c r="A90" s="153"/>
      <c r="B90" s="153"/>
      <c r="C90" s="153"/>
      <c r="D90" s="153"/>
      <c r="E90" s="154"/>
      <c r="F90" s="155"/>
      <c r="G90" s="155"/>
      <c r="H90" s="155"/>
      <c r="I90" s="155"/>
      <c r="J90" s="154"/>
      <c r="K90" s="155"/>
      <c r="L90" s="155"/>
      <c r="M90" s="155"/>
      <c r="N90" s="155"/>
      <c r="O90" s="154"/>
      <c r="P90" s="155"/>
      <c r="Q90" s="155"/>
      <c r="R90" s="155"/>
      <c r="S90" s="155"/>
      <c r="T90" s="154"/>
      <c r="U90" s="155"/>
      <c r="V90" s="155"/>
      <c r="W90" s="155"/>
      <c r="X90" s="155"/>
      <c r="Y90" s="154"/>
      <c r="Z90" s="155"/>
      <c r="AA90" s="155"/>
      <c r="AB90" s="155"/>
      <c r="AC90" s="155"/>
      <c r="AD90" s="154"/>
      <c r="AE90" s="155"/>
      <c r="AF90" s="155"/>
      <c r="AG90" s="155"/>
      <c r="AH90" s="155"/>
      <c r="AI90" s="154"/>
      <c r="AJ90" s="155"/>
      <c r="AK90" s="155"/>
      <c r="AL90" s="155"/>
      <c r="AM90" s="155"/>
      <c r="AN90" s="156"/>
    </row>
    <row r="91" spans="1:40" s="28" customFormat="1" ht="19" customHeight="1">
      <c r="A91" s="153"/>
      <c r="B91" s="153"/>
      <c r="C91" s="153"/>
      <c r="D91" s="153"/>
      <c r="E91" s="154"/>
      <c r="F91" s="155"/>
      <c r="G91" s="155"/>
      <c r="H91" s="155"/>
      <c r="I91" s="155"/>
      <c r="J91" s="154"/>
      <c r="K91" s="155"/>
      <c r="L91" s="155"/>
      <c r="M91" s="155"/>
      <c r="N91" s="155"/>
      <c r="O91" s="154"/>
      <c r="P91" s="155"/>
      <c r="Q91" s="155"/>
      <c r="R91" s="155"/>
      <c r="S91" s="155"/>
      <c r="T91" s="154"/>
      <c r="U91" s="155"/>
      <c r="V91" s="155"/>
      <c r="W91" s="155"/>
      <c r="X91" s="155"/>
      <c r="Y91" s="154"/>
      <c r="Z91" s="155"/>
      <c r="AA91" s="155"/>
      <c r="AB91" s="155"/>
      <c r="AC91" s="155"/>
      <c r="AD91" s="154"/>
      <c r="AE91" s="155"/>
      <c r="AF91" s="155"/>
      <c r="AG91" s="155"/>
      <c r="AH91" s="155"/>
      <c r="AI91" s="154"/>
      <c r="AJ91" s="155"/>
      <c r="AK91" s="155"/>
      <c r="AL91" s="155"/>
      <c r="AM91" s="155"/>
      <c r="AN91" s="156"/>
    </row>
    <row r="92" spans="1:40" s="28" customFormat="1" ht="19" customHeight="1">
      <c r="A92" s="153"/>
      <c r="B92" s="153"/>
      <c r="C92" s="153"/>
      <c r="D92" s="153"/>
      <c r="E92" s="154"/>
      <c r="F92" s="155"/>
      <c r="G92" s="155"/>
      <c r="H92" s="155"/>
      <c r="I92" s="155"/>
      <c r="J92" s="154"/>
      <c r="K92" s="155"/>
      <c r="L92" s="155"/>
      <c r="M92" s="155"/>
      <c r="N92" s="155"/>
      <c r="O92" s="154"/>
      <c r="P92" s="155"/>
      <c r="Q92" s="155"/>
      <c r="R92" s="155"/>
      <c r="S92" s="155"/>
      <c r="T92" s="154"/>
      <c r="U92" s="155"/>
      <c r="V92" s="155"/>
      <c r="W92" s="155"/>
      <c r="X92" s="155"/>
      <c r="Y92" s="154"/>
      <c r="Z92" s="155"/>
      <c r="AA92" s="155"/>
      <c r="AB92" s="155"/>
      <c r="AC92" s="155"/>
      <c r="AD92" s="154"/>
      <c r="AE92" s="155"/>
      <c r="AF92" s="155"/>
      <c r="AG92" s="155"/>
      <c r="AH92" s="155"/>
      <c r="AI92" s="154"/>
      <c r="AJ92" s="155"/>
      <c r="AK92" s="155"/>
      <c r="AL92" s="155"/>
      <c r="AM92" s="155"/>
      <c r="AN92" s="156"/>
    </row>
    <row r="93" spans="1:40" s="28" customFormat="1" ht="19" customHeight="1">
      <c r="A93" s="153"/>
      <c r="B93" s="153"/>
      <c r="C93" s="153"/>
      <c r="D93" s="153"/>
      <c r="E93" s="154"/>
      <c r="F93" s="155"/>
      <c r="G93" s="155"/>
      <c r="H93" s="155"/>
      <c r="I93" s="155"/>
      <c r="J93" s="154"/>
      <c r="K93" s="155"/>
      <c r="L93" s="155"/>
      <c r="M93" s="155"/>
      <c r="N93" s="155"/>
      <c r="O93" s="154"/>
      <c r="P93" s="155"/>
      <c r="Q93" s="155"/>
      <c r="R93" s="155"/>
      <c r="S93" s="155"/>
      <c r="T93" s="154"/>
      <c r="U93" s="155"/>
      <c r="V93" s="155"/>
      <c r="W93" s="155"/>
      <c r="X93" s="155"/>
      <c r="Y93" s="154"/>
      <c r="Z93" s="155"/>
      <c r="AA93" s="155"/>
      <c r="AB93" s="155"/>
      <c r="AC93" s="155"/>
      <c r="AD93" s="154"/>
      <c r="AE93" s="155"/>
      <c r="AF93" s="155"/>
      <c r="AG93" s="155"/>
      <c r="AH93" s="155"/>
      <c r="AI93" s="154"/>
      <c r="AJ93" s="155"/>
      <c r="AK93" s="155"/>
      <c r="AL93" s="155"/>
      <c r="AM93" s="155"/>
      <c r="AN93" s="156"/>
    </row>
    <row r="94" spans="1:40" s="28" customFormat="1" ht="19" customHeight="1">
      <c r="A94" s="153"/>
      <c r="B94" s="153"/>
      <c r="C94" s="153"/>
      <c r="D94" s="153"/>
      <c r="E94" s="154"/>
      <c r="F94" s="155"/>
      <c r="G94" s="155"/>
      <c r="H94" s="155"/>
      <c r="I94" s="155"/>
      <c r="J94" s="154"/>
      <c r="K94" s="155"/>
      <c r="L94" s="155"/>
      <c r="M94" s="155"/>
      <c r="N94" s="155"/>
      <c r="O94" s="154"/>
      <c r="P94" s="155"/>
      <c r="Q94" s="155"/>
      <c r="R94" s="155"/>
      <c r="S94" s="155"/>
      <c r="T94" s="154"/>
      <c r="U94" s="155"/>
      <c r="V94" s="155"/>
      <c r="W94" s="155"/>
      <c r="X94" s="155"/>
      <c r="Y94" s="154"/>
      <c r="Z94" s="155"/>
      <c r="AA94" s="155"/>
      <c r="AB94" s="155"/>
      <c r="AC94" s="155"/>
      <c r="AD94" s="154"/>
      <c r="AE94" s="155"/>
      <c r="AF94" s="155"/>
      <c r="AG94" s="155"/>
      <c r="AH94" s="155"/>
      <c r="AI94" s="154"/>
      <c r="AJ94" s="155"/>
      <c r="AK94" s="155"/>
      <c r="AL94" s="155"/>
      <c r="AM94" s="155"/>
      <c r="AN94" s="156"/>
    </row>
    <row r="95" spans="1:40" s="28" customFormat="1" ht="19" customHeight="1">
      <c r="A95" s="153"/>
      <c r="B95" s="153"/>
      <c r="C95" s="153"/>
      <c r="D95" s="153"/>
      <c r="E95" s="154"/>
      <c r="F95" s="155"/>
      <c r="G95" s="155"/>
      <c r="H95" s="155"/>
      <c r="I95" s="155"/>
      <c r="J95" s="154"/>
      <c r="K95" s="155"/>
      <c r="L95" s="155"/>
      <c r="M95" s="155"/>
      <c r="N95" s="155"/>
      <c r="O95" s="154"/>
      <c r="P95" s="155"/>
      <c r="Q95" s="155"/>
      <c r="R95" s="155"/>
      <c r="S95" s="155"/>
      <c r="T95" s="154"/>
      <c r="U95" s="155"/>
      <c r="V95" s="155"/>
      <c r="W95" s="155"/>
      <c r="X95" s="155"/>
      <c r="Y95" s="154"/>
      <c r="Z95" s="155"/>
      <c r="AA95" s="155"/>
      <c r="AB95" s="155"/>
      <c r="AC95" s="155"/>
      <c r="AD95" s="154"/>
      <c r="AE95" s="155"/>
      <c r="AF95" s="155"/>
      <c r="AG95" s="155"/>
      <c r="AH95" s="155"/>
      <c r="AI95" s="154"/>
      <c r="AJ95" s="155"/>
      <c r="AK95" s="155"/>
      <c r="AL95" s="155"/>
      <c r="AM95" s="155"/>
      <c r="AN95" s="156"/>
    </row>
    <row r="96" spans="1:40" s="28" customFormat="1" ht="19" customHeight="1">
      <c r="A96" s="153"/>
      <c r="B96" s="153"/>
      <c r="C96" s="153"/>
      <c r="D96" s="153"/>
      <c r="E96" s="154"/>
      <c r="F96" s="155"/>
      <c r="G96" s="155"/>
      <c r="H96" s="155"/>
      <c r="I96" s="155"/>
      <c r="J96" s="154"/>
      <c r="K96" s="155"/>
      <c r="L96" s="155"/>
      <c r="M96" s="155"/>
      <c r="N96" s="155"/>
      <c r="O96" s="154"/>
      <c r="P96" s="155"/>
      <c r="Q96" s="155"/>
      <c r="R96" s="155"/>
      <c r="S96" s="155"/>
      <c r="T96" s="154"/>
      <c r="U96" s="155"/>
      <c r="V96" s="155"/>
      <c r="W96" s="155"/>
      <c r="X96" s="155"/>
      <c r="Y96" s="154"/>
      <c r="Z96" s="155"/>
      <c r="AA96" s="155"/>
      <c r="AB96" s="155"/>
      <c r="AC96" s="155"/>
      <c r="AD96" s="154"/>
      <c r="AE96" s="155"/>
      <c r="AF96" s="155"/>
      <c r="AG96" s="155"/>
      <c r="AH96" s="155"/>
      <c r="AI96" s="154"/>
      <c r="AJ96" s="155"/>
      <c r="AK96" s="155"/>
      <c r="AL96" s="155"/>
      <c r="AM96" s="155"/>
      <c r="AN96" s="156"/>
    </row>
    <row r="97" spans="1:40" s="28" customFormat="1" ht="19" customHeight="1">
      <c r="A97" s="153"/>
      <c r="B97" s="153"/>
      <c r="C97" s="153"/>
      <c r="D97" s="153"/>
      <c r="E97" s="154"/>
      <c r="F97" s="155"/>
      <c r="G97" s="155"/>
      <c r="H97" s="155"/>
      <c r="I97" s="155"/>
      <c r="J97" s="154"/>
      <c r="K97" s="155"/>
      <c r="L97" s="155"/>
      <c r="M97" s="155"/>
      <c r="N97" s="155"/>
      <c r="O97" s="154"/>
      <c r="P97" s="155"/>
      <c r="Q97" s="155"/>
      <c r="R97" s="155"/>
      <c r="S97" s="155"/>
      <c r="T97" s="154"/>
      <c r="U97" s="155"/>
      <c r="V97" s="155"/>
      <c r="W97" s="155"/>
      <c r="X97" s="155"/>
      <c r="Y97" s="154"/>
      <c r="Z97" s="155"/>
      <c r="AA97" s="155"/>
      <c r="AB97" s="155"/>
      <c r="AC97" s="155"/>
      <c r="AD97" s="154"/>
      <c r="AE97" s="155"/>
      <c r="AF97" s="155"/>
      <c r="AG97" s="155"/>
      <c r="AH97" s="155"/>
      <c r="AI97" s="154"/>
      <c r="AJ97" s="155"/>
      <c r="AK97" s="155"/>
      <c r="AL97" s="155"/>
      <c r="AM97" s="155"/>
      <c r="AN97" s="156"/>
    </row>
    <row r="98" spans="1:40" s="28" customFormat="1" ht="19" customHeight="1">
      <c r="A98" s="153"/>
      <c r="B98" s="153"/>
      <c r="C98" s="153"/>
      <c r="D98" s="153"/>
      <c r="E98" s="154"/>
      <c r="F98" s="155"/>
      <c r="G98" s="155"/>
      <c r="H98" s="155"/>
      <c r="I98" s="155"/>
      <c r="J98" s="154"/>
      <c r="K98" s="155"/>
      <c r="L98" s="155"/>
      <c r="M98" s="155"/>
      <c r="N98" s="155"/>
      <c r="O98" s="154"/>
      <c r="P98" s="155"/>
      <c r="Q98" s="155"/>
      <c r="R98" s="155"/>
      <c r="S98" s="155"/>
      <c r="T98" s="154"/>
      <c r="U98" s="155"/>
      <c r="V98" s="155"/>
      <c r="W98" s="155"/>
      <c r="X98" s="155"/>
      <c r="Y98" s="154"/>
      <c r="Z98" s="155"/>
      <c r="AA98" s="155"/>
      <c r="AB98" s="155"/>
      <c r="AC98" s="155"/>
      <c r="AD98" s="154"/>
      <c r="AE98" s="155"/>
      <c r="AF98" s="155"/>
      <c r="AG98" s="155"/>
      <c r="AH98" s="155"/>
      <c r="AI98" s="154"/>
      <c r="AJ98" s="155"/>
      <c r="AK98" s="155"/>
      <c r="AL98" s="155"/>
      <c r="AM98" s="155"/>
      <c r="AN98" s="156"/>
    </row>
    <row r="99" spans="1:40" s="28" customFormat="1" ht="19" customHeight="1">
      <c r="A99" s="153"/>
      <c r="B99" s="153"/>
      <c r="C99" s="153"/>
      <c r="D99" s="153"/>
      <c r="E99" s="154"/>
      <c r="F99" s="155"/>
      <c r="G99" s="155"/>
      <c r="H99" s="155"/>
      <c r="I99" s="155"/>
      <c r="J99" s="154"/>
      <c r="K99" s="155"/>
      <c r="L99" s="155"/>
      <c r="M99" s="155"/>
      <c r="N99" s="155"/>
      <c r="O99" s="154"/>
      <c r="P99" s="155"/>
      <c r="Q99" s="155"/>
      <c r="R99" s="155"/>
      <c r="S99" s="155"/>
      <c r="T99" s="154"/>
      <c r="U99" s="155"/>
      <c r="V99" s="155"/>
      <c r="W99" s="155"/>
      <c r="X99" s="155"/>
      <c r="Y99" s="154"/>
      <c r="Z99" s="155"/>
      <c r="AA99" s="155"/>
      <c r="AB99" s="155"/>
      <c r="AC99" s="155"/>
      <c r="AD99" s="154"/>
      <c r="AE99" s="155"/>
      <c r="AF99" s="155"/>
      <c r="AG99" s="155"/>
      <c r="AH99" s="155"/>
      <c r="AI99" s="154"/>
      <c r="AJ99" s="155"/>
      <c r="AK99" s="155"/>
      <c r="AL99" s="155"/>
      <c r="AM99" s="155"/>
      <c r="AN99" s="156"/>
    </row>
    <row r="100" spans="1:40" s="28" customFormat="1" ht="19" customHeight="1">
      <c r="A100" s="153"/>
      <c r="B100" s="153"/>
      <c r="C100" s="153"/>
      <c r="D100" s="153"/>
      <c r="E100" s="154"/>
      <c r="F100" s="155"/>
      <c r="G100" s="155"/>
      <c r="H100" s="155"/>
      <c r="I100" s="155"/>
      <c r="J100" s="154"/>
      <c r="K100" s="155"/>
      <c r="L100" s="155"/>
      <c r="M100" s="155"/>
      <c r="N100" s="155"/>
      <c r="O100" s="154"/>
      <c r="P100" s="155"/>
      <c r="Q100" s="155"/>
      <c r="R100" s="155"/>
      <c r="S100" s="155"/>
      <c r="T100" s="154"/>
      <c r="U100" s="155"/>
      <c r="V100" s="155"/>
      <c r="W100" s="155"/>
      <c r="X100" s="155"/>
      <c r="Y100" s="154"/>
      <c r="Z100" s="155"/>
      <c r="AA100" s="155"/>
      <c r="AB100" s="155"/>
      <c r="AC100" s="155"/>
      <c r="AD100" s="154"/>
      <c r="AE100" s="155"/>
      <c r="AF100" s="155"/>
      <c r="AG100" s="155"/>
      <c r="AH100" s="155"/>
      <c r="AI100" s="154"/>
      <c r="AJ100" s="155"/>
      <c r="AK100" s="155"/>
      <c r="AL100" s="155"/>
      <c r="AM100" s="155"/>
      <c r="AN100" s="156"/>
    </row>
    <row r="101" spans="1:40" s="28" customFormat="1" ht="19" customHeight="1">
      <c r="A101" s="153"/>
      <c r="B101" s="153"/>
      <c r="C101" s="153"/>
      <c r="D101" s="153"/>
      <c r="E101" s="154"/>
      <c r="F101" s="155"/>
      <c r="G101" s="155"/>
      <c r="H101" s="155"/>
      <c r="I101" s="155"/>
      <c r="J101" s="154"/>
      <c r="K101" s="155"/>
      <c r="L101" s="155"/>
      <c r="M101" s="155"/>
      <c r="N101" s="155"/>
      <c r="O101" s="154"/>
      <c r="P101" s="155"/>
      <c r="Q101" s="155"/>
      <c r="R101" s="155"/>
      <c r="S101" s="155"/>
      <c r="T101" s="154"/>
      <c r="U101" s="155"/>
      <c r="V101" s="155"/>
      <c r="W101" s="155"/>
      <c r="X101" s="155"/>
      <c r="Y101" s="154"/>
      <c r="Z101" s="155"/>
      <c r="AA101" s="155"/>
      <c r="AB101" s="155"/>
      <c r="AC101" s="155"/>
      <c r="AD101" s="154"/>
      <c r="AE101" s="155"/>
      <c r="AF101" s="155"/>
      <c r="AG101" s="155"/>
      <c r="AH101" s="155"/>
      <c r="AI101" s="154"/>
      <c r="AJ101" s="155"/>
      <c r="AK101" s="155"/>
      <c r="AL101" s="155"/>
      <c r="AM101" s="155"/>
      <c r="AN101" s="156"/>
    </row>
    <row r="102" spans="1:40" s="28" customFormat="1" ht="19" customHeight="1">
      <c r="A102" s="153"/>
      <c r="B102" s="153"/>
      <c r="C102" s="153"/>
      <c r="D102" s="153"/>
      <c r="E102" s="154"/>
      <c r="F102" s="155"/>
      <c r="G102" s="155"/>
      <c r="H102" s="155"/>
      <c r="I102" s="155"/>
      <c r="J102" s="154"/>
      <c r="K102" s="155"/>
      <c r="L102" s="155"/>
      <c r="M102" s="155"/>
      <c r="N102" s="155"/>
      <c r="O102" s="154"/>
      <c r="P102" s="155"/>
      <c r="Q102" s="155"/>
      <c r="R102" s="155"/>
      <c r="S102" s="155"/>
      <c r="T102" s="154"/>
      <c r="U102" s="155"/>
      <c r="V102" s="155"/>
      <c r="W102" s="155"/>
      <c r="X102" s="155"/>
      <c r="Y102" s="154"/>
      <c r="Z102" s="155"/>
      <c r="AA102" s="155"/>
      <c r="AB102" s="155"/>
      <c r="AC102" s="155"/>
      <c r="AD102" s="154"/>
      <c r="AE102" s="155"/>
      <c r="AF102" s="155"/>
      <c r="AG102" s="155"/>
      <c r="AH102" s="155"/>
      <c r="AI102" s="154"/>
      <c r="AJ102" s="155"/>
      <c r="AK102" s="155"/>
      <c r="AL102" s="155"/>
      <c r="AM102" s="155"/>
      <c r="AN102" s="156"/>
    </row>
    <row r="103" spans="1:40" s="28" customFormat="1" ht="19" customHeight="1">
      <c r="A103" s="153"/>
      <c r="B103" s="153"/>
      <c r="C103" s="153"/>
      <c r="D103" s="153"/>
      <c r="E103" s="154"/>
      <c r="F103" s="155"/>
      <c r="G103" s="155"/>
      <c r="H103" s="155"/>
      <c r="I103" s="155"/>
      <c r="J103" s="154"/>
      <c r="K103" s="155"/>
      <c r="L103" s="155"/>
      <c r="M103" s="155"/>
      <c r="N103" s="155"/>
      <c r="O103" s="154"/>
      <c r="P103" s="155"/>
      <c r="Q103" s="155"/>
      <c r="R103" s="155"/>
      <c r="S103" s="155"/>
      <c r="T103" s="154"/>
      <c r="U103" s="155"/>
      <c r="V103" s="155"/>
      <c r="W103" s="155"/>
      <c r="X103" s="155"/>
      <c r="Y103" s="154"/>
      <c r="Z103" s="155"/>
      <c r="AA103" s="155"/>
      <c r="AB103" s="155"/>
      <c r="AC103" s="155"/>
      <c r="AD103" s="154"/>
      <c r="AE103" s="155"/>
      <c r="AF103" s="155"/>
      <c r="AG103" s="155"/>
      <c r="AH103" s="155"/>
      <c r="AI103" s="154"/>
      <c r="AJ103" s="155"/>
      <c r="AK103" s="155"/>
      <c r="AL103" s="155"/>
      <c r="AM103" s="155"/>
      <c r="AN103" s="156"/>
    </row>
    <row r="104" spans="1:40" s="28" customFormat="1" ht="19" customHeight="1">
      <c r="A104" s="153"/>
      <c r="B104" s="153"/>
      <c r="C104" s="153"/>
      <c r="D104" s="153"/>
      <c r="E104" s="154"/>
      <c r="F104" s="155"/>
      <c r="G104" s="155"/>
      <c r="H104" s="155"/>
      <c r="I104" s="155"/>
      <c r="J104" s="154"/>
      <c r="K104" s="155"/>
      <c r="L104" s="155"/>
      <c r="M104" s="155"/>
      <c r="N104" s="155"/>
      <c r="O104" s="154"/>
      <c r="P104" s="155"/>
      <c r="Q104" s="155"/>
      <c r="R104" s="155"/>
      <c r="S104" s="155"/>
      <c r="T104" s="154"/>
      <c r="U104" s="155"/>
      <c r="V104" s="155"/>
      <c r="W104" s="155"/>
      <c r="X104" s="155"/>
      <c r="Y104" s="154"/>
      <c r="Z104" s="155"/>
      <c r="AA104" s="155"/>
      <c r="AB104" s="155"/>
      <c r="AC104" s="155"/>
      <c r="AD104" s="154"/>
      <c r="AE104" s="155"/>
      <c r="AF104" s="155"/>
      <c r="AG104" s="155"/>
      <c r="AH104" s="155"/>
      <c r="AI104" s="154"/>
      <c r="AJ104" s="155"/>
      <c r="AK104" s="155"/>
      <c r="AL104" s="155"/>
      <c r="AM104" s="155"/>
      <c r="AN104" s="156"/>
    </row>
    <row r="105" spans="1:40" s="28" customFormat="1" ht="19" customHeight="1">
      <c r="A105" s="153"/>
      <c r="B105" s="153"/>
      <c r="C105" s="153"/>
      <c r="D105" s="153"/>
      <c r="E105" s="154"/>
      <c r="F105" s="155"/>
      <c r="G105" s="155"/>
      <c r="H105" s="155"/>
      <c r="I105" s="155"/>
      <c r="J105" s="154"/>
      <c r="K105" s="155"/>
      <c r="L105" s="155"/>
      <c r="M105" s="155"/>
      <c r="N105" s="155"/>
      <c r="O105" s="154"/>
      <c r="P105" s="155"/>
      <c r="Q105" s="155"/>
      <c r="R105" s="155"/>
      <c r="S105" s="155"/>
      <c r="T105" s="154"/>
      <c r="U105" s="155"/>
      <c r="V105" s="155"/>
      <c r="W105" s="155"/>
      <c r="X105" s="155"/>
      <c r="Y105" s="154"/>
      <c r="Z105" s="155"/>
      <c r="AA105" s="155"/>
      <c r="AB105" s="155"/>
      <c r="AC105" s="155"/>
      <c r="AD105" s="154"/>
      <c r="AE105" s="155"/>
      <c r="AF105" s="155"/>
      <c r="AG105" s="155"/>
      <c r="AH105" s="155"/>
      <c r="AI105" s="154"/>
      <c r="AJ105" s="155"/>
      <c r="AK105" s="155"/>
      <c r="AL105" s="155"/>
      <c r="AM105" s="155"/>
      <c r="AN105" s="156"/>
    </row>
    <row r="106" spans="1:40" s="28" customFormat="1" ht="19" customHeight="1">
      <c r="A106" s="153"/>
      <c r="B106" s="153"/>
      <c r="C106" s="153"/>
      <c r="D106" s="153"/>
      <c r="E106" s="154"/>
      <c r="F106" s="155"/>
      <c r="G106" s="155"/>
      <c r="H106" s="155"/>
      <c r="I106" s="155"/>
      <c r="J106" s="154"/>
      <c r="K106" s="155"/>
      <c r="L106" s="155"/>
      <c r="M106" s="155"/>
      <c r="N106" s="155"/>
      <c r="O106" s="154"/>
      <c r="P106" s="155"/>
      <c r="Q106" s="155"/>
      <c r="R106" s="155"/>
      <c r="S106" s="155"/>
      <c r="T106" s="154"/>
      <c r="U106" s="155"/>
      <c r="V106" s="155"/>
      <c r="W106" s="155"/>
      <c r="X106" s="155"/>
      <c r="Y106" s="154"/>
      <c r="Z106" s="155"/>
      <c r="AA106" s="155"/>
      <c r="AB106" s="155"/>
      <c r="AC106" s="155"/>
      <c r="AD106" s="154"/>
      <c r="AE106" s="155"/>
      <c r="AF106" s="155"/>
      <c r="AG106" s="155"/>
      <c r="AH106" s="155"/>
      <c r="AI106" s="154"/>
      <c r="AJ106" s="155"/>
      <c r="AK106" s="155"/>
      <c r="AL106" s="155"/>
      <c r="AM106" s="155"/>
      <c r="AN106" s="156"/>
    </row>
    <row r="107" spans="1:40" s="28" customFormat="1" ht="19" customHeight="1">
      <c r="A107" s="153"/>
      <c r="B107" s="153"/>
      <c r="C107" s="153"/>
      <c r="D107" s="153"/>
      <c r="E107" s="154"/>
      <c r="F107" s="155"/>
      <c r="G107" s="155"/>
      <c r="H107" s="155"/>
      <c r="I107" s="155"/>
      <c r="J107" s="154"/>
      <c r="K107" s="155"/>
      <c r="L107" s="155"/>
      <c r="M107" s="155"/>
      <c r="N107" s="155"/>
      <c r="O107" s="154"/>
      <c r="P107" s="155"/>
      <c r="Q107" s="155"/>
      <c r="R107" s="155"/>
      <c r="S107" s="155"/>
      <c r="T107" s="154"/>
      <c r="U107" s="155"/>
      <c r="V107" s="155"/>
      <c r="W107" s="155"/>
      <c r="X107" s="155"/>
      <c r="Y107" s="154"/>
      <c r="Z107" s="155"/>
      <c r="AA107" s="155"/>
      <c r="AB107" s="155"/>
      <c r="AC107" s="155"/>
      <c r="AD107" s="154"/>
      <c r="AE107" s="155"/>
      <c r="AF107" s="155"/>
      <c r="AG107" s="155"/>
      <c r="AH107" s="155"/>
      <c r="AI107" s="154"/>
      <c r="AJ107" s="155"/>
      <c r="AK107" s="155"/>
      <c r="AL107" s="155"/>
      <c r="AM107" s="155"/>
      <c r="AN107" s="156"/>
    </row>
    <row r="108" spans="1:40" s="28" customFormat="1" ht="19" customHeight="1">
      <c r="A108" s="153"/>
      <c r="B108" s="153"/>
      <c r="C108" s="153"/>
      <c r="D108" s="153"/>
      <c r="E108" s="154"/>
      <c r="F108" s="155"/>
      <c r="G108" s="155"/>
      <c r="H108" s="155"/>
      <c r="I108" s="155"/>
      <c r="J108" s="154"/>
      <c r="K108" s="155"/>
      <c r="L108" s="155"/>
      <c r="M108" s="155"/>
      <c r="N108" s="155"/>
      <c r="O108" s="154"/>
      <c r="P108" s="155"/>
      <c r="Q108" s="155"/>
      <c r="R108" s="155"/>
      <c r="S108" s="155"/>
      <c r="T108" s="154"/>
      <c r="U108" s="155"/>
      <c r="V108" s="155"/>
      <c r="W108" s="155"/>
      <c r="X108" s="155"/>
      <c r="Y108" s="154"/>
      <c r="Z108" s="155"/>
      <c r="AA108" s="155"/>
      <c r="AB108" s="155"/>
      <c r="AC108" s="155"/>
      <c r="AD108" s="154"/>
      <c r="AE108" s="155"/>
      <c r="AF108" s="155"/>
      <c r="AG108" s="155"/>
      <c r="AH108" s="155"/>
      <c r="AI108" s="154"/>
      <c r="AJ108" s="155"/>
      <c r="AK108" s="155"/>
      <c r="AL108" s="155"/>
      <c r="AM108" s="155"/>
      <c r="AN108" s="156"/>
    </row>
    <row r="109" spans="1:40" s="28" customFormat="1" ht="19" customHeight="1">
      <c r="A109" s="153"/>
      <c r="B109" s="153"/>
      <c r="C109" s="153"/>
      <c r="D109" s="153"/>
      <c r="E109" s="154"/>
      <c r="F109" s="155"/>
      <c r="G109" s="155"/>
      <c r="H109" s="155"/>
      <c r="I109" s="155"/>
      <c r="J109" s="154"/>
      <c r="K109" s="155"/>
      <c r="L109" s="155"/>
      <c r="M109" s="155"/>
      <c r="N109" s="155"/>
      <c r="O109" s="154"/>
      <c r="P109" s="155"/>
      <c r="Q109" s="155"/>
      <c r="R109" s="155"/>
      <c r="S109" s="155"/>
      <c r="T109" s="154"/>
      <c r="U109" s="155"/>
      <c r="V109" s="155"/>
      <c r="W109" s="155"/>
      <c r="X109" s="155"/>
      <c r="Y109" s="154"/>
      <c r="Z109" s="155"/>
      <c r="AA109" s="155"/>
      <c r="AB109" s="155"/>
      <c r="AC109" s="155"/>
      <c r="AD109" s="154"/>
      <c r="AE109" s="155"/>
      <c r="AF109" s="155"/>
      <c r="AG109" s="155"/>
      <c r="AH109" s="155"/>
      <c r="AI109" s="154"/>
      <c r="AJ109" s="155"/>
      <c r="AK109" s="155"/>
      <c r="AL109" s="155"/>
      <c r="AM109" s="155"/>
      <c r="AN109" s="156"/>
    </row>
    <row r="110" spans="1:40" s="28" customFormat="1" ht="19" customHeight="1">
      <c r="A110" s="153"/>
      <c r="B110" s="153"/>
      <c r="C110" s="153"/>
      <c r="D110" s="153"/>
      <c r="E110" s="154"/>
      <c r="F110" s="155"/>
      <c r="G110" s="155"/>
      <c r="H110" s="155"/>
      <c r="I110" s="155"/>
      <c r="J110" s="154"/>
      <c r="K110" s="155"/>
      <c r="L110" s="155"/>
      <c r="M110" s="155"/>
      <c r="N110" s="155"/>
      <c r="O110" s="154"/>
      <c r="P110" s="155"/>
      <c r="Q110" s="155"/>
      <c r="R110" s="155"/>
      <c r="S110" s="155"/>
      <c r="T110" s="154"/>
      <c r="U110" s="155"/>
      <c r="V110" s="155"/>
      <c r="W110" s="155"/>
      <c r="X110" s="155"/>
      <c r="Y110" s="154"/>
      <c r="Z110" s="155"/>
      <c r="AA110" s="155"/>
      <c r="AB110" s="155"/>
      <c r="AC110" s="155"/>
      <c r="AD110" s="154"/>
      <c r="AE110" s="155"/>
      <c r="AF110" s="155"/>
      <c r="AG110" s="155"/>
      <c r="AH110" s="155"/>
      <c r="AI110" s="154"/>
      <c r="AJ110" s="155"/>
      <c r="AK110" s="155"/>
      <c r="AL110" s="155"/>
      <c r="AM110" s="155"/>
      <c r="AN110" s="156"/>
    </row>
    <row r="111" spans="1:40" s="28" customFormat="1" ht="19" customHeight="1">
      <c r="A111" s="153"/>
      <c r="B111" s="153"/>
      <c r="C111" s="153"/>
      <c r="D111" s="153"/>
      <c r="E111" s="154"/>
      <c r="F111" s="155"/>
      <c r="G111" s="155"/>
      <c r="H111" s="155"/>
      <c r="I111" s="155"/>
      <c r="J111" s="154"/>
      <c r="K111" s="155"/>
      <c r="L111" s="155"/>
      <c r="M111" s="155"/>
      <c r="N111" s="155"/>
      <c r="O111" s="154"/>
      <c r="P111" s="155"/>
      <c r="Q111" s="155"/>
      <c r="R111" s="155"/>
      <c r="S111" s="155"/>
      <c r="T111" s="154"/>
      <c r="U111" s="155"/>
      <c r="V111" s="155"/>
      <c r="W111" s="155"/>
      <c r="X111" s="155"/>
      <c r="Y111" s="154"/>
      <c r="Z111" s="155"/>
      <c r="AA111" s="155"/>
      <c r="AB111" s="155"/>
      <c r="AC111" s="155"/>
      <c r="AD111" s="154"/>
      <c r="AE111" s="155"/>
      <c r="AF111" s="155"/>
      <c r="AG111" s="155"/>
      <c r="AH111" s="155"/>
      <c r="AI111" s="154"/>
      <c r="AJ111" s="155"/>
      <c r="AK111" s="155"/>
      <c r="AL111" s="155"/>
      <c r="AM111" s="155"/>
      <c r="AN111" s="156"/>
    </row>
    <row r="112" spans="1:40" s="28" customFormat="1" ht="19" customHeight="1">
      <c r="A112" s="153"/>
      <c r="B112" s="153"/>
      <c r="C112" s="153"/>
      <c r="D112" s="153"/>
      <c r="E112" s="154"/>
      <c r="F112" s="155"/>
      <c r="G112" s="155"/>
      <c r="H112" s="155"/>
      <c r="I112" s="155"/>
      <c r="J112" s="154"/>
      <c r="K112" s="155"/>
      <c r="L112" s="155"/>
      <c r="M112" s="155"/>
      <c r="N112" s="155"/>
      <c r="O112" s="154"/>
      <c r="P112" s="155"/>
      <c r="Q112" s="155"/>
      <c r="R112" s="155"/>
      <c r="S112" s="155"/>
      <c r="T112" s="154"/>
      <c r="U112" s="155"/>
      <c r="V112" s="155"/>
      <c r="W112" s="155"/>
      <c r="X112" s="155"/>
      <c r="Y112" s="154"/>
      <c r="Z112" s="155"/>
      <c r="AA112" s="155"/>
      <c r="AB112" s="155"/>
      <c r="AC112" s="155"/>
      <c r="AD112" s="154"/>
      <c r="AE112" s="155"/>
      <c r="AF112" s="155"/>
      <c r="AG112" s="155"/>
      <c r="AH112" s="155"/>
      <c r="AI112" s="154"/>
      <c r="AJ112" s="155"/>
      <c r="AK112" s="155"/>
      <c r="AL112" s="155"/>
      <c r="AM112" s="155"/>
      <c r="AN112" s="156"/>
    </row>
    <row r="113" spans="1:40" s="28" customFormat="1" ht="19" customHeight="1">
      <c r="A113" s="153"/>
      <c r="B113" s="153"/>
      <c r="C113" s="153"/>
      <c r="D113" s="153"/>
      <c r="E113" s="154"/>
      <c r="F113" s="155"/>
      <c r="G113" s="155"/>
      <c r="H113" s="155"/>
      <c r="I113" s="155"/>
      <c r="J113" s="154"/>
      <c r="K113" s="155"/>
      <c r="L113" s="155"/>
      <c r="M113" s="155"/>
      <c r="N113" s="155"/>
      <c r="O113" s="154"/>
      <c r="P113" s="155"/>
      <c r="Q113" s="155"/>
      <c r="R113" s="155"/>
      <c r="S113" s="155"/>
      <c r="T113" s="154"/>
      <c r="U113" s="155"/>
      <c r="V113" s="155"/>
      <c r="W113" s="155"/>
      <c r="X113" s="155"/>
      <c r="Y113" s="154"/>
      <c r="Z113" s="155"/>
      <c r="AA113" s="155"/>
      <c r="AB113" s="155"/>
      <c r="AC113" s="155"/>
      <c r="AD113" s="154"/>
      <c r="AE113" s="155"/>
      <c r="AF113" s="155"/>
      <c r="AG113" s="155"/>
      <c r="AH113" s="155"/>
      <c r="AI113" s="154"/>
      <c r="AJ113" s="155"/>
      <c r="AK113" s="155"/>
      <c r="AL113" s="155"/>
      <c r="AM113" s="155"/>
      <c r="AN113" s="156"/>
    </row>
    <row r="114" spans="1:40" s="28" customFormat="1" ht="19" customHeight="1">
      <c r="A114" s="153"/>
      <c r="B114" s="153"/>
      <c r="C114" s="153"/>
      <c r="D114" s="153"/>
      <c r="E114" s="154"/>
      <c r="F114" s="155"/>
      <c r="G114" s="155"/>
      <c r="H114" s="155"/>
      <c r="I114" s="155"/>
      <c r="J114" s="154"/>
      <c r="K114" s="155"/>
      <c r="L114" s="155"/>
      <c r="M114" s="155"/>
      <c r="N114" s="155"/>
      <c r="O114" s="154"/>
      <c r="P114" s="155"/>
      <c r="Q114" s="155"/>
      <c r="R114" s="155"/>
      <c r="S114" s="155"/>
      <c r="T114" s="154"/>
      <c r="U114" s="155"/>
      <c r="V114" s="155"/>
      <c r="W114" s="155"/>
      <c r="X114" s="155"/>
      <c r="Y114" s="154"/>
      <c r="Z114" s="155"/>
      <c r="AA114" s="155"/>
      <c r="AB114" s="155"/>
      <c r="AC114" s="155"/>
      <c r="AD114" s="154"/>
      <c r="AE114" s="155"/>
      <c r="AF114" s="155"/>
      <c r="AG114" s="155"/>
      <c r="AH114" s="155"/>
      <c r="AI114" s="154"/>
      <c r="AJ114" s="155"/>
      <c r="AK114" s="155"/>
      <c r="AL114" s="155"/>
      <c r="AM114" s="155"/>
      <c r="AN114" s="156"/>
    </row>
    <row r="115" spans="1:40" s="28" customFormat="1" ht="19" customHeight="1">
      <c r="A115" s="153"/>
      <c r="B115" s="153"/>
      <c r="C115" s="153"/>
      <c r="D115" s="153"/>
      <c r="E115" s="154"/>
      <c r="F115" s="155"/>
      <c r="G115" s="155"/>
      <c r="H115" s="155"/>
      <c r="I115" s="155"/>
      <c r="J115" s="154"/>
      <c r="K115" s="155"/>
      <c r="L115" s="155"/>
      <c r="M115" s="155"/>
      <c r="N115" s="155"/>
      <c r="O115" s="154"/>
      <c r="P115" s="155"/>
      <c r="Q115" s="155"/>
      <c r="R115" s="155"/>
      <c r="S115" s="155"/>
      <c r="T115" s="154"/>
      <c r="U115" s="155"/>
      <c r="V115" s="155"/>
      <c r="W115" s="155"/>
      <c r="X115" s="155"/>
      <c r="Y115" s="154"/>
      <c r="Z115" s="155"/>
      <c r="AA115" s="155"/>
      <c r="AB115" s="155"/>
      <c r="AC115" s="155"/>
      <c r="AD115" s="154"/>
      <c r="AE115" s="155"/>
      <c r="AF115" s="155"/>
      <c r="AG115" s="155"/>
      <c r="AH115" s="155"/>
      <c r="AI115" s="154"/>
      <c r="AJ115" s="155"/>
      <c r="AK115" s="155"/>
      <c r="AL115" s="155"/>
      <c r="AM115" s="155"/>
      <c r="AN115" s="156"/>
    </row>
    <row r="116" spans="1:40" s="28" customFormat="1" ht="19" customHeight="1">
      <c r="A116" s="153"/>
      <c r="B116" s="153"/>
      <c r="C116" s="153"/>
      <c r="D116" s="153"/>
      <c r="E116" s="154"/>
      <c r="F116" s="155"/>
      <c r="G116" s="155"/>
      <c r="H116" s="155"/>
      <c r="I116" s="155"/>
      <c r="J116" s="154"/>
      <c r="K116" s="155"/>
      <c r="L116" s="155"/>
      <c r="M116" s="155"/>
      <c r="N116" s="155"/>
      <c r="O116" s="154"/>
      <c r="P116" s="155"/>
      <c r="Q116" s="155"/>
      <c r="R116" s="155"/>
      <c r="S116" s="155"/>
      <c r="T116" s="154"/>
      <c r="U116" s="155"/>
      <c r="V116" s="155"/>
      <c r="W116" s="155"/>
      <c r="X116" s="155"/>
      <c r="Y116" s="154"/>
      <c r="Z116" s="155"/>
      <c r="AA116" s="155"/>
      <c r="AB116" s="155"/>
      <c r="AC116" s="155"/>
      <c r="AD116" s="154"/>
      <c r="AE116" s="155"/>
      <c r="AF116" s="155"/>
      <c r="AG116" s="155"/>
      <c r="AH116" s="155"/>
      <c r="AI116" s="154"/>
      <c r="AJ116" s="155"/>
      <c r="AK116" s="155"/>
      <c r="AL116" s="155"/>
      <c r="AM116" s="155"/>
      <c r="AN116" s="156"/>
    </row>
    <row r="117" spans="1:40" s="28" customFormat="1" ht="19" customHeight="1">
      <c r="A117" s="153"/>
      <c r="B117" s="153"/>
      <c r="C117" s="153"/>
      <c r="D117" s="153"/>
      <c r="E117" s="154"/>
      <c r="F117" s="155"/>
      <c r="G117" s="155"/>
      <c r="H117" s="155"/>
      <c r="I117" s="155"/>
      <c r="J117" s="154"/>
      <c r="K117" s="155"/>
      <c r="L117" s="155"/>
      <c r="M117" s="155"/>
      <c r="N117" s="155"/>
      <c r="O117" s="154"/>
      <c r="P117" s="155"/>
      <c r="Q117" s="155"/>
      <c r="R117" s="155"/>
      <c r="S117" s="155"/>
      <c r="T117" s="154"/>
      <c r="U117" s="155"/>
      <c r="V117" s="155"/>
      <c r="W117" s="155"/>
      <c r="X117" s="155"/>
      <c r="Y117" s="154"/>
      <c r="Z117" s="155"/>
      <c r="AA117" s="155"/>
      <c r="AB117" s="155"/>
      <c r="AC117" s="155"/>
      <c r="AD117" s="154"/>
      <c r="AE117" s="155"/>
      <c r="AF117" s="155"/>
      <c r="AG117" s="155"/>
      <c r="AH117" s="155"/>
      <c r="AI117" s="154"/>
      <c r="AJ117" s="155"/>
      <c r="AK117" s="155"/>
      <c r="AL117" s="155"/>
      <c r="AM117" s="155"/>
      <c r="AN117" s="156"/>
    </row>
    <row r="118" spans="1:40" s="28" customFormat="1" ht="19" customHeight="1">
      <c r="A118" s="153"/>
      <c r="B118" s="153"/>
      <c r="C118" s="153"/>
      <c r="D118" s="153"/>
      <c r="E118" s="154"/>
      <c r="F118" s="155"/>
      <c r="G118" s="155"/>
      <c r="H118" s="155"/>
      <c r="I118" s="155"/>
      <c r="J118" s="154"/>
      <c r="K118" s="155"/>
      <c r="L118" s="155"/>
      <c r="M118" s="155"/>
      <c r="N118" s="155"/>
      <c r="O118" s="154"/>
      <c r="P118" s="155"/>
      <c r="Q118" s="155"/>
      <c r="R118" s="155"/>
      <c r="S118" s="155"/>
      <c r="T118" s="154"/>
      <c r="U118" s="155"/>
      <c r="V118" s="155"/>
      <c r="W118" s="155"/>
      <c r="X118" s="155"/>
      <c r="Y118" s="154"/>
      <c r="Z118" s="155"/>
      <c r="AA118" s="155"/>
      <c r="AB118" s="155"/>
      <c r="AC118" s="155"/>
      <c r="AD118" s="154"/>
      <c r="AE118" s="155"/>
      <c r="AF118" s="155"/>
      <c r="AG118" s="155"/>
      <c r="AH118" s="155"/>
      <c r="AI118" s="154"/>
      <c r="AJ118" s="155"/>
      <c r="AK118" s="155"/>
      <c r="AL118" s="155"/>
      <c r="AM118" s="155"/>
      <c r="AN118" s="156"/>
    </row>
    <row r="119" spans="1:40" s="28" customFormat="1" ht="19" customHeight="1">
      <c r="A119" s="153"/>
      <c r="B119" s="153"/>
      <c r="C119" s="153"/>
      <c r="D119" s="153"/>
      <c r="E119" s="154"/>
      <c r="F119" s="155"/>
      <c r="G119" s="155"/>
      <c r="H119" s="155"/>
      <c r="I119" s="155"/>
      <c r="J119" s="154"/>
      <c r="K119" s="155"/>
      <c r="L119" s="155"/>
      <c r="M119" s="155"/>
      <c r="N119" s="155"/>
      <c r="O119" s="154"/>
      <c r="P119" s="155"/>
      <c r="Q119" s="155"/>
      <c r="R119" s="155"/>
      <c r="S119" s="155"/>
      <c r="T119" s="154"/>
      <c r="U119" s="155"/>
      <c r="V119" s="155"/>
      <c r="W119" s="155"/>
      <c r="X119" s="155"/>
      <c r="Y119" s="154"/>
      <c r="Z119" s="155"/>
      <c r="AA119" s="155"/>
      <c r="AB119" s="155"/>
      <c r="AC119" s="155"/>
      <c r="AD119" s="154"/>
      <c r="AE119" s="155"/>
      <c r="AF119" s="155"/>
      <c r="AG119" s="155"/>
      <c r="AH119" s="155"/>
      <c r="AI119" s="154"/>
      <c r="AJ119" s="155"/>
      <c r="AK119" s="155"/>
      <c r="AL119" s="155"/>
      <c r="AM119" s="155"/>
      <c r="AN119" s="156"/>
    </row>
    <row r="120" spans="1:40" s="28" customFormat="1" ht="19" customHeight="1">
      <c r="A120" s="153"/>
      <c r="B120" s="153"/>
      <c r="C120" s="153"/>
      <c r="D120" s="153"/>
      <c r="E120" s="154"/>
      <c r="F120" s="155"/>
      <c r="G120" s="155"/>
      <c r="H120" s="155"/>
      <c r="I120" s="155"/>
      <c r="J120" s="154"/>
      <c r="K120" s="155"/>
      <c r="L120" s="155"/>
      <c r="M120" s="155"/>
      <c r="N120" s="155"/>
      <c r="O120" s="154"/>
      <c r="P120" s="155"/>
      <c r="Q120" s="155"/>
      <c r="R120" s="155"/>
      <c r="S120" s="155"/>
      <c r="T120" s="154"/>
      <c r="U120" s="155"/>
      <c r="V120" s="155"/>
      <c r="W120" s="155"/>
      <c r="X120" s="155"/>
      <c r="Y120" s="154"/>
      <c r="Z120" s="155"/>
      <c r="AA120" s="155"/>
      <c r="AB120" s="155"/>
      <c r="AC120" s="155"/>
      <c r="AD120" s="154"/>
      <c r="AE120" s="155"/>
      <c r="AF120" s="155"/>
      <c r="AG120" s="155"/>
      <c r="AH120" s="155"/>
      <c r="AI120" s="154"/>
      <c r="AJ120" s="155"/>
      <c r="AK120" s="155"/>
      <c r="AL120" s="155"/>
      <c r="AM120" s="155"/>
      <c r="AN120" s="156"/>
    </row>
    <row r="121" spans="1:40" s="28" customFormat="1" ht="19" customHeight="1">
      <c r="A121" s="153"/>
      <c r="B121" s="153"/>
      <c r="C121" s="153"/>
      <c r="D121" s="153"/>
      <c r="E121" s="154"/>
      <c r="F121" s="155"/>
      <c r="G121" s="155"/>
      <c r="H121" s="155"/>
      <c r="I121" s="155"/>
      <c r="J121" s="154"/>
      <c r="K121" s="155"/>
      <c r="L121" s="155"/>
      <c r="M121" s="155"/>
      <c r="N121" s="155"/>
      <c r="O121" s="154"/>
      <c r="P121" s="155"/>
      <c r="Q121" s="155"/>
      <c r="R121" s="155"/>
      <c r="S121" s="155"/>
      <c r="T121" s="154"/>
      <c r="U121" s="155"/>
      <c r="V121" s="155"/>
      <c r="W121" s="155"/>
      <c r="X121" s="155"/>
      <c r="Y121" s="154"/>
      <c r="Z121" s="155"/>
      <c r="AA121" s="155"/>
      <c r="AB121" s="155"/>
      <c r="AC121" s="155"/>
      <c r="AD121" s="154"/>
      <c r="AE121" s="155"/>
      <c r="AF121" s="155"/>
      <c r="AG121" s="155"/>
      <c r="AH121" s="155"/>
      <c r="AI121" s="154"/>
      <c r="AJ121" s="155"/>
      <c r="AK121" s="155"/>
      <c r="AL121" s="155"/>
      <c r="AM121" s="155"/>
      <c r="AN121" s="156"/>
    </row>
    <row r="122" spans="1:40" s="28" customFormat="1" ht="19" customHeight="1">
      <c r="A122" s="153"/>
      <c r="B122" s="153"/>
      <c r="C122" s="153"/>
      <c r="D122" s="153"/>
      <c r="E122" s="154"/>
      <c r="F122" s="155"/>
      <c r="G122" s="155"/>
      <c r="H122" s="155"/>
      <c r="I122" s="155"/>
      <c r="J122" s="154"/>
      <c r="K122" s="155"/>
      <c r="L122" s="155"/>
      <c r="M122" s="155"/>
      <c r="N122" s="155"/>
      <c r="O122" s="154"/>
      <c r="P122" s="155"/>
      <c r="Q122" s="155"/>
      <c r="R122" s="155"/>
      <c r="S122" s="155"/>
      <c r="T122" s="154"/>
      <c r="U122" s="155"/>
      <c r="V122" s="155"/>
      <c r="W122" s="155"/>
      <c r="X122" s="155"/>
      <c r="Y122" s="154"/>
      <c r="Z122" s="155"/>
      <c r="AA122" s="155"/>
      <c r="AB122" s="155"/>
      <c r="AC122" s="155"/>
      <c r="AD122" s="154"/>
      <c r="AE122" s="155"/>
      <c r="AF122" s="155"/>
      <c r="AG122" s="155"/>
      <c r="AH122" s="155"/>
      <c r="AI122" s="154"/>
      <c r="AJ122" s="155"/>
      <c r="AK122" s="155"/>
      <c r="AL122" s="155"/>
      <c r="AM122" s="155"/>
      <c r="AN122" s="156"/>
    </row>
    <row r="123" spans="1:40" s="28" customFormat="1" ht="19" customHeight="1">
      <c r="A123" s="153"/>
      <c r="B123" s="153"/>
      <c r="C123" s="153"/>
      <c r="D123" s="153"/>
      <c r="E123" s="154"/>
      <c r="F123" s="155"/>
      <c r="G123" s="155"/>
      <c r="H123" s="155"/>
      <c r="I123" s="155"/>
      <c r="J123" s="154"/>
      <c r="K123" s="155"/>
      <c r="L123" s="155"/>
      <c r="M123" s="155"/>
      <c r="N123" s="155"/>
      <c r="O123" s="154"/>
      <c r="P123" s="155"/>
      <c r="Q123" s="155"/>
      <c r="R123" s="155"/>
      <c r="S123" s="155"/>
      <c r="T123" s="154"/>
      <c r="U123" s="155"/>
      <c r="V123" s="155"/>
      <c r="W123" s="155"/>
      <c r="X123" s="155"/>
      <c r="Y123" s="154"/>
      <c r="Z123" s="155"/>
      <c r="AA123" s="155"/>
      <c r="AB123" s="155"/>
      <c r="AC123" s="155"/>
      <c r="AD123" s="154"/>
      <c r="AE123" s="155"/>
      <c r="AF123" s="155"/>
      <c r="AG123" s="155"/>
      <c r="AH123" s="155"/>
      <c r="AI123" s="154"/>
      <c r="AJ123" s="155"/>
      <c r="AK123" s="155"/>
      <c r="AL123" s="155"/>
      <c r="AM123" s="155"/>
      <c r="AN123" s="156"/>
    </row>
    <row r="124" spans="1:40" s="28" customFormat="1" ht="19" customHeight="1">
      <c r="A124" s="153"/>
      <c r="B124" s="153"/>
      <c r="C124" s="153"/>
      <c r="D124" s="153"/>
      <c r="E124" s="154"/>
      <c r="F124" s="155"/>
      <c r="G124" s="155"/>
      <c r="H124" s="155"/>
      <c r="I124" s="155"/>
      <c r="J124" s="154"/>
      <c r="K124" s="155"/>
      <c r="L124" s="155"/>
      <c r="M124" s="155"/>
      <c r="N124" s="155"/>
      <c r="O124" s="154"/>
      <c r="P124" s="155"/>
      <c r="Q124" s="155"/>
      <c r="R124" s="155"/>
      <c r="S124" s="155"/>
      <c r="T124" s="154"/>
      <c r="U124" s="155"/>
      <c r="V124" s="155"/>
      <c r="W124" s="155"/>
      <c r="X124" s="155"/>
      <c r="Y124" s="154"/>
      <c r="Z124" s="155"/>
      <c r="AA124" s="155"/>
      <c r="AB124" s="155"/>
      <c r="AC124" s="155"/>
      <c r="AD124" s="154"/>
      <c r="AE124" s="155"/>
      <c r="AF124" s="155"/>
      <c r="AG124" s="155"/>
      <c r="AH124" s="155"/>
      <c r="AI124" s="154"/>
      <c r="AJ124" s="155"/>
      <c r="AK124" s="155"/>
      <c r="AL124" s="155"/>
      <c r="AM124" s="155"/>
      <c r="AN124" s="156"/>
    </row>
    <row r="125" spans="1:40" s="28" customFormat="1" ht="19" customHeight="1">
      <c r="A125" s="153"/>
      <c r="B125" s="153"/>
      <c r="C125" s="153"/>
      <c r="D125" s="153"/>
      <c r="E125" s="154"/>
      <c r="F125" s="155"/>
      <c r="G125" s="155"/>
      <c r="H125" s="155"/>
      <c r="I125" s="155"/>
      <c r="J125" s="154"/>
      <c r="K125" s="155"/>
      <c r="L125" s="155"/>
      <c r="M125" s="155"/>
      <c r="N125" s="155"/>
      <c r="O125" s="154"/>
      <c r="P125" s="155"/>
      <c r="Q125" s="155"/>
      <c r="R125" s="155"/>
      <c r="S125" s="155"/>
      <c r="T125" s="154"/>
      <c r="U125" s="155"/>
      <c r="V125" s="155"/>
      <c r="W125" s="155"/>
      <c r="X125" s="155"/>
      <c r="Y125" s="154"/>
      <c r="Z125" s="155"/>
      <c r="AA125" s="155"/>
      <c r="AB125" s="155"/>
      <c r="AC125" s="155"/>
      <c r="AD125" s="154"/>
      <c r="AE125" s="155"/>
      <c r="AF125" s="155"/>
      <c r="AG125" s="155"/>
      <c r="AH125" s="155"/>
      <c r="AI125" s="154"/>
      <c r="AJ125" s="155"/>
      <c r="AK125" s="155"/>
      <c r="AL125" s="155"/>
      <c r="AM125" s="155"/>
      <c r="AN125" s="156"/>
    </row>
    <row r="126" spans="1:40" s="28" customFormat="1" ht="19" customHeight="1">
      <c r="A126" s="153"/>
      <c r="B126" s="153"/>
      <c r="C126" s="153"/>
      <c r="D126" s="153"/>
      <c r="E126" s="154"/>
      <c r="F126" s="155"/>
      <c r="G126" s="155"/>
      <c r="H126" s="155"/>
      <c r="I126" s="155"/>
      <c r="J126" s="154"/>
      <c r="K126" s="155"/>
      <c r="L126" s="155"/>
      <c r="M126" s="155"/>
      <c r="N126" s="155"/>
      <c r="O126" s="154"/>
      <c r="P126" s="155"/>
      <c r="Q126" s="155"/>
      <c r="R126" s="155"/>
      <c r="S126" s="155"/>
      <c r="T126" s="154"/>
      <c r="U126" s="155"/>
      <c r="V126" s="155"/>
      <c r="W126" s="155"/>
      <c r="X126" s="155"/>
      <c r="Y126" s="154"/>
      <c r="Z126" s="155"/>
      <c r="AA126" s="155"/>
      <c r="AB126" s="155"/>
      <c r="AC126" s="155"/>
      <c r="AD126" s="154"/>
      <c r="AE126" s="155"/>
      <c r="AF126" s="155"/>
      <c r="AG126" s="155"/>
      <c r="AH126" s="155"/>
      <c r="AI126" s="154"/>
      <c r="AJ126" s="155"/>
      <c r="AK126" s="155"/>
      <c r="AL126" s="155"/>
      <c r="AM126" s="155"/>
      <c r="AN126" s="156"/>
    </row>
    <row r="127" spans="1:40" s="28" customFormat="1" ht="19" customHeight="1">
      <c r="A127" s="153"/>
      <c r="B127" s="153"/>
      <c r="C127" s="153"/>
      <c r="D127" s="153"/>
      <c r="E127" s="154"/>
      <c r="F127" s="155"/>
      <c r="G127" s="155"/>
      <c r="H127" s="155"/>
      <c r="I127" s="155"/>
      <c r="J127" s="154"/>
      <c r="K127" s="155"/>
      <c r="L127" s="155"/>
      <c r="M127" s="155"/>
      <c r="N127" s="155"/>
      <c r="O127" s="154"/>
      <c r="P127" s="155"/>
      <c r="Q127" s="155"/>
      <c r="R127" s="155"/>
      <c r="S127" s="155"/>
      <c r="T127" s="154"/>
      <c r="U127" s="155"/>
      <c r="V127" s="155"/>
      <c r="W127" s="155"/>
      <c r="X127" s="155"/>
      <c r="Y127" s="154"/>
      <c r="Z127" s="155"/>
      <c r="AA127" s="155"/>
      <c r="AB127" s="155"/>
      <c r="AC127" s="155"/>
      <c r="AD127" s="154"/>
      <c r="AE127" s="155"/>
      <c r="AF127" s="155"/>
      <c r="AG127" s="155"/>
      <c r="AH127" s="155"/>
      <c r="AI127" s="154"/>
      <c r="AJ127" s="155"/>
      <c r="AK127" s="155"/>
      <c r="AL127" s="155"/>
      <c r="AM127" s="155"/>
      <c r="AN127" s="156"/>
    </row>
    <row r="128" spans="1:40" s="28" customFormat="1" ht="19" customHeight="1">
      <c r="A128" s="153"/>
      <c r="B128" s="153"/>
      <c r="C128" s="153"/>
      <c r="D128" s="153"/>
      <c r="E128" s="154"/>
      <c r="F128" s="155"/>
      <c r="G128" s="155"/>
      <c r="H128" s="155"/>
      <c r="I128" s="155"/>
      <c r="J128" s="154"/>
      <c r="K128" s="155"/>
      <c r="L128" s="155"/>
      <c r="M128" s="155"/>
      <c r="N128" s="155"/>
      <c r="O128" s="154"/>
      <c r="P128" s="155"/>
      <c r="Q128" s="155"/>
      <c r="R128" s="155"/>
      <c r="S128" s="155"/>
      <c r="T128" s="154"/>
      <c r="U128" s="155"/>
      <c r="V128" s="155"/>
      <c r="W128" s="155"/>
      <c r="X128" s="155"/>
      <c r="Y128" s="154"/>
      <c r="Z128" s="155"/>
      <c r="AA128" s="155"/>
      <c r="AB128" s="155"/>
      <c r="AC128" s="155"/>
      <c r="AD128" s="154"/>
      <c r="AE128" s="155"/>
      <c r="AF128" s="155"/>
      <c r="AG128" s="155"/>
      <c r="AH128" s="155"/>
      <c r="AI128" s="154"/>
      <c r="AJ128" s="155"/>
      <c r="AK128" s="155"/>
      <c r="AL128" s="155"/>
      <c r="AM128" s="155"/>
      <c r="AN128" s="156"/>
    </row>
    <row r="129" spans="1:40" s="28" customFormat="1" ht="19" customHeight="1">
      <c r="A129" s="153"/>
      <c r="B129" s="153"/>
      <c r="C129" s="153"/>
      <c r="D129" s="153"/>
      <c r="E129" s="154"/>
      <c r="F129" s="155"/>
      <c r="G129" s="155"/>
      <c r="H129" s="155"/>
      <c r="I129" s="155"/>
      <c r="J129" s="154"/>
      <c r="K129" s="155"/>
      <c r="L129" s="155"/>
      <c r="M129" s="155"/>
      <c r="N129" s="155"/>
      <c r="O129" s="154"/>
      <c r="P129" s="155"/>
      <c r="Q129" s="155"/>
      <c r="R129" s="155"/>
      <c r="S129" s="155"/>
      <c r="T129" s="154"/>
      <c r="U129" s="155"/>
      <c r="V129" s="155"/>
      <c r="W129" s="155"/>
      <c r="X129" s="155"/>
      <c r="Y129" s="154"/>
      <c r="Z129" s="155"/>
      <c r="AA129" s="155"/>
      <c r="AB129" s="155"/>
      <c r="AC129" s="155"/>
      <c r="AD129" s="154"/>
      <c r="AE129" s="155"/>
      <c r="AF129" s="155"/>
      <c r="AG129" s="155"/>
      <c r="AH129" s="155"/>
      <c r="AI129" s="154"/>
      <c r="AJ129" s="155"/>
      <c r="AK129" s="155"/>
      <c r="AL129" s="155"/>
      <c r="AM129" s="155"/>
      <c r="AN129" s="156"/>
    </row>
    <row r="130" spans="1:40" s="28" customFormat="1" ht="19" customHeight="1">
      <c r="A130" s="153"/>
      <c r="B130" s="153"/>
      <c r="C130" s="153"/>
      <c r="D130" s="153"/>
      <c r="E130" s="154"/>
      <c r="F130" s="155"/>
      <c r="G130" s="155"/>
      <c r="H130" s="155"/>
      <c r="I130" s="155"/>
      <c r="J130" s="154"/>
      <c r="K130" s="155"/>
      <c r="L130" s="155"/>
      <c r="M130" s="155"/>
      <c r="N130" s="155"/>
      <c r="O130" s="154"/>
      <c r="P130" s="155"/>
      <c r="Q130" s="155"/>
      <c r="R130" s="155"/>
      <c r="S130" s="155"/>
      <c r="T130" s="154"/>
      <c r="U130" s="155"/>
      <c r="V130" s="155"/>
      <c r="W130" s="155"/>
      <c r="X130" s="155"/>
      <c r="Y130" s="154"/>
      <c r="Z130" s="155"/>
      <c r="AA130" s="155"/>
      <c r="AB130" s="155"/>
      <c r="AC130" s="155"/>
      <c r="AD130" s="154"/>
      <c r="AE130" s="155"/>
      <c r="AF130" s="155"/>
      <c r="AG130" s="155"/>
      <c r="AH130" s="155"/>
      <c r="AI130" s="154"/>
      <c r="AJ130" s="155"/>
      <c r="AK130" s="155"/>
      <c r="AL130" s="155"/>
      <c r="AM130" s="155"/>
      <c r="AN130" s="156"/>
    </row>
    <row r="131" spans="1:40" s="28" customFormat="1" ht="19" customHeight="1">
      <c r="A131" s="153"/>
      <c r="B131" s="153"/>
      <c r="C131" s="153"/>
      <c r="D131" s="153"/>
      <c r="E131" s="154"/>
      <c r="F131" s="155"/>
      <c r="G131" s="155"/>
      <c r="H131" s="155"/>
      <c r="I131" s="155"/>
      <c r="J131" s="154"/>
      <c r="K131" s="155"/>
      <c r="L131" s="155"/>
      <c r="M131" s="155"/>
      <c r="N131" s="155"/>
      <c r="O131" s="154"/>
      <c r="P131" s="155"/>
      <c r="Q131" s="155"/>
      <c r="R131" s="155"/>
      <c r="S131" s="155"/>
      <c r="T131" s="154"/>
      <c r="U131" s="155"/>
      <c r="V131" s="155"/>
      <c r="W131" s="155"/>
      <c r="X131" s="155"/>
      <c r="Y131" s="154"/>
      <c r="Z131" s="155"/>
      <c r="AA131" s="155"/>
      <c r="AB131" s="155"/>
      <c r="AC131" s="155"/>
      <c r="AD131" s="154"/>
      <c r="AE131" s="155"/>
      <c r="AF131" s="155"/>
      <c r="AG131" s="155"/>
      <c r="AH131" s="155"/>
      <c r="AI131" s="154"/>
      <c r="AJ131" s="155"/>
      <c r="AK131" s="155"/>
      <c r="AL131" s="155"/>
      <c r="AM131" s="155"/>
      <c r="AN131" s="156"/>
    </row>
    <row r="132" spans="1:40" s="28" customFormat="1" ht="19" customHeight="1">
      <c r="A132" s="153"/>
      <c r="B132" s="153"/>
      <c r="C132" s="153"/>
      <c r="D132" s="153"/>
      <c r="E132" s="154"/>
      <c r="F132" s="155"/>
      <c r="G132" s="155"/>
      <c r="H132" s="155"/>
      <c r="I132" s="155"/>
      <c r="J132" s="154"/>
      <c r="K132" s="155"/>
      <c r="L132" s="155"/>
      <c r="M132" s="155"/>
      <c r="N132" s="155"/>
      <c r="O132" s="154"/>
      <c r="P132" s="155"/>
      <c r="Q132" s="155"/>
      <c r="R132" s="155"/>
      <c r="S132" s="155"/>
      <c r="T132" s="154"/>
      <c r="U132" s="155"/>
      <c r="V132" s="155"/>
      <c r="W132" s="155"/>
      <c r="X132" s="155"/>
      <c r="Y132" s="154"/>
      <c r="Z132" s="155"/>
      <c r="AA132" s="155"/>
      <c r="AB132" s="155"/>
      <c r="AC132" s="155"/>
      <c r="AD132" s="154"/>
      <c r="AE132" s="155"/>
      <c r="AF132" s="155"/>
      <c r="AG132" s="155"/>
      <c r="AH132" s="155"/>
      <c r="AI132" s="154"/>
      <c r="AJ132" s="155"/>
      <c r="AK132" s="155"/>
      <c r="AL132" s="155"/>
      <c r="AM132" s="155"/>
      <c r="AN132" s="156"/>
    </row>
    <row r="133" spans="1:40" s="28" customFormat="1" ht="19" customHeight="1">
      <c r="A133" s="153"/>
      <c r="B133" s="153"/>
      <c r="C133" s="153"/>
      <c r="D133" s="153"/>
      <c r="E133" s="154"/>
      <c r="F133" s="155"/>
      <c r="G133" s="155"/>
      <c r="H133" s="155"/>
      <c r="I133" s="155"/>
      <c r="J133" s="154"/>
      <c r="K133" s="155"/>
      <c r="L133" s="155"/>
      <c r="M133" s="155"/>
      <c r="N133" s="155"/>
      <c r="O133" s="154"/>
      <c r="P133" s="155"/>
      <c r="Q133" s="155"/>
      <c r="R133" s="155"/>
      <c r="S133" s="155"/>
      <c r="T133" s="154"/>
      <c r="U133" s="155"/>
      <c r="V133" s="155"/>
      <c r="W133" s="155"/>
      <c r="X133" s="155"/>
      <c r="Y133" s="154"/>
      <c r="Z133" s="155"/>
      <c r="AA133" s="155"/>
      <c r="AB133" s="155"/>
      <c r="AC133" s="155"/>
      <c r="AD133" s="154"/>
      <c r="AE133" s="155"/>
      <c r="AF133" s="155"/>
      <c r="AG133" s="155"/>
      <c r="AH133" s="155"/>
      <c r="AI133" s="154"/>
      <c r="AJ133" s="155"/>
      <c r="AK133" s="155"/>
      <c r="AL133" s="155"/>
      <c r="AM133" s="155"/>
      <c r="AN133" s="156"/>
    </row>
    <row r="134" spans="1:40" s="28" customFormat="1" ht="19" customHeight="1">
      <c r="A134" s="153"/>
      <c r="B134" s="153"/>
      <c r="C134" s="153"/>
      <c r="D134" s="153"/>
      <c r="E134" s="154"/>
      <c r="F134" s="155"/>
      <c r="G134" s="155"/>
      <c r="H134" s="155"/>
      <c r="I134" s="155"/>
      <c r="J134" s="154"/>
      <c r="K134" s="155"/>
      <c r="L134" s="155"/>
      <c r="M134" s="155"/>
      <c r="N134" s="155"/>
      <c r="O134" s="154"/>
      <c r="P134" s="155"/>
      <c r="Q134" s="155"/>
      <c r="R134" s="155"/>
      <c r="S134" s="155"/>
      <c r="T134" s="154"/>
      <c r="U134" s="155"/>
      <c r="V134" s="155"/>
      <c r="W134" s="155"/>
      <c r="X134" s="155"/>
      <c r="Y134" s="154"/>
      <c r="Z134" s="155"/>
      <c r="AA134" s="155"/>
      <c r="AB134" s="155"/>
      <c r="AC134" s="155"/>
      <c r="AD134" s="154"/>
      <c r="AE134" s="155"/>
      <c r="AF134" s="155"/>
      <c r="AG134" s="155"/>
      <c r="AH134" s="155"/>
      <c r="AI134" s="154"/>
      <c r="AJ134" s="155"/>
      <c r="AK134" s="155"/>
      <c r="AL134" s="155"/>
      <c r="AM134" s="155"/>
      <c r="AN134" s="156"/>
    </row>
    <row r="135" spans="1:40" s="28" customFormat="1" ht="19" customHeight="1">
      <c r="A135" s="153"/>
      <c r="B135" s="153"/>
      <c r="C135" s="153"/>
      <c r="D135" s="153"/>
      <c r="E135" s="154"/>
      <c r="F135" s="155"/>
      <c r="G135" s="155"/>
      <c r="H135" s="155"/>
      <c r="I135" s="155"/>
      <c r="J135" s="154"/>
      <c r="K135" s="155"/>
      <c r="L135" s="155"/>
      <c r="M135" s="155"/>
      <c r="N135" s="155"/>
      <c r="O135" s="154"/>
      <c r="P135" s="155"/>
      <c r="Q135" s="155"/>
      <c r="R135" s="155"/>
      <c r="S135" s="155"/>
      <c r="T135" s="154"/>
      <c r="U135" s="155"/>
      <c r="V135" s="155"/>
      <c r="W135" s="155"/>
      <c r="X135" s="155"/>
      <c r="Y135" s="154"/>
      <c r="Z135" s="155"/>
      <c r="AA135" s="155"/>
      <c r="AB135" s="155"/>
      <c r="AC135" s="155"/>
      <c r="AD135" s="154"/>
      <c r="AE135" s="155"/>
      <c r="AF135" s="155"/>
      <c r="AG135" s="155"/>
      <c r="AH135" s="155"/>
      <c r="AI135" s="154"/>
      <c r="AJ135" s="155"/>
      <c r="AK135" s="155"/>
      <c r="AL135" s="155"/>
      <c r="AM135" s="155"/>
      <c r="AN135" s="156"/>
    </row>
    <row r="136" spans="1:40" s="28" customFormat="1" ht="19" customHeight="1">
      <c r="A136" s="153"/>
      <c r="B136" s="153"/>
      <c r="C136" s="153"/>
      <c r="D136" s="153"/>
      <c r="E136" s="154"/>
      <c r="F136" s="155"/>
      <c r="G136" s="155"/>
      <c r="H136" s="155"/>
      <c r="I136" s="155"/>
      <c r="J136" s="154"/>
      <c r="K136" s="155"/>
      <c r="L136" s="155"/>
      <c r="M136" s="155"/>
      <c r="N136" s="155"/>
      <c r="O136" s="154"/>
      <c r="P136" s="155"/>
      <c r="Q136" s="155"/>
      <c r="R136" s="155"/>
      <c r="S136" s="155"/>
      <c r="T136" s="154"/>
      <c r="U136" s="155"/>
      <c r="V136" s="155"/>
      <c r="W136" s="155"/>
      <c r="X136" s="155"/>
      <c r="Y136" s="154"/>
      <c r="Z136" s="155"/>
      <c r="AA136" s="155"/>
      <c r="AB136" s="155"/>
      <c r="AC136" s="155"/>
      <c r="AD136" s="154"/>
      <c r="AE136" s="155"/>
      <c r="AF136" s="155"/>
      <c r="AG136" s="155"/>
      <c r="AH136" s="155"/>
      <c r="AI136" s="154"/>
      <c r="AJ136" s="155"/>
      <c r="AK136" s="155"/>
      <c r="AL136" s="155"/>
      <c r="AM136" s="155"/>
      <c r="AN136" s="156"/>
    </row>
    <row r="137" spans="1:40" s="28" customFormat="1" ht="19" customHeight="1">
      <c r="A137" s="153"/>
      <c r="B137" s="153"/>
      <c r="C137" s="153"/>
      <c r="D137" s="153"/>
      <c r="E137" s="154"/>
      <c r="F137" s="155"/>
      <c r="G137" s="155"/>
      <c r="H137" s="155"/>
      <c r="I137" s="155"/>
      <c r="J137" s="154"/>
      <c r="K137" s="155"/>
      <c r="L137" s="155"/>
      <c r="M137" s="155"/>
      <c r="N137" s="155"/>
      <c r="O137" s="154"/>
      <c r="P137" s="155"/>
      <c r="Q137" s="155"/>
      <c r="R137" s="155"/>
      <c r="S137" s="155"/>
      <c r="T137" s="154"/>
      <c r="U137" s="155"/>
      <c r="V137" s="155"/>
      <c r="W137" s="155"/>
      <c r="X137" s="155"/>
      <c r="Y137" s="154"/>
      <c r="Z137" s="155"/>
      <c r="AA137" s="155"/>
      <c r="AB137" s="155"/>
      <c r="AC137" s="155"/>
      <c r="AD137" s="154"/>
      <c r="AE137" s="155"/>
      <c r="AF137" s="155"/>
      <c r="AG137" s="155"/>
      <c r="AH137" s="155"/>
      <c r="AI137" s="154"/>
      <c r="AJ137" s="155"/>
      <c r="AK137" s="155"/>
      <c r="AL137" s="155"/>
      <c r="AM137" s="155"/>
      <c r="AN137" s="156"/>
    </row>
    <row r="138" spans="1:40" s="28" customFormat="1" ht="19" customHeight="1">
      <c r="A138" s="153"/>
      <c r="B138" s="153"/>
      <c r="C138" s="153"/>
      <c r="D138" s="153"/>
      <c r="E138" s="154"/>
      <c r="F138" s="155"/>
      <c r="G138" s="155"/>
      <c r="H138" s="155"/>
      <c r="I138" s="155"/>
      <c r="J138" s="154"/>
      <c r="K138" s="155"/>
      <c r="L138" s="155"/>
      <c r="M138" s="155"/>
      <c r="N138" s="155"/>
      <c r="O138" s="154"/>
      <c r="P138" s="155"/>
      <c r="Q138" s="155"/>
      <c r="R138" s="155"/>
      <c r="S138" s="155"/>
      <c r="T138" s="154"/>
      <c r="U138" s="155"/>
      <c r="V138" s="155"/>
      <c r="W138" s="155"/>
      <c r="X138" s="155"/>
      <c r="Y138" s="154"/>
      <c r="Z138" s="155"/>
      <c r="AA138" s="155"/>
      <c r="AB138" s="155"/>
      <c r="AC138" s="155"/>
      <c r="AD138" s="154"/>
      <c r="AE138" s="155"/>
      <c r="AF138" s="155"/>
      <c r="AG138" s="155"/>
      <c r="AH138" s="155"/>
      <c r="AI138" s="154"/>
      <c r="AJ138" s="155"/>
      <c r="AK138" s="155"/>
      <c r="AL138" s="155"/>
      <c r="AM138" s="155"/>
      <c r="AN138" s="156"/>
    </row>
    <row r="139" spans="1:40" s="28" customFormat="1" ht="19" customHeight="1">
      <c r="A139" s="153"/>
      <c r="B139" s="153"/>
      <c r="C139" s="153"/>
      <c r="D139" s="153"/>
      <c r="E139" s="154"/>
      <c r="F139" s="155"/>
      <c r="G139" s="155"/>
      <c r="H139" s="155"/>
      <c r="I139" s="155"/>
      <c r="J139" s="154"/>
      <c r="K139" s="155"/>
      <c r="L139" s="155"/>
      <c r="M139" s="155"/>
      <c r="N139" s="155"/>
      <c r="O139" s="154"/>
      <c r="P139" s="155"/>
      <c r="Q139" s="155"/>
      <c r="R139" s="155"/>
      <c r="S139" s="155"/>
      <c r="T139" s="154"/>
      <c r="U139" s="155"/>
      <c r="V139" s="155"/>
      <c r="W139" s="155"/>
      <c r="X139" s="155"/>
      <c r="Y139" s="154"/>
      <c r="Z139" s="155"/>
      <c r="AA139" s="155"/>
      <c r="AB139" s="155"/>
      <c r="AC139" s="155"/>
      <c r="AD139" s="154"/>
      <c r="AE139" s="155"/>
      <c r="AF139" s="155"/>
      <c r="AG139" s="155"/>
      <c r="AH139" s="155"/>
      <c r="AI139" s="154"/>
      <c r="AJ139" s="155"/>
      <c r="AK139" s="155"/>
      <c r="AL139" s="155"/>
      <c r="AM139" s="155"/>
      <c r="AN139" s="156"/>
    </row>
    <row r="140" spans="1:40" s="28" customFormat="1" ht="19" customHeight="1">
      <c r="A140" s="153"/>
      <c r="B140" s="153"/>
      <c r="C140" s="153"/>
      <c r="D140" s="153"/>
      <c r="E140" s="154"/>
      <c r="F140" s="155"/>
      <c r="G140" s="155"/>
      <c r="H140" s="155"/>
      <c r="I140" s="155"/>
      <c r="J140" s="154"/>
      <c r="K140" s="155"/>
      <c r="L140" s="155"/>
      <c r="M140" s="155"/>
      <c r="N140" s="155"/>
      <c r="O140" s="154"/>
      <c r="P140" s="155"/>
      <c r="Q140" s="155"/>
      <c r="R140" s="155"/>
      <c r="S140" s="155"/>
      <c r="T140" s="154"/>
      <c r="U140" s="155"/>
      <c r="V140" s="155"/>
      <c r="W140" s="155"/>
      <c r="X140" s="155"/>
      <c r="Y140" s="154"/>
      <c r="Z140" s="155"/>
      <c r="AA140" s="155"/>
      <c r="AB140" s="155"/>
      <c r="AC140" s="155"/>
      <c r="AD140" s="154"/>
      <c r="AE140" s="155"/>
      <c r="AF140" s="155"/>
      <c r="AG140" s="155"/>
      <c r="AH140" s="155"/>
      <c r="AI140" s="154"/>
      <c r="AJ140" s="155"/>
      <c r="AK140" s="155"/>
      <c r="AL140" s="155"/>
      <c r="AM140" s="155"/>
      <c r="AN140" s="156"/>
    </row>
    <row r="141" spans="1:40" s="28" customFormat="1" ht="19" customHeight="1">
      <c r="A141" s="153"/>
      <c r="B141" s="153"/>
      <c r="C141" s="153"/>
      <c r="D141" s="153"/>
      <c r="E141" s="154"/>
      <c r="F141" s="155"/>
      <c r="G141" s="155"/>
      <c r="H141" s="155"/>
      <c r="I141" s="155"/>
      <c r="J141" s="154"/>
      <c r="K141" s="155"/>
      <c r="L141" s="155"/>
      <c r="M141" s="155"/>
      <c r="N141" s="155"/>
      <c r="O141" s="154"/>
      <c r="P141" s="155"/>
      <c r="Q141" s="155"/>
      <c r="R141" s="155"/>
      <c r="S141" s="155"/>
      <c r="T141" s="154"/>
      <c r="U141" s="155"/>
      <c r="V141" s="155"/>
      <c r="W141" s="155"/>
      <c r="X141" s="155"/>
      <c r="Y141" s="154"/>
      <c r="Z141" s="155"/>
      <c r="AA141" s="155"/>
      <c r="AB141" s="155"/>
      <c r="AC141" s="155"/>
      <c r="AD141" s="154"/>
      <c r="AE141" s="155"/>
      <c r="AF141" s="155"/>
      <c r="AG141" s="155"/>
      <c r="AH141" s="155"/>
      <c r="AI141" s="154"/>
      <c r="AJ141" s="155"/>
      <c r="AK141" s="155"/>
      <c r="AL141" s="155"/>
      <c r="AM141" s="155"/>
      <c r="AN141" s="156"/>
    </row>
    <row r="142" spans="1:40" s="28" customFormat="1" ht="19" customHeight="1">
      <c r="A142" s="153"/>
      <c r="B142" s="153"/>
      <c r="C142" s="153"/>
      <c r="D142" s="153"/>
      <c r="E142" s="154"/>
      <c r="F142" s="155"/>
      <c r="G142" s="155"/>
      <c r="H142" s="155"/>
      <c r="I142" s="155"/>
      <c r="J142" s="154"/>
      <c r="K142" s="155"/>
      <c r="L142" s="155"/>
      <c r="M142" s="155"/>
      <c r="N142" s="155"/>
      <c r="O142" s="154"/>
      <c r="P142" s="155"/>
      <c r="Q142" s="155"/>
      <c r="R142" s="155"/>
      <c r="S142" s="155"/>
      <c r="T142" s="154"/>
      <c r="U142" s="155"/>
      <c r="V142" s="155"/>
      <c r="W142" s="155"/>
      <c r="X142" s="155"/>
      <c r="Y142" s="154"/>
      <c r="Z142" s="155"/>
      <c r="AA142" s="155"/>
      <c r="AB142" s="155"/>
      <c r="AC142" s="155"/>
      <c r="AD142" s="154"/>
      <c r="AE142" s="155"/>
      <c r="AF142" s="155"/>
      <c r="AG142" s="155"/>
      <c r="AH142" s="155"/>
      <c r="AI142" s="154"/>
      <c r="AJ142" s="155"/>
      <c r="AK142" s="155"/>
      <c r="AL142" s="155"/>
      <c r="AM142" s="155"/>
      <c r="AN142" s="156"/>
    </row>
    <row r="143" spans="1:40" s="28" customFormat="1" ht="19" customHeight="1">
      <c r="A143" s="153"/>
      <c r="B143" s="153"/>
      <c r="C143" s="153"/>
      <c r="D143" s="153"/>
      <c r="E143" s="154"/>
      <c r="F143" s="155"/>
      <c r="G143" s="155"/>
      <c r="H143" s="155"/>
      <c r="I143" s="155"/>
      <c r="J143" s="154"/>
      <c r="K143" s="155"/>
      <c r="L143" s="155"/>
      <c r="M143" s="155"/>
      <c r="N143" s="155"/>
      <c r="O143" s="154"/>
      <c r="P143" s="155"/>
      <c r="Q143" s="155"/>
      <c r="R143" s="155"/>
      <c r="S143" s="155"/>
      <c r="T143" s="154"/>
      <c r="U143" s="155"/>
      <c r="V143" s="155"/>
      <c r="W143" s="155"/>
      <c r="X143" s="155"/>
      <c r="Y143" s="154"/>
      <c r="Z143" s="155"/>
      <c r="AA143" s="155"/>
      <c r="AB143" s="155"/>
      <c r="AC143" s="155"/>
      <c r="AD143" s="154"/>
      <c r="AE143" s="155"/>
      <c r="AF143" s="155"/>
      <c r="AG143" s="155"/>
      <c r="AH143" s="155"/>
      <c r="AI143" s="154"/>
      <c r="AJ143" s="155"/>
      <c r="AK143" s="155"/>
      <c r="AL143" s="155"/>
      <c r="AM143" s="155"/>
      <c r="AN143" s="156"/>
    </row>
    <row r="144" spans="1:40" s="28" customFormat="1" ht="19" customHeight="1">
      <c r="A144" s="153"/>
      <c r="B144" s="153"/>
      <c r="C144" s="153"/>
      <c r="D144" s="153"/>
      <c r="E144" s="154"/>
      <c r="F144" s="155"/>
      <c r="G144" s="155"/>
      <c r="H144" s="155"/>
      <c r="I144" s="155"/>
      <c r="J144" s="154"/>
      <c r="K144" s="155"/>
      <c r="L144" s="155"/>
      <c r="M144" s="155"/>
      <c r="N144" s="155"/>
      <c r="O144" s="154"/>
      <c r="P144" s="155"/>
      <c r="Q144" s="155"/>
      <c r="R144" s="155"/>
      <c r="S144" s="155"/>
      <c r="T144" s="154"/>
      <c r="U144" s="155"/>
      <c r="V144" s="155"/>
      <c r="W144" s="155"/>
      <c r="X144" s="155"/>
      <c r="Y144" s="154"/>
      <c r="Z144" s="155"/>
      <c r="AA144" s="155"/>
      <c r="AB144" s="155"/>
      <c r="AC144" s="155"/>
      <c r="AD144" s="154"/>
      <c r="AE144" s="155"/>
      <c r="AF144" s="155"/>
      <c r="AG144" s="155"/>
      <c r="AH144" s="155"/>
      <c r="AI144" s="154"/>
      <c r="AJ144" s="155"/>
      <c r="AK144" s="155"/>
      <c r="AL144" s="155"/>
      <c r="AM144" s="155"/>
      <c r="AN144" s="156"/>
    </row>
    <row r="145" spans="1:40" s="28" customFormat="1" ht="19" customHeight="1">
      <c r="A145" s="153"/>
      <c r="B145" s="153"/>
      <c r="C145" s="153"/>
      <c r="D145" s="153"/>
      <c r="E145" s="154"/>
      <c r="F145" s="155"/>
      <c r="G145" s="155"/>
      <c r="H145" s="155"/>
      <c r="I145" s="155"/>
      <c r="J145" s="154"/>
      <c r="K145" s="155"/>
      <c r="L145" s="155"/>
      <c r="M145" s="155"/>
      <c r="N145" s="155"/>
      <c r="O145" s="154"/>
      <c r="P145" s="155"/>
      <c r="Q145" s="155"/>
      <c r="R145" s="155"/>
      <c r="S145" s="155"/>
      <c r="T145" s="154"/>
      <c r="U145" s="155"/>
      <c r="V145" s="155"/>
      <c r="W145" s="155"/>
      <c r="X145" s="155"/>
      <c r="Y145" s="154"/>
      <c r="Z145" s="155"/>
      <c r="AA145" s="155"/>
      <c r="AB145" s="155"/>
      <c r="AC145" s="155"/>
      <c r="AD145" s="154"/>
      <c r="AE145" s="155"/>
      <c r="AF145" s="155"/>
      <c r="AG145" s="155"/>
      <c r="AH145" s="155"/>
      <c r="AI145" s="154"/>
      <c r="AJ145" s="155"/>
      <c r="AK145" s="155"/>
      <c r="AL145" s="155"/>
      <c r="AM145" s="155"/>
      <c r="AN145" s="156"/>
    </row>
    <row r="146" spans="1:40" s="28" customFormat="1" ht="19" customHeight="1">
      <c r="A146" s="153"/>
      <c r="B146" s="153"/>
      <c r="C146" s="153"/>
      <c r="D146" s="153"/>
      <c r="E146" s="154"/>
      <c r="F146" s="155"/>
      <c r="G146" s="155"/>
      <c r="H146" s="155"/>
      <c r="I146" s="155"/>
      <c r="J146" s="154"/>
      <c r="K146" s="155"/>
      <c r="L146" s="155"/>
      <c r="M146" s="155"/>
      <c r="N146" s="155"/>
      <c r="O146" s="154"/>
      <c r="P146" s="155"/>
      <c r="Q146" s="155"/>
      <c r="R146" s="155"/>
      <c r="S146" s="155"/>
      <c r="T146" s="154"/>
      <c r="U146" s="155"/>
      <c r="V146" s="155"/>
      <c r="W146" s="155"/>
      <c r="X146" s="155"/>
      <c r="Y146" s="154"/>
      <c r="Z146" s="155"/>
      <c r="AA146" s="155"/>
      <c r="AB146" s="155"/>
      <c r="AC146" s="155"/>
      <c r="AD146" s="154"/>
      <c r="AE146" s="155"/>
      <c r="AF146" s="155"/>
      <c r="AG146" s="155"/>
      <c r="AH146" s="155"/>
      <c r="AI146" s="154"/>
      <c r="AJ146" s="155"/>
      <c r="AK146" s="155"/>
      <c r="AL146" s="155"/>
      <c r="AM146" s="155"/>
      <c r="AN146" s="156"/>
    </row>
    <row r="147" spans="1:40" s="28" customFormat="1" ht="19" customHeight="1">
      <c r="A147" s="153"/>
      <c r="B147" s="153"/>
      <c r="C147" s="153"/>
      <c r="D147" s="153"/>
      <c r="E147" s="154"/>
      <c r="F147" s="155"/>
      <c r="G147" s="155"/>
      <c r="H147" s="155"/>
      <c r="I147" s="155"/>
      <c r="J147" s="154"/>
      <c r="K147" s="155"/>
      <c r="L147" s="155"/>
      <c r="M147" s="155"/>
      <c r="N147" s="155"/>
      <c r="O147" s="154"/>
      <c r="P147" s="155"/>
      <c r="Q147" s="155"/>
      <c r="R147" s="155"/>
      <c r="S147" s="155"/>
      <c r="T147" s="154"/>
      <c r="U147" s="155"/>
      <c r="V147" s="155"/>
      <c r="W147" s="155"/>
      <c r="X147" s="155"/>
      <c r="Y147" s="154"/>
      <c r="Z147" s="155"/>
      <c r="AA147" s="155"/>
      <c r="AB147" s="155"/>
      <c r="AC147" s="155"/>
      <c r="AD147" s="154"/>
      <c r="AE147" s="155"/>
      <c r="AF147" s="155"/>
      <c r="AG147" s="155"/>
      <c r="AH147" s="155"/>
      <c r="AI147" s="154"/>
      <c r="AJ147" s="155"/>
      <c r="AK147" s="155"/>
      <c r="AL147" s="155"/>
      <c r="AM147" s="155"/>
      <c r="AN147" s="156"/>
    </row>
    <row r="148" spans="1:40" s="28" customFormat="1" ht="19" customHeight="1">
      <c r="A148" s="153"/>
      <c r="B148" s="153"/>
      <c r="C148" s="153"/>
      <c r="D148" s="153"/>
      <c r="E148" s="154"/>
      <c r="F148" s="155"/>
      <c r="G148" s="155"/>
      <c r="H148" s="155"/>
      <c r="I148" s="155"/>
      <c r="J148" s="154"/>
      <c r="K148" s="155"/>
      <c r="L148" s="155"/>
      <c r="M148" s="155"/>
      <c r="N148" s="155"/>
      <c r="O148" s="154"/>
      <c r="P148" s="155"/>
      <c r="Q148" s="155"/>
      <c r="R148" s="155"/>
      <c r="S148" s="155"/>
      <c r="T148" s="154"/>
      <c r="U148" s="155"/>
      <c r="V148" s="155"/>
      <c r="W148" s="155"/>
      <c r="X148" s="155"/>
      <c r="Y148" s="154"/>
      <c r="Z148" s="155"/>
      <c r="AA148" s="155"/>
      <c r="AB148" s="155"/>
      <c r="AC148" s="155"/>
      <c r="AD148" s="154"/>
      <c r="AE148" s="155"/>
      <c r="AF148" s="155"/>
      <c r="AG148" s="155"/>
      <c r="AH148" s="155"/>
      <c r="AI148" s="154"/>
      <c r="AJ148" s="155"/>
      <c r="AK148" s="155"/>
      <c r="AL148" s="155"/>
      <c r="AM148" s="155"/>
      <c r="AN148" s="156"/>
    </row>
    <row r="149" spans="1:40" s="28" customFormat="1" ht="19" customHeight="1">
      <c r="A149" s="153"/>
      <c r="B149" s="153"/>
      <c r="C149" s="153"/>
      <c r="D149" s="153"/>
      <c r="E149" s="154"/>
      <c r="F149" s="155"/>
      <c r="G149" s="155"/>
      <c r="H149" s="155"/>
      <c r="I149" s="155"/>
      <c r="J149" s="154"/>
      <c r="K149" s="155"/>
      <c r="L149" s="155"/>
      <c r="M149" s="155"/>
      <c r="N149" s="155"/>
      <c r="O149" s="154"/>
      <c r="P149" s="155"/>
      <c r="Q149" s="155"/>
      <c r="R149" s="155"/>
      <c r="S149" s="155"/>
      <c r="T149" s="154"/>
      <c r="U149" s="155"/>
      <c r="V149" s="155"/>
      <c r="W149" s="155"/>
      <c r="X149" s="155"/>
      <c r="Y149" s="154"/>
      <c r="Z149" s="155"/>
      <c r="AA149" s="155"/>
      <c r="AB149" s="155"/>
      <c r="AC149" s="155"/>
      <c r="AD149" s="154"/>
      <c r="AE149" s="155"/>
      <c r="AF149" s="155"/>
      <c r="AG149" s="155"/>
      <c r="AH149" s="155"/>
      <c r="AI149" s="154"/>
      <c r="AJ149" s="155"/>
      <c r="AK149" s="155"/>
      <c r="AL149" s="155"/>
      <c r="AM149" s="155"/>
      <c r="AN149" s="156"/>
    </row>
    <row r="150" spans="1:40" s="28" customFormat="1" ht="19" customHeight="1">
      <c r="A150" s="153"/>
      <c r="B150" s="153"/>
      <c r="C150" s="153"/>
      <c r="D150" s="153"/>
      <c r="E150" s="154"/>
      <c r="F150" s="155"/>
      <c r="G150" s="155"/>
      <c r="H150" s="155"/>
      <c r="I150" s="155"/>
      <c r="J150" s="154"/>
      <c r="K150" s="155"/>
      <c r="L150" s="155"/>
      <c r="M150" s="155"/>
      <c r="N150" s="155"/>
      <c r="O150" s="154"/>
      <c r="P150" s="155"/>
      <c r="Q150" s="155"/>
      <c r="R150" s="155"/>
      <c r="S150" s="155"/>
      <c r="T150" s="154"/>
      <c r="U150" s="155"/>
      <c r="V150" s="155"/>
      <c r="W150" s="155"/>
      <c r="X150" s="155"/>
      <c r="Y150" s="154"/>
      <c r="Z150" s="155"/>
      <c r="AA150" s="155"/>
      <c r="AB150" s="155"/>
      <c r="AC150" s="155"/>
      <c r="AD150" s="154"/>
      <c r="AE150" s="155"/>
      <c r="AF150" s="155"/>
      <c r="AG150" s="155"/>
      <c r="AH150" s="155"/>
      <c r="AI150" s="154"/>
      <c r="AJ150" s="155"/>
      <c r="AK150" s="155"/>
      <c r="AL150" s="155"/>
      <c r="AM150" s="155"/>
      <c r="AN150" s="156"/>
    </row>
    <row r="151" spans="1:40" s="28" customFormat="1" ht="19" customHeight="1">
      <c r="A151" s="153"/>
      <c r="B151" s="153"/>
      <c r="C151" s="153"/>
      <c r="D151" s="153"/>
      <c r="E151" s="154"/>
      <c r="F151" s="155"/>
      <c r="G151" s="155"/>
      <c r="H151" s="155"/>
      <c r="I151" s="155"/>
      <c r="J151" s="154"/>
      <c r="K151" s="155"/>
      <c r="L151" s="155"/>
      <c r="M151" s="155"/>
      <c r="N151" s="155"/>
      <c r="O151" s="154"/>
      <c r="P151" s="155"/>
      <c r="Q151" s="155"/>
      <c r="R151" s="155"/>
      <c r="S151" s="155"/>
      <c r="T151" s="154"/>
      <c r="U151" s="155"/>
      <c r="V151" s="155"/>
      <c r="W151" s="155"/>
      <c r="X151" s="155"/>
      <c r="Y151" s="154"/>
      <c r="Z151" s="155"/>
      <c r="AA151" s="155"/>
      <c r="AB151" s="155"/>
      <c r="AC151" s="155"/>
      <c r="AD151" s="154"/>
      <c r="AE151" s="155"/>
      <c r="AF151" s="155"/>
      <c r="AG151" s="155"/>
      <c r="AH151" s="155"/>
      <c r="AI151" s="154"/>
      <c r="AJ151" s="155"/>
      <c r="AK151" s="155"/>
      <c r="AL151" s="155"/>
      <c r="AM151" s="155"/>
      <c r="AN151" s="156"/>
    </row>
    <row r="152" spans="1:40" s="28" customFormat="1" ht="19" customHeight="1">
      <c r="A152" s="153"/>
      <c r="B152" s="153"/>
      <c r="C152" s="153"/>
      <c r="D152" s="153"/>
      <c r="E152" s="154"/>
      <c r="F152" s="155"/>
      <c r="G152" s="155"/>
      <c r="H152" s="155"/>
      <c r="I152" s="155"/>
      <c r="J152" s="154"/>
      <c r="K152" s="155"/>
      <c r="L152" s="155"/>
      <c r="M152" s="155"/>
      <c r="N152" s="155"/>
      <c r="O152" s="154"/>
      <c r="P152" s="155"/>
      <c r="Q152" s="155"/>
      <c r="R152" s="155"/>
      <c r="S152" s="155"/>
      <c r="T152" s="154"/>
      <c r="U152" s="155"/>
      <c r="V152" s="155"/>
      <c r="W152" s="155"/>
      <c r="X152" s="155"/>
      <c r="Y152" s="154"/>
      <c r="Z152" s="155"/>
      <c r="AA152" s="155"/>
      <c r="AB152" s="155"/>
      <c r="AC152" s="155"/>
      <c r="AD152" s="154"/>
      <c r="AE152" s="155"/>
      <c r="AF152" s="155"/>
      <c r="AG152" s="155"/>
      <c r="AH152" s="155"/>
      <c r="AI152" s="154"/>
      <c r="AJ152" s="155"/>
      <c r="AK152" s="155"/>
      <c r="AL152" s="155"/>
      <c r="AM152" s="155"/>
      <c r="AN152" s="156"/>
    </row>
    <row r="153" spans="1:40" s="28" customFormat="1" ht="19" customHeight="1">
      <c r="A153" s="153"/>
      <c r="B153" s="153"/>
      <c r="C153" s="153"/>
      <c r="D153" s="153"/>
      <c r="E153" s="154"/>
      <c r="F153" s="155"/>
      <c r="G153" s="155"/>
      <c r="H153" s="155"/>
      <c r="I153" s="155"/>
      <c r="J153" s="154"/>
      <c r="K153" s="155"/>
      <c r="L153" s="155"/>
      <c r="M153" s="155"/>
      <c r="N153" s="155"/>
      <c r="O153" s="154"/>
      <c r="P153" s="155"/>
      <c r="Q153" s="155"/>
      <c r="R153" s="155"/>
      <c r="S153" s="155"/>
      <c r="T153" s="154"/>
      <c r="U153" s="155"/>
      <c r="V153" s="155"/>
      <c r="W153" s="155"/>
      <c r="X153" s="155"/>
      <c r="Y153" s="154"/>
      <c r="Z153" s="155"/>
      <c r="AA153" s="155"/>
      <c r="AB153" s="155"/>
      <c r="AC153" s="155"/>
      <c r="AD153" s="154"/>
      <c r="AE153" s="155"/>
      <c r="AF153" s="155"/>
      <c r="AG153" s="155"/>
      <c r="AH153" s="155"/>
      <c r="AI153" s="154"/>
      <c r="AJ153" s="155"/>
      <c r="AK153" s="155"/>
      <c r="AL153" s="155"/>
      <c r="AM153" s="155"/>
      <c r="AN153" s="156"/>
    </row>
    <row r="154" spans="1:40" s="28" customFormat="1" ht="19" customHeight="1">
      <c r="A154" s="153"/>
      <c r="B154" s="153"/>
      <c r="C154" s="153"/>
      <c r="D154" s="153"/>
      <c r="E154" s="154"/>
      <c r="F154" s="155"/>
      <c r="G154" s="155"/>
      <c r="H154" s="155"/>
      <c r="I154" s="155"/>
      <c r="J154" s="154"/>
      <c r="K154" s="155"/>
      <c r="L154" s="155"/>
      <c r="M154" s="155"/>
      <c r="N154" s="155"/>
      <c r="O154" s="154"/>
      <c r="P154" s="155"/>
      <c r="Q154" s="155"/>
      <c r="R154" s="155"/>
      <c r="S154" s="155"/>
      <c r="T154" s="154"/>
      <c r="U154" s="155"/>
      <c r="V154" s="155"/>
      <c r="W154" s="155"/>
      <c r="X154" s="155"/>
      <c r="Y154" s="154"/>
      <c r="Z154" s="155"/>
      <c r="AA154" s="155"/>
      <c r="AB154" s="155"/>
      <c r="AC154" s="155"/>
      <c r="AD154" s="154"/>
      <c r="AE154" s="155"/>
      <c r="AF154" s="155"/>
      <c r="AG154" s="155"/>
      <c r="AH154" s="155"/>
      <c r="AI154" s="154"/>
      <c r="AJ154" s="155"/>
      <c r="AK154" s="155"/>
      <c r="AL154" s="155"/>
      <c r="AM154" s="155"/>
      <c r="AN154" s="156"/>
    </row>
    <row r="155" spans="1:40" s="28" customFormat="1" ht="19" customHeight="1">
      <c r="A155" s="153"/>
      <c r="B155" s="153"/>
      <c r="C155" s="153"/>
      <c r="D155" s="153"/>
      <c r="E155" s="154"/>
      <c r="F155" s="155"/>
      <c r="G155" s="155"/>
      <c r="H155" s="155"/>
      <c r="I155" s="155"/>
      <c r="J155" s="154"/>
      <c r="K155" s="155"/>
      <c r="L155" s="155"/>
      <c r="M155" s="155"/>
      <c r="N155" s="155"/>
      <c r="O155" s="154"/>
      <c r="P155" s="155"/>
      <c r="Q155" s="155"/>
      <c r="R155" s="155"/>
      <c r="S155" s="155"/>
      <c r="T155" s="154"/>
      <c r="U155" s="155"/>
      <c r="V155" s="155"/>
      <c r="W155" s="155"/>
      <c r="X155" s="155"/>
      <c r="Y155" s="154"/>
      <c r="Z155" s="155"/>
      <c r="AA155" s="155"/>
      <c r="AB155" s="155"/>
      <c r="AC155" s="155"/>
      <c r="AD155" s="154"/>
      <c r="AE155" s="155"/>
      <c r="AF155" s="155"/>
      <c r="AG155" s="155"/>
      <c r="AH155" s="155"/>
      <c r="AI155" s="154"/>
      <c r="AJ155" s="155"/>
      <c r="AK155" s="155"/>
      <c r="AL155" s="155"/>
      <c r="AM155" s="155"/>
      <c r="AN155" s="156"/>
    </row>
    <row r="156" spans="1:40" s="28" customFormat="1" ht="19" customHeight="1">
      <c r="A156" s="153"/>
      <c r="B156" s="153"/>
      <c r="C156" s="153"/>
      <c r="D156" s="153"/>
      <c r="E156" s="154"/>
      <c r="F156" s="155"/>
      <c r="G156" s="155"/>
      <c r="H156" s="155"/>
      <c r="I156" s="155"/>
      <c r="J156" s="154"/>
      <c r="K156" s="155"/>
      <c r="L156" s="155"/>
      <c r="M156" s="155"/>
      <c r="N156" s="155"/>
      <c r="O156" s="154"/>
      <c r="P156" s="155"/>
      <c r="Q156" s="155"/>
      <c r="R156" s="155"/>
      <c r="S156" s="155"/>
      <c r="T156" s="154"/>
      <c r="U156" s="155"/>
      <c r="V156" s="155"/>
      <c r="W156" s="155"/>
      <c r="X156" s="155"/>
      <c r="Y156" s="154"/>
      <c r="Z156" s="155"/>
      <c r="AA156" s="155"/>
      <c r="AB156" s="155"/>
      <c r="AC156" s="155"/>
      <c r="AD156" s="154"/>
      <c r="AE156" s="155"/>
      <c r="AF156" s="155"/>
      <c r="AG156" s="155"/>
      <c r="AH156" s="155"/>
      <c r="AI156" s="154"/>
      <c r="AJ156" s="155"/>
      <c r="AK156" s="155"/>
      <c r="AL156" s="155"/>
      <c r="AM156" s="155"/>
      <c r="AN156" s="156"/>
    </row>
    <row r="157" spans="1:40" s="28" customFormat="1" ht="19" customHeight="1">
      <c r="A157" s="153"/>
      <c r="B157" s="153"/>
      <c r="C157" s="153"/>
      <c r="D157" s="153"/>
      <c r="E157" s="154"/>
      <c r="F157" s="155"/>
      <c r="G157" s="155"/>
      <c r="H157" s="155"/>
      <c r="I157" s="155"/>
      <c r="J157" s="154"/>
      <c r="K157" s="155"/>
      <c r="L157" s="155"/>
      <c r="M157" s="155"/>
      <c r="N157" s="155"/>
      <c r="O157" s="154"/>
      <c r="P157" s="155"/>
      <c r="Q157" s="155"/>
      <c r="R157" s="155"/>
      <c r="S157" s="155"/>
      <c r="T157" s="154"/>
      <c r="U157" s="155"/>
      <c r="V157" s="155"/>
      <c r="W157" s="155"/>
      <c r="X157" s="155"/>
      <c r="Y157" s="154"/>
      <c r="Z157" s="155"/>
      <c r="AA157" s="155"/>
      <c r="AB157" s="155"/>
      <c r="AC157" s="155"/>
      <c r="AD157" s="154"/>
      <c r="AE157" s="155"/>
      <c r="AF157" s="155"/>
      <c r="AG157" s="155"/>
      <c r="AH157" s="155"/>
      <c r="AI157" s="154"/>
      <c r="AJ157" s="155"/>
      <c r="AK157" s="155"/>
      <c r="AL157" s="155"/>
      <c r="AM157" s="155"/>
      <c r="AN157" s="156"/>
    </row>
    <row r="158" spans="1:40" s="28" customFormat="1" ht="19" customHeight="1">
      <c r="A158" s="153"/>
      <c r="B158" s="153"/>
      <c r="C158" s="153"/>
      <c r="D158" s="153"/>
      <c r="E158" s="154"/>
      <c r="F158" s="155"/>
      <c r="G158" s="155"/>
      <c r="H158" s="155"/>
      <c r="I158" s="155"/>
      <c r="J158" s="154"/>
      <c r="K158" s="155"/>
      <c r="L158" s="155"/>
      <c r="M158" s="155"/>
      <c r="N158" s="155"/>
      <c r="O158" s="154"/>
      <c r="P158" s="155"/>
      <c r="Q158" s="155"/>
      <c r="R158" s="155"/>
      <c r="S158" s="155"/>
      <c r="T158" s="154"/>
      <c r="U158" s="155"/>
      <c r="V158" s="155"/>
      <c r="W158" s="155"/>
      <c r="X158" s="155"/>
      <c r="Y158" s="154"/>
      <c r="Z158" s="155"/>
      <c r="AA158" s="155"/>
      <c r="AB158" s="155"/>
      <c r="AC158" s="155"/>
      <c r="AD158" s="154"/>
      <c r="AE158" s="155"/>
      <c r="AF158" s="155"/>
      <c r="AG158" s="155"/>
      <c r="AH158" s="155"/>
      <c r="AI158" s="154"/>
      <c r="AJ158" s="155"/>
      <c r="AK158" s="155"/>
      <c r="AL158" s="155"/>
      <c r="AM158" s="155"/>
      <c r="AN158" s="156"/>
    </row>
    <row r="159" spans="1:40" s="28" customFormat="1" ht="19" customHeight="1">
      <c r="A159" s="153"/>
      <c r="B159" s="153"/>
      <c r="C159" s="153"/>
      <c r="D159" s="153"/>
      <c r="E159" s="154"/>
      <c r="F159" s="155"/>
      <c r="G159" s="155"/>
      <c r="H159" s="155"/>
      <c r="I159" s="155"/>
      <c r="J159" s="154"/>
      <c r="K159" s="155"/>
      <c r="L159" s="155"/>
      <c r="M159" s="155"/>
      <c r="N159" s="155"/>
      <c r="O159" s="154"/>
      <c r="P159" s="155"/>
      <c r="Q159" s="155"/>
      <c r="R159" s="155"/>
      <c r="S159" s="155"/>
      <c r="T159" s="154"/>
      <c r="U159" s="155"/>
      <c r="V159" s="155"/>
      <c r="W159" s="155"/>
      <c r="X159" s="155"/>
      <c r="Y159" s="154"/>
      <c r="Z159" s="155"/>
      <c r="AA159" s="155"/>
      <c r="AB159" s="155"/>
      <c r="AC159" s="155"/>
      <c r="AD159" s="154"/>
      <c r="AE159" s="155"/>
      <c r="AF159" s="155"/>
      <c r="AG159" s="155"/>
      <c r="AH159" s="155"/>
      <c r="AI159" s="154"/>
      <c r="AJ159" s="155"/>
      <c r="AK159" s="155"/>
      <c r="AL159" s="155"/>
      <c r="AM159" s="155"/>
      <c r="AN159" s="156"/>
    </row>
    <row r="160" spans="1:40" s="28" customFormat="1" ht="19" customHeight="1">
      <c r="A160" s="153"/>
      <c r="B160" s="153"/>
      <c r="C160" s="153"/>
      <c r="D160" s="153"/>
      <c r="E160" s="154"/>
      <c r="F160" s="155"/>
      <c r="G160" s="155"/>
      <c r="H160" s="155"/>
      <c r="I160" s="155"/>
      <c r="J160" s="154"/>
      <c r="K160" s="155"/>
      <c r="L160" s="155"/>
      <c r="M160" s="155"/>
      <c r="N160" s="155"/>
      <c r="O160" s="154"/>
      <c r="P160" s="155"/>
      <c r="Q160" s="155"/>
      <c r="R160" s="155"/>
      <c r="S160" s="155"/>
      <c r="T160" s="154"/>
      <c r="U160" s="155"/>
      <c r="V160" s="155"/>
      <c r="W160" s="155"/>
      <c r="X160" s="155"/>
      <c r="Y160" s="154"/>
      <c r="Z160" s="155"/>
      <c r="AA160" s="155"/>
      <c r="AB160" s="155"/>
      <c r="AC160" s="155"/>
      <c r="AD160" s="154"/>
      <c r="AE160" s="155"/>
      <c r="AF160" s="155"/>
      <c r="AG160" s="155"/>
      <c r="AH160" s="155"/>
      <c r="AI160" s="154"/>
      <c r="AJ160" s="155"/>
      <c r="AK160" s="155"/>
      <c r="AL160" s="155"/>
      <c r="AM160" s="155"/>
      <c r="AN160" s="156"/>
    </row>
    <row r="161" spans="1:40" s="28" customFormat="1" ht="19" customHeight="1">
      <c r="A161" s="153"/>
      <c r="B161" s="153"/>
      <c r="C161" s="153"/>
      <c r="D161" s="153"/>
      <c r="E161" s="154"/>
      <c r="F161" s="155"/>
      <c r="G161" s="155"/>
      <c r="H161" s="155"/>
      <c r="I161" s="155"/>
      <c r="J161" s="154"/>
      <c r="K161" s="155"/>
      <c r="L161" s="155"/>
      <c r="M161" s="155"/>
      <c r="N161" s="155"/>
      <c r="O161" s="154"/>
      <c r="P161" s="155"/>
      <c r="Q161" s="155"/>
      <c r="R161" s="155"/>
      <c r="S161" s="155"/>
      <c r="T161" s="154"/>
      <c r="U161" s="155"/>
      <c r="V161" s="155"/>
      <c r="W161" s="155"/>
      <c r="X161" s="155"/>
      <c r="Y161" s="154"/>
      <c r="Z161" s="155"/>
      <c r="AA161" s="155"/>
      <c r="AB161" s="155"/>
      <c r="AC161" s="155"/>
      <c r="AD161" s="154"/>
      <c r="AE161" s="155"/>
      <c r="AF161" s="155"/>
      <c r="AG161" s="155"/>
      <c r="AH161" s="155"/>
      <c r="AI161" s="154"/>
      <c r="AJ161" s="155"/>
      <c r="AK161" s="155"/>
      <c r="AL161" s="155"/>
      <c r="AM161" s="155"/>
      <c r="AN161" s="156"/>
    </row>
    <row r="162" spans="1:40" s="28" customFormat="1" ht="19" customHeight="1">
      <c r="A162" s="153"/>
      <c r="B162" s="153"/>
      <c r="C162" s="153"/>
      <c r="D162" s="153"/>
      <c r="E162" s="154"/>
      <c r="F162" s="155"/>
      <c r="G162" s="155"/>
      <c r="H162" s="155"/>
      <c r="I162" s="155"/>
      <c r="J162" s="154"/>
      <c r="K162" s="155"/>
      <c r="L162" s="155"/>
      <c r="M162" s="155"/>
      <c r="N162" s="155"/>
      <c r="O162" s="154"/>
      <c r="P162" s="155"/>
      <c r="Q162" s="155"/>
      <c r="R162" s="155"/>
      <c r="S162" s="155"/>
      <c r="T162" s="154"/>
      <c r="U162" s="155"/>
      <c r="V162" s="155"/>
      <c r="W162" s="155"/>
      <c r="X162" s="155"/>
      <c r="Y162" s="154"/>
      <c r="Z162" s="155"/>
      <c r="AA162" s="155"/>
      <c r="AB162" s="155"/>
      <c r="AC162" s="155"/>
      <c r="AD162" s="154"/>
      <c r="AE162" s="155"/>
      <c r="AF162" s="155"/>
      <c r="AG162" s="155"/>
      <c r="AH162" s="155"/>
      <c r="AI162" s="154"/>
      <c r="AJ162" s="155"/>
      <c r="AK162" s="155"/>
      <c r="AL162" s="155"/>
      <c r="AM162" s="155"/>
      <c r="AN162" s="156"/>
    </row>
    <row r="163" spans="1:40" s="28" customFormat="1" ht="19" customHeight="1">
      <c r="A163" s="153"/>
      <c r="B163" s="153"/>
      <c r="C163" s="153"/>
      <c r="D163" s="153"/>
      <c r="E163" s="154"/>
      <c r="F163" s="155"/>
      <c r="G163" s="155"/>
      <c r="H163" s="155"/>
      <c r="I163" s="155"/>
      <c r="J163" s="154"/>
      <c r="K163" s="155"/>
      <c r="L163" s="155"/>
      <c r="M163" s="155"/>
      <c r="N163" s="155"/>
      <c r="O163" s="154"/>
      <c r="P163" s="155"/>
      <c r="Q163" s="155"/>
      <c r="R163" s="155"/>
      <c r="S163" s="155"/>
      <c r="T163" s="154"/>
      <c r="U163" s="155"/>
      <c r="V163" s="155"/>
      <c r="W163" s="155"/>
      <c r="X163" s="155"/>
      <c r="Y163" s="154"/>
      <c r="Z163" s="155"/>
      <c r="AA163" s="155"/>
      <c r="AB163" s="155"/>
      <c r="AC163" s="155"/>
      <c r="AD163" s="154"/>
      <c r="AE163" s="155"/>
      <c r="AF163" s="155"/>
      <c r="AG163" s="155"/>
      <c r="AH163" s="155"/>
      <c r="AI163" s="154"/>
      <c r="AJ163" s="155"/>
      <c r="AK163" s="155"/>
      <c r="AL163" s="155"/>
      <c r="AM163" s="155"/>
      <c r="AN163" s="156"/>
    </row>
    <row r="164" spans="1:40" s="28" customFormat="1" ht="19" customHeight="1">
      <c r="A164" s="153"/>
      <c r="B164" s="153"/>
      <c r="C164" s="153"/>
      <c r="D164" s="153"/>
      <c r="E164" s="154"/>
      <c r="F164" s="155"/>
      <c r="G164" s="155"/>
      <c r="H164" s="155"/>
      <c r="I164" s="155"/>
      <c r="J164" s="154"/>
      <c r="K164" s="155"/>
      <c r="L164" s="155"/>
      <c r="M164" s="155"/>
      <c r="N164" s="155"/>
      <c r="O164" s="154"/>
      <c r="P164" s="155"/>
      <c r="Q164" s="155"/>
      <c r="R164" s="155"/>
      <c r="S164" s="155"/>
      <c r="T164" s="154"/>
      <c r="U164" s="155"/>
      <c r="V164" s="155"/>
      <c r="W164" s="155"/>
      <c r="X164" s="155"/>
      <c r="Y164" s="154"/>
      <c r="Z164" s="155"/>
      <c r="AA164" s="155"/>
      <c r="AB164" s="155"/>
      <c r="AC164" s="155"/>
      <c r="AD164" s="154"/>
      <c r="AE164" s="155"/>
      <c r="AF164" s="155"/>
      <c r="AG164" s="155"/>
      <c r="AH164" s="155"/>
      <c r="AI164" s="154"/>
      <c r="AJ164" s="155"/>
      <c r="AK164" s="155"/>
      <c r="AL164" s="155"/>
      <c r="AM164" s="155"/>
      <c r="AN164" s="156"/>
    </row>
    <row r="165" spans="1:40" s="28" customFormat="1" ht="19" customHeight="1">
      <c r="A165" s="153"/>
      <c r="B165" s="153"/>
      <c r="C165" s="153"/>
      <c r="D165" s="153"/>
      <c r="E165" s="154"/>
      <c r="F165" s="155"/>
      <c r="G165" s="155"/>
      <c r="H165" s="155"/>
      <c r="I165" s="155"/>
      <c r="J165" s="154"/>
      <c r="K165" s="155"/>
      <c r="L165" s="155"/>
      <c r="M165" s="155"/>
      <c r="N165" s="155"/>
      <c r="O165" s="154"/>
      <c r="P165" s="155"/>
      <c r="Q165" s="155"/>
      <c r="R165" s="155"/>
      <c r="S165" s="155"/>
      <c r="T165" s="154"/>
      <c r="U165" s="155"/>
      <c r="V165" s="155"/>
      <c r="W165" s="155"/>
      <c r="X165" s="155"/>
      <c r="Y165" s="154"/>
      <c r="Z165" s="155"/>
      <c r="AA165" s="155"/>
      <c r="AB165" s="155"/>
      <c r="AC165" s="155"/>
      <c r="AD165" s="154"/>
      <c r="AE165" s="155"/>
      <c r="AF165" s="155"/>
      <c r="AG165" s="155"/>
      <c r="AH165" s="155"/>
      <c r="AI165" s="154"/>
      <c r="AJ165" s="155"/>
      <c r="AK165" s="155"/>
      <c r="AL165" s="155"/>
      <c r="AM165" s="155"/>
      <c r="AN165" s="156"/>
    </row>
    <row r="166" spans="1:40" s="28" customFormat="1" ht="19" customHeight="1">
      <c r="A166" s="153"/>
      <c r="B166" s="153"/>
      <c r="C166" s="153"/>
      <c r="D166" s="153"/>
      <c r="E166" s="154"/>
      <c r="F166" s="155"/>
      <c r="G166" s="155"/>
      <c r="H166" s="155"/>
      <c r="I166" s="155"/>
      <c r="J166" s="154"/>
      <c r="K166" s="155"/>
      <c r="L166" s="155"/>
      <c r="M166" s="155"/>
      <c r="N166" s="155"/>
      <c r="O166" s="154"/>
      <c r="P166" s="155"/>
      <c r="Q166" s="155"/>
      <c r="R166" s="155"/>
      <c r="S166" s="155"/>
      <c r="T166" s="154"/>
      <c r="U166" s="155"/>
      <c r="V166" s="155"/>
      <c r="W166" s="155"/>
      <c r="X166" s="155"/>
      <c r="Y166" s="154"/>
      <c r="Z166" s="155"/>
      <c r="AA166" s="155"/>
      <c r="AB166" s="155"/>
      <c r="AC166" s="155"/>
      <c r="AD166" s="154"/>
      <c r="AE166" s="155"/>
      <c r="AF166" s="155"/>
      <c r="AG166" s="155"/>
      <c r="AH166" s="155"/>
      <c r="AI166" s="154"/>
      <c r="AJ166" s="155"/>
      <c r="AK166" s="155"/>
      <c r="AL166" s="155"/>
      <c r="AM166" s="155"/>
      <c r="AN166" s="156"/>
    </row>
    <row r="167" spans="1:40" s="28" customFormat="1" ht="19" customHeight="1">
      <c r="A167" s="153"/>
      <c r="B167" s="153"/>
      <c r="C167" s="153"/>
      <c r="D167" s="153"/>
      <c r="E167" s="154"/>
      <c r="F167" s="155"/>
      <c r="G167" s="155"/>
      <c r="H167" s="155"/>
      <c r="I167" s="155"/>
      <c r="J167" s="154"/>
      <c r="K167" s="155"/>
      <c r="L167" s="155"/>
      <c r="M167" s="155"/>
      <c r="N167" s="155"/>
      <c r="O167" s="154"/>
      <c r="P167" s="155"/>
      <c r="Q167" s="155"/>
      <c r="R167" s="155"/>
      <c r="S167" s="155"/>
      <c r="T167" s="154"/>
      <c r="U167" s="155"/>
      <c r="V167" s="155"/>
      <c r="W167" s="155"/>
      <c r="X167" s="155"/>
      <c r="Y167" s="154"/>
      <c r="Z167" s="155"/>
      <c r="AA167" s="155"/>
      <c r="AB167" s="155"/>
      <c r="AC167" s="155"/>
      <c r="AD167" s="154"/>
      <c r="AE167" s="155"/>
      <c r="AF167" s="155"/>
      <c r="AG167" s="155"/>
      <c r="AH167" s="155"/>
      <c r="AI167" s="154"/>
      <c r="AJ167" s="155"/>
      <c r="AK167" s="155"/>
      <c r="AL167" s="155"/>
      <c r="AM167" s="155"/>
      <c r="AN167" s="156"/>
    </row>
    <row r="168" spans="1:40" s="28" customFormat="1" ht="19" customHeight="1">
      <c r="A168" s="153"/>
      <c r="B168" s="153"/>
      <c r="C168" s="153"/>
      <c r="D168" s="153"/>
      <c r="E168" s="154"/>
      <c r="F168" s="155"/>
      <c r="G168" s="155"/>
      <c r="H168" s="155"/>
      <c r="I168" s="155"/>
      <c r="J168" s="154"/>
      <c r="K168" s="155"/>
      <c r="L168" s="155"/>
      <c r="M168" s="155"/>
      <c r="N168" s="155"/>
      <c r="O168" s="154"/>
      <c r="P168" s="155"/>
      <c r="Q168" s="155"/>
      <c r="R168" s="155"/>
      <c r="S168" s="155"/>
      <c r="T168" s="154"/>
      <c r="U168" s="155"/>
      <c r="V168" s="155"/>
      <c r="W168" s="155"/>
      <c r="X168" s="155"/>
      <c r="Y168" s="154"/>
      <c r="Z168" s="155"/>
      <c r="AA168" s="155"/>
      <c r="AB168" s="155"/>
      <c r="AC168" s="155"/>
      <c r="AD168" s="154"/>
      <c r="AE168" s="155"/>
      <c r="AF168" s="155"/>
      <c r="AG168" s="155"/>
      <c r="AH168" s="155"/>
      <c r="AI168" s="154"/>
      <c r="AJ168" s="155"/>
      <c r="AK168" s="155"/>
      <c r="AL168" s="155"/>
      <c r="AM168" s="155"/>
      <c r="AN168" s="156"/>
    </row>
    <row r="169" spans="1:40" s="28" customFormat="1" ht="19" customHeight="1">
      <c r="A169" s="153"/>
      <c r="B169" s="153"/>
      <c r="C169" s="153"/>
      <c r="D169" s="153"/>
      <c r="E169" s="154"/>
      <c r="F169" s="155"/>
      <c r="G169" s="155"/>
      <c r="H169" s="155"/>
      <c r="I169" s="155"/>
      <c r="J169" s="154"/>
      <c r="K169" s="155"/>
      <c r="L169" s="155"/>
      <c r="M169" s="155"/>
      <c r="N169" s="155"/>
      <c r="O169" s="154"/>
      <c r="P169" s="155"/>
      <c r="Q169" s="155"/>
      <c r="R169" s="155"/>
      <c r="S169" s="155"/>
      <c r="T169" s="154"/>
      <c r="U169" s="155"/>
      <c r="V169" s="155"/>
      <c r="W169" s="155"/>
      <c r="X169" s="155"/>
      <c r="Y169" s="154"/>
      <c r="Z169" s="155"/>
      <c r="AA169" s="155"/>
      <c r="AB169" s="155"/>
      <c r="AC169" s="155"/>
      <c r="AD169" s="154"/>
      <c r="AE169" s="155"/>
      <c r="AF169" s="155"/>
      <c r="AG169" s="155"/>
      <c r="AH169" s="155"/>
      <c r="AI169" s="154"/>
      <c r="AJ169" s="155"/>
      <c r="AK169" s="155"/>
      <c r="AL169" s="155"/>
      <c r="AM169" s="155"/>
      <c r="AN169" s="156"/>
    </row>
    <row r="170" spans="1:40" s="28" customFormat="1" ht="19" customHeight="1">
      <c r="A170" s="153"/>
      <c r="B170" s="153"/>
      <c r="C170" s="153"/>
      <c r="D170" s="153"/>
      <c r="E170" s="154"/>
      <c r="F170" s="155"/>
      <c r="G170" s="155"/>
      <c r="H170" s="155"/>
      <c r="I170" s="155"/>
      <c r="J170" s="154"/>
      <c r="K170" s="155"/>
      <c r="L170" s="155"/>
      <c r="M170" s="155"/>
      <c r="N170" s="155"/>
      <c r="O170" s="154"/>
      <c r="P170" s="155"/>
      <c r="Q170" s="155"/>
      <c r="R170" s="155"/>
      <c r="S170" s="155"/>
      <c r="T170" s="154"/>
      <c r="U170" s="155"/>
      <c r="V170" s="155"/>
      <c r="W170" s="155"/>
      <c r="X170" s="155"/>
      <c r="Y170" s="154"/>
      <c r="Z170" s="155"/>
      <c r="AA170" s="155"/>
      <c r="AB170" s="155"/>
      <c r="AC170" s="155"/>
      <c r="AD170" s="154"/>
      <c r="AE170" s="155"/>
      <c r="AF170" s="155"/>
      <c r="AG170" s="155"/>
      <c r="AH170" s="155"/>
      <c r="AI170" s="154"/>
      <c r="AJ170" s="155"/>
      <c r="AK170" s="155"/>
      <c r="AL170" s="155"/>
      <c r="AM170" s="155"/>
      <c r="AN170" s="156"/>
    </row>
    <row r="171" spans="1:40" s="28" customFormat="1" ht="19" customHeight="1">
      <c r="A171" s="153"/>
      <c r="B171" s="153"/>
      <c r="C171" s="153"/>
      <c r="D171" s="153"/>
      <c r="E171" s="154"/>
      <c r="F171" s="155"/>
      <c r="G171" s="155"/>
      <c r="H171" s="155"/>
      <c r="I171" s="155"/>
      <c r="J171" s="154"/>
      <c r="K171" s="155"/>
      <c r="L171" s="155"/>
      <c r="M171" s="155"/>
      <c r="N171" s="155"/>
      <c r="O171" s="154"/>
      <c r="P171" s="155"/>
      <c r="Q171" s="155"/>
      <c r="R171" s="155"/>
      <c r="S171" s="155"/>
      <c r="T171" s="154"/>
      <c r="U171" s="155"/>
      <c r="V171" s="155"/>
      <c r="W171" s="155"/>
      <c r="X171" s="155"/>
      <c r="Y171" s="154"/>
      <c r="Z171" s="155"/>
      <c r="AA171" s="155"/>
      <c r="AB171" s="155"/>
      <c r="AC171" s="155"/>
      <c r="AD171" s="154"/>
      <c r="AE171" s="155"/>
      <c r="AF171" s="155"/>
      <c r="AG171" s="155"/>
      <c r="AH171" s="155"/>
      <c r="AI171" s="154"/>
      <c r="AJ171" s="155"/>
      <c r="AK171" s="155"/>
      <c r="AL171" s="155"/>
      <c r="AM171" s="155"/>
      <c r="AN171" s="156"/>
    </row>
    <row r="172" spans="1:40" s="28" customFormat="1" ht="19" customHeight="1">
      <c r="A172" s="153"/>
      <c r="B172" s="153"/>
      <c r="C172" s="153"/>
      <c r="D172" s="153"/>
      <c r="E172" s="154"/>
      <c r="F172" s="155"/>
      <c r="G172" s="155"/>
      <c r="H172" s="155"/>
      <c r="I172" s="155"/>
      <c r="J172" s="154"/>
      <c r="K172" s="155"/>
      <c r="L172" s="155"/>
      <c r="M172" s="155"/>
      <c r="N172" s="155"/>
      <c r="O172" s="154"/>
      <c r="P172" s="155"/>
      <c r="Q172" s="155"/>
      <c r="R172" s="155"/>
      <c r="S172" s="155"/>
      <c r="T172" s="154"/>
      <c r="U172" s="155"/>
      <c r="V172" s="155"/>
      <c r="W172" s="155"/>
      <c r="X172" s="155"/>
      <c r="Y172" s="154"/>
      <c r="Z172" s="155"/>
      <c r="AA172" s="155"/>
      <c r="AB172" s="155"/>
      <c r="AC172" s="155"/>
      <c r="AD172" s="154"/>
      <c r="AE172" s="155"/>
      <c r="AF172" s="155"/>
      <c r="AG172" s="155"/>
      <c r="AH172" s="155"/>
      <c r="AI172" s="154"/>
      <c r="AJ172" s="155"/>
      <c r="AK172" s="155"/>
      <c r="AL172" s="155"/>
      <c r="AM172" s="155"/>
      <c r="AN172" s="156"/>
    </row>
    <row r="173" spans="1:40" s="28" customFormat="1" ht="19" customHeight="1">
      <c r="A173" s="153"/>
      <c r="B173" s="153"/>
      <c r="C173" s="153"/>
      <c r="D173" s="153"/>
      <c r="E173" s="154"/>
      <c r="F173" s="155"/>
      <c r="G173" s="155"/>
      <c r="H173" s="155"/>
      <c r="I173" s="155"/>
      <c r="J173" s="154"/>
      <c r="K173" s="155"/>
      <c r="L173" s="155"/>
      <c r="M173" s="155"/>
      <c r="N173" s="155"/>
      <c r="O173" s="154"/>
      <c r="P173" s="155"/>
      <c r="Q173" s="155"/>
      <c r="R173" s="155"/>
      <c r="S173" s="155"/>
      <c r="T173" s="154"/>
      <c r="U173" s="155"/>
      <c r="V173" s="155"/>
      <c r="W173" s="155"/>
      <c r="X173" s="155"/>
      <c r="Y173" s="154"/>
      <c r="Z173" s="155"/>
      <c r="AA173" s="155"/>
      <c r="AB173" s="155"/>
      <c r="AC173" s="155"/>
      <c r="AD173" s="154"/>
      <c r="AE173" s="155"/>
      <c r="AF173" s="155"/>
      <c r="AG173" s="155"/>
      <c r="AH173" s="155"/>
      <c r="AI173" s="154"/>
      <c r="AJ173" s="155"/>
      <c r="AK173" s="155"/>
      <c r="AL173" s="155"/>
      <c r="AM173" s="155"/>
      <c r="AN173" s="156"/>
    </row>
    <row r="174" spans="1:40" s="28" customFormat="1" ht="19" customHeight="1">
      <c r="A174" s="153"/>
      <c r="B174" s="153"/>
      <c r="C174" s="153"/>
      <c r="D174" s="153"/>
      <c r="E174" s="154"/>
      <c r="F174" s="155"/>
      <c r="G174" s="155"/>
      <c r="H174" s="155"/>
      <c r="I174" s="155"/>
      <c r="J174" s="154"/>
      <c r="K174" s="155"/>
      <c r="L174" s="155"/>
      <c r="M174" s="155"/>
      <c r="N174" s="155"/>
      <c r="O174" s="154"/>
      <c r="P174" s="155"/>
      <c r="Q174" s="155"/>
      <c r="R174" s="155"/>
      <c r="S174" s="155"/>
      <c r="T174" s="154"/>
      <c r="U174" s="155"/>
      <c r="V174" s="155"/>
      <c r="W174" s="155"/>
      <c r="X174" s="155"/>
      <c r="Y174" s="154"/>
      <c r="Z174" s="155"/>
      <c r="AA174" s="155"/>
      <c r="AB174" s="155"/>
      <c r="AC174" s="155"/>
      <c r="AD174" s="154"/>
      <c r="AE174" s="155"/>
      <c r="AF174" s="155"/>
      <c r="AG174" s="155"/>
      <c r="AH174" s="155"/>
      <c r="AI174" s="154"/>
      <c r="AJ174" s="155"/>
      <c r="AK174" s="155"/>
      <c r="AL174" s="155"/>
      <c r="AM174" s="155"/>
      <c r="AN174" s="156"/>
    </row>
    <row r="175" spans="1:40" s="28" customFormat="1" ht="19" customHeight="1">
      <c r="A175" s="153"/>
      <c r="B175" s="153"/>
      <c r="C175" s="153"/>
      <c r="D175" s="153"/>
      <c r="E175" s="154"/>
      <c r="F175" s="155"/>
      <c r="G175" s="155"/>
      <c r="H175" s="155"/>
      <c r="I175" s="155"/>
      <c r="J175" s="154"/>
      <c r="K175" s="155"/>
      <c r="L175" s="155"/>
      <c r="M175" s="155"/>
      <c r="N175" s="155"/>
      <c r="O175" s="154"/>
      <c r="P175" s="155"/>
      <c r="Q175" s="155"/>
      <c r="R175" s="155"/>
      <c r="S175" s="155"/>
      <c r="T175" s="154"/>
      <c r="U175" s="155"/>
      <c r="V175" s="155"/>
      <c r="W175" s="155"/>
      <c r="X175" s="155"/>
      <c r="Y175" s="154"/>
      <c r="Z175" s="155"/>
      <c r="AA175" s="155"/>
      <c r="AB175" s="155"/>
      <c r="AC175" s="155"/>
      <c r="AD175" s="154"/>
      <c r="AE175" s="155"/>
      <c r="AF175" s="155"/>
      <c r="AG175" s="155"/>
      <c r="AH175" s="155"/>
      <c r="AI175" s="154"/>
      <c r="AJ175" s="155"/>
      <c r="AK175" s="155"/>
      <c r="AL175" s="155"/>
      <c r="AM175" s="155"/>
      <c r="AN175" s="156"/>
    </row>
    <row r="176" spans="1:40" s="28" customFormat="1" ht="19" customHeight="1">
      <c r="A176" s="153"/>
      <c r="B176" s="153"/>
      <c r="C176" s="153"/>
      <c r="D176" s="153"/>
      <c r="E176" s="154"/>
      <c r="F176" s="155"/>
      <c r="G176" s="155"/>
      <c r="H176" s="155"/>
      <c r="I176" s="155"/>
      <c r="J176" s="154"/>
      <c r="K176" s="155"/>
      <c r="L176" s="155"/>
      <c r="M176" s="155"/>
      <c r="N176" s="155"/>
      <c r="O176" s="154"/>
      <c r="P176" s="155"/>
      <c r="Q176" s="155"/>
      <c r="R176" s="155"/>
      <c r="S176" s="155"/>
      <c r="T176" s="154"/>
      <c r="U176" s="155"/>
      <c r="V176" s="155"/>
      <c r="W176" s="155"/>
      <c r="X176" s="155"/>
      <c r="Y176" s="154"/>
      <c r="Z176" s="155"/>
      <c r="AA176" s="155"/>
      <c r="AB176" s="155"/>
      <c r="AC176" s="155"/>
      <c r="AD176" s="154"/>
      <c r="AE176" s="155"/>
      <c r="AF176" s="155"/>
      <c r="AG176" s="155"/>
      <c r="AH176" s="155"/>
      <c r="AI176" s="154"/>
      <c r="AJ176" s="155"/>
      <c r="AK176" s="155"/>
      <c r="AL176" s="155"/>
      <c r="AM176" s="155"/>
      <c r="AN176" s="156"/>
    </row>
    <row r="177" spans="1:40" s="28" customFormat="1" ht="19" customHeight="1">
      <c r="A177" s="153"/>
      <c r="B177" s="153"/>
      <c r="C177" s="153"/>
      <c r="D177" s="153"/>
      <c r="E177" s="154"/>
      <c r="F177" s="155"/>
      <c r="G177" s="155"/>
      <c r="H177" s="155"/>
      <c r="I177" s="155"/>
      <c r="J177" s="154"/>
      <c r="K177" s="155"/>
      <c r="L177" s="155"/>
      <c r="M177" s="155"/>
      <c r="N177" s="155"/>
      <c r="O177" s="154"/>
      <c r="P177" s="155"/>
      <c r="Q177" s="155"/>
      <c r="R177" s="155"/>
      <c r="S177" s="155"/>
      <c r="T177" s="154"/>
      <c r="U177" s="155"/>
      <c r="V177" s="155"/>
      <c r="W177" s="155"/>
      <c r="X177" s="155"/>
      <c r="Y177" s="154"/>
      <c r="Z177" s="155"/>
      <c r="AA177" s="155"/>
      <c r="AB177" s="155"/>
      <c r="AC177" s="155"/>
      <c r="AD177" s="154"/>
      <c r="AE177" s="155"/>
      <c r="AF177" s="155"/>
      <c r="AG177" s="155"/>
      <c r="AH177" s="155"/>
      <c r="AI177" s="154"/>
      <c r="AJ177" s="155"/>
      <c r="AK177" s="155"/>
      <c r="AL177" s="155"/>
      <c r="AM177" s="155"/>
      <c r="AN177" s="156"/>
    </row>
    <row r="178" spans="1:40" s="28" customFormat="1" ht="19" customHeight="1">
      <c r="A178" s="153"/>
      <c r="B178" s="153"/>
      <c r="C178" s="153"/>
      <c r="D178" s="153"/>
      <c r="E178" s="154"/>
      <c r="F178" s="155"/>
      <c r="G178" s="155"/>
      <c r="H178" s="155"/>
      <c r="I178" s="155"/>
      <c r="J178" s="154"/>
      <c r="K178" s="155"/>
      <c r="L178" s="155"/>
      <c r="M178" s="155"/>
      <c r="N178" s="155"/>
      <c r="O178" s="154"/>
      <c r="P178" s="155"/>
      <c r="Q178" s="155"/>
      <c r="R178" s="155"/>
      <c r="S178" s="155"/>
      <c r="T178" s="154"/>
      <c r="U178" s="155"/>
      <c r="V178" s="155"/>
      <c r="W178" s="155"/>
      <c r="X178" s="155"/>
      <c r="Y178" s="154"/>
      <c r="Z178" s="155"/>
      <c r="AA178" s="155"/>
      <c r="AB178" s="155"/>
      <c r="AC178" s="155"/>
      <c r="AD178" s="154"/>
      <c r="AE178" s="155"/>
      <c r="AF178" s="155"/>
      <c r="AG178" s="155"/>
      <c r="AH178" s="155"/>
      <c r="AI178" s="154"/>
      <c r="AJ178" s="155"/>
      <c r="AK178" s="155"/>
      <c r="AL178" s="155"/>
      <c r="AM178" s="155"/>
      <c r="AN178" s="156"/>
    </row>
    <row r="179" spans="1:40" s="28" customFormat="1" ht="19" customHeight="1">
      <c r="A179" s="153"/>
      <c r="B179" s="153"/>
      <c r="C179" s="153"/>
      <c r="D179" s="153"/>
      <c r="E179" s="154"/>
      <c r="F179" s="155"/>
      <c r="G179" s="155"/>
      <c r="H179" s="155"/>
      <c r="I179" s="155"/>
      <c r="J179" s="154"/>
      <c r="K179" s="155"/>
      <c r="L179" s="155"/>
      <c r="M179" s="155"/>
      <c r="N179" s="155"/>
      <c r="O179" s="154"/>
      <c r="P179" s="155"/>
      <c r="Q179" s="155"/>
      <c r="R179" s="155"/>
      <c r="S179" s="155"/>
      <c r="T179" s="154"/>
      <c r="U179" s="155"/>
      <c r="V179" s="155"/>
      <c r="W179" s="155"/>
      <c r="X179" s="155"/>
      <c r="Y179" s="154"/>
      <c r="Z179" s="155"/>
      <c r="AA179" s="155"/>
      <c r="AB179" s="155"/>
      <c r="AC179" s="155"/>
      <c r="AD179" s="154"/>
      <c r="AE179" s="155"/>
      <c r="AF179" s="155"/>
      <c r="AG179" s="155"/>
      <c r="AH179" s="155"/>
      <c r="AI179" s="154"/>
      <c r="AJ179" s="155"/>
      <c r="AK179" s="155"/>
      <c r="AL179" s="155"/>
      <c r="AM179" s="155"/>
      <c r="AN179" s="156"/>
    </row>
    <row r="180" spans="1:40" s="28" customFormat="1" ht="19" customHeight="1">
      <c r="A180" s="153"/>
      <c r="B180" s="153"/>
      <c r="C180" s="153"/>
      <c r="D180" s="153"/>
      <c r="E180" s="154"/>
      <c r="F180" s="155"/>
      <c r="G180" s="155"/>
      <c r="H180" s="155"/>
      <c r="I180" s="155"/>
      <c r="J180" s="154"/>
      <c r="K180" s="155"/>
      <c r="L180" s="155"/>
      <c r="M180" s="155"/>
      <c r="N180" s="155"/>
      <c r="O180" s="154"/>
      <c r="P180" s="155"/>
      <c r="Q180" s="155"/>
      <c r="R180" s="155"/>
      <c r="S180" s="155"/>
      <c r="T180" s="154"/>
      <c r="U180" s="155"/>
      <c r="V180" s="155"/>
      <c r="W180" s="155"/>
      <c r="X180" s="155"/>
      <c r="Y180" s="154"/>
      <c r="Z180" s="155"/>
      <c r="AA180" s="155"/>
      <c r="AB180" s="155"/>
      <c r="AC180" s="155"/>
      <c r="AD180" s="154"/>
      <c r="AE180" s="155"/>
      <c r="AF180" s="155"/>
      <c r="AG180" s="155"/>
      <c r="AH180" s="155"/>
      <c r="AI180" s="154"/>
      <c r="AJ180" s="155"/>
      <c r="AK180" s="155"/>
      <c r="AL180" s="155"/>
      <c r="AM180" s="155"/>
      <c r="AN180" s="156"/>
    </row>
    <row r="181" spans="1:40" s="28" customFormat="1" ht="19" customHeight="1">
      <c r="A181" s="153"/>
      <c r="B181" s="153"/>
      <c r="C181" s="153"/>
      <c r="D181" s="153"/>
      <c r="E181" s="154"/>
      <c r="F181" s="155"/>
      <c r="G181" s="155"/>
      <c r="H181" s="155"/>
      <c r="I181" s="155"/>
      <c r="J181" s="154"/>
      <c r="K181" s="155"/>
      <c r="L181" s="155"/>
      <c r="M181" s="155"/>
      <c r="N181" s="155"/>
      <c r="O181" s="154"/>
      <c r="P181" s="155"/>
      <c r="Q181" s="155"/>
      <c r="R181" s="155"/>
      <c r="S181" s="155"/>
      <c r="T181" s="154"/>
      <c r="U181" s="155"/>
      <c r="V181" s="155"/>
      <c r="W181" s="155"/>
      <c r="X181" s="155"/>
      <c r="Y181" s="154"/>
      <c r="Z181" s="155"/>
      <c r="AA181" s="155"/>
      <c r="AB181" s="155"/>
      <c r="AC181" s="155"/>
      <c r="AD181" s="154"/>
      <c r="AE181" s="155"/>
      <c r="AF181" s="155"/>
      <c r="AG181" s="155"/>
      <c r="AH181" s="155"/>
      <c r="AI181" s="154"/>
      <c r="AJ181" s="155"/>
      <c r="AK181" s="155"/>
      <c r="AL181" s="155"/>
      <c r="AM181" s="155"/>
      <c r="AN181" s="156"/>
    </row>
    <row r="182" spans="1:40" s="28" customFormat="1" ht="19" customHeight="1">
      <c r="A182" s="153"/>
      <c r="B182" s="153"/>
      <c r="C182" s="153"/>
      <c r="D182" s="153"/>
      <c r="E182" s="154"/>
      <c r="F182" s="155"/>
      <c r="G182" s="155"/>
      <c r="H182" s="155"/>
      <c r="I182" s="155"/>
      <c r="J182" s="154"/>
      <c r="K182" s="155"/>
      <c r="L182" s="155"/>
      <c r="M182" s="155"/>
      <c r="N182" s="155"/>
      <c r="O182" s="154"/>
      <c r="P182" s="155"/>
      <c r="Q182" s="155"/>
      <c r="R182" s="155"/>
      <c r="S182" s="155"/>
      <c r="T182" s="154"/>
      <c r="U182" s="155"/>
      <c r="V182" s="155"/>
      <c r="W182" s="155"/>
      <c r="X182" s="155"/>
      <c r="Y182" s="154"/>
      <c r="Z182" s="155"/>
      <c r="AA182" s="155"/>
      <c r="AB182" s="155"/>
      <c r="AC182" s="155"/>
      <c r="AD182" s="154"/>
      <c r="AE182" s="155"/>
      <c r="AF182" s="155"/>
      <c r="AG182" s="155"/>
      <c r="AH182" s="155"/>
      <c r="AI182" s="154"/>
      <c r="AJ182" s="155"/>
      <c r="AK182" s="155"/>
      <c r="AL182" s="155"/>
      <c r="AM182" s="155"/>
      <c r="AN182" s="156"/>
    </row>
    <row r="183" spans="1:40" s="28" customFormat="1" ht="19" customHeight="1">
      <c r="A183" s="153"/>
      <c r="B183" s="153"/>
      <c r="C183" s="153"/>
      <c r="D183" s="153"/>
      <c r="E183" s="154"/>
      <c r="F183" s="155"/>
      <c r="G183" s="155"/>
      <c r="H183" s="155"/>
      <c r="I183" s="155"/>
      <c r="J183" s="154"/>
      <c r="K183" s="155"/>
      <c r="L183" s="155"/>
      <c r="M183" s="155"/>
      <c r="N183" s="155"/>
      <c r="O183" s="154"/>
      <c r="P183" s="155"/>
      <c r="Q183" s="155"/>
      <c r="R183" s="155"/>
      <c r="S183" s="155"/>
      <c r="T183" s="154"/>
      <c r="U183" s="155"/>
      <c r="V183" s="155"/>
      <c r="W183" s="155"/>
      <c r="X183" s="155"/>
      <c r="Y183" s="154"/>
      <c r="Z183" s="155"/>
      <c r="AA183" s="155"/>
      <c r="AB183" s="155"/>
      <c r="AC183" s="155"/>
      <c r="AD183" s="154"/>
      <c r="AE183" s="155"/>
      <c r="AF183" s="155"/>
      <c r="AG183" s="155"/>
      <c r="AH183" s="155"/>
      <c r="AI183" s="154"/>
      <c r="AJ183" s="155"/>
      <c r="AK183" s="155"/>
      <c r="AL183" s="155"/>
      <c r="AM183" s="155"/>
      <c r="AN183" s="156"/>
    </row>
    <row r="184" spans="1:40" s="28" customFormat="1" ht="19" customHeight="1">
      <c r="A184" s="153"/>
      <c r="B184" s="153"/>
      <c r="C184" s="153"/>
      <c r="D184" s="153"/>
      <c r="E184" s="154"/>
      <c r="F184" s="155"/>
      <c r="G184" s="155"/>
      <c r="H184" s="155"/>
      <c r="I184" s="155"/>
      <c r="J184" s="154"/>
      <c r="K184" s="155"/>
      <c r="L184" s="155"/>
      <c r="M184" s="155"/>
      <c r="N184" s="155"/>
      <c r="O184" s="154"/>
      <c r="P184" s="155"/>
      <c r="Q184" s="155"/>
      <c r="R184" s="155"/>
      <c r="S184" s="155"/>
      <c r="T184" s="154"/>
      <c r="U184" s="155"/>
      <c r="V184" s="155"/>
      <c r="W184" s="155"/>
      <c r="X184" s="155"/>
      <c r="Y184" s="154"/>
      <c r="Z184" s="155"/>
      <c r="AA184" s="155"/>
      <c r="AB184" s="155"/>
      <c r="AC184" s="155"/>
      <c r="AD184" s="154"/>
      <c r="AE184" s="155"/>
      <c r="AF184" s="155"/>
      <c r="AG184" s="155"/>
      <c r="AH184" s="155"/>
      <c r="AI184" s="154"/>
      <c r="AJ184" s="155"/>
      <c r="AK184" s="155"/>
      <c r="AL184" s="155"/>
      <c r="AM184" s="155"/>
      <c r="AN184" s="156"/>
    </row>
    <row r="185" spans="1:40" s="28" customFormat="1" ht="19" customHeight="1">
      <c r="A185" s="153"/>
      <c r="B185" s="153"/>
      <c r="C185" s="153"/>
      <c r="D185" s="153"/>
      <c r="E185" s="154"/>
      <c r="F185" s="155"/>
      <c r="G185" s="155"/>
      <c r="H185" s="155"/>
      <c r="I185" s="155"/>
      <c r="J185" s="154"/>
      <c r="K185" s="155"/>
      <c r="L185" s="155"/>
      <c r="M185" s="155"/>
      <c r="N185" s="155"/>
      <c r="O185" s="154"/>
      <c r="P185" s="155"/>
      <c r="Q185" s="155"/>
      <c r="R185" s="155"/>
      <c r="S185" s="155"/>
      <c r="T185" s="154"/>
      <c r="U185" s="155"/>
      <c r="V185" s="155"/>
      <c r="W185" s="155"/>
      <c r="X185" s="155"/>
      <c r="Y185" s="154"/>
      <c r="Z185" s="155"/>
      <c r="AA185" s="155"/>
      <c r="AB185" s="155"/>
      <c r="AC185" s="155"/>
      <c r="AD185" s="154"/>
      <c r="AE185" s="155"/>
      <c r="AF185" s="155"/>
      <c r="AG185" s="155"/>
      <c r="AH185" s="155"/>
      <c r="AI185" s="154"/>
      <c r="AJ185" s="155"/>
      <c r="AK185" s="155"/>
      <c r="AL185" s="155"/>
      <c r="AM185" s="155"/>
      <c r="AN185" s="156"/>
    </row>
    <row r="186" spans="1:40" s="28" customFormat="1" ht="19" customHeight="1">
      <c r="A186" s="153"/>
      <c r="B186" s="153"/>
      <c r="C186" s="153"/>
      <c r="D186" s="153"/>
      <c r="E186" s="154"/>
      <c r="F186" s="155"/>
      <c r="G186" s="155"/>
      <c r="H186" s="155"/>
      <c r="I186" s="155"/>
      <c r="J186" s="154"/>
      <c r="K186" s="155"/>
      <c r="L186" s="155"/>
      <c r="M186" s="155"/>
      <c r="N186" s="155"/>
      <c r="O186" s="154"/>
      <c r="P186" s="155"/>
      <c r="Q186" s="155"/>
      <c r="R186" s="155"/>
      <c r="S186" s="155"/>
      <c r="T186" s="154"/>
      <c r="U186" s="155"/>
      <c r="V186" s="155"/>
      <c r="W186" s="155"/>
      <c r="X186" s="155"/>
      <c r="Y186" s="154"/>
      <c r="Z186" s="155"/>
      <c r="AA186" s="155"/>
      <c r="AB186" s="155"/>
      <c r="AC186" s="155"/>
      <c r="AD186" s="154"/>
      <c r="AE186" s="155"/>
      <c r="AF186" s="155"/>
      <c r="AG186" s="155"/>
      <c r="AH186" s="155"/>
      <c r="AI186" s="154"/>
      <c r="AJ186" s="155"/>
      <c r="AK186" s="155"/>
      <c r="AL186" s="155"/>
      <c r="AM186" s="155"/>
      <c r="AN186" s="156"/>
    </row>
    <row r="187" spans="1:40" s="28" customFormat="1" ht="19" customHeight="1">
      <c r="A187" s="153"/>
      <c r="B187" s="153"/>
      <c r="C187" s="153"/>
      <c r="D187" s="153"/>
      <c r="E187" s="154"/>
      <c r="F187" s="155"/>
      <c r="G187" s="155"/>
      <c r="H187" s="155"/>
      <c r="I187" s="155"/>
      <c r="J187" s="154"/>
      <c r="K187" s="155"/>
      <c r="L187" s="155"/>
      <c r="M187" s="155"/>
      <c r="N187" s="155"/>
      <c r="O187" s="154"/>
      <c r="P187" s="155"/>
      <c r="Q187" s="155"/>
      <c r="R187" s="155"/>
      <c r="S187" s="155"/>
      <c r="T187" s="154"/>
      <c r="U187" s="155"/>
      <c r="V187" s="155"/>
      <c r="W187" s="155"/>
      <c r="X187" s="155"/>
      <c r="Y187" s="154"/>
      <c r="Z187" s="155"/>
      <c r="AA187" s="155"/>
      <c r="AB187" s="155"/>
      <c r="AC187" s="155"/>
      <c r="AD187" s="154"/>
      <c r="AE187" s="155"/>
      <c r="AF187" s="155"/>
      <c r="AG187" s="155"/>
      <c r="AH187" s="155"/>
      <c r="AI187" s="154"/>
      <c r="AJ187" s="155"/>
      <c r="AK187" s="155"/>
      <c r="AL187" s="155"/>
      <c r="AM187" s="155"/>
      <c r="AN187" s="156"/>
    </row>
    <row r="188" spans="1:40" s="28" customFormat="1" ht="19" customHeight="1">
      <c r="A188" s="153"/>
      <c r="B188" s="153"/>
      <c r="C188" s="153"/>
      <c r="D188" s="153"/>
      <c r="E188" s="154"/>
      <c r="F188" s="155"/>
      <c r="G188" s="155"/>
      <c r="H188" s="155"/>
      <c r="I188" s="155"/>
      <c r="J188" s="154"/>
      <c r="K188" s="155"/>
      <c r="L188" s="155"/>
      <c r="M188" s="155"/>
      <c r="N188" s="155"/>
      <c r="O188" s="154"/>
      <c r="P188" s="155"/>
      <c r="Q188" s="155"/>
      <c r="R188" s="155"/>
      <c r="S188" s="155"/>
      <c r="T188" s="154"/>
      <c r="U188" s="155"/>
      <c r="V188" s="155"/>
      <c r="W188" s="155"/>
      <c r="X188" s="155"/>
      <c r="Y188" s="154"/>
      <c r="Z188" s="155"/>
      <c r="AA188" s="155"/>
      <c r="AB188" s="155"/>
      <c r="AC188" s="155"/>
      <c r="AD188" s="154"/>
      <c r="AE188" s="155"/>
      <c r="AF188" s="155"/>
      <c r="AG188" s="155"/>
      <c r="AH188" s="155"/>
      <c r="AI188" s="154"/>
      <c r="AJ188" s="155"/>
      <c r="AK188" s="155"/>
      <c r="AL188" s="155"/>
      <c r="AM188" s="155"/>
      <c r="AN188" s="156"/>
    </row>
    <row r="189" spans="1:40" s="28" customFormat="1" ht="19" customHeight="1">
      <c r="A189" s="153"/>
      <c r="B189" s="153"/>
      <c r="C189" s="153"/>
      <c r="D189" s="153"/>
      <c r="E189" s="154"/>
      <c r="F189" s="155"/>
      <c r="G189" s="155"/>
      <c r="H189" s="155"/>
      <c r="I189" s="155"/>
      <c r="J189" s="154"/>
      <c r="K189" s="155"/>
      <c r="L189" s="155"/>
      <c r="M189" s="155"/>
      <c r="N189" s="155"/>
      <c r="O189" s="154"/>
      <c r="P189" s="155"/>
      <c r="Q189" s="155"/>
      <c r="R189" s="155"/>
      <c r="S189" s="155"/>
      <c r="T189" s="154"/>
      <c r="U189" s="155"/>
      <c r="V189" s="155"/>
      <c r="W189" s="155"/>
      <c r="X189" s="155"/>
      <c r="Y189" s="154"/>
      <c r="Z189" s="155"/>
      <c r="AA189" s="155"/>
      <c r="AB189" s="155"/>
      <c r="AC189" s="155"/>
      <c r="AD189" s="154"/>
      <c r="AE189" s="155"/>
      <c r="AF189" s="155"/>
      <c r="AG189" s="155"/>
      <c r="AH189" s="155"/>
      <c r="AI189" s="154"/>
      <c r="AJ189" s="155"/>
      <c r="AK189" s="155"/>
      <c r="AL189" s="155"/>
      <c r="AM189" s="155"/>
      <c r="AN189" s="156"/>
    </row>
    <row r="190" spans="1:40" s="28" customFormat="1" ht="19" customHeight="1">
      <c r="A190" s="153"/>
      <c r="B190" s="153"/>
      <c r="C190" s="153"/>
      <c r="D190" s="153"/>
      <c r="E190" s="154"/>
      <c r="F190" s="155"/>
      <c r="G190" s="155"/>
      <c r="H190" s="155"/>
      <c r="I190" s="155"/>
      <c r="J190" s="154"/>
      <c r="K190" s="155"/>
      <c r="L190" s="155"/>
      <c r="M190" s="155"/>
      <c r="N190" s="155"/>
      <c r="O190" s="154"/>
      <c r="P190" s="155"/>
      <c r="Q190" s="155"/>
      <c r="R190" s="155"/>
      <c r="S190" s="155"/>
      <c r="T190" s="154"/>
      <c r="U190" s="155"/>
      <c r="V190" s="155"/>
      <c r="W190" s="155"/>
      <c r="X190" s="155"/>
      <c r="Y190" s="154"/>
      <c r="Z190" s="155"/>
      <c r="AA190" s="155"/>
      <c r="AB190" s="155"/>
      <c r="AC190" s="155"/>
      <c r="AD190" s="154"/>
      <c r="AE190" s="155"/>
      <c r="AF190" s="155"/>
      <c r="AG190" s="155"/>
      <c r="AH190" s="155"/>
      <c r="AI190" s="154"/>
      <c r="AJ190" s="155"/>
      <c r="AK190" s="155"/>
      <c r="AL190" s="155"/>
      <c r="AM190" s="155"/>
      <c r="AN190" s="156"/>
    </row>
    <row r="191" spans="1:40" s="28" customFormat="1" ht="19" customHeight="1">
      <c r="A191" s="153"/>
      <c r="B191" s="153"/>
      <c r="C191" s="153"/>
      <c r="D191" s="153"/>
      <c r="E191" s="154"/>
      <c r="F191" s="155"/>
      <c r="G191" s="155"/>
      <c r="H191" s="155"/>
      <c r="I191" s="155"/>
      <c r="J191" s="154"/>
      <c r="K191" s="155"/>
      <c r="L191" s="155"/>
      <c r="M191" s="155"/>
      <c r="N191" s="155"/>
      <c r="O191" s="154"/>
      <c r="P191" s="155"/>
      <c r="Q191" s="155"/>
      <c r="R191" s="155"/>
      <c r="S191" s="155"/>
      <c r="T191" s="154"/>
      <c r="U191" s="155"/>
      <c r="V191" s="155"/>
      <c r="W191" s="155"/>
      <c r="X191" s="155"/>
      <c r="Y191" s="154"/>
      <c r="Z191" s="155"/>
      <c r="AA191" s="155"/>
      <c r="AB191" s="155"/>
      <c r="AC191" s="155"/>
      <c r="AD191" s="154"/>
      <c r="AE191" s="155"/>
      <c r="AF191" s="155"/>
      <c r="AG191" s="155"/>
      <c r="AH191" s="155"/>
      <c r="AI191" s="154"/>
      <c r="AJ191" s="155"/>
      <c r="AK191" s="155"/>
      <c r="AL191" s="155"/>
      <c r="AM191" s="155"/>
      <c r="AN191" s="156"/>
    </row>
    <row r="192" spans="1:40" s="28" customFormat="1" ht="19" customHeight="1">
      <c r="A192" s="153"/>
      <c r="B192" s="153"/>
      <c r="C192" s="153"/>
      <c r="D192" s="153"/>
      <c r="E192" s="154"/>
      <c r="F192" s="155"/>
      <c r="G192" s="155"/>
      <c r="H192" s="155"/>
      <c r="I192" s="155"/>
      <c r="J192" s="154"/>
      <c r="K192" s="155"/>
      <c r="L192" s="155"/>
      <c r="M192" s="155"/>
      <c r="N192" s="155"/>
      <c r="O192" s="154"/>
      <c r="P192" s="155"/>
      <c r="Q192" s="155"/>
      <c r="R192" s="155"/>
      <c r="S192" s="155"/>
      <c r="T192" s="154"/>
      <c r="U192" s="155"/>
      <c r="V192" s="155"/>
      <c r="W192" s="155"/>
      <c r="X192" s="155"/>
      <c r="Y192" s="154"/>
      <c r="Z192" s="155"/>
      <c r="AA192" s="155"/>
      <c r="AB192" s="155"/>
      <c r="AC192" s="155"/>
      <c r="AD192" s="154"/>
      <c r="AE192" s="155"/>
      <c r="AF192" s="155"/>
      <c r="AG192" s="155"/>
      <c r="AH192" s="155"/>
      <c r="AI192" s="154"/>
      <c r="AJ192" s="155"/>
      <c r="AK192" s="155"/>
      <c r="AL192" s="155"/>
      <c r="AM192" s="155"/>
      <c r="AN192" s="156"/>
    </row>
    <row r="193" spans="1:40" s="28" customFormat="1" ht="19" customHeight="1">
      <c r="A193" s="153"/>
      <c r="B193" s="153"/>
      <c r="C193" s="153"/>
      <c r="D193" s="153"/>
      <c r="E193" s="154"/>
      <c r="F193" s="155"/>
      <c r="G193" s="155"/>
      <c r="H193" s="155"/>
      <c r="I193" s="155"/>
      <c r="J193" s="154"/>
      <c r="K193" s="155"/>
      <c r="L193" s="155"/>
      <c r="M193" s="155"/>
      <c r="N193" s="155"/>
      <c r="O193" s="154"/>
      <c r="P193" s="155"/>
      <c r="Q193" s="155"/>
      <c r="R193" s="155"/>
      <c r="S193" s="155"/>
      <c r="T193" s="154"/>
      <c r="U193" s="155"/>
      <c r="V193" s="155"/>
      <c r="W193" s="155"/>
      <c r="X193" s="155"/>
      <c r="Y193" s="154"/>
      <c r="Z193" s="155"/>
      <c r="AA193" s="155"/>
      <c r="AB193" s="155"/>
      <c r="AC193" s="155"/>
      <c r="AD193" s="154"/>
      <c r="AE193" s="155"/>
      <c r="AF193" s="155"/>
      <c r="AG193" s="155"/>
      <c r="AH193" s="155"/>
      <c r="AI193" s="154"/>
      <c r="AJ193" s="155"/>
      <c r="AK193" s="155"/>
      <c r="AL193" s="155"/>
      <c r="AM193" s="155"/>
      <c r="AN193" s="156"/>
    </row>
    <row r="194" spans="1:40" s="28" customFormat="1" ht="19" customHeight="1">
      <c r="A194" s="153"/>
      <c r="B194" s="153"/>
      <c r="C194" s="153"/>
      <c r="D194" s="153"/>
      <c r="E194" s="154"/>
      <c r="F194" s="155"/>
      <c r="G194" s="155"/>
      <c r="H194" s="155"/>
      <c r="I194" s="155"/>
      <c r="J194" s="154"/>
      <c r="K194" s="155"/>
      <c r="L194" s="155"/>
      <c r="M194" s="155"/>
      <c r="N194" s="155"/>
      <c r="O194" s="154"/>
      <c r="P194" s="155"/>
      <c r="Q194" s="155"/>
      <c r="R194" s="155"/>
      <c r="S194" s="155"/>
      <c r="T194" s="154"/>
      <c r="U194" s="155"/>
      <c r="V194" s="155"/>
      <c r="W194" s="155"/>
      <c r="X194" s="155"/>
      <c r="Y194" s="154"/>
      <c r="Z194" s="155"/>
      <c r="AA194" s="155"/>
      <c r="AB194" s="155"/>
      <c r="AC194" s="155"/>
      <c r="AD194" s="154"/>
      <c r="AE194" s="155"/>
      <c r="AF194" s="155"/>
      <c r="AG194" s="155"/>
      <c r="AH194" s="155"/>
      <c r="AI194" s="154"/>
      <c r="AJ194" s="155"/>
      <c r="AK194" s="155"/>
      <c r="AL194" s="155"/>
      <c r="AM194" s="155"/>
      <c r="AN194" s="156"/>
    </row>
    <row r="195" spans="1:40" s="28" customFormat="1" ht="19" customHeight="1">
      <c r="A195" s="153"/>
      <c r="B195" s="153"/>
      <c r="C195" s="153"/>
      <c r="D195" s="153"/>
      <c r="E195" s="154"/>
      <c r="F195" s="155"/>
      <c r="G195" s="155"/>
      <c r="H195" s="155"/>
      <c r="I195" s="155"/>
      <c r="J195" s="154"/>
      <c r="K195" s="155"/>
      <c r="L195" s="155"/>
      <c r="M195" s="155"/>
      <c r="N195" s="155"/>
      <c r="O195" s="154"/>
      <c r="P195" s="155"/>
      <c r="Q195" s="155"/>
      <c r="R195" s="155"/>
      <c r="S195" s="155"/>
      <c r="T195" s="154"/>
      <c r="U195" s="155"/>
      <c r="V195" s="155"/>
      <c r="W195" s="155"/>
      <c r="X195" s="155"/>
      <c r="Y195" s="154"/>
      <c r="Z195" s="155"/>
      <c r="AA195" s="155"/>
      <c r="AB195" s="155"/>
      <c r="AC195" s="155"/>
      <c r="AD195" s="154"/>
      <c r="AE195" s="155"/>
      <c r="AF195" s="155"/>
      <c r="AG195" s="155"/>
      <c r="AH195" s="155"/>
      <c r="AI195" s="154"/>
      <c r="AJ195" s="155"/>
      <c r="AK195" s="155"/>
      <c r="AL195" s="155"/>
      <c r="AM195" s="155"/>
      <c r="AN195" s="156"/>
    </row>
    <row r="196" spans="1:40" s="28" customFormat="1" ht="19" customHeight="1">
      <c r="A196" s="153"/>
      <c r="B196" s="153"/>
      <c r="C196" s="153"/>
      <c r="D196" s="153"/>
      <c r="E196" s="154"/>
      <c r="F196" s="155"/>
      <c r="G196" s="155"/>
      <c r="H196" s="155"/>
      <c r="I196" s="155"/>
      <c r="J196" s="154"/>
      <c r="K196" s="155"/>
      <c r="L196" s="155"/>
      <c r="M196" s="155"/>
      <c r="N196" s="155"/>
      <c r="O196" s="154"/>
      <c r="P196" s="155"/>
      <c r="Q196" s="155"/>
      <c r="R196" s="155"/>
      <c r="S196" s="155"/>
      <c r="T196" s="154"/>
      <c r="U196" s="155"/>
      <c r="V196" s="155"/>
      <c r="W196" s="155"/>
      <c r="X196" s="155"/>
      <c r="Y196" s="154"/>
      <c r="Z196" s="155"/>
      <c r="AA196" s="155"/>
      <c r="AB196" s="155"/>
      <c r="AC196" s="155"/>
      <c r="AD196" s="154"/>
      <c r="AE196" s="155"/>
      <c r="AF196" s="155"/>
      <c r="AG196" s="155"/>
      <c r="AH196" s="155"/>
      <c r="AI196" s="154"/>
      <c r="AJ196" s="155"/>
      <c r="AK196" s="155"/>
      <c r="AL196" s="155"/>
      <c r="AM196" s="155"/>
      <c r="AN196" s="156"/>
    </row>
    <row r="197" spans="1:40" s="28" customFormat="1" ht="19" customHeight="1">
      <c r="A197" s="153"/>
      <c r="B197" s="153"/>
      <c r="C197" s="153"/>
      <c r="D197" s="153"/>
      <c r="E197" s="154"/>
      <c r="F197" s="155"/>
      <c r="G197" s="155"/>
      <c r="H197" s="155"/>
      <c r="I197" s="155"/>
      <c r="J197" s="154"/>
      <c r="K197" s="155"/>
      <c r="L197" s="155"/>
      <c r="M197" s="155"/>
      <c r="N197" s="155"/>
      <c r="O197" s="154"/>
      <c r="P197" s="155"/>
      <c r="Q197" s="155"/>
      <c r="R197" s="155"/>
      <c r="S197" s="155"/>
      <c r="T197" s="154"/>
      <c r="U197" s="155"/>
      <c r="V197" s="155"/>
      <c r="W197" s="155"/>
      <c r="X197" s="155"/>
      <c r="Y197" s="154"/>
      <c r="Z197" s="155"/>
      <c r="AA197" s="155"/>
      <c r="AB197" s="155"/>
      <c r="AC197" s="155"/>
      <c r="AD197" s="154"/>
      <c r="AE197" s="155"/>
      <c r="AF197" s="155"/>
      <c r="AG197" s="155"/>
      <c r="AH197" s="155"/>
      <c r="AI197" s="154"/>
      <c r="AJ197" s="155"/>
      <c r="AK197" s="155"/>
      <c r="AL197" s="155"/>
      <c r="AM197" s="155"/>
      <c r="AN197" s="156"/>
    </row>
    <row r="198" spans="1:40" s="28" customFormat="1" ht="19" customHeight="1">
      <c r="A198" s="153"/>
      <c r="B198" s="153"/>
      <c r="C198" s="153"/>
      <c r="D198" s="153"/>
      <c r="E198" s="154"/>
      <c r="F198" s="155"/>
      <c r="G198" s="155"/>
      <c r="H198" s="155"/>
      <c r="I198" s="155"/>
      <c r="J198" s="154"/>
      <c r="K198" s="155"/>
      <c r="L198" s="155"/>
      <c r="M198" s="155"/>
      <c r="N198" s="155"/>
      <c r="O198" s="154"/>
      <c r="P198" s="155"/>
      <c r="Q198" s="155"/>
      <c r="R198" s="155"/>
      <c r="S198" s="155"/>
      <c r="T198" s="154"/>
      <c r="U198" s="155"/>
      <c r="V198" s="155"/>
      <c r="W198" s="155"/>
      <c r="X198" s="155"/>
      <c r="Y198" s="154"/>
      <c r="Z198" s="155"/>
      <c r="AA198" s="155"/>
      <c r="AB198" s="155"/>
      <c r="AC198" s="155"/>
      <c r="AD198" s="154"/>
      <c r="AE198" s="155"/>
      <c r="AF198" s="155"/>
      <c r="AG198" s="155"/>
      <c r="AH198" s="155"/>
      <c r="AI198" s="154"/>
      <c r="AJ198" s="155"/>
      <c r="AK198" s="155"/>
      <c r="AL198" s="155"/>
      <c r="AM198" s="155"/>
      <c r="AN198" s="156"/>
    </row>
    <row r="199" spans="1:40" s="28" customFormat="1" ht="19" customHeight="1">
      <c r="A199" s="153"/>
      <c r="B199" s="153"/>
      <c r="C199" s="153"/>
      <c r="D199" s="153"/>
      <c r="E199" s="154"/>
      <c r="F199" s="155"/>
      <c r="G199" s="155"/>
      <c r="H199" s="155"/>
      <c r="I199" s="155"/>
      <c r="J199" s="154"/>
      <c r="K199" s="155"/>
      <c r="L199" s="155"/>
      <c r="M199" s="155"/>
      <c r="N199" s="155"/>
      <c r="O199" s="154"/>
      <c r="P199" s="155"/>
      <c r="Q199" s="155"/>
      <c r="R199" s="155"/>
      <c r="S199" s="155"/>
      <c r="T199" s="154"/>
      <c r="U199" s="155"/>
      <c r="V199" s="155"/>
      <c r="W199" s="155"/>
      <c r="X199" s="155"/>
      <c r="Y199" s="154"/>
      <c r="Z199" s="155"/>
      <c r="AA199" s="155"/>
      <c r="AB199" s="155"/>
      <c r="AC199" s="155"/>
      <c r="AD199" s="154"/>
      <c r="AE199" s="155"/>
      <c r="AF199" s="155"/>
      <c r="AG199" s="155"/>
      <c r="AH199" s="155"/>
      <c r="AI199" s="154"/>
      <c r="AJ199" s="155"/>
      <c r="AK199" s="155"/>
      <c r="AL199" s="155"/>
      <c r="AM199" s="155"/>
      <c r="AN199" s="156"/>
    </row>
    <row r="200" spans="1:40" s="28" customFormat="1" ht="19" customHeight="1">
      <c r="A200" s="153"/>
      <c r="B200" s="153"/>
      <c r="C200" s="153"/>
      <c r="D200" s="153"/>
      <c r="E200" s="154"/>
      <c r="F200" s="155"/>
      <c r="G200" s="155"/>
      <c r="H200" s="155"/>
      <c r="I200" s="155"/>
      <c r="J200" s="154"/>
      <c r="K200" s="155"/>
      <c r="L200" s="155"/>
      <c r="M200" s="155"/>
      <c r="N200" s="155"/>
      <c r="O200" s="154"/>
      <c r="P200" s="155"/>
      <c r="Q200" s="155"/>
      <c r="R200" s="155"/>
      <c r="S200" s="155"/>
      <c r="T200" s="154"/>
      <c r="U200" s="155"/>
      <c r="V200" s="155"/>
      <c r="W200" s="155"/>
      <c r="X200" s="155"/>
      <c r="Y200" s="154"/>
      <c r="Z200" s="155"/>
      <c r="AA200" s="155"/>
      <c r="AB200" s="155"/>
      <c r="AC200" s="155"/>
      <c r="AD200" s="154"/>
      <c r="AE200" s="155"/>
      <c r="AF200" s="155"/>
      <c r="AG200" s="155"/>
      <c r="AH200" s="155"/>
      <c r="AI200" s="154"/>
      <c r="AJ200" s="155"/>
      <c r="AK200" s="155"/>
      <c r="AL200" s="155"/>
      <c r="AM200" s="155"/>
      <c r="AN200" s="156"/>
    </row>
    <row r="201" spans="1:40" s="28" customFormat="1" ht="19" customHeight="1">
      <c r="A201" s="153"/>
      <c r="B201" s="153"/>
      <c r="C201" s="153"/>
      <c r="D201" s="153"/>
      <c r="E201" s="154"/>
      <c r="F201" s="155"/>
      <c r="G201" s="155"/>
      <c r="H201" s="155"/>
      <c r="I201" s="155"/>
      <c r="J201" s="154"/>
      <c r="K201" s="155"/>
      <c r="L201" s="155"/>
      <c r="M201" s="155"/>
      <c r="N201" s="155"/>
      <c r="O201" s="154"/>
      <c r="P201" s="155"/>
      <c r="Q201" s="155"/>
      <c r="R201" s="155"/>
      <c r="S201" s="155"/>
      <c r="T201" s="154"/>
      <c r="U201" s="155"/>
      <c r="V201" s="155"/>
      <c r="W201" s="155"/>
      <c r="X201" s="155"/>
      <c r="Y201" s="154"/>
      <c r="Z201" s="155"/>
      <c r="AA201" s="155"/>
      <c r="AB201" s="155"/>
      <c r="AC201" s="155"/>
      <c r="AD201" s="154"/>
      <c r="AE201" s="155"/>
      <c r="AF201" s="155"/>
      <c r="AG201" s="155"/>
      <c r="AH201" s="155"/>
      <c r="AI201" s="154"/>
      <c r="AJ201" s="155"/>
      <c r="AK201" s="155"/>
      <c r="AL201" s="155"/>
      <c r="AM201" s="155"/>
      <c r="AN201" s="156"/>
    </row>
    <row r="202" spans="1:40" s="28" customFormat="1" ht="19" customHeight="1">
      <c r="A202" s="153"/>
      <c r="B202" s="153"/>
      <c r="C202" s="153"/>
      <c r="D202" s="153"/>
      <c r="E202" s="154"/>
      <c r="F202" s="155"/>
      <c r="G202" s="155"/>
      <c r="H202" s="155"/>
      <c r="I202" s="155"/>
      <c r="J202" s="154"/>
      <c r="K202" s="155"/>
      <c r="L202" s="155"/>
      <c r="M202" s="155"/>
      <c r="N202" s="155"/>
      <c r="O202" s="154"/>
      <c r="P202" s="155"/>
      <c r="Q202" s="155"/>
      <c r="R202" s="155"/>
      <c r="S202" s="155"/>
      <c r="T202" s="154"/>
      <c r="U202" s="155"/>
      <c r="V202" s="155"/>
      <c r="W202" s="155"/>
      <c r="X202" s="155"/>
      <c r="Y202" s="154"/>
      <c r="Z202" s="155"/>
      <c r="AA202" s="155"/>
      <c r="AB202" s="155"/>
      <c r="AC202" s="155"/>
      <c r="AD202" s="154"/>
      <c r="AE202" s="155"/>
      <c r="AF202" s="155"/>
      <c r="AG202" s="155"/>
      <c r="AH202" s="155"/>
      <c r="AI202" s="154"/>
      <c r="AJ202" s="155"/>
      <c r="AK202" s="155"/>
      <c r="AL202" s="155"/>
      <c r="AM202" s="155"/>
      <c r="AN202" s="156"/>
    </row>
    <row r="203" spans="1:40" s="28" customFormat="1" ht="19" customHeight="1">
      <c r="A203" s="153"/>
      <c r="B203" s="153"/>
      <c r="C203" s="153"/>
      <c r="D203" s="153"/>
      <c r="E203" s="154"/>
      <c r="F203" s="155"/>
      <c r="G203" s="155"/>
      <c r="H203" s="155"/>
      <c r="I203" s="155"/>
      <c r="J203" s="154"/>
      <c r="K203" s="155"/>
      <c r="L203" s="155"/>
      <c r="M203" s="155"/>
      <c r="N203" s="155"/>
      <c r="O203" s="154"/>
      <c r="P203" s="155"/>
      <c r="Q203" s="155"/>
      <c r="R203" s="155"/>
      <c r="S203" s="155"/>
      <c r="T203" s="154"/>
      <c r="U203" s="155"/>
      <c r="V203" s="155"/>
      <c r="W203" s="155"/>
      <c r="X203" s="155"/>
      <c r="Y203" s="154"/>
      <c r="Z203" s="155"/>
      <c r="AA203" s="155"/>
      <c r="AB203" s="155"/>
      <c r="AC203" s="155"/>
      <c r="AD203" s="154"/>
      <c r="AE203" s="155"/>
      <c r="AF203" s="155"/>
      <c r="AG203" s="155"/>
      <c r="AH203" s="155"/>
      <c r="AI203" s="154"/>
      <c r="AJ203" s="155"/>
      <c r="AK203" s="155"/>
      <c r="AL203" s="155"/>
      <c r="AM203" s="155"/>
      <c r="AN203" s="156"/>
    </row>
    <row r="204" spans="1:40" s="28" customFormat="1" ht="19" customHeight="1">
      <c r="A204" s="153"/>
      <c r="B204" s="153"/>
      <c r="C204" s="153"/>
      <c r="D204" s="153"/>
      <c r="E204" s="154"/>
      <c r="F204" s="155"/>
      <c r="G204" s="155"/>
      <c r="H204" s="155"/>
      <c r="I204" s="155"/>
      <c r="J204" s="154"/>
      <c r="K204" s="155"/>
      <c r="L204" s="155"/>
      <c r="M204" s="155"/>
      <c r="N204" s="155"/>
      <c r="O204" s="154"/>
      <c r="P204" s="155"/>
      <c r="Q204" s="155"/>
      <c r="R204" s="155"/>
      <c r="S204" s="155"/>
      <c r="T204" s="154"/>
      <c r="U204" s="155"/>
      <c r="V204" s="155"/>
      <c r="W204" s="155"/>
      <c r="X204" s="155"/>
      <c r="Y204" s="154"/>
      <c r="Z204" s="155"/>
      <c r="AA204" s="155"/>
      <c r="AB204" s="155"/>
      <c r="AC204" s="155"/>
      <c r="AD204" s="154"/>
      <c r="AE204" s="155"/>
      <c r="AF204" s="155"/>
      <c r="AG204" s="155"/>
      <c r="AH204" s="155"/>
      <c r="AI204" s="154"/>
      <c r="AJ204" s="155"/>
      <c r="AK204" s="155"/>
      <c r="AL204" s="155"/>
      <c r="AM204" s="155"/>
      <c r="AN204" s="156"/>
    </row>
    <row r="205" spans="1:40" s="28" customFormat="1" ht="19" customHeight="1">
      <c r="A205" s="153"/>
      <c r="B205" s="153"/>
      <c r="C205" s="153"/>
      <c r="D205" s="153"/>
      <c r="E205" s="154"/>
      <c r="F205" s="155"/>
      <c r="G205" s="155"/>
      <c r="H205" s="155"/>
      <c r="I205" s="155"/>
      <c r="J205" s="154"/>
      <c r="K205" s="155"/>
      <c r="L205" s="155"/>
      <c r="M205" s="155"/>
      <c r="N205" s="155"/>
      <c r="O205" s="154"/>
      <c r="P205" s="155"/>
      <c r="Q205" s="155"/>
      <c r="R205" s="155"/>
      <c r="S205" s="155"/>
      <c r="T205" s="154"/>
      <c r="U205" s="155"/>
      <c r="V205" s="155"/>
      <c r="W205" s="155"/>
      <c r="X205" s="155"/>
      <c r="Y205" s="154"/>
      <c r="Z205" s="155"/>
      <c r="AA205" s="155"/>
      <c r="AB205" s="155"/>
      <c r="AC205" s="155"/>
      <c r="AD205" s="154"/>
      <c r="AE205" s="155"/>
      <c r="AF205" s="155"/>
      <c r="AG205" s="155"/>
      <c r="AH205" s="155"/>
      <c r="AI205" s="154"/>
      <c r="AJ205" s="155"/>
      <c r="AK205" s="155"/>
      <c r="AL205" s="155"/>
      <c r="AM205" s="155"/>
      <c r="AN205" s="156"/>
    </row>
    <row r="206" spans="1:40" s="28" customFormat="1" ht="19" customHeight="1">
      <c r="A206" s="153"/>
      <c r="B206" s="153"/>
      <c r="C206" s="153"/>
      <c r="D206" s="153"/>
      <c r="E206" s="154"/>
      <c r="F206" s="155"/>
      <c r="G206" s="155"/>
      <c r="H206" s="155"/>
      <c r="I206" s="155"/>
      <c r="J206" s="154"/>
      <c r="K206" s="155"/>
      <c r="L206" s="155"/>
      <c r="M206" s="155"/>
      <c r="N206" s="155"/>
      <c r="O206" s="154"/>
      <c r="P206" s="155"/>
      <c r="Q206" s="155"/>
      <c r="R206" s="155"/>
      <c r="S206" s="155"/>
      <c r="T206" s="154"/>
      <c r="U206" s="155"/>
      <c r="V206" s="155"/>
      <c r="W206" s="155"/>
      <c r="X206" s="155"/>
      <c r="Y206" s="154"/>
      <c r="Z206" s="155"/>
      <c r="AA206" s="155"/>
      <c r="AB206" s="155"/>
      <c r="AC206" s="155"/>
      <c r="AD206" s="154"/>
      <c r="AE206" s="155"/>
      <c r="AF206" s="155"/>
      <c r="AG206" s="155"/>
      <c r="AH206" s="155"/>
      <c r="AI206" s="154"/>
      <c r="AJ206" s="155"/>
      <c r="AK206" s="155"/>
      <c r="AL206" s="155"/>
      <c r="AM206" s="155"/>
      <c r="AN206" s="156"/>
    </row>
    <row r="207" spans="1:40" s="28" customFormat="1" ht="19" customHeight="1">
      <c r="A207" s="153"/>
      <c r="B207" s="153"/>
      <c r="C207" s="153"/>
      <c r="D207" s="153"/>
      <c r="E207" s="154"/>
      <c r="F207" s="155"/>
      <c r="G207" s="155"/>
      <c r="H207" s="155"/>
      <c r="I207" s="155"/>
      <c r="J207" s="154"/>
      <c r="K207" s="155"/>
      <c r="L207" s="155"/>
      <c r="M207" s="155"/>
      <c r="N207" s="155"/>
      <c r="O207" s="154"/>
      <c r="P207" s="155"/>
      <c r="Q207" s="155"/>
      <c r="R207" s="155"/>
      <c r="S207" s="155"/>
      <c r="T207" s="154"/>
      <c r="U207" s="155"/>
      <c r="V207" s="155"/>
      <c r="W207" s="155"/>
      <c r="X207" s="155"/>
      <c r="Y207" s="154"/>
      <c r="Z207" s="155"/>
      <c r="AA207" s="155"/>
      <c r="AB207" s="155"/>
      <c r="AC207" s="155"/>
      <c r="AD207" s="154"/>
      <c r="AE207" s="155"/>
      <c r="AF207" s="155"/>
      <c r="AG207" s="155"/>
      <c r="AH207" s="155"/>
      <c r="AI207" s="154"/>
      <c r="AJ207" s="155"/>
      <c r="AK207" s="155"/>
      <c r="AL207" s="155"/>
      <c r="AM207" s="155"/>
      <c r="AN207" s="156"/>
    </row>
    <row r="208" spans="1:40" s="28" customFormat="1" ht="19" customHeight="1">
      <c r="A208" s="153"/>
      <c r="B208" s="153"/>
      <c r="C208" s="153"/>
      <c r="D208" s="153"/>
      <c r="E208" s="154"/>
      <c r="F208" s="155"/>
      <c r="G208" s="155"/>
      <c r="H208" s="155"/>
      <c r="I208" s="155"/>
      <c r="J208" s="154"/>
      <c r="K208" s="155"/>
      <c r="L208" s="155"/>
      <c r="M208" s="155"/>
      <c r="N208" s="155"/>
      <c r="O208" s="154"/>
      <c r="P208" s="155"/>
      <c r="Q208" s="155"/>
      <c r="R208" s="155"/>
      <c r="S208" s="155"/>
      <c r="T208" s="154"/>
      <c r="U208" s="155"/>
      <c r="V208" s="155"/>
      <c r="W208" s="155"/>
      <c r="X208" s="155"/>
      <c r="Y208" s="154"/>
      <c r="Z208" s="155"/>
      <c r="AA208" s="155"/>
      <c r="AB208" s="155"/>
      <c r="AC208" s="155"/>
      <c r="AD208" s="154"/>
      <c r="AE208" s="155"/>
      <c r="AF208" s="155"/>
      <c r="AG208" s="155"/>
      <c r="AH208" s="155"/>
      <c r="AI208" s="154"/>
      <c r="AJ208" s="155"/>
      <c r="AK208" s="155"/>
      <c r="AL208" s="155"/>
      <c r="AM208" s="155"/>
      <c r="AN208" s="156"/>
    </row>
    <row r="209" spans="1:40" s="28" customFormat="1" ht="19" customHeight="1">
      <c r="A209" s="153"/>
      <c r="B209" s="153"/>
      <c r="C209" s="153"/>
      <c r="D209" s="153"/>
      <c r="E209" s="154"/>
      <c r="F209" s="155"/>
      <c r="G209" s="155"/>
      <c r="H209" s="155"/>
      <c r="I209" s="155"/>
      <c r="J209" s="154"/>
      <c r="K209" s="155"/>
      <c r="L209" s="155"/>
      <c r="M209" s="155"/>
      <c r="N209" s="155"/>
      <c r="O209" s="154"/>
      <c r="P209" s="155"/>
      <c r="Q209" s="155"/>
      <c r="R209" s="155"/>
      <c r="S209" s="155"/>
      <c r="T209" s="154"/>
      <c r="U209" s="155"/>
      <c r="V209" s="155"/>
      <c r="W209" s="155"/>
      <c r="X209" s="155"/>
      <c r="Y209" s="154"/>
      <c r="Z209" s="155"/>
      <c r="AA209" s="155"/>
      <c r="AB209" s="155"/>
      <c r="AC209" s="155"/>
      <c r="AD209" s="154"/>
      <c r="AE209" s="155"/>
      <c r="AF209" s="155"/>
      <c r="AG209" s="155"/>
      <c r="AH209" s="155"/>
      <c r="AI209" s="154"/>
      <c r="AJ209" s="155"/>
      <c r="AK209" s="155"/>
      <c r="AL209" s="155"/>
      <c r="AM209" s="155"/>
      <c r="AN209" s="156"/>
    </row>
    <row r="210" spans="1:40" s="28" customFormat="1" ht="19" customHeight="1">
      <c r="A210" s="153"/>
      <c r="B210" s="153"/>
      <c r="C210" s="153"/>
      <c r="D210" s="153"/>
      <c r="E210" s="154"/>
      <c r="F210" s="155"/>
      <c r="G210" s="155"/>
      <c r="H210" s="155"/>
      <c r="I210" s="155"/>
      <c r="J210" s="154"/>
      <c r="K210" s="155"/>
      <c r="L210" s="155"/>
      <c r="M210" s="155"/>
      <c r="N210" s="155"/>
      <c r="O210" s="154"/>
      <c r="P210" s="155"/>
      <c r="Q210" s="155"/>
      <c r="R210" s="155"/>
      <c r="S210" s="155"/>
      <c r="T210" s="154"/>
      <c r="U210" s="155"/>
      <c r="V210" s="155"/>
      <c r="W210" s="155"/>
      <c r="X210" s="155"/>
      <c r="Y210" s="154"/>
      <c r="Z210" s="155"/>
      <c r="AA210" s="155"/>
      <c r="AB210" s="155"/>
      <c r="AC210" s="155"/>
      <c r="AD210" s="154"/>
      <c r="AE210" s="155"/>
      <c r="AF210" s="155"/>
      <c r="AG210" s="155"/>
      <c r="AH210" s="155"/>
      <c r="AI210" s="154"/>
      <c r="AJ210" s="155"/>
      <c r="AK210" s="155"/>
      <c r="AL210" s="155"/>
      <c r="AM210" s="155"/>
      <c r="AN210" s="156"/>
    </row>
    <row r="211" spans="1:40" s="28" customFormat="1" ht="19" customHeight="1">
      <c r="A211" s="153"/>
      <c r="B211" s="153"/>
      <c r="C211" s="153"/>
      <c r="D211" s="153"/>
      <c r="E211" s="154"/>
      <c r="F211" s="155"/>
      <c r="G211" s="155"/>
      <c r="H211" s="155"/>
      <c r="I211" s="155"/>
      <c r="J211" s="154"/>
      <c r="K211" s="155"/>
      <c r="L211" s="155"/>
      <c r="M211" s="155"/>
      <c r="N211" s="155"/>
      <c r="O211" s="154"/>
      <c r="P211" s="155"/>
      <c r="Q211" s="155"/>
      <c r="R211" s="155"/>
      <c r="S211" s="155"/>
      <c r="T211" s="154"/>
      <c r="U211" s="155"/>
      <c r="V211" s="155"/>
      <c r="W211" s="155"/>
      <c r="X211" s="155"/>
      <c r="Y211" s="154"/>
      <c r="Z211" s="155"/>
      <c r="AA211" s="155"/>
      <c r="AB211" s="155"/>
      <c r="AC211" s="155"/>
      <c r="AD211" s="154"/>
      <c r="AE211" s="155"/>
      <c r="AF211" s="155"/>
      <c r="AG211" s="155"/>
      <c r="AH211" s="155"/>
      <c r="AI211" s="154"/>
      <c r="AJ211" s="155"/>
      <c r="AK211" s="155"/>
      <c r="AL211" s="155"/>
      <c r="AM211" s="155"/>
      <c r="AN211" s="156"/>
    </row>
    <row r="212" spans="1:40" s="28" customFormat="1" ht="19" customHeight="1">
      <c r="A212" s="153"/>
      <c r="B212" s="153"/>
      <c r="C212" s="153"/>
      <c r="D212" s="153"/>
      <c r="E212" s="154"/>
      <c r="F212" s="155"/>
      <c r="G212" s="155"/>
      <c r="H212" s="155"/>
      <c r="I212" s="155"/>
      <c r="J212" s="154"/>
      <c r="K212" s="155"/>
      <c r="L212" s="155"/>
      <c r="M212" s="155"/>
      <c r="N212" s="155"/>
      <c r="O212" s="154"/>
      <c r="P212" s="155"/>
      <c r="Q212" s="155"/>
      <c r="R212" s="155"/>
      <c r="S212" s="155"/>
      <c r="T212" s="154"/>
      <c r="U212" s="155"/>
      <c r="V212" s="155"/>
      <c r="W212" s="155"/>
      <c r="X212" s="155"/>
      <c r="Y212" s="154"/>
      <c r="Z212" s="155"/>
      <c r="AA212" s="155"/>
      <c r="AB212" s="155"/>
      <c r="AC212" s="155"/>
      <c r="AD212" s="154"/>
      <c r="AE212" s="155"/>
      <c r="AF212" s="155"/>
      <c r="AG212" s="155"/>
      <c r="AH212" s="155"/>
      <c r="AI212" s="154"/>
      <c r="AJ212" s="155"/>
      <c r="AK212" s="155"/>
      <c r="AL212" s="155"/>
      <c r="AM212" s="155"/>
      <c r="AN212" s="156"/>
    </row>
    <row r="213" spans="1:40" s="28" customFormat="1" ht="19" customHeight="1">
      <c r="A213" s="153"/>
      <c r="B213" s="153"/>
      <c r="C213" s="153"/>
      <c r="D213" s="153"/>
      <c r="E213" s="154"/>
      <c r="F213" s="155"/>
      <c r="G213" s="155"/>
      <c r="H213" s="155"/>
      <c r="I213" s="155"/>
      <c r="J213" s="154"/>
      <c r="K213" s="155"/>
      <c r="L213" s="155"/>
      <c r="M213" s="155"/>
      <c r="N213" s="155"/>
      <c r="O213" s="154"/>
      <c r="P213" s="155"/>
      <c r="Q213" s="155"/>
      <c r="R213" s="155"/>
      <c r="S213" s="155"/>
      <c r="T213" s="154"/>
      <c r="U213" s="155"/>
      <c r="V213" s="155"/>
      <c r="W213" s="155"/>
      <c r="X213" s="155"/>
      <c r="Y213" s="154"/>
      <c r="Z213" s="155"/>
      <c r="AA213" s="155"/>
      <c r="AB213" s="155"/>
      <c r="AC213" s="155"/>
      <c r="AD213" s="154"/>
      <c r="AE213" s="155"/>
      <c r="AF213" s="155"/>
      <c r="AG213" s="155"/>
      <c r="AH213" s="155"/>
      <c r="AI213" s="154"/>
      <c r="AJ213" s="155"/>
      <c r="AK213" s="155"/>
      <c r="AL213" s="155"/>
      <c r="AM213" s="155"/>
      <c r="AN213" s="156"/>
    </row>
    <row r="214" spans="1:40" s="28" customFormat="1" ht="19" customHeight="1">
      <c r="A214" s="153"/>
      <c r="B214" s="153"/>
      <c r="C214" s="153"/>
      <c r="D214" s="153"/>
      <c r="E214" s="154"/>
      <c r="F214" s="155"/>
      <c r="G214" s="155"/>
      <c r="H214" s="155"/>
      <c r="I214" s="155"/>
      <c r="J214" s="154"/>
      <c r="K214" s="155"/>
      <c r="L214" s="155"/>
      <c r="M214" s="155"/>
      <c r="N214" s="155"/>
      <c r="O214" s="154"/>
      <c r="P214" s="155"/>
      <c r="Q214" s="155"/>
      <c r="R214" s="155"/>
      <c r="S214" s="155"/>
      <c r="T214" s="154"/>
      <c r="U214" s="155"/>
      <c r="V214" s="155"/>
      <c r="W214" s="155"/>
      <c r="X214" s="155"/>
      <c r="Y214" s="154"/>
      <c r="Z214" s="155"/>
      <c r="AA214" s="155"/>
      <c r="AB214" s="155"/>
      <c r="AC214" s="155"/>
      <c r="AD214" s="154"/>
      <c r="AE214" s="155"/>
      <c r="AF214" s="155"/>
      <c r="AG214" s="155"/>
      <c r="AH214" s="155"/>
      <c r="AI214" s="154"/>
      <c r="AJ214" s="155"/>
      <c r="AK214" s="155"/>
      <c r="AL214" s="155"/>
      <c r="AM214" s="155"/>
      <c r="AN214" s="156"/>
    </row>
    <row r="215" spans="1:40" s="28" customFormat="1" ht="19" customHeight="1">
      <c r="A215" s="153"/>
      <c r="B215" s="153"/>
      <c r="C215" s="153"/>
      <c r="D215" s="153"/>
      <c r="E215" s="154"/>
      <c r="F215" s="155"/>
      <c r="G215" s="155"/>
      <c r="H215" s="155"/>
      <c r="I215" s="155"/>
      <c r="J215" s="154"/>
      <c r="K215" s="155"/>
      <c r="L215" s="155"/>
      <c r="M215" s="155"/>
      <c r="N215" s="155"/>
      <c r="O215" s="154"/>
      <c r="P215" s="155"/>
      <c r="Q215" s="155"/>
      <c r="R215" s="155"/>
      <c r="S215" s="155"/>
      <c r="T215" s="154"/>
      <c r="U215" s="155"/>
      <c r="V215" s="155"/>
      <c r="W215" s="155"/>
      <c r="X215" s="155"/>
      <c r="Y215" s="154"/>
      <c r="Z215" s="155"/>
      <c r="AA215" s="155"/>
      <c r="AB215" s="155"/>
      <c r="AC215" s="155"/>
      <c r="AD215" s="154"/>
      <c r="AE215" s="155"/>
      <c r="AF215" s="155"/>
      <c r="AG215" s="155"/>
      <c r="AH215" s="155"/>
      <c r="AI215" s="154"/>
      <c r="AJ215" s="155"/>
      <c r="AK215" s="155"/>
      <c r="AL215" s="155"/>
      <c r="AM215" s="155"/>
      <c r="AN215" s="156"/>
    </row>
    <row r="216" spans="1:40" s="28" customFormat="1" ht="19" customHeight="1">
      <c r="A216" s="153"/>
      <c r="B216" s="153"/>
      <c r="C216" s="153"/>
      <c r="D216" s="153"/>
      <c r="E216" s="154"/>
      <c r="F216" s="155"/>
      <c r="G216" s="155"/>
      <c r="H216" s="155"/>
      <c r="I216" s="155"/>
      <c r="J216" s="154"/>
      <c r="K216" s="155"/>
      <c r="L216" s="155"/>
      <c r="M216" s="155"/>
      <c r="N216" s="155"/>
      <c r="O216" s="154"/>
      <c r="P216" s="155"/>
      <c r="Q216" s="155"/>
      <c r="R216" s="155"/>
      <c r="S216" s="155"/>
      <c r="T216" s="154"/>
      <c r="U216" s="155"/>
      <c r="V216" s="155"/>
      <c r="W216" s="155"/>
      <c r="X216" s="155"/>
      <c r="Y216" s="154"/>
      <c r="Z216" s="155"/>
      <c r="AA216" s="155"/>
      <c r="AB216" s="155"/>
      <c r="AC216" s="155"/>
      <c r="AD216" s="154"/>
      <c r="AE216" s="155"/>
      <c r="AF216" s="155"/>
      <c r="AG216" s="155"/>
      <c r="AH216" s="155"/>
      <c r="AI216" s="154"/>
      <c r="AJ216" s="155"/>
      <c r="AK216" s="155"/>
      <c r="AL216" s="155"/>
      <c r="AM216" s="155"/>
      <c r="AN216" s="156"/>
    </row>
    <row r="217" spans="1:40" s="28" customFormat="1" ht="19" customHeight="1">
      <c r="A217" s="153"/>
      <c r="B217" s="153"/>
      <c r="C217" s="153"/>
      <c r="D217" s="153"/>
      <c r="E217" s="154"/>
      <c r="F217" s="155"/>
      <c r="G217" s="155"/>
      <c r="H217" s="155"/>
      <c r="I217" s="155"/>
      <c r="J217" s="154"/>
      <c r="K217" s="155"/>
      <c r="L217" s="155"/>
      <c r="M217" s="155"/>
      <c r="N217" s="155"/>
      <c r="O217" s="154"/>
      <c r="P217" s="155"/>
      <c r="Q217" s="155"/>
      <c r="R217" s="155"/>
      <c r="S217" s="155"/>
      <c r="T217" s="154"/>
      <c r="U217" s="155"/>
      <c r="V217" s="155"/>
      <c r="W217" s="155"/>
      <c r="X217" s="155"/>
      <c r="Y217" s="154"/>
      <c r="Z217" s="155"/>
      <c r="AA217" s="155"/>
      <c r="AB217" s="155"/>
      <c r="AC217" s="155"/>
      <c r="AD217" s="154"/>
      <c r="AE217" s="155"/>
      <c r="AF217" s="155"/>
      <c r="AG217" s="155"/>
      <c r="AH217" s="155"/>
      <c r="AI217" s="154"/>
      <c r="AJ217" s="155"/>
      <c r="AK217" s="155"/>
      <c r="AL217" s="155"/>
      <c r="AM217" s="155"/>
      <c r="AN217" s="156"/>
    </row>
    <row r="218" spans="1:40" s="28" customFormat="1" ht="19" customHeight="1">
      <c r="A218" s="153"/>
      <c r="B218" s="153"/>
      <c r="C218" s="153"/>
      <c r="D218" s="153"/>
      <c r="E218" s="154"/>
      <c r="F218" s="155"/>
      <c r="G218" s="155"/>
      <c r="H218" s="155"/>
      <c r="I218" s="155"/>
      <c r="J218" s="154"/>
      <c r="K218" s="155"/>
      <c r="L218" s="155"/>
      <c r="M218" s="155"/>
      <c r="N218" s="155"/>
      <c r="O218" s="154"/>
      <c r="P218" s="155"/>
      <c r="Q218" s="155"/>
      <c r="R218" s="155"/>
      <c r="S218" s="155"/>
      <c r="T218" s="154"/>
      <c r="U218" s="155"/>
      <c r="V218" s="155"/>
      <c r="W218" s="155"/>
      <c r="X218" s="155"/>
      <c r="Y218" s="154"/>
      <c r="Z218" s="155"/>
      <c r="AA218" s="155"/>
      <c r="AB218" s="155"/>
      <c r="AC218" s="155"/>
      <c r="AD218" s="154"/>
      <c r="AE218" s="155"/>
      <c r="AF218" s="155"/>
      <c r="AG218" s="155"/>
      <c r="AH218" s="155"/>
      <c r="AI218" s="154"/>
      <c r="AJ218" s="155"/>
      <c r="AK218" s="155"/>
      <c r="AL218" s="155"/>
      <c r="AM218" s="155"/>
      <c r="AN218" s="156"/>
    </row>
    <row r="219" spans="1:40" s="28" customFormat="1" ht="19" customHeight="1">
      <c r="A219" s="153"/>
      <c r="B219" s="153"/>
      <c r="C219" s="153"/>
      <c r="D219" s="153"/>
      <c r="E219" s="154"/>
      <c r="F219" s="155"/>
      <c r="G219" s="155"/>
      <c r="H219" s="155"/>
      <c r="I219" s="155"/>
      <c r="J219" s="154"/>
      <c r="K219" s="155"/>
      <c r="L219" s="155"/>
      <c r="M219" s="155"/>
      <c r="N219" s="155"/>
      <c r="O219" s="154"/>
      <c r="P219" s="155"/>
      <c r="Q219" s="155"/>
      <c r="R219" s="155"/>
      <c r="S219" s="155"/>
      <c r="T219" s="154"/>
      <c r="U219" s="155"/>
      <c r="V219" s="155"/>
      <c r="W219" s="155"/>
      <c r="X219" s="155"/>
      <c r="Y219" s="154"/>
      <c r="Z219" s="155"/>
      <c r="AA219" s="155"/>
      <c r="AB219" s="155"/>
      <c r="AC219" s="155"/>
      <c r="AD219" s="154"/>
      <c r="AE219" s="155"/>
      <c r="AF219" s="155"/>
      <c r="AG219" s="155"/>
      <c r="AH219" s="155"/>
      <c r="AI219" s="154"/>
      <c r="AJ219" s="155"/>
      <c r="AK219" s="155"/>
      <c r="AL219" s="155"/>
      <c r="AM219" s="155"/>
      <c r="AN219" s="156"/>
    </row>
    <row r="220" spans="1:40" s="28" customFormat="1" ht="19" customHeight="1">
      <c r="A220" s="153"/>
      <c r="B220" s="153"/>
      <c r="C220" s="153"/>
      <c r="D220" s="153"/>
      <c r="E220" s="154"/>
      <c r="F220" s="155"/>
      <c r="G220" s="155"/>
      <c r="H220" s="155"/>
      <c r="I220" s="155"/>
      <c r="J220" s="154"/>
      <c r="K220" s="155"/>
      <c r="L220" s="155"/>
      <c r="M220" s="155"/>
      <c r="N220" s="155"/>
      <c r="O220" s="154"/>
      <c r="P220" s="155"/>
      <c r="Q220" s="155"/>
      <c r="R220" s="155"/>
      <c r="S220" s="155"/>
      <c r="T220" s="154"/>
      <c r="U220" s="155"/>
      <c r="V220" s="155"/>
      <c r="W220" s="155"/>
      <c r="X220" s="155"/>
      <c r="Y220" s="154"/>
      <c r="Z220" s="155"/>
      <c r="AA220" s="155"/>
      <c r="AB220" s="155"/>
      <c r="AC220" s="155"/>
      <c r="AD220" s="154"/>
      <c r="AE220" s="155"/>
      <c r="AF220" s="155"/>
      <c r="AG220" s="155"/>
      <c r="AH220" s="155"/>
      <c r="AI220" s="154"/>
      <c r="AJ220" s="155"/>
      <c r="AK220" s="155"/>
      <c r="AL220" s="155"/>
      <c r="AM220" s="155"/>
      <c r="AN220" s="156"/>
    </row>
    <row r="221" spans="1:40" s="28" customFormat="1" ht="19" customHeight="1">
      <c r="A221" s="153"/>
      <c r="B221" s="153"/>
      <c r="C221" s="153"/>
      <c r="D221" s="153"/>
      <c r="E221" s="154"/>
      <c r="F221" s="155"/>
      <c r="G221" s="155"/>
      <c r="H221" s="155"/>
      <c r="I221" s="155"/>
      <c r="J221" s="154"/>
      <c r="K221" s="155"/>
      <c r="L221" s="155"/>
      <c r="M221" s="155"/>
      <c r="N221" s="155"/>
      <c r="O221" s="154"/>
      <c r="P221" s="155"/>
      <c r="Q221" s="155"/>
      <c r="R221" s="155"/>
      <c r="S221" s="155"/>
      <c r="T221" s="154"/>
      <c r="U221" s="155"/>
      <c r="V221" s="155"/>
      <c r="W221" s="155"/>
      <c r="X221" s="155"/>
      <c r="Y221" s="154"/>
      <c r="Z221" s="155"/>
      <c r="AA221" s="155"/>
      <c r="AB221" s="155"/>
      <c r="AC221" s="155"/>
      <c r="AD221" s="154"/>
      <c r="AE221" s="155"/>
      <c r="AF221" s="155"/>
      <c r="AG221" s="155"/>
      <c r="AH221" s="155"/>
      <c r="AI221" s="154"/>
      <c r="AJ221" s="155"/>
      <c r="AK221" s="155"/>
      <c r="AL221" s="155"/>
      <c r="AM221" s="155"/>
      <c r="AN221" s="156"/>
    </row>
    <row r="222" spans="1:40" s="28" customFormat="1" ht="19" customHeight="1">
      <c r="A222" s="153"/>
      <c r="B222" s="153"/>
      <c r="C222" s="153"/>
      <c r="D222" s="153"/>
      <c r="E222" s="154"/>
      <c r="F222" s="155"/>
      <c r="G222" s="155"/>
      <c r="H222" s="155"/>
      <c r="I222" s="155"/>
      <c r="J222" s="154"/>
      <c r="K222" s="155"/>
      <c r="L222" s="155"/>
      <c r="M222" s="155"/>
      <c r="N222" s="155"/>
      <c r="O222" s="154"/>
      <c r="P222" s="155"/>
      <c r="Q222" s="155"/>
      <c r="R222" s="155"/>
      <c r="S222" s="155"/>
      <c r="T222" s="154"/>
      <c r="U222" s="155"/>
      <c r="V222" s="155"/>
      <c r="W222" s="155"/>
      <c r="X222" s="155"/>
      <c r="Y222" s="154"/>
      <c r="Z222" s="155"/>
      <c r="AA222" s="155"/>
      <c r="AB222" s="155"/>
      <c r="AC222" s="155"/>
      <c r="AD222" s="154"/>
      <c r="AE222" s="155"/>
      <c r="AF222" s="155"/>
      <c r="AG222" s="155"/>
      <c r="AH222" s="155"/>
      <c r="AI222" s="154"/>
      <c r="AJ222" s="155"/>
      <c r="AK222" s="155"/>
      <c r="AL222" s="155"/>
      <c r="AM222" s="155"/>
      <c r="AN222" s="156"/>
    </row>
    <row r="223" spans="1:40" s="28" customFormat="1" ht="19" customHeight="1">
      <c r="A223" s="153"/>
      <c r="B223" s="153"/>
      <c r="C223" s="153"/>
      <c r="D223" s="153"/>
      <c r="E223" s="154"/>
      <c r="F223" s="155"/>
      <c r="G223" s="155"/>
      <c r="H223" s="155"/>
      <c r="I223" s="155"/>
      <c r="J223" s="154"/>
      <c r="K223" s="155"/>
      <c r="L223" s="155"/>
      <c r="M223" s="155"/>
      <c r="N223" s="155"/>
      <c r="O223" s="154"/>
      <c r="P223" s="155"/>
      <c r="Q223" s="155"/>
      <c r="R223" s="155"/>
      <c r="S223" s="155"/>
      <c r="T223" s="154"/>
      <c r="U223" s="155"/>
      <c r="V223" s="155"/>
      <c r="W223" s="155"/>
      <c r="X223" s="155"/>
      <c r="Y223" s="154"/>
      <c r="Z223" s="155"/>
      <c r="AA223" s="155"/>
      <c r="AB223" s="155"/>
      <c r="AC223" s="155"/>
      <c r="AD223" s="154"/>
      <c r="AE223" s="155"/>
      <c r="AF223" s="155"/>
      <c r="AG223" s="155"/>
      <c r="AH223" s="155"/>
      <c r="AI223" s="154"/>
      <c r="AJ223" s="155"/>
      <c r="AK223" s="155"/>
      <c r="AL223" s="155"/>
      <c r="AM223" s="155"/>
      <c r="AN223" s="156"/>
    </row>
    <row r="224" spans="1:40" s="28" customFormat="1" ht="19" customHeight="1">
      <c r="A224" s="153"/>
      <c r="B224" s="153"/>
      <c r="C224" s="153"/>
      <c r="D224" s="153"/>
      <c r="E224" s="154"/>
      <c r="F224" s="155"/>
      <c r="G224" s="155"/>
      <c r="H224" s="155"/>
      <c r="I224" s="155"/>
      <c r="J224" s="154"/>
      <c r="K224" s="155"/>
      <c r="L224" s="155"/>
      <c r="M224" s="155"/>
      <c r="N224" s="155"/>
      <c r="O224" s="154"/>
      <c r="P224" s="155"/>
      <c r="Q224" s="155"/>
      <c r="R224" s="155"/>
      <c r="S224" s="155"/>
      <c r="T224" s="154"/>
      <c r="U224" s="155"/>
      <c r="V224" s="155"/>
      <c r="W224" s="155"/>
      <c r="X224" s="155"/>
      <c r="Y224" s="154"/>
      <c r="Z224" s="155"/>
      <c r="AA224" s="155"/>
      <c r="AB224" s="155"/>
      <c r="AC224" s="155"/>
      <c r="AD224" s="154"/>
      <c r="AE224" s="155"/>
      <c r="AF224" s="155"/>
      <c r="AG224" s="155"/>
      <c r="AH224" s="155"/>
      <c r="AI224" s="154"/>
      <c r="AJ224" s="155"/>
      <c r="AK224" s="155"/>
      <c r="AL224" s="155"/>
      <c r="AM224" s="155"/>
      <c r="AN224" s="156"/>
    </row>
    <row r="225" spans="1:40" s="28" customFormat="1" ht="19" customHeight="1">
      <c r="A225" s="153"/>
      <c r="B225" s="153"/>
      <c r="C225" s="153"/>
      <c r="D225" s="153"/>
      <c r="E225" s="154"/>
      <c r="F225" s="155"/>
      <c r="G225" s="155"/>
      <c r="H225" s="155"/>
      <c r="I225" s="155"/>
      <c r="J225" s="154"/>
      <c r="K225" s="155"/>
      <c r="L225" s="155"/>
      <c r="M225" s="155"/>
      <c r="N225" s="155"/>
      <c r="O225" s="154"/>
      <c r="P225" s="155"/>
      <c r="Q225" s="155"/>
      <c r="R225" s="155"/>
      <c r="S225" s="155"/>
      <c r="T225" s="154"/>
      <c r="U225" s="155"/>
      <c r="V225" s="155"/>
      <c r="W225" s="155"/>
      <c r="X225" s="155"/>
      <c r="Y225" s="154"/>
      <c r="Z225" s="155"/>
      <c r="AA225" s="155"/>
      <c r="AB225" s="155"/>
      <c r="AC225" s="155"/>
      <c r="AD225" s="154"/>
      <c r="AE225" s="155"/>
      <c r="AF225" s="155"/>
      <c r="AG225" s="155"/>
      <c r="AH225" s="155"/>
      <c r="AI225" s="154"/>
      <c r="AJ225" s="155"/>
      <c r="AK225" s="155"/>
      <c r="AL225" s="155"/>
      <c r="AM225" s="155"/>
      <c r="AN225" s="156"/>
    </row>
    <row r="226" spans="1:40" s="28" customFormat="1" ht="19" customHeight="1">
      <c r="A226" s="153"/>
      <c r="B226" s="153"/>
      <c r="C226" s="153"/>
      <c r="D226" s="153"/>
      <c r="E226" s="154"/>
      <c r="F226" s="155"/>
      <c r="G226" s="155"/>
      <c r="H226" s="155"/>
      <c r="I226" s="155"/>
      <c r="J226" s="154"/>
      <c r="K226" s="155"/>
      <c r="L226" s="155"/>
      <c r="M226" s="155"/>
      <c r="N226" s="155"/>
      <c r="O226" s="154"/>
      <c r="P226" s="155"/>
      <c r="Q226" s="155"/>
      <c r="R226" s="155"/>
      <c r="S226" s="155"/>
      <c r="T226" s="154"/>
      <c r="U226" s="155"/>
      <c r="V226" s="155"/>
      <c r="W226" s="155"/>
      <c r="X226" s="155"/>
      <c r="Y226" s="154"/>
      <c r="Z226" s="155"/>
      <c r="AA226" s="155"/>
      <c r="AB226" s="155"/>
      <c r="AC226" s="155"/>
      <c r="AD226" s="154"/>
      <c r="AE226" s="155"/>
      <c r="AF226" s="155"/>
      <c r="AG226" s="155"/>
      <c r="AH226" s="155"/>
      <c r="AI226" s="154"/>
      <c r="AJ226" s="155"/>
      <c r="AK226" s="155"/>
      <c r="AL226" s="155"/>
      <c r="AM226" s="155"/>
      <c r="AN226" s="156"/>
    </row>
    <row r="227" spans="1:40" s="28" customFormat="1" ht="19" customHeight="1">
      <c r="A227" s="153"/>
      <c r="B227" s="153"/>
      <c r="C227" s="153"/>
      <c r="D227" s="153"/>
      <c r="E227" s="154"/>
      <c r="F227" s="155"/>
      <c r="G227" s="155"/>
      <c r="H227" s="155"/>
      <c r="I227" s="155"/>
      <c r="J227" s="154"/>
      <c r="K227" s="155"/>
      <c r="L227" s="155"/>
      <c r="M227" s="155"/>
      <c r="N227" s="155"/>
      <c r="O227" s="154"/>
      <c r="P227" s="155"/>
      <c r="Q227" s="155"/>
      <c r="R227" s="155"/>
      <c r="S227" s="155"/>
      <c r="T227" s="154"/>
      <c r="U227" s="155"/>
      <c r="V227" s="155"/>
      <c r="W227" s="155"/>
      <c r="X227" s="155"/>
      <c r="Y227" s="154"/>
      <c r="Z227" s="155"/>
      <c r="AA227" s="155"/>
      <c r="AB227" s="155"/>
      <c r="AC227" s="155"/>
      <c r="AD227" s="154"/>
      <c r="AE227" s="155"/>
      <c r="AF227" s="155"/>
      <c r="AG227" s="155"/>
      <c r="AH227" s="155"/>
      <c r="AI227" s="154"/>
      <c r="AJ227" s="155"/>
      <c r="AK227" s="155"/>
      <c r="AL227" s="155"/>
      <c r="AM227" s="155"/>
      <c r="AN227" s="156"/>
    </row>
    <row r="228" spans="1:40" s="28" customFormat="1" ht="19" customHeight="1">
      <c r="A228" s="153"/>
      <c r="B228" s="153"/>
      <c r="C228" s="153"/>
      <c r="D228" s="153"/>
      <c r="E228" s="154"/>
      <c r="F228" s="155"/>
      <c r="G228" s="155"/>
      <c r="H228" s="155"/>
      <c r="I228" s="155"/>
      <c r="J228" s="154"/>
      <c r="K228" s="155"/>
      <c r="L228" s="155"/>
      <c r="M228" s="155"/>
      <c r="N228" s="155"/>
      <c r="O228" s="154"/>
      <c r="P228" s="155"/>
      <c r="Q228" s="155"/>
      <c r="R228" s="155"/>
      <c r="S228" s="155"/>
      <c r="T228" s="154"/>
      <c r="U228" s="155"/>
      <c r="V228" s="155"/>
      <c r="W228" s="155"/>
      <c r="X228" s="155"/>
      <c r="Y228" s="154"/>
      <c r="Z228" s="155"/>
      <c r="AA228" s="155"/>
      <c r="AB228" s="155"/>
      <c r="AC228" s="155"/>
      <c r="AD228" s="154"/>
      <c r="AE228" s="155"/>
      <c r="AF228" s="155"/>
      <c r="AG228" s="155"/>
      <c r="AH228" s="155"/>
      <c r="AI228" s="154"/>
      <c r="AJ228" s="155"/>
      <c r="AK228" s="155"/>
      <c r="AL228" s="155"/>
      <c r="AM228" s="155"/>
      <c r="AN228" s="156"/>
    </row>
    <row r="229" spans="1:40" s="28" customFormat="1" ht="19" customHeight="1">
      <c r="A229" s="153"/>
      <c r="B229" s="153"/>
      <c r="C229" s="153"/>
      <c r="D229" s="153"/>
      <c r="E229" s="154"/>
      <c r="F229" s="155"/>
      <c r="G229" s="155"/>
      <c r="H229" s="155"/>
      <c r="I229" s="155"/>
      <c r="J229" s="154"/>
      <c r="K229" s="155"/>
      <c r="L229" s="155"/>
      <c r="M229" s="155"/>
      <c r="N229" s="155"/>
      <c r="O229" s="154"/>
      <c r="P229" s="155"/>
      <c r="Q229" s="155"/>
      <c r="R229" s="155"/>
      <c r="S229" s="155"/>
      <c r="T229" s="154"/>
      <c r="U229" s="155"/>
      <c r="V229" s="155"/>
      <c r="W229" s="155"/>
      <c r="X229" s="155"/>
      <c r="Y229" s="154"/>
      <c r="Z229" s="155"/>
      <c r="AA229" s="155"/>
      <c r="AB229" s="155"/>
      <c r="AC229" s="155"/>
      <c r="AD229" s="154"/>
      <c r="AE229" s="155"/>
      <c r="AF229" s="155"/>
      <c r="AG229" s="155"/>
      <c r="AH229" s="155"/>
      <c r="AI229" s="154"/>
      <c r="AJ229" s="155"/>
      <c r="AK229" s="155"/>
      <c r="AL229" s="155"/>
      <c r="AM229" s="155"/>
      <c r="AN229" s="156"/>
    </row>
    <row r="230" spans="1:40" s="28" customFormat="1" ht="19" customHeight="1">
      <c r="A230" s="153"/>
      <c r="B230" s="153"/>
      <c r="C230" s="153"/>
      <c r="D230" s="153"/>
      <c r="E230" s="154"/>
      <c r="F230" s="155"/>
      <c r="G230" s="155"/>
      <c r="H230" s="155"/>
      <c r="I230" s="155"/>
      <c r="J230" s="154"/>
      <c r="K230" s="155"/>
      <c r="L230" s="155"/>
      <c r="M230" s="155"/>
      <c r="N230" s="155"/>
      <c r="O230" s="154"/>
      <c r="P230" s="155"/>
      <c r="Q230" s="155"/>
      <c r="R230" s="155"/>
      <c r="S230" s="155"/>
      <c r="T230" s="154"/>
      <c r="U230" s="155"/>
      <c r="V230" s="155"/>
      <c r="W230" s="155"/>
      <c r="X230" s="155"/>
      <c r="Y230" s="154"/>
      <c r="Z230" s="155"/>
      <c r="AA230" s="155"/>
      <c r="AB230" s="155"/>
      <c r="AC230" s="155"/>
      <c r="AD230" s="154"/>
      <c r="AE230" s="155"/>
      <c r="AF230" s="155"/>
      <c r="AG230" s="155"/>
      <c r="AH230" s="155"/>
      <c r="AI230" s="154"/>
      <c r="AJ230" s="155"/>
      <c r="AK230" s="155"/>
      <c r="AL230" s="155"/>
      <c r="AM230" s="155"/>
      <c r="AN230" s="156"/>
    </row>
    <row r="231" spans="1:40" s="28" customFormat="1" ht="19" customHeight="1">
      <c r="A231" s="153"/>
      <c r="B231" s="153"/>
      <c r="C231" s="153"/>
      <c r="D231" s="153"/>
      <c r="E231" s="154"/>
      <c r="F231" s="155"/>
      <c r="G231" s="155"/>
      <c r="H231" s="155"/>
      <c r="I231" s="155"/>
      <c r="J231" s="154"/>
      <c r="K231" s="155"/>
      <c r="L231" s="155"/>
      <c r="M231" s="155"/>
      <c r="N231" s="155"/>
      <c r="O231" s="154"/>
      <c r="P231" s="155"/>
      <c r="Q231" s="155"/>
      <c r="R231" s="155"/>
      <c r="S231" s="155"/>
      <c r="T231" s="154"/>
      <c r="U231" s="155"/>
      <c r="V231" s="155"/>
      <c r="W231" s="155"/>
      <c r="X231" s="155"/>
      <c r="Y231" s="154"/>
      <c r="Z231" s="155"/>
      <c r="AA231" s="155"/>
      <c r="AB231" s="155"/>
      <c r="AC231" s="155"/>
      <c r="AD231" s="154"/>
      <c r="AE231" s="155"/>
      <c r="AF231" s="155"/>
      <c r="AG231" s="155"/>
      <c r="AH231" s="155"/>
      <c r="AI231" s="154"/>
      <c r="AJ231" s="155"/>
      <c r="AK231" s="155"/>
      <c r="AL231" s="155"/>
      <c r="AM231" s="155"/>
      <c r="AN231" s="156"/>
    </row>
    <row r="232" spans="1:40" s="28" customFormat="1" ht="19" customHeight="1">
      <c r="A232" s="153"/>
      <c r="B232" s="153"/>
      <c r="C232" s="153"/>
      <c r="D232" s="153"/>
      <c r="E232" s="154"/>
      <c r="F232" s="155"/>
      <c r="G232" s="155"/>
      <c r="H232" s="155"/>
      <c r="I232" s="155"/>
      <c r="J232" s="154"/>
      <c r="K232" s="155"/>
      <c r="L232" s="155"/>
      <c r="M232" s="155"/>
      <c r="N232" s="155"/>
      <c r="O232" s="154"/>
      <c r="P232" s="155"/>
      <c r="Q232" s="155"/>
      <c r="R232" s="155"/>
      <c r="S232" s="155"/>
      <c r="T232" s="154"/>
      <c r="U232" s="155"/>
      <c r="V232" s="155"/>
      <c r="W232" s="155"/>
      <c r="X232" s="155"/>
      <c r="Y232" s="154"/>
      <c r="Z232" s="155"/>
      <c r="AA232" s="155"/>
      <c r="AB232" s="155"/>
      <c r="AC232" s="155"/>
      <c r="AD232" s="154"/>
      <c r="AE232" s="155"/>
      <c r="AF232" s="155"/>
      <c r="AG232" s="155"/>
      <c r="AH232" s="155"/>
      <c r="AI232" s="154"/>
      <c r="AJ232" s="155"/>
      <c r="AK232" s="155"/>
      <c r="AL232" s="155"/>
      <c r="AM232" s="155"/>
      <c r="AN232" s="156"/>
    </row>
    <row r="233" spans="1:40" s="28" customFormat="1" ht="19" customHeight="1">
      <c r="A233" s="153"/>
      <c r="B233" s="153"/>
      <c r="C233" s="153"/>
      <c r="D233" s="153"/>
      <c r="E233" s="154"/>
      <c r="F233" s="155"/>
      <c r="G233" s="155"/>
      <c r="H233" s="155"/>
      <c r="I233" s="155"/>
      <c r="J233" s="154"/>
      <c r="K233" s="155"/>
      <c r="L233" s="155"/>
      <c r="M233" s="155"/>
      <c r="N233" s="155"/>
      <c r="O233" s="154"/>
      <c r="P233" s="155"/>
      <c r="Q233" s="155"/>
      <c r="R233" s="155"/>
      <c r="S233" s="155"/>
      <c r="T233" s="154"/>
      <c r="U233" s="155"/>
      <c r="V233" s="155"/>
      <c r="W233" s="155"/>
      <c r="X233" s="155"/>
      <c r="Y233" s="154"/>
      <c r="Z233" s="155"/>
      <c r="AA233" s="155"/>
      <c r="AB233" s="155"/>
      <c r="AC233" s="155"/>
      <c r="AD233" s="154"/>
      <c r="AE233" s="155"/>
      <c r="AF233" s="155"/>
      <c r="AG233" s="155"/>
      <c r="AH233" s="155"/>
      <c r="AI233" s="154"/>
      <c r="AJ233" s="155"/>
      <c r="AK233" s="155"/>
      <c r="AL233" s="155"/>
      <c r="AM233" s="155"/>
      <c r="AN233" s="156"/>
    </row>
    <row r="234" spans="1:40" s="28" customFormat="1" ht="19" customHeight="1">
      <c r="A234" s="153"/>
      <c r="B234" s="153"/>
      <c r="C234" s="153"/>
      <c r="D234" s="153"/>
      <c r="E234" s="154"/>
      <c r="F234" s="155"/>
      <c r="G234" s="155"/>
      <c r="H234" s="155"/>
      <c r="I234" s="155"/>
      <c r="J234" s="154"/>
      <c r="K234" s="155"/>
      <c r="L234" s="155"/>
      <c r="M234" s="155"/>
      <c r="N234" s="155"/>
      <c r="O234" s="154"/>
      <c r="P234" s="155"/>
      <c r="Q234" s="155"/>
      <c r="R234" s="155"/>
      <c r="S234" s="155"/>
      <c r="T234" s="154"/>
      <c r="U234" s="155"/>
      <c r="V234" s="155"/>
      <c r="W234" s="155"/>
      <c r="X234" s="155"/>
      <c r="Y234" s="154"/>
      <c r="Z234" s="155"/>
      <c r="AA234" s="155"/>
      <c r="AB234" s="155"/>
      <c r="AC234" s="155"/>
      <c r="AD234" s="154"/>
      <c r="AE234" s="155"/>
      <c r="AF234" s="155"/>
      <c r="AG234" s="155"/>
      <c r="AH234" s="155"/>
      <c r="AI234" s="154"/>
      <c r="AJ234" s="155"/>
      <c r="AK234" s="155"/>
      <c r="AL234" s="155"/>
      <c r="AM234" s="155"/>
      <c r="AN234" s="156"/>
    </row>
    <row r="235" spans="1:40" s="28" customFormat="1" ht="19" customHeight="1">
      <c r="A235" s="153"/>
      <c r="B235" s="153"/>
      <c r="C235" s="153"/>
      <c r="D235" s="153"/>
      <c r="E235" s="154"/>
      <c r="F235" s="155"/>
      <c r="G235" s="155"/>
      <c r="H235" s="155"/>
      <c r="I235" s="155"/>
      <c r="J235" s="154"/>
      <c r="K235" s="155"/>
      <c r="L235" s="155"/>
      <c r="M235" s="155"/>
      <c r="N235" s="155"/>
      <c r="O235" s="154"/>
      <c r="P235" s="155"/>
      <c r="Q235" s="155"/>
      <c r="R235" s="155"/>
      <c r="S235" s="155"/>
      <c r="T235" s="154"/>
      <c r="U235" s="155"/>
      <c r="V235" s="155"/>
      <c r="W235" s="155"/>
      <c r="X235" s="155"/>
      <c r="Y235" s="154"/>
      <c r="Z235" s="155"/>
      <c r="AA235" s="155"/>
      <c r="AB235" s="155"/>
      <c r="AC235" s="155"/>
      <c r="AD235" s="154"/>
      <c r="AE235" s="155"/>
      <c r="AF235" s="155"/>
      <c r="AG235" s="155"/>
      <c r="AH235" s="155"/>
      <c r="AI235" s="154"/>
      <c r="AJ235" s="155"/>
      <c r="AK235" s="155"/>
      <c r="AL235" s="155"/>
      <c r="AM235" s="155"/>
      <c r="AN235" s="156"/>
    </row>
    <row r="236" spans="1:40" s="28" customFormat="1" ht="19" customHeight="1">
      <c r="A236" s="153"/>
      <c r="B236" s="153"/>
      <c r="C236" s="153"/>
      <c r="D236" s="153"/>
      <c r="E236" s="154"/>
      <c r="F236" s="155"/>
      <c r="G236" s="155"/>
      <c r="H236" s="155"/>
      <c r="I236" s="155"/>
      <c r="J236" s="154"/>
      <c r="K236" s="155"/>
      <c r="L236" s="155"/>
      <c r="M236" s="155"/>
      <c r="N236" s="155"/>
      <c r="O236" s="154"/>
      <c r="P236" s="155"/>
      <c r="Q236" s="155"/>
      <c r="R236" s="155"/>
      <c r="S236" s="155"/>
      <c r="T236" s="154"/>
      <c r="U236" s="155"/>
      <c r="V236" s="155"/>
      <c r="W236" s="155"/>
      <c r="X236" s="155"/>
      <c r="Y236" s="154"/>
      <c r="Z236" s="155"/>
      <c r="AA236" s="155"/>
      <c r="AB236" s="155"/>
      <c r="AC236" s="155"/>
      <c r="AD236" s="154"/>
      <c r="AE236" s="155"/>
      <c r="AF236" s="155"/>
      <c r="AG236" s="155"/>
      <c r="AH236" s="155"/>
      <c r="AI236" s="154"/>
      <c r="AJ236" s="155"/>
      <c r="AK236" s="155"/>
      <c r="AL236" s="155"/>
      <c r="AM236" s="155"/>
      <c r="AN236" s="156"/>
    </row>
    <row r="237" spans="1:40" s="28" customFormat="1" ht="19" customHeight="1">
      <c r="A237" s="153"/>
      <c r="B237" s="153"/>
      <c r="C237" s="153"/>
      <c r="D237" s="153"/>
      <c r="E237" s="154"/>
      <c r="F237" s="155"/>
      <c r="G237" s="155"/>
      <c r="H237" s="155"/>
      <c r="I237" s="155"/>
      <c r="J237" s="154"/>
      <c r="K237" s="155"/>
      <c r="L237" s="155"/>
      <c r="M237" s="155"/>
      <c r="N237" s="155"/>
      <c r="O237" s="154"/>
      <c r="P237" s="155"/>
      <c r="Q237" s="155"/>
      <c r="R237" s="155"/>
      <c r="S237" s="155"/>
      <c r="T237" s="154"/>
      <c r="U237" s="155"/>
      <c r="V237" s="155"/>
      <c r="W237" s="155"/>
      <c r="X237" s="155"/>
      <c r="Y237" s="154"/>
      <c r="Z237" s="155"/>
      <c r="AA237" s="155"/>
      <c r="AB237" s="155"/>
      <c r="AC237" s="155"/>
      <c r="AD237" s="154"/>
      <c r="AE237" s="155"/>
      <c r="AF237" s="155"/>
      <c r="AG237" s="155"/>
      <c r="AH237" s="155"/>
      <c r="AI237" s="154"/>
      <c r="AJ237" s="155"/>
      <c r="AK237" s="155"/>
      <c r="AL237" s="155"/>
      <c r="AM237" s="155"/>
      <c r="AN237" s="156"/>
    </row>
    <row r="238" spans="1:40" s="28" customFormat="1" ht="19" customHeight="1">
      <c r="A238" s="153"/>
      <c r="B238" s="153"/>
      <c r="C238" s="153"/>
      <c r="D238" s="153"/>
      <c r="E238" s="154"/>
      <c r="F238" s="155"/>
      <c r="G238" s="155"/>
      <c r="H238" s="155"/>
      <c r="I238" s="155"/>
      <c r="J238" s="154"/>
      <c r="K238" s="155"/>
      <c r="L238" s="155"/>
      <c r="M238" s="155"/>
      <c r="N238" s="155"/>
      <c r="O238" s="154"/>
      <c r="P238" s="155"/>
      <c r="Q238" s="155"/>
      <c r="R238" s="155"/>
      <c r="S238" s="155"/>
      <c r="T238" s="154"/>
      <c r="U238" s="155"/>
      <c r="V238" s="155"/>
      <c r="W238" s="155"/>
      <c r="X238" s="155"/>
      <c r="Y238" s="154"/>
      <c r="Z238" s="155"/>
      <c r="AA238" s="155"/>
      <c r="AB238" s="155"/>
      <c r="AC238" s="155"/>
      <c r="AD238" s="154"/>
      <c r="AE238" s="155"/>
      <c r="AF238" s="155"/>
      <c r="AG238" s="155"/>
      <c r="AH238" s="155"/>
      <c r="AI238" s="154"/>
      <c r="AJ238" s="155"/>
      <c r="AK238" s="155"/>
      <c r="AL238" s="155"/>
      <c r="AM238" s="155"/>
      <c r="AN238" s="156"/>
    </row>
    <row r="239" spans="1:40" s="28" customFormat="1" ht="19" customHeight="1">
      <c r="A239" s="153"/>
      <c r="B239" s="153"/>
      <c r="C239" s="153"/>
      <c r="D239" s="153"/>
      <c r="E239" s="154"/>
      <c r="F239" s="155"/>
      <c r="G239" s="155"/>
      <c r="H239" s="155"/>
      <c r="I239" s="155"/>
      <c r="J239" s="154"/>
      <c r="K239" s="155"/>
      <c r="L239" s="155"/>
      <c r="M239" s="155"/>
      <c r="N239" s="155"/>
      <c r="O239" s="154"/>
      <c r="P239" s="155"/>
      <c r="Q239" s="155"/>
      <c r="R239" s="155"/>
      <c r="S239" s="155"/>
      <c r="T239" s="154"/>
      <c r="U239" s="155"/>
      <c r="V239" s="155"/>
      <c r="W239" s="155"/>
      <c r="X239" s="155"/>
      <c r="Y239" s="154"/>
      <c r="Z239" s="155"/>
      <c r="AA239" s="155"/>
      <c r="AB239" s="155"/>
      <c r="AC239" s="155"/>
      <c r="AD239" s="154"/>
      <c r="AE239" s="155"/>
      <c r="AF239" s="155"/>
      <c r="AG239" s="155"/>
      <c r="AH239" s="155"/>
      <c r="AI239" s="154"/>
      <c r="AJ239" s="155"/>
      <c r="AK239" s="155"/>
      <c r="AL239" s="155"/>
      <c r="AM239" s="155"/>
      <c r="AN239" s="156"/>
    </row>
    <row r="240" spans="1:40" s="28" customFormat="1" ht="19" customHeight="1">
      <c r="A240" s="153"/>
      <c r="B240" s="153"/>
      <c r="C240" s="153"/>
      <c r="D240" s="153"/>
      <c r="E240" s="154"/>
      <c r="F240" s="155"/>
      <c r="G240" s="155"/>
      <c r="H240" s="155"/>
      <c r="I240" s="155"/>
      <c r="J240" s="154"/>
      <c r="K240" s="155"/>
      <c r="L240" s="155"/>
      <c r="M240" s="155"/>
      <c r="N240" s="155"/>
      <c r="O240" s="154"/>
      <c r="P240" s="155"/>
      <c r="Q240" s="155"/>
      <c r="R240" s="155"/>
      <c r="S240" s="155"/>
      <c r="T240" s="154"/>
      <c r="U240" s="155"/>
      <c r="V240" s="155"/>
      <c r="W240" s="155"/>
      <c r="X240" s="155"/>
      <c r="Y240" s="154"/>
      <c r="Z240" s="155"/>
      <c r="AA240" s="155"/>
      <c r="AB240" s="155"/>
      <c r="AC240" s="155"/>
      <c r="AD240" s="154"/>
      <c r="AE240" s="155"/>
      <c r="AF240" s="155"/>
      <c r="AG240" s="155"/>
      <c r="AH240" s="155"/>
      <c r="AI240" s="154"/>
      <c r="AJ240" s="155"/>
      <c r="AK240" s="155"/>
      <c r="AL240" s="155"/>
      <c r="AM240" s="155"/>
      <c r="AN240" s="156"/>
    </row>
    <row r="241" spans="1:40" s="28" customFormat="1" ht="19" customHeight="1">
      <c r="A241" s="153"/>
      <c r="B241" s="153"/>
      <c r="C241" s="153"/>
      <c r="D241" s="153"/>
      <c r="E241" s="154"/>
      <c r="F241" s="155"/>
      <c r="G241" s="155"/>
      <c r="H241" s="155"/>
      <c r="I241" s="155"/>
      <c r="J241" s="154"/>
      <c r="K241" s="155"/>
      <c r="L241" s="155"/>
      <c r="M241" s="155"/>
      <c r="N241" s="155"/>
      <c r="O241" s="154"/>
      <c r="P241" s="155"/>
      <c r="Q241" s="155"/>
      <c r="R241" s="155"/>
      <c r="S241" s="155"/>
      <c r="T241" s="154"/>
      <c r="U241" s="155"/>
      <c r="V241" s="155"/>
      <c r="W241" s="155"/>
      <c r="X241" s="155"/>
      <c r="Y241" s="154"/>
      <c r="Z241" s="155"/>
      <c r="AA241" s="155"/>
      <c r="AB241" s="155"/>
      <c r="AC241" s="155"/>
      <c r="AD241" s="154"/>
      <c r="AE241" s="155"/>
      <c r="AF241" s="155"/>
      <c r="AG241" s="155"/>
      <c r="AH241" s="155"/>
      <c r="AI241" s="154"/>
      <c r="AJ241" s="155"/>
      <c r="AK241" s="155"/>
      <c r="AL241" s="155"/>
      <c r="AM241" s="155"/>
      <c r="AN241" s="156"/>
    </row>
    <row r="242" spans="1:40" s="28" customFormat="1" ht="19" customHeight="1">
      <c r="A242" s="153"/>
      <c r="B242" s="153"/>
      <c r="C242" s="153"/>
      <c r="D242" s="153"/>
      <c r="E242" s="154"/>
      <c r="F242" s="155"/>
      <c r="G242" s="155"/>
      <c r="H242" s="155"/>
      <c r="I242" s="155"/>
      <c r="J242" s="154"/>
      <c r="K242" s="155"/>
      <c r="L242" s="155"/>
      <c r="M242" s="155"/>
      <c r="N242" s="155"/>
      <c r="O242" s="154"/>
      <c r="P242" s="155"/>
      <c r="Q242" s="155"/>
      <c r="R242" s="155"/>
      <c r="S242" s="155"/>
      <c r="T242" s="154"/>
      <c r="U242" s="155"/>
      <c r="V242" s="155"/>
      <c r="W242" s="155"/>
      <c r="X242" s="155"/>
      <c r="Y242" s="154"/>
      <c r="Z242" s="155"/>
      <c r="AA242" s="155"/>
      <c r="AB242" s="155"/>
      <c r="AC242" s="155"/>
      <c r="AD242" s="154"/>
      <c r="AE242" s="155"/>
      <c r="AF242" s="155"/>
      <c r="AG242" s="155"/>
      <c r="AH242" s="155"/>
      <c r="AI242" s="154"/>
      <c r="AJ242" s="155"/>
      <c r="AK242" s="155"/>
      <c r="AL242" s="155"/>
      <c r="AM242" s="155"/>
      <c r="AN242" s="156"/>
    </row>
    <row r="243" spans="1:40" s="28" customFormat="1" ht="19" customHeight="1">
      <c r="A243" s="153"/>
      <c r="B243" s="153"/>
      <c r="C243" s="153"/>
      <c r="D243" s="153"/>
      <c r="E243" s="154"/>
      <c r="F243" s="155"/>
      <c r="G243" s="155"/>
      <c r="H243" s="155"/>
      <c r="I243" s="155"/>
      <c r="J243" s="154"/>
      <c r="K243" s="155"/>
      <c r="L243" s="155"/>
      <c r="M243" s="155"/>
      <c r="N243" s="155"/>
      <c r="O243" s="154"/>
      <c r="P243" s="155"/>
      <c r="Q243" s="155"/>
      <c r="R243" s="155"/>
      <c r="S243" s="155"/>
      <c r="T243" s="154"/>
      <c r="U243" s="155"/>
      <c r="V243" s="155"/>
      <c r="W243" s="155"/>
      <c r="X243" s="155"/>
      <c r="Y243" s="154"/>
      <c r="Z243" s="155"/>
      <c r="AA243" s="155"/>
      <c r="AB243" s="155"/>
      <c r="AC243" s="155"/>
      <c r="AD243" s="154"/>
      <c r="AE243" s="155"/>
      <c r="AF243" s="155"/>
      <c r="AG243" s="155"/>
      <c r="AH243" s="155"/>
      <c r="AI243" s="154"/>
      <c r="AJ243" s="155"/>
      <c r="AK243" s="155"/>
      <c r="AL243" s="155"/>
      <c r="AM243" s="155"/>
      <c r="AN243" s="156"/>
    </row>
    <row r="244" spans="1:40" s="28" customFormat="1" ht="19" customHeight="1">
      <c r="A244" s="153"/>
      <c r="B244" s="153"/>
      <c r="C244" s="153"/>
      <c r="D244" s="153"/>
      <c r="E244" s="154"/>
      <c r="F244" s="155"/>
      <c r="G244" s="155"/>
      <c r="H244" s="155"/>
      <c r="I244" s="155"/>
      <c r="J244" s="154"/>
      <c r="K244" s="155"/>
      <c r="L244" s="155"/>
      <c r="M244" s="155"/>
      <c r="N244" s="155"/>
      <c r="O244" s="154"/>
      <c r="P244" s="155"/>
      <c r="Q244" s="155"/>
      <c r="R244" s="155"/>
      <c r="S244" s="155"/>
      <c r="T244" s="154"/>
      <c r="U244" s="155"/>
      <c r="V244" s="155"/>
      <c r="W244" s="155"/>
      <c r="X244" s="155"/>
      <c r="Y244" s="154"/>
      <c r="Z244" s="155"/>
      <c r="AA244" s="155"/>
      <c r="AB244" s="155"/>
      <c r="AC244" s="155"/>
      <c r="AD244" s="154"/>
      <c r="AE244" s="155"/>
      <c r="AF244" s="155"/>
      <c r="AG244" s="155"/>
      <c r="AH244" s="155"/>
      <c r="AI244" s="154"/>
      <c r="AJ244" s="155"/>
      <c r="AK244" s="155"/>
      <c r="AL244" s="155"/>
      <c r="AM244" s="155"/>
      <c r="AN244" s="156"/>
    </row>
    <row r="245" spans="1:40" s="28" customFormat="1" ht="19" customHeight="1">
      <c r="A245" s="153"/>
      <c r="B245" s="153"/>
      <c r="C245" s="153"/>
      <c r="D245" s="153"/>
      <c r="E245" s="154"/>
      <c r="F245" s="155"/>
      <c r="G245" s="155"/>
      <c r="H245" s="155"/>
      <c r="I245" s="155"/>
      <c r="J245" s="154"/>
      <c r="K245" s="155"/>
      <c r="L245" s="155"/>
      <c r="M245" s="155"/>
      <c r="N245" s="155"/>
      <c r="O245" s="154"/>
      <c r="P245" s="155"/>
      <c r="Q245" s="155"/>
      <c r="R245" s="155"/>
      <c r="S245" s="155"/>
      <c r="T245" s="154"/>
      <c r="U245" s="155"/>
      <c r="V245" s="155"/>
      <c r="W245" s="155"/>
      <c r="X245" s="155"/>
      <c r="Y245" s="154"/>
      <c r="Z245" s="155"/>
      <c r="AA245" s="155"/>
      <c r="AB245" s="155"/>
      <c r="AC245" s="155"/>
      <c r="AD245" s="154"/>
      <c r="AE245" s="155"/>
      <c r="AF245" s="155"/>
      <c r="AG245" s="155"/>
      <c r="AH245" s="155"/>
      <c r="AI245" s="154"/>
      <c r="AJ245" s="155"/>
      <c r="AK245" s="155"/>
      <c r="AL245" s="155"/>
      <c r="AM245" s="155"/>
      <c r="AN245" s="156"/>
    </row>
    <row r="246" spans="1:40" s="28" customFormat="1" ht="19" customHeight="1">
      <c r="A246" s="153"/>
      <c r="B246" s="153"/>
      <c r="C246" s="153"/>
      <c r="D246" s="153"/>
      <c r="E246" s="154"/>
      <c r="F246" s="155"/>
      <c r="G246" s="155"/>
      <c r="H246" s="155"/>
      <c r="I246" s="155"/>
      <c r="J246" s="154"/>
      <c r="K246" s="155"/>
      <c r="L246" s="155"/>
      <c r="M246" s="155"/>
      <c r="N246" s="155"/>
      <c r="O246" s="154"/>
      <c r="P246" s="155"/>
      <c r="Q246" s="155"/>
      <c r="R246" s="155"/>
      <c r="S246" s="155"/>
      <c r="T246" s="154"/>
      <c r="U246" s="155"/>
      <c r="V246" s="155"/>
      <c r="W246" s="155"/>
      <c r="X246" s="155"/>
      <c r="Y246" s="154"/>
      <c r="Z246" s="155"/>
      <c r="AA246" s="155"/>
      <c r="AB246" s="155"/>
      <c r="AC246" s="155"/>
      <c r="AD246" s="154"/>
      <c r="AE246" s="155"/>
      <c r="AF246" s="155"/>
      <c r="AG246" s="155"/>
      <c r="AH246" s="155"/>
      <c r="AI246" s="154"/>
      <c r="AJ246" s="155"/>
      <c r="AK246" s="155"/>
      <c r="AL246" s="155"/>
      <c r="AM246" s="155"/>
      <c r="AN246" s="156"/>
    </row>
    <row r="247" spans="1:40" s="28" customFormat="1" ht="19" customHeight="1">
      <c r="A247" s="153"/>
      <c r="B247" s="153"/>
      <c r="C247" s="153"/>
      <c r="D247" s="153"/>
      <c r="E247" s="154"/>
      <c r="F247" s="155"/>
      <c r="G247" s="155"/>
      <c r="H247" s="155"/>
      <c r="I247" s="155"/>
      <c r="J247" s="154"/>
      <c r="K247" s="155"/>
      <c r="L247" s="155"/>
      <c r="M247" s="155"/>
      <c r="N247" s="155"/>
      <c r="O247" s="154"/>
      <c r="P247" s="155"/>
      <c r="Q247" s="155"/>
      <c r="R247" s="155"/>
      <c r="S247" s="155"/>
      <c r="T247" s="154"/>
      <c r="U247" s="155"/>
      <c r="V247" s="155"/>
      <c r="W247" s="155"/>
      <c r="X247" s="155"/>
      <c r="Y247" s="154"/>
      <c r="Z247" s="155"/>
      <c r="AA247" s="155"/>
      <c r="AB247" s="155"/>
      <c r="AC247" s="155"/>
      <c r="AD247" s="154"/>
      <c r="AE247" s="155"/>
      <c r="AF247" s="155"/>
      <c r="AG247" s="155"/>
      <c r="AH247" s="155"/>
      <c r="AI247" s="154"/>
      <c r="AJ247" s="155"/>
      <c r="AK247" s="155"/>
      <c r="AL247" s="155"/>
      <c r="AM247" s="155"/>
      <c r="AN247" s="156"/>
    </row>
    <row r="248" spans="1:40" s="28" customFormat="1" ht="19" customHeight="1">
      <c r="A248" s="153"/>
      <c r="B248" s="153"/>
      <c r="C248" s="153"/>
      <c r="D248" s="153"/>
      <c r="E248" s="154"/>
      <c r="F248" s="155"/>
      <c r="G248" s="155"/>
      <c r="H248" s="155"/>
      <c r="I248" s="155"/>
      <c r="J248" s="154"/>
      <c r="K248" s="155"/>
      <c r="L248" s="155"/>
      <c r="M248" s="155"/>
      <c r="N248" s="155"/>
      <c r="O248" s="154"/>
      <c r="P248" s="155"/>
      <c r="Q248" s="155"/>
      <c r="R248" s="155"/>
      <c r="S248" s="155"/>
      <c r="T248" s="154"/>
      <c r="U248" s="155"/>
      <c r="V248" s="155"/>
      <c r="W248" s="155"/>
      <c r="X248" s="155"/>
      <c r="Y248" s="154"/>
      <c r="Z248" s="155"/>
      <c r="AA248" s="155"/>
      <c r="AB248" s="155"/>
      <c r="AC248" s="155"/>
      <c r="AD248" s="154"/>
      <c r="AE248" s="155"/>
      <c r="AF248" s="155"/>
      <c r="AG248" s="155"/>
      <c r="AH248" s="155"/>
      <c r="AI248" s="154"/>
      <c r="AJ248" s="155"/>
      <c r="AK248" s="155"/>
      <c r="AL248" s="155"/>
      <c r="AM248" s="155"/>
      <c r="AN248" s="156"/>
    </row>
    <row r="249" spans="1:40" s="28" customFormat="1" ht="19" customHeight="1">
      <c r="A249" s="153"/>
      <c r="B249" s="153"/>
      <c r="C249" s="153"/>
      <c r="D249" s="153"/>
      <c r="E249" s="154"/>
      <c r="F249" s="155"/>
      <c r="G249" s="155"/>
      <c r="H249" s="155"/>
      <c r="I249" s="155"/>
      <c r="J249" s="154"/>
      <c r="K249" s="155"/>
      <c r="L249" s="155"/>
      <c r="M249" s="155"/>
      <c r="N249" s="155"/>
      <c r="O249" s="154"/>
      <c r="P249" s="155"/>
      <c r="Q249" s="155"/>
      <c r="R249" s="155"/>
      <c r="S249" s="155"/>
      <c r="T249" s="154"/>
      <c r="U249" s="155"/>
      <c r="V249" s="155"/>
      <c r="W249" s="155"/>
      <c r="X249" s="155"/>
      <c r="Y249" s="154"/>
      <c r="Z249" s="155"/>
      <c r="AA249" s="155"/>
      <c r="AB249" s="155"/>
      <c r="AC249" s="155"/>
      <c r="AD249" s="154"/>
      <c r="AE249" s="155"/>
      <c r="AF249" s="155"/>
      <c r="AG249" s="155"/>
      <c r="AH249" s="155"/>
      <c r="AI249" s="154"/>
      <c r="AJ249" s="155"/>
      <c r="AK249" s="155"/>
      <c r="AL249" s="155"/>
      <c r="AM249" s="155"/>
      <c r="AN249" s="156"/>
    </row>
    <row r="250" spans="1:40" s="28" customFormat="1" ht="19" customHeight="1">
      <c r="A250" s="153"/>
      <c r="B250" s="153"/>
      <c r="C250" s="153"/>
      <c r="D250" s="153"/>
      <c r="E250" s="154"/>
      <c r="F250" s="155"/>
      <c r="G250" s="155"/>
      <c r="H250" s="155"/>
      <c r="I250" s="155"/>
      <c r="J250" s="154"/>
      <c r="K250" s="155"/>
      <c r="L250" s="155"/>
      <c r="M250" s="155"/>
      <c r="N250" s="155"/>
      <c r="O250" s="154"/>
      <c r="P250" s="155"/>
      <c r="Q250" s="155"/>
      <c r="R250" s="155"/>
      <c r="S250" s="155"/>
      <c r="T250" s="154"/>
      <c r="U250" s="155"/>
      <c r="V250" s="155"/>
      <c r="W250" s="155"/>
      <c r="X250" s="155"/>
      <c r="Y250" s="154"/>
      <c r="Z250" s="155"/>
      <c r="AA250" s="155"/>
      <c r="AB250" s="155"/>
      <c r="AC250" s="155"/>
      <c r="AD250" s="154"/>
      <c r="AE250" s="155"/>
      <c r="AF250" s="155"/>
      <c r="AG250" s="155"/>
      <c r="AH250" s="155"/>
      <c r="AI250" s="154"/>
      <c r="AJ250" s="155"/>
      <c r="AK250" s="155"/>
      <c r="AL250" s="155"/>
      <c r="AM250" s="155"/>
      <c r="AN250" s="156"/>
    </row>
    <row r="251" spans="1:40" s="28" customFormat="1" ht="19" customHeight="1">
      <c r="A251" s="153"/>
      <c r="B251" s="153"/>
      <c r="C251" s="153"/>
      <c r="D251" s="153"/>
      <c r="E251" s="154"/>
      <c r="F251" s="155"/>
      <c r="G251" s="155"/>
      <c r="H251" s="155"/>
      <c r="I251" s="155"/>
      <c r="J251" s="154"/>
      <c r="K251" s="155"/>
      <c r="L251" s="155"/>
      <c r="M251" s="155"/>
      <c r="N251" s="155"/>
      <c r="O251" s="154"/>
      <c r="P251" s="155"/>
      <c r="Q251" s="155"/>
      <c r="R251" s="155"/>
      <c r="S251" s="155"/>
      <c r="T251" s="154"/>
      <c r="U251" s="155"/>
      <c r="V251" s="155"/>
      <c r="W251" s="155"/>
      <c r="X251" s="155"/>
      <c r="Y251" s="154"/>
      <c r="Z251" s="155"/>
      <c r="AA251" s="155"/>
      <c r="AB251" s="155"/>
      <c r="AC251" s="155"/>
      <c r="AD251" s="154"/>
      <c r="AE251" s="155"/>
      <c r="AF251" s="155"/>
      <c r="AG251" s="155"/>
      <c r="AH251" s="155"/>
      <c r="AI251" s="154"/>
      <c r="AJ251" s="155"/>
      <c r="AK251" s="155"/>
      <c r="AL251" s="155"/>
      <c r="AM251" s="155"/>
      <c r="AN251" s="156"/>
    </row>
    <row r="252" spans="1:40" s="28" customFormat="1" ht="19" customHeight="1">
      <c r="A252" s="153"/>
      <c r="B252" s="153"/>
      <c r="C252" s="153"/>
      <c r="D252" s="153"/>
      <c r="E252" s="154"/>
      <c r="F252" s="155"/>
      <c r="G252" s="155"/>
      <c r="H252" s="155"/>
      <c r="I252" s="155"/>
      <c r="J252" s="154"/>
      <c r="K252" s="155"/>
      <c r="L252" s="155"/>
      <c r="M252" s="155"/>
      <c r="N252" s="155"/>
      <c r="O252" s="154"/>
      <c r="P252" s="155"/>
      <c r="Q252" s="155"/>
      <c r="R252" s="155"/>
      <c r="S252" s="155"/>
      <c r="T252" s="154"/>
      <c r="U252" s="155"/>
      <c r="V252" s="155"/>
      <c r="W252" s="155"/>
      <c r="X252" s="155"/>
      <c r="Y252" s="154"/>
      <c r="Z252" s="155"/>
      <c r="AA252" s="155"/>
      <c r="AB252" s="155"/>
      <c r="AC252" s="155"/>
      <c r="AD252" s="154"/>
      <c r="AE252" s="155"/>
      <c r="AF252" s="155"/>
      <c r="AG252" s="155"/>
      <c r="AH252" s="155"/>
      <c r="AI252" s="154"/>
      <c r="AJ252" s="155"/>
      <c r="AK252" s="155"/>
      <c r="AL252" s="155"/>
      <c r="AM252" s="155"/>
      <c r="AN252" s="156"/>
    </row>
    <row r="253" spans="1:40" s="28" customFormat="1" ht="19" customHeight="1">
      <c r="A253" s="153"/>
      <c r="B253" s="153"/>
      <c r="C253" s="153"/>
      <c r="D253" s="153"/>
      <c r="E253" s="154"/>
      <c r="F253" s="155"/>
      <c r="G253" s="155"/>
      <c r="H253" s="155"/>
      <c r="I253" s="155"/>
      <c r="J253" s="154"/>
      <c r="K253" s="155"/>
      <c r="L253" s="155"/>
      <c r="M253" s="155"/>
      <c r="N253" s="155"/>
      <c r="O253" s="154"/>
      <c r="P253" s="155"/>
      <c r="Q253" s="155"/>
      <c r="R253" s="155"/>
      <c r="S253" s="155"/>
      <c r="T253" s="154"/>
      <c r="U253" s="155"/>
      <c r="V253" s="155"/>
      <c r="W253" s="155"/>
      <c r="X253" s="155"/>
      <c r="Y253" s="154"/>
      <c r="Z253" s="155"/>
      <c r="AA253" s="155"/>
      <c r="AB253" s="155"/>
      <c r="AC253" s="155"/>
      <c r="AD253" s="154"/>
      <c r="AE253" s="155"/>
      <c r="AF253" s="155"/>
      <c r="AG253" s="155"/>
      <c r="AH253" s="155"/>
      <c r="AI253" s="154"/>
      <c r="AJ253" s="155"/>
      <c r="AK253" s="155"/>
      <c r="AL253" s="155"/>
      <c r="AM253" s="155"/>
      <c r="AN253" s="156"/>
    </row>
    <row r="254" spans="1:40" s="28" customFormat="1" ht="19" customHeight="1">
      <c r="A254" s="153"/>
      <c r="B254" s="153"/>
      <c r="C254" s="153"/>
      <c r="D254" s="153"/>
      <c r="E254" s="154"/>
      <c r="F254" s="155"/>
      <c r="G254" s="155"/>
      <c r="H254" s="155"/>
      <c r="I254" s="155"/>
      <c r="J254" s="154"/>
      <c r="K254" s="155"/>
      <c r="L254" s="155"/>
      <c r="M254" s="155"/>
      <c r="N254" s="155"/>
      <c r="O254" s="154"/>
      <c r="P254" s="155"/>
      <c r="Q254" s="155"/>
      <c r="R254" s="155"/>
      <c r="S254" s="155"/>
      <c r="T254" s="154"/>
      <c r="U254" s="155"/>
      <c r="V254" s="155"/>
      <c r="W254" s="155"/>
      <c r="X254" s="155"/>
      <c r="Y254" s="154"/>
      <c r="Z254" s="155"/>
      <c r="AA254" s="155"/>
      <c r="AB254" s="155"/>
      <c r="AC254" s="155"/>
      <c r="AD254" s="154"/>
      <c r="AE254" s="155"/>
      <c r="AF254" s="155"/>
      <c r="AG254" s="155"/>
      <c r="AH254" s="155"/>
      <c r="AI254" s="154"/>
      <c r="AJ254" s="155"/>
      <c r="AK254" s="155"/>
      <c r="AL254" s="155"/>
      <c r="AM254" s="155"/>
      <c r="AN254" s="156"/>
    </row>
    <row r="255" spans="1:40" s="28" customFormat="1" ht="19" customHeight="1">
      <c r="A255" s="153"/>
      <c r="B255" s="153"/>
      <c r="C255" s="153"/>
      <c r="D255" s="153"/>
      <c r="E255" s="154"/>
      <c r="F255" s="155"/>
      <c r="G255" s="155"/>
      <c r="H255" s="155"/>
      <c r="I255" s="155"/>
      <c r="J255" s="154"/>
      <c r="K255" s="155"/>
      <c r="L255" s="155"/>
      <c r="M255" s="155"/>
      <c r="N255" s="155"/>
      <c r="O255" s="154"/>
      <c r="P255" s="155"/>
      <c r="Q255" s="155"/>
      <c r="R255" s="155"/>
      <c r="S255" s="155"/>
      <c r="T255" s="154"/>
      <c r="U255" s="155"/>
      <c r="V255" s="155"/>
      <c r="W255" s="155"/>
      <c r="X255" s="155"/>
      <c r="Y255" s="154"/>
      <c r="Z255" s="155"/>
      <c r="AA255" s="155"/>
      <c r="AB255" s="155"/>
      <c r="AC255" s="155"/>
      <c r="AD255" s="154"/>
      <c r="AE255" s="155"/>
      <c r="AF255" s="155"/>
      <c r="AG255" s="155"/>
      <c r="AH255" s="155"/>
      <c r="AI255" s="154"/>
      <c r="AJ255" s="155"/>
      <c r="AK255" s="155"/>
      <c r="AL255" s="155"/>
      <c r="AM255" s="155"/>
      <c r="AN255" s="156"/>
    </row>
    <row r="256" spans="1:40" s="28" customFormat="1" ht="19" customHeight="1">
      <c r="A256" s="153"/>
      <c r="B256" s="153"/>
      <c r="C256" s="153"/>
      <c r="D256" s="153"/>
      <c r="E256" s="154"/>
      <c r="F256" s="155"/>
      <c r="G256" s="155"/>
      <c r="H256" s="155"/>
      <c r="I256" s="155"/>
      <c r="J256" s="154"/>
      <c r="K256" s="155"/>
      <c r="L256" s="155"/>
      <c r="M256" s="155"/>
      <c r="N256" s="155"/>
      <c r="O256" s="154"/>
      <c r="P256" s="155"/>
      <c r="Q256" s="155"/>
      <c r="R256" s="155"/>
      <c r="S256" s="155"/>
      <c r="T256" s="154"/>
      <c r="U256" s="155"/>
      <c r="V256" s="155"/>
      <c r="W256" s="155"/>
      <c r="X256" s="155"/>
      <c r="Y256" s="154"/>
      <c r="Z256" s="155"/>
      <c r="AA256" s="155"/>
      <c r="AB256" s="155"/>
      <c r="AC256" s="155"/>
      <c r="AD256" s="154"/>
      <c r="AE256" s="155"/>
      <c r="AF256" s="155"/>
      <c r="AG256" s="155"/>
      <c r="AH256" s="155"/>
      <c r="AI256" s="154"/>
      <c r="AJ256" s="155"/>
      <c r="AK256" s="155"/>
      <c r="AL256" s="155"/>
      <c r="AM256" s="155"/>
      <c r="AN256" s="156"/>
    </row>
    <row r="257" spans="1:40" s="28" customFormat="1" ht="19" customHeight="1">
      <c r="A257" s="153"/>
      <c r="B257" s="153"/>
      <c r="C257" s="153"/>
      <c r="D257" s="153"/>
      <c r="E257" s="154"/>
      <c r="F257" s="155"/>
      <c r="G257" s="155"/>
      <c r="H257" s="155"/>
      <c r="I257" s="155"/>
      <c r="J257" s="154"/>
      <c r="K257" s="155"/>
      <c r="L257" s="155"/>
      <c r="M257" s="155"/>
      <c r="N257" s="155"/>
      <c r="O257" s="154"/>
      <c r="P257" s="155"/>
      <c r="Q257" s="155"/>
      <c r="R257" s="155"/>
      <c r="S257" s="155"/>
      <c r="T257" s="154"/>
      <c r="U257" s="155"/>
      <c r="V257" s="155"/>
      <c r="W257" s="155"/>
      <c r="X257" s="155"/>
      <c r="Y257" s="154"/>
      <c r="Z257" s="155"/>
      <c r="AA257" s="155"/>
      <c r="AB257" s="155"/>
      <c r="AC257" s="155"/>
      <c r="AD257" s="154"/>
      <c r="AE257" s="155"/>
      <c r="AF257" s="155"/>
      <c r="AG257" s="155"/>
      <c r="AH257" s="155"/>
      <c r="AI257" s="154"/>
      <c r="AJ257" s="155"/>
      <c r="AK257" s="155"/>
      <c r="AL257" s="155"/>
      <c r="AM257" s="155"/>
      <c r="AN257" s="156"/>
    </row>
    <row r="258" spans="1:40" s="28" customFormat="1" ht="19" customHeight="1">
      <c r="A258" s="153"/>
      <c r="B258" s="153"/>
      <c r="C258" s="153"/>
      <c r="D258" s="153"/>
      <c r="E258" s="154"/>
      <c r="F258" s="155"/>
      <c r="G258" s="155"/>
      <c r="H258" s="155"/>
      <c r="I258" s="155"/>
      <c r="J258" s="154"/>
      <c r="K258" s="155"/>
      <c r="L258" s="155"/>
      <c r="M258" s="155"/>
      <c r="N258" s="155"/>
      <c r="O258" s="154"/>
      <c r="P258" s="155"/>
      <c r="Q258" s="155"/>
      <c r="R258" s="155"/>
      <c r="S258" s="155"/>
      <c r="T258" s="154"/>
      <c r="U258" s="155"/>
      <c r="V258" s="155"/>
      <c r="W258" s="155"/>
      <c r="X258" s="155"/>
      <c r="Y258" s="154"/>
      <c r="Z258" s="155"/>
      <c r="AA258" s="155"/>
      <c r="AB258" s="155"/>
      <c r="AC258" s="155"/>
      <c r="AD258" s="154"/>
      <c r="AE258" s="155"/>
      <c r="AF258" s="155"/>
      <c r="AG258" s="155"/>
      <c r="AH258" s="155"/>
      <c r="AI258" s="154"/>
      <c r="AJ258" s="155"/>
      <c r="AK258" s="155"/>
      <c r="AL258" s="155"/>
      <c r="AM258" s="155"/>
      <c r="AN258" s="156"/>
    </row>
    <row r="259" spans="1:40" s="28" customFormat="1" ht="19" customHeight="1">
      <c r="A259" s="153"/>
      <c r="B259" s="153"/>
      <c r="C259" s="153"/>
      <c r="D259" s="153"/>
      <c r="E259" s="154"/>
      <c r="F259" s="155"/>
      <c r="G259" s="155"/>
      <c r="H259" s="155"/>
      <c r="I259" s="155"/>
      <c r="J259" s="154"/>
      <c r="K259" s="155"/>
      <c r="L259" s="155"/>
      <c r="M259" s="155"/>
      <c r="N259" s="155"/>
      <c r="O259" s="154"/>
      <c r="P259" s="155"/>
      <c r="Q259" s="155"/>
      <c r="R259" s="155"/>
      <c r="S259" s="155"/>
      <c r="T259" s="154"/>
      <c r="U259" s="155"/>
      <c r="V259" s="155"/>
      <c r="W259" s="155"/>
      <c r="X259" s="155"/>
      <c r="Y259" s="154"/>
      <c r="Z259" s="155"/>
      <c r="AA259" s="155"/>
      <c r="AB259" s="155"/>
      <c r="AC259" s="155"/>
      <c r="AD259" s="154"/>
      <c r="AE259" s="155"/>
      <c r="AF259" s="155"/>
      <c r="AG259" s="155"/>
      <c r="AH259" s="155"/>
      <c r="AI259" s="154"/>
      <c r="AJ259" s="155"/>
      <c r="AK259" s="155"/>
      <c r="AL259" s="155"/>
      <c r="AM259" s="155"/>
      <c r="AN259" s="156"/>
    </row>
    <row r="260" spans="1:40" s="28" customFormat="1" ht="19" customHeight="1">
      <c r="A260" s="153"/>
      <c r="B260" s="153"/>
      <c r="C260" s="153"/>
      <c r="D260" s="153"/>
      <c r="E260" s="154"/>
      <c r="F260" s="155"/>
      <c r="G260" s="155"/>
      <c r="H260" s="155"/>
      <c r="I260" s="155"/>
      <c r="J260" s="154"/>
      <c r="K260" s="155"/>
      <c r="L260" s="155"/>
      <c r="M260" s="155"/>
      <c r="N260" s="155"/>
      <c r="O260" s="154"/>
      <c r="P260" s="155"/>
      <c r="Q260" s="155"/>
      <c r="R260" s="155"/>
      <c r="S260" s="155"/>
      <c r="T260" s="154"/>
      <c r="U260" s="155"/>
      <c r="V260" s="155"/>
      <c r="W260" s="155"/>
      <c r="X260" s="155"/>
      <c r="Y260" s="154"/>
      <c r="Z260" s="155"/>
      <c r="AA260" s="155"/>
      <c r="AB260" s="155"/>
      <c r="AC260" s="155"/>
      <c r="AD260" s="154"/>
      <c r="AE260" s="155"/>
      <c r="AF260" s="155"/>
      <c r="AG260" s="155"/>
      <c r="AH260" s="155"/>
      <c r="AI260" s="154"/>
      <c r="AJ260" s="155"/>
      <c r="AK260" s="155"/>
      <c r="AL260" s="155"/>
      <c r="AM260" s="155"/>
      <c r="AN260" s="156"/>
    </row>
    <row r="261" spans="1:40" s="28" customFormat="1" ht="19" customHeight="1">
      <c r="A261" s="153"/>
      <c r="B261" s="153"/>
      <c r="C261" s="153"/>
      <c r="D261" s="153"/>
      <c r="E261" s="154"/>
      <c r="F261" s="155"/>
      <c r="G261" s="155"/>
      <c r="H261" s="155"/>
      <c r="I261" s="155"/>
      <c r="J261" s="154"/>
      <c r="K261" s="155"/>
      <c r="L261" s="155"/>
      <c r="M261" s="155"/>
      <c r="N261" s="155"/>
      <c r="O261" s="154"/>
      <c r="P261" s="155"/>
      <c r="Q261" s="155"/>
      <c r="R261" s="155"/>
      <c r="S261" s="155"/>
      <c r="T261" s="154"/>
      <c r="U261" s="155"/>
      <c r="V261" s="155"/>
      <c r="W261" s="155"/>
      <c r="X261" s="155"/>
      <c r="Y261" s="154"/>
      <c r="Z261" s="155"/>
      <c r="AA261" s="155"/>
      <c r="AB261" s="155"/>
      <c r="AC261" s="155"/>
      <c r="AD261" s="154"/>
      <c r="AE261" s="155"/>
      <c r="AF261" s="155"/>
      <c r="AG261" s="155"/>
      <c r="AH261" s="155"/>
      <c r="AI261" s="154"/>
      <c r="AJ261" s="155"/>
      <c r="AK261" s="155"/>
      <c r="AL261" s="155"/>
      <c r="AM261" s="155"/>
      <c r="AN261" s="156"/>
    </row>
    <row r="262" spans="1:40" s="28" customFormat="1" ht="19" customHeight="1">
      <c r="A262" s="153"/>
      <c r="B262" s="153"/>
      <c r="C262" s="153"/>
      <c r="D262" s="153"/>
      <c r="E262" s="154"/>
      <c r="F262" s="155"/>
      <c r="G262" s="155"/>
      <c r="H262" s="155"/>
      <c r="I262" s="155"/>
      <c r="J262" s="154"/>
      <c r="K262" s="155"/>
      <c r="L262" s="155"/>
      <c r="M262" s="155"/>
      <c r="N262" s="155"/>
      <c r="O262" s="154"/>
      <c r="P262" s="155"/>
      <c r="Q262" s="155"/>
      <c r="R262" s="155"/>
      <c r="S262" s="155"/>
      <c r="T262" s="154"/>
      <c r="U262" s="155"/>
      <c r="V262" s="155"/>
      <c r="W262" s="155"/>
      <c r="X262" s="155"/>
      <c r="Y262" s="154"/>
      <c r="Z262" s="155"/>
      <c r="AA262" s="155"/>
      <c r="AB262" s="155"/>
      <c r="AC262" s="155"/>
      <c r="AD262" s="154"/>
      <c r="AE262" s="155"/>
      <c r="AF262" s="155"/>
      <c r="AG262" s="155"/>
      <c r="AH262" s="155"/>
      <c r="AI262" s="154"/>
      <c r="AJ262" s="155"/>
      <c r="AK262" s="155"/>
      <c r="AL262" s="155"/>
      <c r="AM262" s="155"/>
      <c r="AN262" s="156"/>
    </row>
    <row r="263" spans="1:40" s="28" customFormat="1" ht="19" customHeight="1">
      <c r="A263" s="153"/>
      <c r="B263" s="153"/>
      <c r="C263" s="153"/>
      <c r="D263" s="153"/>
      <c r="E263" s="154"/>
      <c r="F263" s="155"/>
      <c r="G263" s="155"/>
      <c r="H263" s="155"/>
      <c r="I263" s="155"/>
      <c r="J263" s="154"/>
      <c r="K263" s="155"/>
      <c r="L263" s="155"/>
      <c r="M263" s="155"/>
      <c r="N263" s="155"/>
      <c r="O263" s="154"/>
      <c r="P263" s="155"/>
      <c r="Q263" s="155"/>
      <c r="R263" s="155"/>
      <c r="S263" s="155"/>
      <c r="T263" s="154"/>
      <c r="U263" s="155"/>
      <c r="V263" s="155"/>
      <c r="W263" s="155"/>
      <c r="X263" s="155"/>
      <c r="Y263" s="154"/>
      <c r="Z263" s="155"/>
      <c r="AA263" s="155"/>
      <c r="AB263" s="155"/>
      <c r="AC263" s="155"/>
      <c r="AD263" s="154"/>
      <c r="AE263" s="155"/>
      <c r="AF263" s="155"/>
      <c r="AG263" s="155"/>
      <c r="AH263" s="155"/>
      <c r="AI263" s="154"/>
      <c r="AJ263" s="155"/>
      <c r="AK263" s="155"/>
      <c r="AL263" s="155"/>
      <c r="AM263" s="155"/>
      <c r="AN263" s="156"/>
    </row>
    <row r="264" spans="1:40" s="28" customFormat="1" ht="19" customHeight="1">
      <c r="A264" s="153"/>
      <c r="B264" s="153"/>
      <c r="C264" s="153"/>
      <c r="D264" s="153"/>
      <c r="E264" s="154"/>
      <c r="F264" s="155"/>
      <c r="G264" s="155"/>
      <c r="H264" s="155"/>
      <c r="I264" s="155"/>
      <c r="J264" s="154"/>
      <c r="K264" s="155"/>
      <c r="L264" s="155"/>
      <c r="M264" s="155"/>
      <c r="N264" s="155"/>
      <c r="O264" s="154"/>
      <c r="P264" s="155"/>
      <c r="Q264" s="155"/>
      <c r="R264" s="155"/>
      <c r="S264" s="155"/>
      <c r="T264" s="154"/>
      <c r="U264" s="155"/>
      <c r="V264" s="155"/>
      <c r="W264" s="155"/>
      <c r="X264" s="155"/>
      <c r="Y264" s="154"/>
      <c r="Z264" s="155"/>
      <c r="AA264" s="155"/>
      <c r="AB264" s="155"/>
      <c r="AC264" s="155"/>
      <c r="AD264" s="154"/>
      <c r="AE264" s="155"/>
      <c r="AF264" s="155"/>
      <c r="AG264" s="155"/>
      <c r="AH264" s="155"/>
      <c r="AI264" s="154"/>
      <c r="AJ264" s="155"/>
      <c r="AK264" s="155"/>
      <c r="AL264" s="155"/>
      <c r="AM264" s="155"/>
      <c r="AN264" s="156"/>
    </row>
    <row r="265" spans="1:40" s="28" customFormat="1" ht="19" customHeight="1">
      <c r="A265" s="153"/>
      <c r="B265" s="153"/>
      <c r="C265" s="153"/>
      <c r="D265" s="153"/>
      <c r="E265" s="154"/>
      <c r="F265" s="155"/>
      <c r="G265" s="155"/>
      <c r="H265" s="155"/>
      <c r="I265" s="155"/>
      <c r="J265" s="154"/>
      <c r="K265" s="155"/>
      <c r="L265" s="155"/>
      <c r="M265" s="155"/>
      <c r="N265" s="155"/>
      <c r="O265" s="154"/>
      <c r="P265" s="155"/>
      <c r="Q265" s="155"/>
      <c r="R265" s="155"/>
      <c r="S265" s="155"/>
      <c r="T265" s="154"/>
      <c r="U265" s="155"/>
      <c r="V265" s="155"/>
      <c r="W265" s="155"/>
      <c r="X265" s="155"/>
      <c r="Y265" s="154"/>
      <c r="Z265" s="155"/>
      <c r="AA265" s="155"/>
      <c r="AB265" s="155"/>
      <c r="AC265" s="155"/>
      <c r="AD265" s="154"/>
      <c r="AE265" s="155"/>
      <c r="AF265" s="155"/>
      <c r="AG265" s="155"/>
      <c r="AH265" s="155"/>
      <c r="AI265" s="154"/>
      <c r="AJ265" s="155"/>
      <c r="AK265" s="155"/>
      <c r="AL265" s="155"/>
      <c r="AM265" s="155"/>
      <c r="AN265" s="156"/>
    </row>
    <row r="266" spans="1:40" s="28" customFormat="1" ht="19" customHeight="1">
      <c r="A266" s="153"/>
      <c r="B266" s="153"/>
      <c r="C266" s="153"/>
      <c r="D266" s="153"/>
      <c r="E266" s="154"/>
      <c r="F266" s="155"/>
      <c r="G266" s="155"/>
      <c r="H266" s="155"/>
      <c r="I266" s="155"/>
      <c r="J266" s="154"/>
      <c r="K266" s="155"/>
      <c r="L266" s="155"/>
      <c r="M266" s="155"/>
      <c r="N266" s="155"/>
      <c r="O266" s="154"/>
      <c r="P266" s="155"/>
      <c r="Q266" s="155"/>
      <c r="R266" s="155"/>
      <c r="S266" s="155"/>
      <c r="T266" s="154"/>
      <c r="U266" s="155"/>
      <c r="V266" s="155"/>
      <c r="W266" s="155"/>
      <c r="X266" s="155"/>
      <c r="Y266" s="154"/>
      <c r="Z266" s="155"/>
      <c r="AA266" s="155"/>
      <c r="AB266" s="155"/>
      <c r="AC266" s="155"/>
      <c r="AD266" s="154"/>
      <c r="AE266" s="155"/>
      <c r="AF266" s="155"/>
      <c r="AG266" s="155"/>
      <c r="AH266" s="155"/>
      <c r="AI266" s="154"/>
      <c r="AJ266" s="155"/>
      <c r="AK266" s="155"/>
      <c r="AL266" s="155"/>
      <c r="AM266" s="155"/>
      <c r="AN266" s="156"/>
    </row>
    <row r="267" spans="1:40" s="28" customFormat="1" ht="19" customHeight="1">
      <c r="A267" s="153"/>
      <c r="B267" s="153"/>
      <c r="C267" s="153"/>
      <c r="D267" s="153"/>
      <c r="E267" s="154"/>
      <c r="F267" s="155"/>
      <c r="G267" s="155"/>
      <c r="H267" s="155"/>
      <c r="I267" s="155"/>
      <c r="J267" s="154"/>
      <c r="K267" s="155"/>
      <c r="L267" s="155"/>
      <c r="M267" s="155"/>
      <c r="N267" s="155"/>
      <c r="O267" s="154"/>
      <c r="P267" s="155"/>
      <c r="Q267" s="155"/>
      <c r="R267" s="155"/>
      <c r="S267" s="155"/>
      <c r="T267" s="154"/>
      <c r="U267" s="155"/>
      <c r="V267" s="155"/>
      <c r="W267" s="155"/>
      <c r="X267" s="155"/>
      <c r="Y267" s="154"/>
      <c r="Z267" s="155"/>
      <c r="AA267" s="155"/>
      <c r="AB267" s="155"/>
      <c r="AC267" s="155"/>
      <c r="AD267" s="154"/>
      <c r="AE267" s="155"/>
      <c r="AF267" s="155"/>
      <c r="AG267" s="155"/>
      <c r="AH267" s="155"/>
      <c r="AI267" s="154"/>
      <c r="AJ267" s="155"/>
      <c r="AK267" s="155"/>
      <c r="AL267" s="155"/>
      <c r="AM267" s="155"/>
      <c r="AN267" s="156"/>
    </row>
    <row r="268" spans="1:40" s="28" customFormat="1" ht="19" customHeight="1">
      <c r="A268" s="153"/>
      <c r="B268" s="153"/>
      <c r="C268" s="153"/>
      <c r="D268" s="153"/>
      <c r="E268" s="154"/>
      <c r="F268" s="155"/>
      <c r="G268" s="155"/>
      <c r="H268" s="155"/>
      <c r="I268" s="155"/>
      <c r="J268" s="154"/>
      <c r="K268" s="155"/>
      <c r="L268" s="155"/>
      <c r="M268" s="155"/>
      <c r="N268" s="155"/>
      <c r="O268" s="154"/>
      <c r="P268" s="155"/>
      <c r="Q268" s="155"/>
      <c r="R268" s="155"/>
      <c r="S268" s="155"/>
      <c r="T268" s="154"/>
      <c r="U268" s="155"/>
      <c r="V268" s="155"/>
      <c r="W268" s="155"/>
      <c r="X268" s="155"/>
      <c r="Y268" s="154"/>
      <c r="Z268" s="155"/>
      <c r="AA268" s="155"/>
      <c r="AB268" s="155"/>
      <c r="AC268" s="155"/>
      <c r="AD268" s="154"/>
      <c r="AE268" s="155"/>
      <c r="AF268" s="155"/>
      <c r="AG268" s="155"/>
      <c r="AH268" s="155"/>
      <c r="AI268" s="154"/>
      <c r="AJ268" s="155"/>
      <c r="AK268" s="155"/>
      <c r="AL268" s="155"/>
      <c r="AM268" s="155"/>
      <c r="AN268" s="156"/>
    </row>
    <row r="269" spans="1:40" s="28" customFormat="1" ht="19" customHeight="1">
      <c r="A269" s="153"/>
      <c r="B269" s="153"/>
      <c r="C269" s="153"/>
      <c r="D269" s="153"/>
      <c r="E269" s="154"/>
      <c r="F269" s="155"/>
      <c r="G269" s="155"/>
      <c r="H269" s="155"/>
      <c r="I269" s="155"/>
      <c r="J269" s="154"/>
      <c r="K269" s="155"/>
      <c r="L269" s="155"/>
      <c r="M269" s="155"/>
      <c r="N269" s="155"/>
      <c r="O269" s="154"/>
      <c r="P269" s="155"/>
      <c r="Q269" s="155"/>
      <c r="R269" s="155"/>
      <c r="S269" s="155"/>
      <c r="T269" s="154"/>
      <c r="U269" s="155"/>
      <c r="V269" s="155"/>
      <c r="W269" s="155"/>
      <c r="X269" s="155"/>
      <c r="Y269" s="154"/>
      <c r="Z269" s="155"/>
      <c r="AA269" s="155"/>
      <c r="AB269" s="155"/>
      <c r="AC269" s="155"/>
      <c r="AD269" s="154"/>
      <c r="AE269" s="155"/>
      <c r="AF269" s="155"/>
      <c r="AG269" s="155"/>
      <c r="AH269" s="155"/>
      <c r="AI269" s="154"/>
      <c r="AJ269" s="155"/>
      <c r="AK269" s="155"/>
      <c r="AL269" s="155"/>
      <c r="AM269" s="155"/>
      <c r="AN269" s="156"/>
    </row>
    <row r="270" spans="1:40" s="28" customFormat="1" ht="19" customHeight="1">
      <c r="A270" s="153"/>
      <c r="B270" s="153"/>
      <c r="C270" s="153"/>
      <c r="D270" s="153"/>
      <c r="E270" s="154"/>
      <c r="F270" s="155"/>
      <c r="G270" s="155"/>
      <c r="H270" s="155"/>
      <c r="I270" s="155"/>
      <c r="J270" s="154"/>
      <c r="K270" s="155"/>
      <c r="L270" s="155"/>
      <c r="M270" s="155"/>
      <c r="N270" s="155"/>
      <c r="O270" s="154"/>
      <c r="P270" s="155"/>
      <c r="Q270" s="155"/>
      <c r="R270" s="155"/>
      <c r="S270" s="155"/>
      <c r="T270" s="154"/>
      <c r="U270" s="155"/>
      <c r="V270" s="155"/>
      <c r="W270" s="155"/>
      <c r="X270" s="155"/>
      <c r="Y270" s="154"/>
      <c r="Z270" s="155"/>
      <c r="AA270" s="155"/>
      <c r="AB270" s="155"/>
      <c r="AC270" s="155"/>
      <c r="AD270" s="154"/>
      <c r="AE270" s="155"/>
      <c r="AF270" s="155"/>
      <c r="AG270" s="155"/>
      <c r="AH270" s="155"/>
      <c r="AI270" s="154"/>
      <c r="AJ270" s="155"/>
      <c r="AK270" s="155"/>
      <c r="AL270" s="155"/>
      <c r="AM270" s="155"/>
      <c r="AN270" s="156"/>
    </row>
    <row r="271" spans="1:40" s="28" customFormat="1" ht="19" customHeight="1">
      <c r="A271" s="153"/>
      <c r="B271" s="153"/>
      <c r="C271" s="153"/>
      <c r="D271" s="153"/>
      <c r="E271" s="154"/>
      <c r="F271" s="155"/>
      <c r="G271" s="155"/>
      <c r="H271" s="155"/>
      <c r="I271" s="155"/>
      <c r="J271" s="154"/>
      <c r="K271" s="155"/>
      <c r="L271" s="155"/>
      <c r="M271" s="155"/>
      <c r="N271" s="155"/>
      <c r="O271" s="154"/>
      <c r="P271" s="155"/>
      <c r="Q271" s="155"/>
      <c r="R271" s="155"/>
      <c r="S271" s="155"/>
      <c r="T271" s="154"/>
      <c r="U271" s="155"/>
      <c r="V271" s="155"/>
      <c r="W271" s="155"/>
      <c r="X271" s="155"/>
      <c r="Y271" s="154"/>
      <c r="Z271" s="155"/>
      <c r="AA271" s="155"/>
      <c r="AB271" s="155"/>
      <c r="AC271" s="155"/>
      <c r="AD271" s="154"/>
      <c r="AE271" s="155"/>
      <c r="AF271" s="155"/>
      <c r="AG271" s="155"/>
      <c r="AH271" s="155"/>
      <c r="AI271" s="154"/>
      <c r="AJ271" s="155"/>
      <c r="AK271" s="155"/>
      <c r="AL271" s="155"/>
      <c r="AM271" s="155"/>
      <c r="AN271" s="156"/>
    </row>
    <row r="272" spans="1:40" s="28" customFormat="1" ht="19" customHeight="1">
      <c r="A272" s="153"/>
      <c r="B272" s="153"/>
      <c r="C272" s="153"/>
      <c r="D272" s="153"/>
      <c r="E272" s="154"/>
      <c r="F272" s="155"/>
      <c r="G272" s="155"/>
      <c r="H272" s="155"/>
      <c r="I272" s="155"/>
      <c r="J272" s="154"/>
      <c r="K272" s="155"/>
      <c r="L272" s="155"/>
      <c r="M272" s="155"/>
      <c r="N272" s="155"/>
      <c r="O272" s="154"/>
      <c r="P272" s="155"/>
      <c r="Q272" s="155"/>
      <c r="R272" s="155"/>
      <c r="S272" s="155"/>
      <c r="T272" s="154"/>
      <c r="U272" s="155"/>
      <c r="V272" s="155"/>
      <c r="W272" s="155"/>
      <c r="X272" s="155"/>
      <c r="Y272" s="154"/>
      <c r="Z272" s="155"/>
      <c r="AA272" s="155"/>
      <c r="AB272" s="155"/>
      <c r="AC272" s="155"/>
      <c r="AD272" s="154"/>
      <c r="AE272" s="155"/>
      <c r="AF272" s="155"/>
      <c r="AG272" s="155"/>
      <c r="AH272" s="155"/>
      <c r="AI272" s="154"/>
      <c r="AJ272" s="155"/>
      <c r="AK272" s="155"/>
      <c r="AL272" s="155"/>
      <c r="AM272" s="155"/>
      <c r="AN272" s="156"/>
    </row>
    <row r="273" spans="1:40" s="28" customFormat="1" ht="19" customHeight="1">
      <c r="A273" s="153"/>
      <c r="B273" s="153"/>
      <c r="C273" s="153"/>
      <c r="D273" s="153"/>
      <c r="E273" s="154"/>
      <c r="F273" s="155"/>
      <c r="G273" s="155"/>
      <c r="H273" s="155"/>
      <c r="I273" s="155"/>
      <c r="J273" s="154"/>
      <c r="K273" s="155"/>
      <c r="L273" s="155"/>
      <c r="M273" s="155"/>
      <c r="N273" s="155"/>
      <c r="O273" s="154"/>
      <c r="P273" s="155"/>
      <c r="Q273" s="155"/>
      <c r="R273" s="155"/>
      <c r="S273" s="155"/>
      <c r="T273" s="154"/>
      <c r="U273" s="155"/>
      <c r="V273" s="155"/>
      <c r="W273" s="155"/>
      <c r="X273" s="155"/>
      <c r="Y273" s="154"/>
      <c r="Z273" s="155"/>
      <c r="AA273" s="155"/>
      <c r="AB273" s="155"/>
      <c r="AC273" s="155"/>
      <c r="AD273" s="154"/>
      <c r="AE273" s="155"/>
      <c r="AF273" s="155"/>
      <c r="AG273" s="155"/>
      <c r="AH273" s="155"/>
      <c r="AI273" s="154"/>
      <c r="AJ273" s="155"/>
      <c r="AK273" s="155"/>
      <c r="AL273" s="155"/>
      <c r="AM273" s="155"/>
      <c r="AN273" s="156"/>
    </row>
    <row r="274" spans="1:40" s="28" customFormat="1" ht="19" customHeight="1">
      <c r="A274" s="153"/>
      <c r="B274" s="153"/>
      <c r="C274" s="153"/>
      <c r="D274" s="153"/>
      <c r="E274" s="154"/>
      <c r="F274" s="155"/>
      <c r="G274" s="155"/>
      <c r="H274" s="155"/>
      <c r="I274" s="155"/>
      <c r="J274" s="154"/>
      <c r="K274" s="155"/>
      <c r="L274" s="155"/>
      <c r="M274" s="155"/>
      <c r="N274" s="155"/>
      <c r="O274" s="154"/>
      <c r="P274" s="155"/>
      <c r="Q274" s="155"/>
      <c r="R274" s="155"/>
      <c r="S274" s="155"/>
      <c r="T274" s="154"/>
      <c r="U274" s="155"/>
      <c r="V274" s="155"/>
      <c r="W274" s="155"/>
      <c r="X274" s="155"/>
      <c r="Y274" s="154"/>
      <c r="Z274" s="155"/>
      <c r="AA274" s="155"/>
      <c r="AB274" s="155"/>
      <c r="AC274" s="155"/>
      <c r="AD274" s="154"/>
      <c r="AE274" s="155"/>
      <c r="AF274" s="155"/>
      <c r="AG274" s="155"/>
      <c r="AH274" s="155"/>
      <c r="AI274" s="154"/>
      <c r="AJ274" s="155"/>
      <c r="AK274" s="155"/>
      <c r="AL274" s="155"/>
      <c r="AM274" s="155"/>
      <c r="AN274" s="156"/>
    </row>
    <row r="275" spans="1:40" s="28" customFormat="1" ht="19" customHeight="1">
      <c r="A275" s="153"/>
      <c r="B275" s="153"/>
      <c r="C275" s="153"/>
      <c r="D275" s="153"/>
      <c r="E275" s="154"/>
      <c r="F275" s="155"/>
      <c r="G275" s="155"/>
      <c r="H275" s="155"/>
      <c r="I275" s="155"/>
      <c r="J275" s="154"/>
      <c r="K275" s="155"/>
      <c r="L275" s="155"/>
      <c r="M275" s="155"/>
      <c r="N275" s="155"/>
      <c r="O275" s="154"/>
      <c r="P275" s="155"/>
      <c r="Q275" s="155"/>
      <c r="R275" s="155"/>
      <c r="S275" s="155"/>
      <c r="T275" s="154"/>
      <c r="U275" s="155"/>
      <c r="V275" s="155"/>
      <c r="W275" s="155"/>
      <c r="X275" s="155"/>
      <c r="Y275" s="154"/>
      <c r="Z275" s="155"/>
      <c r="AA275" s="155"/>
      <c r="AB275" s="155"/>
      <c r="AC275" s="155"/>
      <c r="AD275" s="154"/>
      <c r="AE275" s="155"/>
      <c r="AF275" s="155"/>
      <c r="AG275" s="155"/>
      <c r="AH275" s="155"/>
      <c r="AI275" s="154"/>
      <c r="AJ275" s="155"/>
      <c r="AK275" s="155"/>
      <c r="AL275" s="155"/>
      <c r="AM275" s="155"/>
      <c r="AN275" s="156"/>
    </row>
    <row r="276" spans="1:40" s="28" customFormat="1" ht="19" customHeight="1">
      <c r="A276" s="153"/>
      <c r="B276" s="153"/>
      <c r="C276" s="153"/>
      <c r="D276" s="153"/>
      <c r="E276" s="154"/>
      <c r="F276" s="155"/>
      <c r="G276" s="155"/>
      <c r="H276" s="155"/>
      <c r="I276" s="155"/>
      <c r="J276" s="154"/>
      <c r="K276" s="155"/>
      <c r="L276" s="155"/>
      <c r="M276" s="155"/>
      <c r="N276" s="155"/>
      <c r="O276" s="154"/>
      <c r="P276" s="155"/>
      <c r="Q276" s="155"/>
      <c r="R276" s="155"/>
      <c r="S276" s="155"/>
      <c r="T276" s="154"/>
      <c r="U276" s="155"/>
      <c r="V276" s="155"/>
      <c r="W276" s="155"/>
      <c r="X276" s="155"/>
      <c r="Y276" s="154"/>
      <c r="Z276" s="155"/>
      <c r="AA276" s="155"/>
      <c r="AB276" s="155"/>
      <c r="AC276" s="155"/>
      <c r="AD276" s="154"/>
      <c r="AE276" s="155"/>
      <c r="AF276" s="155"/>
      <c r="AG276" s="155"/>
      <c r="AH276" s="155"/>
      <c r="AI276" s="154"/>
      <c r="AJ276" s="155"/>
      <c r="AK276" s="155"/>
      <c r="AL276" s="155"/>
      <c r="AM276" s="155"/>
      <c r="AN276" s="156"/>
    </row>
    <row r="277" spans="1:40" s="28" customFormat="1" ht="19" customHeight="1">
      <c r="A277" s="153"/>
      <c r="B277" s="153"/>
      <c r="C277" s="153"/>
      <c r="D277" s="153"/>
      <c r="E277" s="154"/>
      <c r="F277" s="155"/>
      <c r="G277" s="155"/>
      <c r="H277" s="155"/>
      <c r="I277" s="155"/>
      <c r="J277" s="154"/>
      <c r="K277" s="155"/>
      <c r="L277" s="155"/>
      <c r="M277" s="155"/>
      <c r="N277" s="155"/>
      <c r="O277" s="154"/>
      <c r="P277" s="155"/>
      <c r="Q277" s="155"/>
      <c r="R277" s="155"/>
      <c r="S277" s="155"/>
      <c r="T277" s="154"/>
      <c r="U277" s="155"/>
      <c r="V277" s="155"/>
      <c r="W277" s="155"/>
      <c r="X277" s="155"/>
      <c r="Y277" s="154"/>
      <c r="Z277" s="155"/>
      <c r="AA277" s="155"/>
      <c r="AB277" s="155"/>
      <c r="AC277" s="155"/>
      <c r="AD277" s="154"/>
      <c r="AE277" s="155"/>
      <c r="AF277" s="155"/>
      <c r="AG277" s="155"/>
      <c r="AH277" s="155"/>
      <c r="AI277" s="154"/>
      <c r="AJ277" s="155"/>
      <c r="AK277" s="155"/>
      <c r="AL277" s="155"/>
      <c r="AM277" s="155"/>
      <c r="AN277" s="156"/>
    </row>
    <row r="278" spans="1:40" s="28" customFormat="1" ht="19" customHeight="1">
      <c r="A278" s="153"/>
      <c r="B278" s="153"/>
      <c r="C278" s="153"/>
      <c r="D278" s="153"/>
      <c r="E278" s="154"/>
      <c r="F278" s="155"/>
      <c r="G278" s="155"/>
      <c r="H278" s="155"/>
      <c r="I278" s="155"/>
      <c r="J278" s="154"/>
      <c r="K278" s="155"/>
      <c r="L278" s="155"/>
      <c r="M278" s="155"/>
      <c r="N278" s="155"/>
      <c r="O278" s="154"/>
      <c r="P278" s="155"/>
      <c r="Q278" s="155"/>
      <c r="R278" s="155"/>
      <c r="S278" s="155"/>
      <c r="T278" s="154"/>
      <c r="U278" s="155"/>
      <c r="V278" s="155"/>
      <c r="W278" s="155"/>
      <c r="X278" s="155"/>
      <c r="Y278" s="154"/>
      <c r="Z278" s="155"/>
      <c r="AA278" s="155"/>
      <c r="AB278" s="155"/>
      <c r="AC278" s="155"/>
      <c r="AD278" s="154"/>
      <c r="AE278" s="155"/>
      <c r="AF278" s="155"/>
      <c r="AG278" s="155"/>
      <c r="AH278" s="155"/>
      <c r="AI278" s="154"/>
      <c r="AJ278" s="155"/>
      <c r="AK278" s="155"/>
      <c r="AL278" s="155"/>
      <c r="AM278" s="155"/>
      <c r="AN278" s="156"/>
    </row>
    <row r="279" spans="1:40" s="28" customFormat="1" ht="19" customHeight="1">
      <c r="A279" s="153"/>
      <c r="B279" s="153"/>
      <c r="C279" s="153"/>
      <c r="D279" s="153"/>
      <c r="E279" s="154"/>
      <c r="F279" s="155"/>
      <c r="G279" s="155"/>
      <c r="H279" s="155"/>
      <c r="I279" s="155"/>
      <c r="J279" s="154"/>
      <c r="K279" s="155"/>
      <c r="L279" s="155"/>
      <c r="M279" s="155"/>
      <c r="N279" s="155"/>
      <c r="O279" s="154"/>
      <c r="P279" s="155"/>
      <c r="Q279" s="155"/>
      <c r="R279" s="155"/>
      <c r="S279" s="155"/>
      <c r="T279" s="154"/>
      <c r="U279" s="155"/>
      <c r="V279" s="155"/>
      <c r="W279" s="155"/>
      <c r="X279" s="155"/>
      <c r="Y279" s="154"/>
      <c r="Z279" s="155"/>
      <c r="AA279" s="155"/>
      <c r="AB279" s="155"/>
      <c r="AC279" s="155"/>
      <c r="AD279" s="154"/>
      <c r="AE279" s="155"/>
      <c r="AF279" s="155"/>
      <c r="AG279" s="155"/>
      <c r="AH279" s="155"/>
      <c r="AI279" s="154"/>
      <c r="AJ279" s="155"/>
      <c r="AK279" s="155"/>
      <c r="AL279" s="155"/>
      <c r="AM279" s="155"/>
      <c r="AN279" s="156"/>
    </row>
    <row r="280" spans="1:40" s="28" customFormat="1" ht="19" customHeight="1">
      <c r="A280" s="153"/>
      <c r="B280" s="153"/>
      <c r="C280" s="153"/>
      <c r="D280" s="153"/>
      <c r="E280" s="154"/>
      <c r="F280" s="155"/>
      <c r="G280" s="155"/>
      <c r="H280" s="155"/>
      <c r="I280" s="155"/>
      <c r="J280" s="154"/>
      <c r="K280" s="155"/>
      <c r="L280" s="155"/>
      <c r="M280" s="155"/>
      <c r="N280" s="155"/>
      <c r="O280" s="154"/>
      <c r="P280" s="155"/>
      <c r="Q280" s="155"/>
      <c r="R280" s="155"/>
      <c r="S280" s="155"/>
      <c r="T280" s="154"/>
      <c r="U280" s="155"/>
      <c r="V280" s="155"/>
      <c r="W280" s="155"/>
      <c r="X280" s="155"/>
      <c r="Y280" s="154"/>
      <c r="Z280" s="155"/>
      <c r="AA280" s="155"/>
      <c r="AB280" s="155"/>
      <c r="AC280" s="155"/>
      <c r="AD280" s="154"/>
      <c r="AE280" s="155"/>
      <c r="AF280" s="155"/>
      <c r="AG280" s="155"/>
      <c r="AH280" s="155"/>
      <c r="AI280" s="154"/>
      <c r="AJ280" s="155"/>
      <c r="AK280" s="155"/>
      <c r="AL280" s="155"/>
      <c r="AM280" s="155"/>
      <c r="AN280" s="156"/>
    </row>
    <row r="281" spans="1:40" s="28" customFormat="1" ht="19" customHeight="1">
      <c r="A281" s="153"/>
      <c r="B281" s="153"/>
      <c r="C281" s="153"/>
      <c r="D281" s="153"/>
      <c r="E281" s="154"/>
      <c r="F281" s="155"/>
      <c r="G281" s="155"/>
      <c r="H281" s="155"/>
      <c r="I281" s="155"/>
      <c r="J281" s="154"/>
      <c r="K281" s="155"/>
      <c r="L281" s="155"/>
      <c r="M281" s="155"/>
      <c r="N281" s="155"/>
      <c r="O281" s="154"/>
      <c r="P281" s="155"/>
      <c r="Q281" s="155"/>
      <c r="R281" s="155"/>
      <c r="S281" s="155"/>
      <c r="T281" s="154"/>
      <c r="U281" s="155"/>
      <c r="V281" s="155"/>
      <c r="W281" s="155"/>
      <c r="X281" s="155"/>
      <c r="Y281" s="154"/>
      <c r="Z281" s="155"/>
      <c r="AA281" s="155"/>
      <c r="AB281" s="155"/>
      <c r="AC281" s="155"/>
      <c r="AD281" s="154"/>
      <c r="AE281" s="155"/>
      <c r="AF281" s="155"/>
      <c r="AG281" s="155"/>
      <c r="AH281" s="155"/>
      <c r="AI281" s="154"/>
      <c r="AJ281" s="155"/>
      <c r="AK281" s="155"/>
      <c r="AL281" s="155"/>
      <c r="AM281" s="155"/>
      <c r="AN281" s="156"/>
    </row>
    <row r="282" spans="1:40" s="28" customFormat="1" ht="19" customHeight="1">
      <c r="A282" s="153"/>
      <c r="B282" s="153"/>
      <c r="C282" s="153"/>
      <c r="D282" s="153"/>
      <c r="E282" s="154"/>
      <c r="F282" s="155"/>
      <c r="G282" s="155"/>
      <c r="H282" s="155"/>
      <c r="I282" s="155"/>
      <c r="J282" s="154"/>
      <c r="K282" s="155"/>
      <c r="L282" s="155"/>
      <c r="M282" s="155"/>
      <c r="N282" s="155"/>
      <c r="O282" s="154"/>
      <c r="P282" s="155"/>
      <c r="Q282" s="155"/>
      <c r="R282" s="155"/>
      <c r="S282" s="155"/>
      <c r="T282" s="154"/>
      <c r="U282" s="155"/>
      <c r="V282" s="155"/>
      <c r="W282" s="155"/>
      <c r="X282" s="155"/>
      <c r="Y282" s="154"/>
      <c r="Z282" s="155"/>
      <c r="AA282" s="155"/>
      <c r="AB282" s="155"/>
      <c r="AC282" s="155"/>
      <c r="AD282" s="154"/>
      <c r="AE282" s="155"/>
      <c r="AF282" s="155"/>
      <c r="AG282" s="155"/>
      <c r="AH282" s="155"/>
      <c r="AI282" s="154"/>
      <c r="AJ282" s="155"/>
      <c r="AK282" s="155"/>
      <c r="AL282" s="155"/>
      <c r="AM282" s="155"/>
      <c r="AN282" s="156"/>
    </row>
    <row r="283" spans="1:40" s="28" customFormat="1" ht="19" customHeight="1">
      <c r="A283" s="153"/>
      <c r="B283" s="153"/>
      <c r="C283" s="153"/>
      <c r="D283" s="153"/>
      <c r="E283" s="154"/>
      <c r="F283" s="155"/>
      <c r="G283" s="155"/>
      <c r="H283" s="155"/>
      <c r="I283" s="155"/>
      <c r="J283" s="154"/>
      <c r="K283" s="155"/>
      <c r="L283" s="155"/>
      <c r="M283" s="155"/>
      <c r="N283" s="155"/>
      <c r="O283" s="154"/>
      <c r="P283" s="155"/>
      <c r="Q283" s="155"/>
      <c r="R283" s="155"/>
      <c r="S283" s="155"/>
      <c r="T283" s="154"/>
      <c r="U283" s="155"/>
      <c r="V283" s="155"/>
      <c r="W283" s="155"/>
      <c r="X283" s="155"/>
      <c r="Y283" s="154"/>
      <c r="Z283" s="155"/>
      <c r="AA283" s="155"/>
      <c r="AB283" s="155"/>
      <c r="AC283" s="155"/>
      <c r="AD283" s="154"/>
      <c r="AE283" s="155"/>
      <c r="AF283" s="155"/>
      <c r="AG283" s="155"/>
      <c r="AH283" s="155"/>
      <c r="AI283" s="154"/>
      <c r="AJ283" s="155"/>
      <c r="AK283" s="155"/>
      <c r="AL283" s="155"/>
      <c r="AM283" s="155"/>
      <c r="AN283" s="156"/>
    </row>
    <row r="284" spans="1:40" s="28" customFormat="1" ht="19" customHeight="1">
      <c r="A284" s="153"/>
      <c r="B284" s="153"/>
      <c r="C284" s="153"/>
      <c r="D284" s="153"/>
      <c r="E284" s="154"/>
      <c r="F284" s="155"/>
      <c r="G284" s="155"/>
      <c r="H284" s="155"/>
      <c r="I284" s="155"/>
      <c r="J284" s="154"/>
      <c r="K284" s="155"/>
      <c r="L284" s="155"/>
      <c r="M284" s="155"/>
      <c r="N284" s="155"/>
      <c r="O284" s="154"/>
      <c r="P284" s="155"/>
      <c r="Q284" s="155"/>
      <c r="R284" s="155"/>
      <c r="S284" s="155"/>
      <c r="T284" s="154"/>
      <c r="U284" s="155"/>
      <c r="V284" s="155"/>
      <c r="W284" s="155"/>
      <c r="X284" s="155"/>
      <c r="Y284" s="154"/>
      <c r="Z284" s="155"/>
      <c r="AA284" s="155"/>
      <c r="AB284" s="155"/>
      <c r="AC284" s="155"/>
      <c r="AD284" s="154"/>
      <c r="AE284" s="155"/>
      <c r="AF284" s="155"/>
      <c r="AG284" s="155"/>
      <c r="AH284" s="155"/>
      <c r="AI284" s="154"/>
      <c r="AJ284" s="155"/>
      <c r="AK284" s="155"/>
      <c r="AL284" s="155"/>
      <c r="AM284" s="155"/>
      <c r="AN284" s="156"/>
    </row>
    <row r="285" spans="1:40" s="28" customFormat="1" ht="19" customHeight="1">
      <c r="A285" s="153"/>
      <c r="B285" s="153"/>
      <c r="C285" s="153"/>
      <c r="D285" s="153"/>
      <c r="E285" s="154"/>
      <c r="F285" s="155"/>
      <c r="G285" s="155"/>
      <c r="H285" s="155"/>
      <c r="I285" s="155"/>
      <c r="J285" s="154"/>
      <c r="K285" s="155"/>
      <c r="L285" s="155"/>
      <c r="M285" s="155"/>
      <c r="N285" s="155"/>
      <c r="O285" s="154"/>
      <c r="P285" s="155"/>
      <c r="Q285" s="155"/>
      <c r="R285" s="155"/>
      <c r="S285" s="155"/>
      <c r="T285" s="154"/>
      <c r="U285" s="155"/>
      <c r="V285" s="155"/>
      <c r="W285" s="155"/>
      <c r="X285" s="155"/>
      <c r="Y285" s="154"/>
      <c r="Z285" s="155"/>
      <c r="AA285" s="155"/>
      <c r="AB285" s="155"/>
      <c r="AC285" s="155"/>
      <c r="AD285" s="154"/>
      <c r="AE285" s="155"/>
      <c r="AF285" s="155"/>
      <c r="AG285" s="155"/>
      <c r="AH285" s="155"/>
      <c r="AI285" s="154"/>
      <c r="AJ285" s="155"/>
      <c r="AK285" s="155"/>
      <c r="AL285" s="155"/>
      <c r="AM285" s="155"/>
      <c r="AN285" s="156"/>
    </row>
    <row r="286" spans="1:40" s="28" customFormat="1" ht="19" customHeight="1">
      <c r="A286" s="153"/>
      <c r="B286" s="153"/>
      <c r="C286" s="153"/>
      <c r="D286" s="153"/>
      <c r="E286" s="154"/>
      <c r="F286" s="155"/>
      <c r="G286" s="155"/>
      <c r="H286" s="155"/>
      <c r="I286" s="155"/>
      <c r="J286" s="154"/>
      <c r="K286" s="155"/>
      <c r="L286" s="155"/>
      <c r="M286" s="155"/>
      <c r="N286" s="155"/>
      <c r="O286" s="154"/>
      <c r="P286" s="155"/>
      <c r="Q286" s="155"/>
      <c r="R286" s="155"/>
      <c r="S286" s="155"/>
      <c r="T286" s="154"/>
      <c r="U286" s="155"/>
      <c r="V286" s="155"/>
      <c r="W286" s="155"/>
      <c r="X286" s="155"/>
      <c r="Y286" s="154"/>
      <c r="Z286" s="155"/>
      <c r="AA286" s="155"/>
      <c r="AB286" s="155"/>
      <c r="AC286" s="155"/>
      <c r="AD286" s="154"/>
      <c r="AE286" s="155"/>
      <c r="AF286" s="155"/>
      <c r="AG286" s="155"/>
      <c r="AH286" s="155"/>
      <c r="AI286" s="154"/>
      <c r="AJ286" s="155"/>
      <c r="AK286" s="155"/>
      <c r="AL286" s="155"/>
      <c r="AM286" s="155"/>
      <c r="AN286" s="156"/>
    </row>
    <row r="287" spans="1:40" s="28" customFormat="1" ht="19" customHeight="1">
      <c r="A287" s="153"/>
      <c r="B287" s="153"/>
      <c r="C287" s="153"/>
      <c r="D287" s="153"/>
      <c r="E287" s="154"/>
      <c r="F287" s="155"/>
      <c r="G287" s="155"/>
      <c r="H287" s="155"/>
      <c r="I287" s="155"/>
      <c r="J287" s="154"/>
      <c r="K287" s="155"/>
      <c r="L287" s="155"/>
      <c r="M287" s="155"/>
      <c r="N287" s="155"/>
      <c r="O287" s="154"/>
      <c r="P287" s="155"/>
      <c r="Q287" s="155"/>
      <c r="R287" s="155"/>
      <c r="S287" s="155"/>
      <c r="T287" s="154"/>
      <c r="U287" s="155"/>
      <c r="V287" s="155"/>
      <c r="W287" s="155"/>
      <c r="X287" s="155"/>
      <c r="Y287" s="154"/>
      <c r="Z287" s="155"/>
      <c r="AA287" s="155"/>
      <c r="AB287" s="155"/>
      <c r="AC287" s="155"/>
      <c r="AD287" s="154"/>
      <c r="AE287" s="155"/>
      <c r="AF287" s="155"/>
      <c r="AG287" s="155"/>
      <c r="AH287" s="155"/>
      <c r="AI287" s="154"/>
      <c r="AJ287" s="155"/>
      <c r="AK287" s="155"/>
      <c r="AL287" s="155"/>
      <c r="AM287" s="155"/>
      <c r="AN287" s="156"/>
    </row>
    <row r="288" spans="1:40" s="28" customFormat="1" ht="19" customHeight="1">
      <c r="A288" s="153"/>
      <c r="B288" s="153"/>
      <c r="C288" s="153"/>
      <c r="D288" s="153"/>
      <c r="E288" s="154"/>
      <c r="F288" s="155"/>
      <c r="G288" s="155"/>
      <c r="H288" s="155"/>
      <c r="I288" s="155"/>
      <c r="J288" s="154"/>
      <c r="K288" s="155"/>
      <c r="L288" s="155"/>
      <c r="M288" s="155"/>
      <c r="N288" s="155"/>
      <c r="O288" s="154"/>
      <c r="P288" s="155"/>
      <c r="Q288" s="155"/>
      <c r="R288" s="155"/>
      <c r="S288" s="155"/>
      <c r="T288" s="154"/>
      <c r="U288" s="155"/>
      <c r="V288" s="155"/>
      <c r="W288" s="155"/>
      <c r="X288" s="155"/>
      <c r="Y288" s="154"/>
      <c r="Z288" s="155"/>
      <c r="AA288" s="155"/>
      <c r="AB288" s="155"/>
      <c r="AC288" s="155"/>
      <c r="AD288" s="154"/>
      <c r="AE288" s="155"/>
      <c r="AF288" s="155"/>
      <c r="AG288" s="155"/>
      <c r="AH288" s="155"/>
      <c r="AI288" s="154"/>
      <c r="AJ288" s="155"/>
      <c r="AK288" s="155"/>
      <c r="AL288" s="155"/>
      <c r="AM288" s="155"/>
      <c r="AN288" s="156"/>
    </row>
    <row r="289" spans="1:40" s="28" customFormat="1" ht="19" customHeight="1">
      <c r="A289" s="153"/>
      <c r="B289" s="153"/>
      <c r="C289" s="153"/>
      <c r="D289" s="153"/>
      <c r="E289" s="154"/>
      <c r="F289" s="155"/>
      <c r="G289" s="155"/>
      <c r="H289" s="155"/>
      <c r="I289" s="155"/>
      <c r="J289" s="154"/>
      <c r="K289" s="155"/>
      <c r="L289" s="155"/>
      <c r="M289" s="155"/>
      <c r="N289" s="155"/>
      <c r="O289" s="154"/>
      <c r="P289" s="155"/>
      <c r="Q289" s="155"/>
      <c r="R289" s="155"/>
      <c r="S289" s="155"/>
      <c r="T289" s="154"/>
      <c r="U289" s="155"/>
      <c r="V289" s="155"/>
      <c r="W289" s="155"/>
      <c r="X289" s="155"/>
      <c r="Y289" s="154"/>
      <c r="Z289" s="155"/>
      <c r="AA289" s="155"/>
      <c r="AB289" s="155"/>
      <c r="AC289" s="155"/>
      <c r="AD289" s="154"/>
      <c r="AE289" s="155"/>
      <c r="AF289" s="155"/>
      <c r="AG289" s="155"/>
      <c r="AH289" s="155"/>
      <c r="AI289" s="154"/>
      <c r="AJ289" s="155"/>
      <c r="AK289" s="155"/>
      <c r="AL289" s="155"/>
      <c r="AM289" s="155"/>
      <c r="AN289" s="156"/>
    </row>
    <row r="290" spans="1:40" s="28" customFormat="1" ht="19" customHeight="1">
      <c r="A290" s="153"/>
      <c r="B290" s="153"/>
      <c r="C290" s="153"/>
      <c r="D290" s="153"/>
      <c r="E290" s="154"/>
      <c r="F290" s="155"/>
      <c r="G290" s="155"/>
      <c r="H290" s="155"/>
      <c r="I290" s="155"/>
      <c r="J290" s="154"/>
      <c r="K290" s="155"/>
      <c r="L290" s="155"/>
      <c r="M290" s="155"/>
      <c r="N290" s="155"/>
      <c r="O290" s="154"/>
      <c r="P290" s="155"/>
      <c r="Q290" s="155"/>
      <c r="R290" s="155"/>
      <c r="S290" s="155"/>
      <c r="T290" s="154"/>
      <c r="U290" s="155"/>
      <c r="V290" s="155"/>
      <c r="W290" s="155"/>
      <c r="X290" s="155"/>
      <c r="Y290" s="154"/>
      <c r="Z290" s="155"/>
      <c r="AA290" s="155"/>
      <c r="AB290" s="155"/>
      <c r="AC290" s="155"/>
      <c r="AD290" s="154"/>
      <c r="AE290" s="155"/>
      <c r="AF290" s="155"/>
      <c r="AG290" s="155"/>
      <c r="AH290" s="155"/>
      <c r="AI290" s="154"/>
      <c r="AJ290" s="155"/>
      <c r="AK290" s="155"/>
      <c r="AL290" s="155"/>
      <c r="AM290" s="155"/>
      <c r="AN290" s="156"/>
    </row>
    <row r="291" spans="1:40" s="28" customFormat="1" ht="19" customHeight="1">
      <c r="A291" s="153"/>
      <c r="B291" s="153"/>
      <c r="C291" s="153"/>
      <c r="D291" s="153"/>
      <c r="E291" s="154"/>
      <c r="F291" s="155"/>
      <c r="G291" s="155"/>
      <c r="H291" s="155"/>
      <c r="I291" s="155"/>
      <c r="J291" s="154"/>
      <c r="K291" s="155"/>
      <c r="L291" s="155"/>
      <c r="M291" s="155"/>
      <c r="N291" s="155"/>
      <c r="O291" s="154"/>
      <c r="P291" s="155"/>
      <c r="Q291" s="155"/>
      <c r="R291" s="155"/>
      <c r="S291" s="155"/>
      <c r="T291" s="154"/>
      <c r="U291" s="155"/>
      <c r="V291" s="155"/>
      <c r="W291" s="155"/>
      <c r="X291" s="155"/>
      <c r="Y291" s="154"/>
      <c r="Z291" s="155"/>
      <c r="AA291" s="155"/>
      <c r="AB291" s="155"/>
      <c r="AC291" s="155"/>
      <c r="AD291" s="154"/>
      <c r="AE291" s="155"/>
      <c r="AF291" s="155"/>
      <c r="AG291" s="155"/>
      <c r="AH291" s="155"/>
      <c r="AI291" s="154"/>
      <c r="AJ291" s="155"/>
      <c r="AK291" s="155"/>
      <c r="AL291" s="155"/>
      <c r="AM291" s="155"/>
      <c r="AN291" s="156"/>
    </row>
    <row r="292" spans="1:40" s="28" customFormat="1" ht="19" customHeight="1">
      <c r="A292" s="153"/>
      <c r="B292" s="153"/>
      <c r="C292" s="153"/>
      <c r="D292" s="153"/>
      <c r="E292" s="154"/>
      <c r="F292" s="155"/>
      <c r="G292" s="155"/>
      <c r="H292" s="155"/>
      <c r="I292" s="155"/>
      <c r="J292" s="154"/>
      <c r="K292" s="155"/>
      <c r="L292" s="155"/>
      <c r="M292" s="155"/>
      <c r="N292" s="155"/>
      <c r="O292" s="154"/>
      <c r="P292" s="155"/>
      <c r="Q292" s="155"/>
      <c r="R292" s="155"/>
      <c r="S292" s="155"/>
      <c r="T292" s="154"/>
      <c r="U292" s="155"/>
      <c r="V292" s="155"/>
      <c r="W292" s="155"/>
      <c r="X292" s="155"/>
      <c r="Y292" s="154"/>
      <c r="Z292" s="155"/>
      <c r="AA292" s="155"/>
      <c r="AB292" s="155"/>
      <c r="AC292" s="155"/>
      <c r="AD292" s="154"/>
      <c r="AE292" s="155"/>
      <c r="AF292" s="155"/>
      <c r="AG292" s="155"/>
      <c r="AH292" s="155"/>
      <c r="AI292" s="154"/>
      <c r="AJ292" s="155"/>
      <c r="AK292" s="155"/>
      <c r="AL292" s="155"/>
      <c r="AM292" s="155"/>
      <c r="AN292" s="156"/>
    </row>
    <row r="293" spans="1:40" s="28" customFormat="1" ht="19" customHeight="1">
      <c r="A293" s="153"/>
      <c r="B293" s="153"/>
      <c r="C293" s="153"/>
      <c r="D293" s="153"/>
      <c r="E293" s="154"/>
      <c r="F293" s="155"/>
      <c r="G293" s="155"/>
      <c r="H293" s="155"/>
      <c r="I293" s="155"/>
      <c r="J293" s="154"/>
      <c r="K293" s="155"/>
      <c r="L293" s="155"/>
      <c r="M293" s="155"/>
      <c r="N293" s="155"/>
      <c r="O293" s="154"/>
      <c r="P293" s="155"/>
      <c r="Q293" s="155"/>
      <c r="R293" s="155"/>
      <c r="S293" s="155"/>
      <c r="T293" s="154"/>
      <c r="U293" s="155"/>
      <c r="V293" s="155"/>
      <c r="W293" s="155"/>
      <c r="X293" s="155"/>
      <c r="Y293" s="154"/>
      <c r="Z293" s="155"/>
      <c r="AA293" s="155"/>
      <c r="AB293" s="155"/>
      <c r="AC293" s="155"/>
      <c r="AD293" s="154"/>
      <c r="AE293" s="155"/>
      <c r="AF293" s="155"/>
      <c r="AG293" s="155"/>
      <c r="AH293" s="155"/>
      <c r="AI293" s="154"/>
      <c r="AJ293" s="155"/>
      <c r="AK293" s="155"/>
      <c r="AL293" s="155"/>
      <c r="AM293" s="155"/>
      <c r="AN293" s="156"/>
    </row>
    <row r="294" spans="1:40" s="28" customFormat="1" ht="19" customHeight="1">
      <c r="A294" s="153"/>
      <c r="B294" s="153"/>
      <c r="C294" s="153"/>
      <c r="D294" s="153"/>
      <c r="E294" s="154"/>
      <c r="F294" s="155"/>
      <c r="G294" s="155"/>
      <c r="H294" s="155"/>
      <c r="I294" s="155"/>
      <c r="J294" s="154"/>
      <c r="K294" s="155"/>
      <c r="L294" s="155"/>
      <c r="M294" s="155"/>
      <c r="N294" s="155"/>
      <c r="O294" s="154"/>
      <c r="P294" s="155"/>
      <c r="Q294" s="155"/>
      <c r="R294" s="155"/>
      <c r="S294" s="155"/>
      <c r="T294" s="154"/>
      <c r="U294" s="155"/>
      <c r="V294" s="155"/>
      <c r="W294" s="155"/>
      <c r="X294" s="155"/>
      <c r="Y294" s="154"/>
      <c r="Z294" s="155"/>
      <c r="AA294" s="155"/>
      <c r="AB294" s="155"/>
      <c r="AC294" s="155"/>
      <c r="AD294" s="154"/>
      <c r="AE294" s="155"/>
      <c r="AF294" s="155"/>
      <c r="AG294" s="155"/>
      <c r="AH294" s="155"/>
      <c r="AI294" s="154"/>
      <c r="AJ294" s="155"/>
      <c r="AK294" s="155"/>
      <c r="AL294" s="155"/>
      <c r="AM294" s="155"/>
      <c r="AN294" s="156"/>
    </row>
    <row r="295" spans="1:40" s="28" customFormat="1" ht="19" customHeight="1">
      <c r="A295" s="153"/>
      <c r="B295" s="153"/>
      <c r="C295" s="153"/>
      <c r="D295" s="153"/>
      <c r="E295" s="154"/>
      <c r="F295" s="155"/>
      <c r="G295" s="155"/>
      <c r="H295" s="155"/>
      <c r="I295" s="155"/>
      <c r="J295" s="154"/>
      <c r="K295" s="155"/>
      <c r="L295" s="155"/>
      <c r="M295" s="155"/>
      <c r="N295" s="155"/>
      <c r="O295" s="154"/>
      <c r="P295" s="155"/>
      <c r="Q295" s="155"/>
      <c r="R295" s="155"/>
      <c r="S295" s="155"/>
      <c r="T295" s="154"/>
      <c r="U295" s="155"/>
      <c r="V295" s="155"/>
      <c r="W295" s="155"/>
      <c r="X295" s="155"/>
      <c r="Y295" s="154"/>
      <c r="Z295" s="155"/>
      <c r="AA295" s="155"/>
      <c r="AB295" s="155"/>
      <c r="AC295" s="155"/>
      <c r="AD295" s="154"/>
      <c r="AE295" s="155"/>
      <c r="AF295" s="155"/>
      <c r="AG295" s="155"/>
      <c r="AH295" s="155"/>
      <c r="AI295" s="154"/>
      <c r="AJ295" s="155"/>
      <c r="AK295" s="155"/>
      <c r="AL295" s="155"/>
      <c r="AM295" s="155"/>
      <c r="AN295" s="156"/>
    </row>
    <row r="296" spans="1:40" s="28" customFormat="1" ht="19" customHeight="1">
      <c r="A296" s="153"/>
      <c r="B296" s="153"/>
      <c r="C296" s="153"/>
      <c r="D296" s="153"/>
      <c r="E296" s="154"/>
      <c r="F296" s="155"/>
      <c r="G296" s="155"/>
      <c r="H296" s="155"/>
      <c r="I296" s="155"/>
      <c r="J296" s="154"/>
      <c r="K296" s="155"/>
      <c r="L296" s="155"/>
      <c r="M296" s="155"/>
      <c r="N296" s="155"/>
      <c r="O296" s="154"/>
      <c r="P296" s="155"/>
      <c r="Q296" s="155"/>
      <c r="R296" s="155"/>
      <c r="S296" s="155"/>
      <c r="T296" s="154"/>
      <c r="U296" s="155"/>
      <c r="V296" s="155"/>
      <c r="W296" s="155"/>
      <c r="X296" s="155"/>
      <c r="Y296" s="154"/>
      <c r="Z296" s="155"/>
      <c r="AA296" s="155"/>
      <c r="AB296" s="155"/>
      <c r="AC296" s="155"/>
      <c r="AD296" s="154"/>
      <c r="AE296" s="155"/>
      <c r="AF296" s="155"/>
      <c r="AG296" s="155"/>
      <c r="AH296" s="155"/>
      <c r="AI296" s="154"/>
      <c r="AJ296" s="155"/>
      <c r="AK296" s="155"/>
      <c r="AL296" s="155"/>
      <c r="AM296" s="155"/>
      <c r="AN296" s="156"/>
    </row>
    <row r="297" spans="1:40" s="28" customFormat="1" ht="19" customHeight="1">
      <c r="A297" s="153"/>
      <c r="B297" s="153"/>
      <c r="C297" s="153"/>
      <c r="D297" s="153"/>
      <c r="E297" s="154"/>
      <c r="F297" s="155"/>
      <c r="G297" s="155"/>
      <c r="H297" s="155"/>
      <c r="I297" s="155"/>
      <c r="J297" s="154"/>
      <c r="K297" s="155"/>
      <c r="L297" s="155"/>
      <c r="M297" s="155"/>
      <c r="N297" s="155"/>
      <c r="O297" s="154"/>
      <c r="P297" s="155"/>
      <c r="Q297" s="155"/>
      <c r="R297" s="155"/>
      <c r="S297" s="155"/>
      <c r="T297" s="154"/>
      <c r="U297" s="155"/>
      <c r="V297" s="155"/>
      <c r="W297" s="155"/>
      <c r="X297" s="155"/>
      <c r="Y297" s="154"/>
      <c r="Z297" s="155"/>
      <c r="AA297" s="155"/>
      <c r="AB297" s="155"/>
      <c r="AC297" s="155"/>
      <c r="AD297" s="154"/>
      <c r="AE297" s="155"/>
      <c r="AF297" s="155"/>
      <c r="AG297" s="155"/>
      <c r="AH297" s="155"/>
      <c r="AI297" s="154"/>
      <c r="AJ297" s="155"/>
      <c r="AK297" s="155"/>
      <c r="AL297" s="155"/>
      <c r="AM297" s="155"/>
      <c r="AN297" s="156"/>
    </row>
    <row r="298" spans="1:40" s="28" customFormat="1" ht="19" customHeight="1">
      <c r="A298" s="153"/>
      <c r="B298" s="153"/>
      <c r="C298" s="153"/>
      <c r="D298" s="153"/>
      <c r="E298" s="154"/>
      <c r="F298" s="155"/>
      <c r="G298" s="155"/>
      <c r="H298" s="155"/>
      <c r="I298" s="155"/>
      <c r="J298" s="154"/>
      <c r="K298" s="155"/>
      <c r="L298" s="155"/>
      <c r="M298" s="155"/>
      <c r="N298" s="155"/>
      <c r="O298" s="154"/>
      <c r="P298" s="155"/>
      <c r="Q298" s="155"/>
      <c r="R298" s="155"/>
      <c r="S298" s="155"/>
      <c r="T298" s="154"/>
      <c r="U298" s="155"/>
      <c r="V298" s="155"/>
      <c r="W298" s="155"/>
      <c r="X298" s="155"/>
      <c r="Y298" s="154"/>
      <c r="Z298" s="155"/>
      <c r="AA298" s="155"/>
      <c r="AB298" s="155"/>
      <c r="AC298" s="155"/>
      <c r="AD298" s="154"/>
      <c r="AE298" s="155"/>
      <c r="AF298" s="155"/>
      <c r="AG298" s="155"/>
      <c r="AH298" s="155"/>
      <c r="AI298" s="154"/>
      <c r="AJ298" s="155"/>
      <c r="AK298" s="155"/>
      <c r="AL298" s="155"/>
      <c r="AM298" s="155"/>
      <c r="AN298" s="156"/>
    </row>
    <row r="299" spans="1:40" s="28" customFormat="1" ht="19" customHeight="1">
      <c r="A299" s="153"/>
      <c r="B299" s="153"/>
      <c r="C299" s="153"/>
      <c r="D299" s="153"/>
      <c r="E299" s="154"/>
      <c r="F299" s="155"/>
      <c r="G299" s="155"/>
      <c r="H299" s="155"/>
      <c r="I299" s="155"/>
      <c r="J299" s="154"/>
      <c r="K299" s="155"/>
      <c r="L299" s="155"/>
      <c r="M299" s="155"/>
      <c r="N299" s="155"/>
      <c r="O299" s="154"/>
      <c r="P299" s="155"/>
      <c r="Q299" s="155"/>
      <c r="R299" s="155"/>
      <c r="S299" s="155"/>
      <c r="T299" s="154"/>
      <c r="U299" s="155"/>
      <c r="V299" s="155"/>
      <c r="W299" s="155"/>
      <c r="X299" s="155"/>
      <c r="Y299" s="154"/>
      <c r="Z299" s="155"/>
      <c r="AA299" s="155"/>
      <c r="AB299" s="155"/>
      <c r="AC299" s="155"/>
      <c r="AD299" s="154"/>
      <c r="AE299" s="155"/>
      <c r="AF299" s="155"/>
      <c r="AG299" s="155"/>
      <c r="AH299" s="155"/>
      <c r="AI299" s="154"/>
      <c r="AJ299" s="155"/>
      <c r="AK299" s="155"/>
      <c r="AL299" s="155"/>
      <c r="AM299" s="155"/>
      <c r="AN299" s="156"/>
    </row>
    <row r="300" spans="1:40" s="28" customFormat="1" ht="19" customHeight="1">
      <c r="A300" s="153"/>
      <c r="B300" s="153"/>
      <c r="C300" s="153"/>
      <c r="D300" s="153"/>
      <c r="E300" s="154"/>
      <c r="F300" s="155"/>
      <c r="G300" s="155"/>
      <c r="H300" s="155"/>
      <c r="I300" s="155"/>
      <c r="J300" s="154"/>
      <c r="K300" s="155"/>
      <c r="L300" s="155"/>
      <c r="M300" s="155"/>
      <c r="N300" s="155"/>
      <c r="O300" s="154"/>
      <c r="P300" s="155"/>
      <c r="Q300" s="155"/>
      <c r="R300" s="155"/>
      <c r="S300" s="155"/>
      <c r="T300" s="154"/>
      <c r="U300" s="155"/>
      <c r="V300" s="155"/>
      <c r="W300" s="155"/>
      <c r="X300" s="155"/>
      <c r="Y300" s="154"/>
      <c r="Z300" s="155"/>
      <c r="AA300" s="155"/>
      <c r="AB300" s="155"/>
      <c r="AC300" s="155"/>
      <c r="AD300" s="154"/>
      <c r="AE300" s="155"/>
      <c r="AF300" s="155"/>
      <c r="AG300" s="155"/>
      <c r="AH300" s="155"/>
      <c r="AI300" s="154"/>
      <c r="AJ300" s="155"/>
      <c r="AK300" s="155"/>
      <c r="AL300" s="155"/>
      <c r="AM300" s="155"/>
      <c r="AN300" s="156"/>
    </row>
    <row r="301" spans="1:40" s="28" customFormat="1" ht="19" customHeight="1">
      <c r="A301" s="153"/>
      <c r="B301" s="153"/>
      <c r="C301" s="153"/>
      <c r="D301" s="153"/>
      <c r="E301" s="154"/>
      <c r="F301" s="155"/>
      <c r="G301" s="155"/>
      <c r="H301" s="155"/>
      <c r="I301" s="155"/>
      <c r="J301" s="154"/>
      <c r="K301" s="155"/>
      <c r="L301" s="155"/>
      <c r="M301" s="155"/>
      <c r="N301" s="155"/>
      <c r="O301" s="154"/>
      <c r="P301" s="155"/>
      <c r="Q301" s="155"/>
      <c r="R301" s="155"/>
      <c r="S301" s="155"/>
      <c r="T301" s="154"/>
      <c r="U301" s="155"/>
      <c r="V301" s="155"/>
      <c r="W301" s="155"/>
      <c r="X301" s="155"/>
      <c r="Y301" s="154"/>
      <c r="Z301" s="155"/>
      <c r="AA301" s="155"/>
      <c r="AB301" s="155"/>
      <c r="AC301" s="155"/>
      <c r="AD301" s="154"/>
      <c r="AE301" s="155"/>
      <c r="AF301" s="155"/>
      <c r="AG301" s="155"/>
      <c r="AH301" s="155"/>
      <c r="AI301" s="154"/>
      <c r="AJ301" s="155"/>
      <c r="AK301" s="155"/>
      <c r="AL301" s="155"/>
      <c r="AM301" s="155"/>
      <c r="AN301" s="156"/>
    </row>
    <row r="302" spans="1:40" s="28" customFormat="1" ht="19" customHeight="1">
      <c r="A302" s="153"/>
      <c r="B302" s="153"/>
      <c r="C302" s="153"/>
      <c r="D302" s="153"/>
      <c r="E302" s="154"/>
      <c r="F302" s="155"/>
      <c r="G302" s="155"/>
      <c r="H302" s="155"/>
      <c r="I302" s="155"/>
      <c r="J302" s="154"/>
      <c r="K302" s="155"/>
      <c r="L302" s="155"/>
      <c r="M302" s="155"/>
      <c r="N302" s="155"/>
      <c r="O302" s="154"/>
      <c r="P302" s="155"/>
      <c r="Q302" s="155"/>
      <c r="R302" s="155"/>
      <c r="S302" s="155"/>
      <c r="T302" s="154"/>
      <c r="U302" s="155"/>
      <c r="V302" s="155"/>
      <c r="W302" s="155"/>
      <c r="X302" s="155"/>
      <c r="Y302" s="154"/>
      <c r="Z302" s="155"/>
      <c r="AA302" s="155"/>
      <c r="AB302" s="155"/>
      <c r="AC302" s="155"/>
      <c r="AD302" s="154"/>
      <c r="AE302" s="155"/>
      <c r="AF302" s="155"/>
      <c r="AG302" s="155"/>
      <c r="AH302" s="155"/>
      <c r="AI302" s="154"/>
      <c r="AJ302" s="155"/>
      <c r="AK302" s="155"/>
      <c r="AL302" s="155"/>
      <c r="AM302" s="155"/>
      <c r="AN302" s="156"/>
    </row>
    <row r="303" spans="1:40" s="28" customFormat="1" ht="19" customHeight="1">
      <c r="A303" s="153"/>
      <c r="B303" s="153"/>
      <c r="C303" s="153"/>
      <c r="D303" s="153"/>
      <c r="E303" s="154"/>
      <c r="F303" s="155"/>
      <c r="G303" s="155"/>
      <c r="H303" s="155"/>
      <c r="I303" s="155"/>
      <c r="J303" s="154"/>
      <c r="K303" s="155"/>
      <c r="L303" s="155"/>
      <c r="M303" s="155"/>
      <c r="N303" s="155"/>
      <c r="O303" s="154"/>
      <c r="P303" s="155"/>
      <c r="Q303" s="155"/>
      <c r="R303" s="155"/>
      <c r="S303" s="155"/>
      <c r="T303" s="154"/>
      <c r="U303" s="155"/>
      <c r="V303" s="155"/>
      <c r="W303" s="155"/>
      <c r="X303" s="155"/>
      <c r="Y303" s="154"/>
      <c r="Z303" s="155"/>
      <c r="AA303" s="155"/>
      <c r="AB303" s="155"/>
      <c r="AC303" s="155"/>
      <c r="AD303" s="154"/>
      <c r="AE303" s="155"/>
      <c r="AF303" s="155"/>
      <c r="AG303" s="155"/>
      <c r="AH303" s="155"/>
      <c r="AI303" s="154"/>
      <c r="AJ303" s="155"/>
      <c r="AK303" s="155"/>
      <c r="AL303" s="155"/>
      <c r="AM303" s="155"/>
      <c r="AN303" s="156"/>
    </row>
    <row r="304" spans="1:40" s="28" customFormat="1" ht="19" customHeight="1">
      <c r="A304" s="153"/>
      <c r="B304" s="153"/>
      <c r="C304" s="153"/>
      <c r="D304" s="153"/>
      <c r="E304" s="154"/>
      <c r="F304" s="155"/>
      <c r="G304" s="155"/>
      <c r="H304" s="155"/>
      <c r="I304" s="155"/>
      <c r="J304" s="154"/>
      <c r="K304" s="155"/>
      <c r="L304" s="155"/>
      <c r="M304" s="155"/>
      <c r="N304" s="155"/>
      <c r="O304" s="154"/>
      <c r="P304" s="155"/>
      <c r="Q304" s="155"/>
      <c r="R304" s="155"/>
      <c r="S304" s="155"/>
      <c r="T304" s="154"/>
      <c r="U304" s="155"/>
      <c r="V304" s="155"/>
      <c r="W304" s="155"/>
      <c r="X304" s="155"/>
      <c r="Y304" s="154"/>
      <c r="Z304" s="155"/>
      <c r="AA304" s="155"/>
      <c r="AB304" s="155"/>
      <c r="AC304" s="155"/>
      <c r="AD304" s="154"/>
      <c r="AE304" s="155"/>
      <c r="AF304" s="155"/>
      <c r="AG304" s="155"/>
      <c r="AH304" s="155"/>
      <c r="AI304" s="154"/>
      <c r="AJ304" s="155"/>
      <c r="AK304" s="155"/>
      <c r="AL304" s="155"/>
      <c r="AM304" s="155"/>
      <c r="AN304" s="156"/>
    </row>
    <row r="305" spans="1:40" s="28" customFormat="1" ht="19" customHeight="1">
      <c r="A305" s="153"/>
      <c r="B305" s="153"/>
      <c r="C305" s="153"/>
      <c r="D305" s="153"/>
      <c r="E305" s="154"/>
      <c r="F305" s="155"/>
      <c r="G305" s="155"/>
      <c r="H305" s="155"/>
      <c r="I305" s="155"/>
      <c r="J305" s="154"/>
      <c r="K305" s="155"/>
      <c r="L305" s="155"/>
      <c r="M305" s="155"/>
      <c r="N305" s="155"/>
      <c r="O305" s="154"/>
      <c r="P305" s="155"/>
      <c r="Q305" s="155"/>
      <c r="R305" s="155"/>
      <c r="S305" s="155"/>
      <c r="T305" s="154"/>
      <c r="U305" s="155"/>
      <c r="V305" s="155"/>
      <c r="W305" s="155"/>
      <c r="X305" s="155"/>
      <c r="Y305" s="154"/>
      <c r="Z305" s="155"/>
      <c r="AA305" s="155"/>
      <c r="AB305" s="155"/>
      <c r="AC305" s="155"/>
      <c r="AD305" s="154"/>
      <c r="AE305" s="155"/>
      <c r="AF305" s="155"/>
      <c r="AG305" s="155"/>
      <c r="AH305" s="155"/>
      <c r="AI305" s="154"/>
      <c r="AJ305" s="155"/>
      <c r="AK305" s="155"/>
      <c r="AL305" s="155"/>
      <c r="AM305" s="155"/>
      <c r="AN305" s="156"/>
    </row>
    <row r="306" spans="1:40" s="28" customFormat="1" ht="19" customHeight="1">
      <c r="A306" s="153"/>
      <c r="B306" s="153"/>
      <c r="C306" s="153"/>
      <c r="D306" s="153"/>
      <c r="E306" s="154"/>
      <c r="F306" s="155"/>
      <c r="G306" s="155"/>
      <c r="H306" s="155"/>
      <c r="I306" s="155"/>
      <c r="J306" s="154"/>
      <c r="K306" s="155"/>
      <c r="L306" s="155"/>
      <c r="M306" s="155"/>
      <c r="N306" s="155"/>
      <c r="O306" s="154"/>
      <c r="P306" s="155"/>
      <c r="Q306" s="155"/>
      <c r="R306" s="155"/>
      <c r="S306" s="155"/>
      <c r="T306" s="154"/>
      <c r="U306" s="155"/>
      <c r="V306" s="155"/>
      <c r="W306" s="155"/>
      <c r="X306" s="155"/>
      <c r="Y306" s="154"/>
      <c r="Z306" s="155"/>
      <c r="AA306" s="155"/>
      <c r="AB306" s="155"/>
      <c r="AC306" s="155"/>
      <c r="AD306" s="154"/>
      <c r="AE306" s="155"/>
      <c r="AF306" s="155"/>
      <c r="AG306" s="155"/>
      <c r="AH306" s="155"/>
      <c r="AI306" s="154"/>
      <c r="AJ306" s="155"/>
      <c r="AK306" s="155"/>
      <c r="AL306" s="155"/>
      <c r="AM306" s="155"/>
      <c r="AN306" s="156"/>
    </row>
    <row r="307" spans="1:40" s="28" customFormat="1" ht="19" customHeight="1">
      <c r="A307" s="153"/>
      <c r="B307" s="153"/>
      <c r="C307" s="153"/>
      <c r="D307" s="153"/>
      <c r="E307" s="154"/>
      <c r="F307" s="155"/>
      <c r="G307" s="155"/>
      <c r="H307" s="155"/>
      <c r="I307" s="155"/>
      <c r="J307" s="154"/>
      <c r="K307" s="155"/>
      <c r="L307" s="155"/>
      <c r="M307" s="155"/>
      <c r="N307" s="155"/>
      <c r="O307" s="154"/>
      <c r="P307" s="155"/>
      <c r="Q307" s="155"/>
      <c r="R307" s="155"/>
      <c r="S307" s="155"/>
      <c r="T307" s="154"/>
      <c r="U307" s="155"/>
      <c r="V307" s="155"/>
      <c r="W307" s="155"/>
      <c r="X307" s="155"/>
      <c r="Y307" s="154"/>
      <c r="Z307" s="155"/>
      <c r="AA307" s="155"/>
      <c r="AB307" s="155"/>
      <c r="AC307" s="155"/>
      <c r="AD307" s="154"/>
      <c r="AE307" s="155"/>
      <c r="AF307" s="155"/>
      <c r="AG307" s="155"/>
      <c r="AH307" s="155"/>
      <c r="AI307" s="154"/>
      <c r="AJ307" s="155"/>
      <c r="AK307" s="155"/>
      <c r="AL307" s="155"/>
      <c r="AM307" s="155"/>
      <c r="AN307" s="156"/>
    </row>
    <row r="308" spans="1:40" s="28" customFormat="1" ht="19" customHeight="1">
      <c r="A308" s="153"/>
      <c r="B308" s="153"/>
      <c r="C308" s="153"/>
      <c r="D308" s="153"/>
      <c r="E308" s="154"/>
      <c r="F308" s="155"/>
      <c r="G308" s="155"/>
      <c r="H308" s="155"/>
      <c r="I308" s="155"/>
      <c r="J308" s="154"/>
      <c r="K308" s="155"/>
      <c r="L308" s="155"/>
      <c r="M308" s="155"/>
      <c r="N308" s="155"/>
      <c r="O308" s="154"/>
      <c r="P308" s="155"/>
      <c r="Q308" s="155"/>
      <c r="R308" s="155"/>
      <c r="S308" s="155"/>
      <c r="T308" s="154"/>
      <c r="U308" s="155"/>
      <c r="V308" s="155"/>
      <c r="W308" s="155"/>
      <c r="X308" s="155"/>
      <c r="Y308" s="154"/>
      <c r="Z308" s="155"/>
      <c r="AA308" s="155"/>
      <c r="AB308" s="155"/>
      <c r="AC308" s="155"/>
      <c r="AD308" s="154"/>
      <c r="AE308" s="155"/>
      <c r="AF308" s="155"/>
      <c r="AG308" s="155"/>
      <c r="AH308" s="155"/>
      <c r="AI308" s="154"/>
      <c r="AJ308" s="155"/>
      <c r="AK308" s="155"/>
      <c r="AL308" s="155"/>
      <c r="AM308" s="155"/>
      <c r="AN308" s="156"/>
    </row>
    <row r="309" spans="1:40" s="28" customFormat="1" ht="19" customHeight="1">
      <c r="A309" s="153"/>
      <c r="B309" s="153"/>
      <c r="C309" s="153"/>
      <c r="D309" s="153"/>
      <c r="E309" s="154"/>
      <c r="F309" s="155"/>
      <c r="G309" s="155"/>
      <c r="H309" s="155"/>
      <c r="I309" s="155"/>
      <c r="J309" s="154"/>
      <c r="K309" s="155"/>
      <c r="L309" s="155"/>
      <c r="M309" s="155"/>
      <c r="N309" s="155"/>
      <c r="O309" s="154"/>
      <c r="P309" s="155"/>
      <c r="Q309" s="155"/>
      <c r="R309" s="155"/>
      <c r="S309" s="155"/>
      <c r="T309" s="154"/>
      <c r="U309" s="155"/>
      <c r="V309" s="155"/>
      <c r="W309" s="155"/>
      <c r="X309" s="155"/>
      <c r="Y309" s="154"/>
      <c r="Z309" s="155"/>
      <c r="AA309" s="155"/>
      <c r="AB309" s="155"/>
      <c r="AC309" s="155"/>
      <c r="AD309" s="154"/>
      <c r="AE309" s="155"/>
      <c r="AF309" s="155"/>
      <c r="AG309" s="155"/>
      <c r="AH309" s="155"/>
      <c r="AI309" s="154"/>
      <c r="AJ309" s="155"/>
      <c r="AK309" s="155"/>
      <c r="AL309" s="155"/>
      <c r="AM309" s="155"/>
      <c r="AN309" s="156"/>
    </row>
    <row r="310" spans="1:40" s="28" customFormat="1" ht="19" customHeight="1">
      <c r="A310" s="153"/>
      <c r="B310" s="153"/>
      <c r="C310" s="153"/>
      <c r="D310" s="153"/>
      <c r="E310" s="154"/>
      <c r="F310" s="155"/>
      <c r="G310" s="155"/>
      <c r="H310" s="155"/>
      <c r="I310" s="155"/>
      <c r="J310" s="154"/>
      <c r="K310" s="155"/>
      <c r="L310" s="155"/>
      <c r="M310" s="155"/>
      <c r="N310" s="155"/>
      <c r="O310" s="154"/>
      <c r="P310" s="155"/>
      <c r="Q310" s="155"/>
      <c r="R310" s="155"/>
      <c r="S310" s="155"/>
      <c r="T310" s="154"/>
      <c r="U310" s="155"/>
      <c r="V310" s="155"/>
      <c r="W310" s="155"/>
      <c r="X310" s="155"/>
      <c r="Y310" s="154"/>
      <c r="Z310" s="155"/>
      <c r="AA310" s="155"/>
      <c r="AB310" s="155"/>
      <c r="AC310" s="155"/>
      <c r="AD310" s="154"/>
      <c r="AE310" s="155"/>
      <c r="AF310" s="155"/>
      <c r="AG310" s="155"/>
      <c r="AH310" s="155"/>
      <c r="AI310" s="154"/>
      <c r="AJ310" s="155"/>
      <c r="AK310" s="155"/>
      <c r="AL310" s="155"/>
      <c r="AM310" s="155"/>
      <c r="AN310" s="156"/>
    </row>
    <row r="311" spans="1:40" s="28" customFormat="1" ht="19" customHeight="1">
      <c r="A311" s="153"/>
      <c r="B311" s="153"/>
      <c r="C311" s="153"/>
      <c r="D311" s="153"/>
      <c r="E311" s="154"/>
      <c r="F311" s="155"/>
      <c r="G311" s="155"/>
      <c r="H311" s="155"/>
      <c r="I311" s="155"/>
      <c r="J311" s="154"/>
      <c r="K311" s="155"/>
      <c r="L311" s="155"/>
      <c r="M311" s="155"/>
      <c r="N311" s="155"/>
      <c r="O311" s="154"/>
      <c r="P311" s="155"/>
      <c r="Q311" s="155"/>
      <c r="R311" s="155"/>
      <c r="S311" s="155"/>
      <c r="T311" s="154"/>
      <c r="U311" s="155"/>
      <c r="V311" s="155"/>
      <c r="W311" s="155"/>
      <c r="X311" s="155"/>
      <c r="Y311" s="154"/>
      <c r="Z311" s="155"/>
      <c r="AA311" s="155"/>
      <c r="AB311" s="155"/>
      <c r="AC311" s="155"/>
      <c r="AD311" s="154"/>
      <c r="AE311" s="155"/>
      <c r="AF311" s="155"/>
      <c r="AG311" s="155"/>
      <c r="AH311" s="155"/>
      <c r="AI311" s="154"/>
      <c r="AJ311" s="155"/>
      <c r="AK311" s="155"/>
      <c r="AL311" s="155"/>
      <c r="AM311" s="155"/>
      <c r="AN311" s="156"/>
    </row>
    <row r="312" spans="1:40" s="28" customFormat="1" ht="19" customHeight="1">
      <c r="A312" s="153"/>
      <c r="B312" s="153"/>
      <c r="C312" s="153"/>
      <c r="D312" s="153"/>
      <c r="E312" s="154"/>
      <c r="F312" s="155"/>
      <c r="G312" s="155"/>
      <c r="H312" s="155"/>
      <c r="I312" s="155"/>
      <c r="J312" s="154"/>
      <c r="K312" s="155"/>
      <c r="L312" s="155"/>
      <c r="M312" s="155"/>
      <c r="N312" s="155"/>
      <c r="O312" s="154"/>
      <c r="P312" s="155"/>
      <c r="Q312" s="155"/>
      <c r="R312" s="155"/>
      <c r="S312" s="155"/>
      <c r="T312" s="154"/>
      <c r="U312" s="155"/>
      <c r="V312" s="155"/>
      <c r="W312" s="155"/>
      <c r="X312" s="155"/>
      <c r="Y312" s="154"/>
      <c r="Z312" s="155"/>
      <c r="AA312" s="155"/>
      <c r="AB312" s="155"/>
      <c r="AC312" s="155"/>
      <c r="AD312" s="154"/>
      <c r="AE312" s="155"/>
      <c r="AF312" s="155"/>
      <c r="AG312" s="155"/>
      <c r="AH312" s="155"/>
      <c r="AI312" s="154"/>
      <c r="AJ312" s="155"/>
      <c r="AK312" s="155"/>
      <c r="AL312" s="155"/>
      <c r="AM312" s="155"/>
      <c r="AN312" s="156"/>
    </row>
    <row r="313" spans="1:40" s="28" customFormat="1" ht="19" customHeight="1">
      <c r="A313" s="153"/>
      <c r="B313" s="153"/>
      <c r="C313" s="153"/>
      <c r="D313" s="153"/>
      <c r="E313" s="154"/>
      <c r="F313" s="155"/>
      <c r="G313" s="155"/>
      <c r="H313" s="155"/>
      <c r="I313" s="155"/>
      <c r="J313" s="154"/>
      <c r="K313" s="155"/>
      <c r="L313" s="155"/>
      <c r="M313" s="155"/>
      <c r="N313" s="155"/>
      <c r="O313" s="154"/>
      <c r="P313" s="155"/>
      <c r="Q313" s="155"/>
      <c r="R313" s="155"/>
      <c r="S313" s="155"/>
      <c r="T313" s="154"/>
      <c r="U313" s="155"/>
      <c r="V313" s="155"/>
      <c r="W313" s="155"/>
      <c r="X313" s="155"/>
      <c r="Y313" s="154"/>
      <c r="Z313" s="155"/>
      <c r="AA313" s="155"/>
      <c r="AB313" s="155"/>
      <c r="AC313" s="155"/>
      <c r="AD313" s="154"/>
      <c r="AE313" s="155"/>
      <c r="AF313" s="155"/>
      <c r="AG313" s="155"/>
      <c r="AH313" s="155"/>
      <c r="AI313" s="154"/>
      <c r="AJ313" s="155"/>
      <c r="AK313" s="155"/>
      <c r="AL313" s="155"/>
      <c r="AM313" s="155"/>
      <c r="AN313" s="156"/>
    </row>
    <row r="314" spans="1:40" s="28" customFormat="1" ht="19" customHeight="1">
      <c r="A314" s="153"/>
      <c r="B314" s="153"/>
      <c r="C314" s="153"/>
      <c r="D314" s="153"/>
      <c r="E314" s="154"/>
      <c r="F314" s="155"/>
      <c r="G314" s="155"/>
      <c r="H314" s="155"/>
      <c r="I314" s="155"/>
      <c r="J314" s="154"/>
      <c r="K314" s="155"/>
      <c r="L314" s="155"/>
      <c r="M314" s="155"/>
      <c r="N314" s="155"/>
      <c r="O314" s="154"/>
      <c r="P314" s="155"/>
      <c r="Q314" s="155"/>
      <c r="R314" s="155"/>
      <c r="S314" s="155"/>
      <c r="T314" s="154"/>
      <c r="U314" s="155"/>
      <c r="V314" s="155"/>
      <c r="W314" s="155"/>
      <c r="X314" s="155"/>
      <c r="Y314" s="154"/>
      <c r="Z314" s="155"/>
      <c r="AA314" s="155"/>
      <c r="AB314" s="155"/>
      <c r="AC314" s="155"/>
      <c r="AD314" s="154"/>
      <c r="AE314" s="155"/>
      <c r="AF314" s="155"/>
      <c r="AG314" s="155"/>
      <c r="AH314" s="155"/>
      <c r="AI314" s="154"/>
      <c r="AJ314" s="155"/>
      <c r="AK314" s="155"/>
      <c r="AL314" s="155"/>
      <c r="AM314" s="155"/>
      <c r="AN314" s="156"/>
    </row>
    <row r="315" spans="1:40" s="28" customFormat="1" ht="19" customHeight="1">
      <c r="A315" s="153"/>
      <c r="B315" s="153"/>
      <c r="C315" s="153"/>
      <c r="D315" s="153"/>
      <c r="E315" s="154"/>
      <c r="F315" s="155"/>
      <c r="G315" s="155"/>
      <c r="H315" s="155"/>
      <c r="I315" s="155"/>
      <c r="J315" s="154"/>
      <c r="K315" s="155"/>
      <c r="L315" s="155"/>
      <c r="M315" s="155"/>
      <c r="N315" s="155"/>
      <c r="O315" s="154"/>
      <c r="P315" s="155"/>
      <c r="Q315" s="155"/>
      <c r="R315" s="155"/>
      <c r="S315" s="155"/>
      <c r="T315" s="154"/>
      <c r="U315" s="155"/>
      <c r="V315" s="155"/>
      <c r="W315" s="155"/>
      <c r="X315" s="155"/>
      <c r="Y315" s="154"/>
      <c r="Z315" s="155"/>
      <c r="AA315" s="155"/>
      <c r="AB315" s="155"/>
      <c r="AC315" s="155"/>
      <c r="AD315" s="154"/>
      <c r="AE315" s="155"/>
      <c r="AF315" s="155"/>
      <c r="AG315" s="155"/>
      <c r="AH315" s="155"/>
      <c r="AI315" s="154"/>
      <c r="AJ315" s="155"/>
      <c r="AK315" s="155"/>
      <c r="AL315" s="155"/>
      <c r="AM315" s="155"/>
      <c r="AN315" s="156"/>
    </row>
    <row r="316" spans="1:40" s="28" customFormat="1" ht="19" customHeight="1">
      <c r="A316" s="153"/>
      <c r="B316" s="153"/>
      <c r="C316" s="153"/>
      <c r="D316" s="153"/>
      <c r="E316" s="154"/>
      <c r="F316" s="155"/>
      <c r="G316" s="155"/>
      <c r="H316" s="155"/>
      <c r="I316" s="155"/>
      <c r="J316" s="154"/>
      <c r="K316" s="155"/>
      <c r="L316" s="155"/>
      <c r="M316" s="155"/>
      <c r="N316" s="155"/>
      <c r="O316" s="154"/>
      <c r="P316" s="155"/>
      <c r="Q316" s="155"/>
      <c r="R316" s="155"/>
      <c r="S316" s="155"/>
      <c r="T316" s="154"/>
      <c r="U316" s="155"/>
      <c r="V316" s="155"/>
      <c r="W316" s="155"/>
      <c r="X316" s="155"/>
      <c r="Y316" s="154"/>
      <c r="Z316" s="155"/>
      <c r="AA316" s="155"/>
      <c r="AB316" s="155"/>
      <c r="AC316" s="155"/>
      <c r="AD316" s="154"/>
      <c r="AE316" s="155"/>
      <c r="AF316" s="155"/>
      <c r="AG316" s="155"/>
      <c r="AH316" s="155"/>
      <c r="AI316" s="154"/>
      <c r="AJ316" s="155"/>
      <c r="AK316" s="155"/>
      <c r="AL316" s="155"/>
      <c r="AM316" s="155"/>
      <c r="AN316" s="156"/>
    </row>
    <row r="317" spans="1:40" s="28" customFormat="1" ht="19" customHeight="1">
      <c r="A317" s="153"/>
      <c r="B317" s="153"/>
      <c r="C317" s="153"/>
      <c r="D317" s="153"/>
      <c r="E317" s="154"/>
      <c r="F317" s="155"/>
      <c r="G317" s="155"/>
      <c r="H317" s="155"/>
      <c r="I317" s="155"/>
      <c r="J317" s="154"/>
      <c r="K317" s="155"/>
      <c r="L317" s="155"/>
      <c r="M317" s="155"/>
      <c r="N317" s="155"/>
      <c r="O317" s="154"/>
      <c r="P317" s="155"/>
      <c r="Q317" s="155"/>
      <c r="R317" s="155"/>
      <c r="S317" s="155"/>
      <c r="T317" s="154"/>
      <c r="U317" s="155"/>
      <c r="V317" s="155"/>
      <c r="W317" s="155"/>
      <c r="X317" s="155"/>
      <c r="Y317" s="154"/>
      <c r="Z317" s="155"/>
      <c r="AA317" s="155"/>
      <c r="AB317" s="155"/>
      <c r="AC317" s="155"/>
      <c r="AD317" s="154"/>
      <c r="AE317" s="155"/>
      <c r="AF317" s="155"/>
      <c r="AG317" s="155"/>
      <c r="AH317" s="155"/>
      <c r="AI317" s="154"/>
      <c r="AJ317" s="155"/>
      <c r="AK317" s="155"/>
      <c r="AL317" s="155"/>
      <c r="AM317" s="155"/>
      <c r="AN317" s="156"/>
    </row>
    <row r="318" spans="1:40" s="28" customFormat="1" ht="19" customHeight="1">
      <c r="A318" s="153"/>
      <c r="B318" s="153"/>
      <c r="C318" s="153"/>
      <c r="D318" s="153"/>
      <c r="E318" s="154"/>
      <c r="F318" s="155"/>
      <c r="G318" s="155"/>
      <c r="H318" s="155"/>
      <c r="I318" s="155"/>
      <c r="J318" s="154"/>
      <c r="K318" s="155"/>
      <c r="L318" s="155"/>
      <c r="M318" s="155"/>
      <c r="N318" s="155"/>
      <c r="O318" s="154"/>
      <c r="P318" s="155"/>
      <c r="Q318" s="155"/>
      <c r="R318" s="155"/>
      <c r="S318" s="155"/>
      <c r="T318" s="154"/>
      <c r="U318" s="155"/>
      <c r="V318" s="155"/>
      <c r="W318" s="155"/>
      <c r="X318" s="155"/>
      <c r="Y318" s="154"/>
      <c r="Z318" s="155"/>
      <c r="AA318" s="155"/>
      <c r="AB318" s="155"/>
      <c r="AC318" s="155"/>
      <c r="AD318" s="154"/>
      <c r="AE318" s="155"/>
      <c r="AF318" s="155"/>
      <c r="AG318" s="155"/>
      <c r="AH318" s="155"/>
      <c r="AI318" s="154"/>
      <c r="AJ318" s="155"/>
      <c r="AK318" s="155"/>
      <c r="AL318" s="155"/>
      <c r="AM318" s="155"/>
      <c r="AN318" s="156"/>
    </row>
    <row r="319" spans="1:40" s="28" customFormat="1" ht="19" customHeight="1">
      <c r="A319" s="153"/>
      <c r="B319" s="153"/>
      <c r="C319" s="153"/>
      <c r="D319" s="153"/>
      <c r="E319" s="154"/>
      <c r="F319" s="155"/>
      <c r="G319" s="155"/>
      <c r="H319" s="155"/>
      <c r="I319" s="155"/>
      <c r="J319" s="154"/>
      <c r="K319" s="155"/>
      <c r="L319" s="155"/>
      <c r="M319" s="155"/>
      <c r="N319" s="155"/>
      <c r="O319" s="154"/>
      <c r="P319" s="155"/>
      <c r="Q319" s="155"/>
      <c r="R319" s="155"/>
      <c r="S319" s="155"/>
      <c r="T319" s="154"/>
      <c r="U319" s="155"/>
      <c r="V319" s="155"/>
      <c r="W319" s="155"/>
      <c r="X319" s="155"/>
      <c r="Y319" s="154"/>
      <c r="Z319" s="155"/>
      <c r="AA319" s="155"/>
      <c r="AB319" s="155"/>
      <c r="AC319" s="155"/>
      <c r="AD319" s="154"/>
      <c r="AE319" s="155"/>
      <c r="AF319" s="155"/>
      <c r="AG319" s="155"/>
      <c r="AH319" s="155"/>
      <c r="AI319" s="154"/>
      <c r="AJ319" s="155"/>
      <c r="AK319" s="155"/>
      <c r="AL319" s="155"/>
      <c r="AM319" s="155"/>
      <c r="AN319" s="156"/>
    </row>
    <row r="320" spans="1:40" s="28" customFormat="1" ht="19" customHeight="1">
      <c r="A320" s="153"/>
      <c r="B320" s="153"/>
      <c r="C320" s="153"/>
      <c r="D320" s="153"/>
      <c r="E320" s="154"/>
      <c r="F320" s="155"/>
      <c r="G320" s="155"/>
      <c r="H320" s="155"/>
      <c r="I320" s="155"/>
      <c r="J320" s="154"/>
      <c r="K320" s="155"/>
      <c r="L320" s="155"/>
      <c r="M320" s="155"/>
      <c r="N320" s="155"/>
      <c r="O320" s="154"/>
      <c r="P320" s="155"/>
      <c r="Q320" s="155"/>
      <c r="R320" s="155"/>
      <c r="S320" s="155"/>
      <c r="T320" s="154"/>
      <c r="U320" s="155"/>
      <c r="V320" s="155"/>
      <c r="W320" s="155"/>
      <c r="X320" s="155"/>
      <c r="Y320" s="154"/>
      <c r="Z320" s="155"/>
      <c r="AA320" s="155"/>
      <c r="AB320" s="155"/>
      <c r="AC320" s="155"/>
      <c r="AD320" s="154"/>
      <c r="AE320" s="155"/>
      <c r="AF320" s="155"/>
      <c r="AG320" s="155"/>
      <c r="AH320" s="155"/>
      <c r="AI320" s="154"/>
      <c r="AJ320" s="155"/>
      <c r="AK320" s="155"/>
      <c r="AL320" s="155"/>
      <c r="AM320" s="155"/>
      <c r="AN320" s="156"/>
    </row>
    <row r="321" spans="1:40" s="28" customFormat="1" ht="19" customHeight="1">
      <c r="A321" s="153"/>
      <c r="B321" s="153"/>
      <c r="C321" s="153"/>
      <c r="D321" s="153"/>
      <c r="E321" s="154"/>
      <c r="F321" s="155"/>
      <c r="G321" s="155"/>
      <c r="H321" s="155"/>
      <c r="I321" s="155"/>
      <c r="J321" s="154"/>
      <c r="K321" s="155"/>
      <c r="L321" s="155"/>
      <c r="M321" s="155"/>
      <c r="N321" s="155"/>
      <c r="O321" s="154"/>
      <c r="P321" s="155"/>
      <c r="Q321" s="155"/>
      <c r="R321" s="155"/>
      <c r="S321" s="155"/>
      <c r="T321" s="154"/>
      <c r="U321" s="155"/>
      <c r="V321" s="155"/>
      <c r="W321" s="155"/>
      <c r="X321" s="155"/>
      <c r="Y321" s="154"/>
      <c r="Z321" s="155"/>
      <c r="AA321" s="155"/>
      <c r="AB321" s="155"/>
      <c r="AC321" s="155"/>
      <c r="AD321" s="154"/>
      <c r="AE321" s="155"/>
      <c r="AF321" s="155"/>
      <c r="AG321" s="155"/>
      <c r="AH321" s="155"/>
      <c r="AI321" s="154"/>
      <c r="AJ321" s="155"/>
      <c r="AK321" s="155"/>
      <c r="AL321" s="155"/>
      <c r="AM321" s="155"/>
      <c r="AN321" s="156"/>
    </row>
    <row r="322" spans="1:40" s="28" customFormat="1" ht="19" customHeight="1">
      <c r="A322" s="153"/>
      <c r="B322" s="153"/>
      <c r="C322" s="153"/>
      <c r="D322" s="153"/>
      <c r="E322" s="154"/>
      <c r="F322" s="155"/>
      <c r="G322" s="155"/>
      <c r="H322" s="155"/>
      <c r="I322" s="155"/>
      <c r="J322" s="154"/>
      <c r="K322" s="155"/>
      <c r="L322" s="155"/>
      <c r="M322" s="155"/>
      <c r="N322" s="155"/>
      <c r="O322" s="154"/>
      <c r="P322" s="155"/>
      <c r="Q322" s="155"/>
      <c r="R322" s="155"/>
      <c r="S322" s="155"/>
      <c r="T322" s="154"/>
      <c r="U322" s="155"/>
      <c r="V322" s="155"/>
      <c r="W322" s="155"/>
      <c r="X322" s="155"/>
      <c r="Y322" s="154"/>
      <c r="Z322" s="155"/>
      <c r="AA322" s="155"/>
      <c r="AB322" s="155"/>
      <c r="AC322" s="155"/>
      <c r="AD322" s="154"/>
      <c r="AE322" s="155"/>
      <c r="AF322" s="155"/>
      <c r="AG322" s="155"/>
      <c r="AH322" s="155"/>
      <c r="AI322" s="154"/>
      <c r="AJ322" s="155"/>
      <c r="AK322" s="155"/>
      <c r="AL322" s="155"/>
      <c r="AM322" s="155"/>
      <c r="AN322" s="156"/>
    </row>
    <row r="323" spans="1:40" s="28" customFormat="1" ht="19" customHeight="1">
      <c r="A323" s="153"/>
      <c r="B323" s="153"/>
      <c r="C323" s="153"/>
      <c r="D323" s="153"/>
      <c r="E323" s="154"/>
      <c r="F323" s="155"/>
      <c r="G323" s="155"/>
      <c r="H323" s="155"/>
      <c r="I323" s="155"/>
      <c r="J323" s="154"/>
      <c r="K323" s="155"/>
      <c r="L323" s="155"/>
      <c r="M323" s="155"/>
      <c r="N323" s="155"/>
      <c r="O323" s="154"/>
      <c r="P323" s="155"/>
      <c r="Q323" s="155"/>
      <c r="R323" s="155"/>
      <c r="S323" s="155"/>
      <c r="T323" s="154"/>
      <c r="U323" s="155"/>
      <c r="V323" s="155"/>
      <c r="W323" s="155"/>
      <c r="X323" s="155"/>
      <c r="Y323" s="154"/>
      <c r="Z323" s="155"/>
      <c r="AA323" s="155"/>
      <c r="AB323" s="155"/>
      <c r="AC323" s="155"/>
      <c r="AD323" s="154"/>
      <c r="AE323" s="155"/>
      <c r="AF323" s="155"/>
      <c r="AG323" s="155"/>
      <c r="AH323" s="155"/>
      <c r="AI323" s="154"/>
      <c r="AJ323" s="155"/>
      <c r="AK323" s="155"/>
      <c r="AL323" s="155"/>
      <c r="AM323" s="155"/>
      <c r="AN323" s="156"/>
    </row>
    <row r="324" spans="1:40" s="28" customFormat="1" ht="19" customHeight="1">
      <c r="A324" s="153"/>
      <c r="B324" s="153"/>
      <c r="C324" s="153"/>
      <c r="D324" s="153"/>
      <c r="E324" s="154"/>
      <c r="F324" s="155"/>
      <c r="G324" s="155"/>
      <c r="H324" s="155"/>
      <c r="I324" s="155"/>
      <c r="J324" s="154"/>
      <c r="K324" s="155"/>
      <c r="L324" s="155"/>
      <c r="M324" s="155"/>
      <c r="N324" s="155"/>
      <c r="O324" s="154"/>
      <c r="P324" s="155"/>
      <c r="Q324" s="155"/>
      <c r="R324" s="155"/>
      <c r="S324" s="155"/>
      <c r="T324" s="154"/>
      <c r="U324" s="155"/>
      <c r="V324" s="155"/>
      <c r="W324" s="155"/>
      <c r="X324" s="155"/>
      <c r="Y324" s="154"/>
      <c r="Z324" s="155"/>
      <c r="AA324" s="155"/>
      <c r="AB324" s="155"/>
      <c r="AC324" s="155"/>
      <c r="AD324" s="154"/>
      <c r="AE324" s="155"/>
      <c r="AF324" s="155"/>
      <c r="AG324" s="155"/>
      <c r="AH324" s="155"/>
      <c r="AI324" s="154"/>
      <c r="AJ324" s="155"/>
      <c r="AK324" s="155"/>
      <c r="AL324" s="155"/>
      <c r="AM324" s="155"/>
      <c r="AN324" s="156"/>
    </row>
    <row r="325" spans="1:40" s="28" customFormat="1" ht="19" customHeight="1">
      <c r="A325" s="153"/>
      <c r="B325" s="153"/>
      <c r="C325" s="153"/>
      <c r="D325" s="153"/>
      <c r="E325" s="154"/>
      <c r="F325" s="155"/>
      <c r="G325" s="155"/>
      <c r="H325" s="155"/>
      <c r="I325" s="155"/>
      <c r="J325" s="154"/>
      <c r="K325" s="155"/>
      <c r="L325" s="155"/>
      <c r="M325" s="155"/>
      <c r="N325" s="155"/>
      <c r="O325" s="154"/>
      <c r="P325" s="155"/>
      <c r="Q325" s="155"/>
      <c r="R325" s="155"/>
      <c r="S325" s="155"/>
      <c r="T325" s="154"/>
      <c r="U325" s="155"/>
      <c r="V325" s="155"/>
      <c r="W325" s="155"/>
      <c r="X325" s="155"/>
      <c r="Y325" s="154"/>
      <c r="Z325" s="155"/>
      <c r="AA325" s="155"/>
      <c r="AB325" s="155"/>
      <c r="AC325" s="155"/>
      <c r="AD325" s="154"/>
      <c r="AE325" s="155"/>
      <c r="AF325" s="155"/>
      <c r="AG325" s="155"/>
      <c r="AH325" s="155"/>
      <c r="AI325" s="154"/>
      <c r="AJ325" s="155"/>
      <c r="AK325" s="155"/>
      <c r="AL325" s="155"/>
      <c r="AM325" s="155"/>
      <c r="AN325" s="156"/>
    </row>
    <row r="326" spans="1:40" s="28" customFormat="1" ht="19" customHeight="1">
      <c r="A326" s="153"/>
      <c r="B326" s="153"/>
      <c r="C326" s="153"/>
      <c r="D326" s="153"/>
      <c r="E326" s="154"/>
      <c r="F326" s="155"/>
      <c r="G326" s="155"/>
      <c r="H326" s="155"/>
      <c r="I326" s="155"/>
      <c r="J326" s="154"/>
      <c r="K326" s="155"/>
      <c r="L326" s="155"/>
      <c r="M326" s="155"/>
      <c r="N326" s="155"/>
      <c r="O326" s="154"/>
      <c r="P326" s="155"/>
      <c r="Q326" s="155"/>
      <c r="R326" s="155"/>
      <c r="S326" s="155"/>
      <c r="T326" s="154"/>
      <c r="U326" s="155"/>
      <c r="V326" s="155"/>
      <c r="W326" s="155"/>
      <c r="X326" s="155"/>
      <c r="Y326" s="154"/>
      <c r="Z326" s="155"/>
      <c r="AA326" s="155"/>
      <c r="AB326" s="155"/>
      <c r="AC326" s="155"/>
      <c r="AD326" s="154"/>
      <c r="AE326" s="155"/>
      <c r="AF326" s="155"/>
      <c r="AG326" s="155"/>
      <c r="AH326" s="155"/>
      <c r="AI326" s="154"/>
      <c r="AJ326" s="155"/>
      <c r="AK326" s="155"/>
      <c r="AL326" s="155"/>
      <c r="AM326" s="155"/>
      <c r="AN326" s="156"/>
    </row>
    <row r="327" spans="1:40" s="28" customFormat="1" ht="19" customHeight="1">
      <c r="A327" s="153"/>
      <c r="B327" s="153"/>
      <c r="C327" s="153"/>
      <c r="D327" s="153"/>
      <c r="E327" s="154"/>
      <c r="F327" s="155"/>
      <c r="G327" s="155"/>
      <c r="H327" s="155"/>
      <c r="I327" s="155"/>
      <c r="J327" s="154"/>
      <c r="K327" s="155"/>
      <c r="L327" s="155"/>
      <c r="M327" s="155"/>
      <c r="N327" s="155"/>
      <c r="O327" s="154"/>
      <c r="P327" s="155"/>
      <c r="Q327" s="155"/>
      <c r="R327" s="155"/>
      <c r="S327" s="155"/>
      <c r="T327" s="154"/>
      <c r="U327" s="155"/>
      <c r="V327" s="155"/>
      <c r="W327" s="155"/>
      <c r="X327" s="155"/>
      <c r="Y327" s="154"/>
      <c r="Z327" s="155"/>
      <c r="AA327" s="155"/>
      <c r="AB327" s="155"/>
      <c r="AC327" s="155"/>
      <c r="AD327" s="154"/>
      <c r="AE327" s="155"/>
      <c r="AF327" s="155"/>
      <c r="AG327" s="155"/>
      <c r="AH327" s="155"/>
      <c r="AI327" s="154"/>
      <c r="AJ327" s="155"/>
      <c r="AK327" s="155"/>
      <c r="AL327" s="155"/>
      <c r="AM327" s="155"/>
      <c r="AN327" s="156"/>
    </row>
    <row r="328" spans="1:40" s="28" customFormat="1" ht="19" customHeight="1">
      <c r="A328" s="153"/>
      <c r="B328" s="153"/>
      <c r="C328" s="153"/>
      <c r="D328" s="153"/>
      <c r="E328" s="154"/>
      <c r="F328" s="155"/>
      <c r="G328" s="155"/>
      <c r="H328" s="155"/>
      <c r="I328" s="155"/>
      <c r="J328" s="154"/>
      <c r="K328" s="155"/>
      <c r="L328" s="155"/>
      <c r="M328" s="155"/>
      <c r="N328" s="155"/>
      <c r="O328" s="154"/>
      <c r="P328" s="155"/>
      <c r="Q328" s="155"/>
      <c r="R328" s="155"/>
      <c r="S328" s="155"/>
      <c r="T328" s="154"/>
      <c r="U328" s="155"/>
      <c r="V328" s="155"/>
      <c r="W328" s="155"/>
      <c r="X328" s="155"/>
      <c r="Y328" s="154"/>
      <c r="Z328" s="155"/>
      <c r="AA328" s="155"/>
      <c r="AB328" s="155"/>
      <c r="AC328" s="155"/>
      <c r="AD328" s="154"/>
      <c r="AE328" s="155"/>
      <c r="AF328" s="155"/>
      <c r="AG328" s="155"/>
      <c r="AH328" s="155"/>
      <c r="AI328" s="154"/>
      <c r="AJ328" s="155"/>
      <c r="AK328" s="155"/>
      <c r="AL328" s="155"/>
      <c r="AM328" s="155"/>
      <c r="AN328" s="156"/>
    </row>
    <row r="329" spans="1:40" s="28" customFormat="1" ht="19" customHeight="1">
      <c r="A329" s="153"/>
      <c r="B329" s="153"/>
      <c r="C329" s="153"/>
      <c r="D329" s="153"/>
      <c r="E329" s="154"/>
      <c r="F329" s="155"/>
      <c r="G329" s="155"/>
      <c r="H329" s="155"/>
      <c r="I329" s="155"/>
      <c r="J329" s="154"/>
      <c r="K329" s="155"/>
      <c r="L329" s="155"/>
      <c r="M329" s="155"/>
      <c r="N329" s="155"/>
      <c r="O329" s="154"/>
      <c r="P329" s="155"/>
      <c r="Q329" s="155"/>
      <c r="R329" s="155"/>
      <c r="S329" s="155"/>
      <c r="T329" s="154"/>
      <c r="U329" s="155"/>
      <c r="V329" s="155"/>
      <c r="W329" s="155"/>
      <c r="X329" s="155"/>
      <c r="Y329" s="154"/>
      <c r="Z329" s="155"/>
      <c r="AA329" s="155"/>
      <c r="AB329" s="155"/>
      <c r="AC329" s="155"/>
      <c r="AD329" s="154"/>
      <c r="AE329" s="155"/>
      <c r="AF329" s="155"/>
      <c r="AG329" s="155"/>
      <c r="AH329" s="155"/>
      <c r="AI329" s="154"/>
      <c r="AJ329" s="155"/>
      <c r="AK329" s="155"/>
      <c r="AL329" s="155"/>
      <c r="AM329" s="155"/>
      <c r="AN329" s="156"/>
    </row>
    <row r="330" spans="1:40" s="28" customFormat="1" ht="19" customHeight="1">
      <c r="A330" s="153"/>
      <c r="B330" s="153"/>
      <c r="C330" s="153"/>
      <c r="D330" s="153"/>
      <c r="E330" s="154"/>
      <c r="F330" s="155"/>
      <c r="G330" s="155"/>
      <c r="H330" s="155"/>
      <c r="I330" s="155"/>
      <c r="J330" s="154"/>
      <c r="K330" s="155"/>
      <c r="L330" s="155"/>
      <c r="M330" s="155"/>
      <c r="N330" s="155"/>
      <c r="O330" s="154"/>
      <c r="P330" s="155"/>
      <c r="Q330" s="155"/>
      <c r="R330" s="155"/>
      <c r="S330" s="155"/>
      <c r="T330" s="154"/>
      <c r="U330" s="155"/>
      <c r="V330" s="155"/>
      <c r="W330" s="155"/>
      <c r="X330" s="155"/>
      <c r="Y330" s="154"/>
      <c r="Z330" s="155"/>
      <c r="AA330" s="155"/>
      <c r="AB330" s="155"/>
      <c r="AC330" s="155"/>
      <c r="AD330" s="154"/>
      <c r="AE330" s="155"/>
      <c r="AF330" s="155"/>
      <c r="AG330" s="155"/>
      <c r="AH330" s="155"/>
      <c r="AI330" s="154"/>
      <c r="AJ330" s="155"/>
      <c r="AK330" s="155"/>
      <c r="AL330" s="155"/>
      <c r="AM330" s="155"/>
      <c r="AN330" s="156"/>
    </row>
    <row r="331" spans="1:40" s="28" customFormat="1" ht="19" customHeight="1">
      <c r="A331" s="153"/>
      <c r="B331" s="153"/>
      <c r="C331" s="153"/>
      <c r="D331" s="153"/>
      <c r="E331" s="154"/>
      <c r="F331" s="155"/>
      <c r="G331" s="155"/>
      <c r="H331" s="155"/>
      <c r="I331" s="155"/>
      <c r="J331" s="154"/>
      <c r="K331" s="155"/>
      <c r="L331" s="155"/>
      <c r="M331" s="155"/>
      <c r="N331" s="155"/>
      <c r="O331" s="154"/>
      <c r="P331" s="155"/>
      <c r="Q331" s="155"/>
      <c r="R331" s="155"/>
      <c r="S331" s="155"/>
      <c r="T331" s="154"/>
      <c r="U331" s="155"/>
      <c r="V331" s="155"/>
      <c r="W331" s="155"/>
      <c r="X331" s="155"/>
      <c r="Y331" s="154"/>
      <c r="Z331" s="155"/>
      <c r="AA331" s="155"/>
      <c r="AB331" s="155"/>
      <c r="AC331" s="155"/>
      <c r="AD331" s="154"/>
      <c r="AE331" s="155"/>
      <c r="AF331" s="155"/>
      <c r="AG331" s="155"/>
      <c r="AH331" s="155"/>
      <c r="AI331" s="154"/>
      <c r="AJ331" s="155"/>
      <c r="AK331" s="155"/>
      <c r="AL331" s="155"/>
      <c r="AM331" s="155"/>
      <c r="AN331" s="156"/>
    </row>
    <row r="332" spans="1:40" s="28" customFormat="1" ht="19" customHeight="1">
      <c r="A332" s="153"/>
      <c r="B332" s="153"/>
      <c r="C332" s="153"/>
      <c r="D332" s="153"/>
      <c r="E332" s="154"/>
      <c r="F332" s="155"/>
      <c r="G332" s="155"/>
      <c r="H332" s="155"/>
      <c r="I332" s="155"/>
      <c r="J332" s="154"/>
      <c r="K332" s="155"/>
      <c r="L332" s="155"/>
      <c r="M332" s="155"/>
      <c r="N332" s="155"/>
      <c r="O332" s="154"/>
      <c r="P332" s="155"/>
      <c r="Q332" s="155"/>
      <c r="R332" s="155"/>
      <c r="S332" s="155"/>
      <c r="T332" s="154"/>
      <c r="U332" s="155"/>
      <c r="V332" s="155"/>
      <c r="W332" s="155"/>
      <c r="X332" s="155"/>
      <c r="Y332" s="154"/>
      <c r="Z332" s="155"/>
      <c r="AA332" s="155"/>
      <c r="AB332" s="155"/>
      <c r="AC332" s="155"/>
      <c r="AD332" s="154"/>
      <c r="AE332" s="155"/>
      <c r="AF332" s="155"/>
      <c r="AG332" s="155"/>
      <c r="AH332" s="155"/>
      <c r="AI332" s="154"/>
      <c r="AJ332" s="155"/>
      <c r="AK332" s="155"/>
      <c r="AL332" s="155"/>
      <c r="AM332" s="155"/>
      <c r="AN332" s="156"/>
    </row>
    <row r="333" spans="1:40" s="28" customFormat="1" ht="19" customHeight="1">
      <c r="A333" s="153"/>
      <c r="B333" s="153"/>
      <c r="C333" s="153"/>
      <c r="D333" s="153"/>
      <c r="E333" s="154"/>
      <c r="F333" s="155"/>
      <c r="G333" s="155"/>
      <c r="H333" s="155"/>
      <c r="I333" s="155"/>
      <c r="J333" s="154"/>
      <c r="K333" s="155"/>
      <c r="L333" s="155"/>
      <c r="M333" s="155"/>
      <c r="N333" s="155"/>
      <c r="O333" s="154"/>
      <c r="P333" s="155"/>
      <c r="Q333" s="155"/>
      <c r="R333" s="155"/>
      <c r="S333" s="155"/>
      <c r="T333" s="154"/>
      <c r="U333" s="155"/>
      <c r="V333" s="155"/>
      <c r="W333" s="155"/>
      <c r="X333" s="155"/>
      <c r="Y333" s="154"/>
      <c r="Z333" s="155"/>
      <c r="AA333" s="155"/>
      <c r="AB333" s="155"/>
      <c r="AC333" s="155"/>
      <c r="AD333" s="154"/>
      <c r="AE333" s="155"/>
      <c r="AF333" s="155"/>
      <c r="AG333" s="155"/>
      <c r="AH333" s="155"/>
      <c r="AI333" s="154"/>
      <c r="AJ333" s="155"/>
      <c r="AK333" s="155"/>
      <c r="AL333" s="155"/>
      <c r="AM333" s="155"/>
      <c r="AN333" s="156"/>
    </row>
    <row r="334" spans="1:40" s="28" customFormat="1" ht="19" customHeight="1">
      <c r="A334" s="153"/>
      <c r="B334" s="153"/>
      <c r="C334" s="153"/>
      <c r="D334" s="153"/>
      <c r="E334" s="154"/>
      <c r="F334" s="155"/>
      <c r="G334" s="155"/>
      <c r="H334" s="155"/>
      <c r="I334" s="155"/>
      <c r="J334" s="154"/>
      <c r="K334" s="155"/>
      <c r="L334" s="155"/>
      <c r="M334" s="155"/>
      <c r="N334" s="155"/>
      <c r="O334" s="154"/>
      <c r="P334" s="155"/>
      <c r="Q334" s="155"/>
      <c r="R334" s="155"/>
      <c r="S334" s="155"/>
      <c r="T334" s="154"/>
      <c r="U334" s="155"/>
      <c r="V334" s="155"/>
      <c r="W334" s="155"/>
      <c r="X334" s="155"/>
      <c r="Y334" s="154"/>
      <c r="Z334" s="155"/>
      <c r="AA334" s="155"/>
      <c r="AB334" s="155"/>
      <c r="AC334" s="155"/>
      <c r="AD334" s="154"/>
      <c r="AE334" s="155"/>
      <c r="AF334" s="155"/>
      <c r="AG334" s="155"/>
      <c r="AH334" s="155"/>
      <c r="AI334" s="154"/>
      <c r="AJ334" s="155"/>
      <c r="AK334" s="155"/>
      <c r="AL334" s="155"/>
      <c r="AM334" s="155"/>
      <c r="AN334" s="156"/>
    </row>
    <row r="335" spans="1:40" s="28" customFormat="1" ht="19" customHeight="1">
      <c r="A335" s="153"/>
      <c r="B335" s="153"/>
      <c r="C335" s="153"/>
      <c r="D335" s="153"/>
      <c r="E335" s="154"/>
      <c r="F335" s="155"/>
      <c r="G335" s="155"/>
      <c r="H335" s="155"/>
      <c r="I335" s="155"/>
      <c r="J335" s="154"/>
      <c r="K335" s="155"/>
      <c r="L335" s="155"/>
      <c r="M335" s="155"/>
      <c r="N335" s="155"/>
      <c r="O335" s="154"/>
      <c r="P335" s="155"/>
      <c r="Q335" s="155"/>
      <c r="R335" s="155"/>
      <c r="S335" s="155"/>
      <c r="T335" s="154"/>
      <c r="U335" s="155"/>
      <c r="V335" s="155"/>
      <c r="W335" s="155"/>
      <c r="X335" s="155"/>
      <c r="Y335" s="154"/>
      <c r="Z335" s="155"/>
      <c r="AA335" s="155"/>
      <c r="AB335" s="155"/>
      <c r="AC335" s="155"/>
      <c r="AD335" s="154"/>
      <c r="AE335" s="155"/>
      <c r="AF335" s="155"/>
      <c r="AG335" s="155"/>
      <c r="AH335" s="155"/>
      <c r="AI335" s="154"/>
      <c r="AJ335" s="155"/>
      <c r="AK335" s="155"/>
      <c r="AL335" s="155"/>
      <c r="AM335" s="155"/>
      <c r="AN335" s="156"/>
    </row>
    <row r="336" spans="1:40" s="28" customFormat="1" ht="19" customHeight="1">
      <c r="A336" s="153"/>
      <c r="B336" s="153"/>
      <c r="C336" s="153"/>
      <c r="D336" s="153"/>
      <c r="E336" s="154"/>
      <c r="F336" s="155"/>
      <c r="G336" s="155"/>
      <c r="H336" s="155"/>
      <c r="I336" s="155"/>
      <c r="J336" s="154"/>
      <c r="K336" s="155"/>
      <c r="L336" s="155"/>
      <c r="M336" s="155"/>
      <c r="N336" s="155"/>
      <c r="O336" s="154"/>
      <c r="P336" s="155"/>
      <c r="Q336" s="155"/>
      <c r="R336" s="155"/>
      <c r="S336" s="155"/>
      <c r="T336" s="154"/>
      <c r="U336" s="155"/>
      <c r="V336" s="155"/>
      <c r="W336" s="155"/>
      <c r="X336" s="155"/>
      <c r="Y336" s="154"/>
      <c r="Z336" s="155"/>
      <c r="AA336" s="155"/>
      <c r="AB336" s="155"/>
      <c r="AC336" s="155"/>
      <c r="AD336" s="154"/>
      <c r="AE336" s="155"/>
      <c r="AF336" s="155"/>
      <c r="AG336" s="155"/>
      <c r="AH336" s="155"/>
      <c r="AI336" s="154"/>
      <c r="AJ336" s="155"/>
      <c r="AK336" s="155"/>
      <c r="AL336" s="155"/>
      <c r="AM336" s="155"/>
      <c r="AN336" s="156"/>
    </row>
    <row r="337" spans="1:40" s="28" customFormat="1" ht="19" customHeight="1">
      <c r="A337" s="153"/>
      <c r="B337" s="153"/>
      <c r="C337" s="153"/>
      <c r="D337" s="153"/>
      <c r="E337" s="154"/>
      <c r="F337" s="155"/>
      <c r="G337" s="155"/>
      <c r="H337" s="155"/>
      <c r="I337" s="155"/>
      <c r="J337" s="154"/>
      <c r="K337" s="155"/>
      <c r="L337" s="155"/>
      <c r="M337" s="155"/>
      <c r="N337" s="155"/>
      <c r="O337" s="154"/>
      <c r="P337" s="155"/>
      <c r="Q337" s="155"/>
      <c r="R337" s="155"/>
      <c r="S337" s="155"/>
      <c r="T337" s="154"/>
      <c r="U337" s="155"/>
      <c r="V337" s="155"/>
      <c r="W337" s="155"/>
      <c r="X337" s="155"/>
      <c r="Y337" s="154"/>
      <c r="Z337" s="155"/>
      <c r="AA337" s="155"/>
      <c r="AB337" s="155"/>
      <c r="AC337" s="155"/>
      <c r="AD337" s="154"/>
      <c r="AE337" s="155"/>
      <c r="AF337" s="155"/>
      <c r="AG337" s="155"/>
      <c r="AH337" s="155"/>
      <c r="AI337" s="154"/>
      <c r="AJ337" s="155"/>
      <c r="AK337" s="155"/>
      <c r="AL337" s="155"/>
      <c r="AM337" s="155"/>
      <c r="AN337" s="156"/>
    </row>
    <row r="338" spans="1:40" s="28" customFormat="1" ht="19" customHeight="1">
      <c r="A338" s="153"/>
      <c r="B338" s="153"/>
      <c r="C338" s="153"/>
      <c r="D338" s="153"/>
      <c r="E338" s="154"/>
      <c r="F338" s="155"/>
      <c r="G338" s="155"/>
      <c r="H338" s="155"/>
      <c r="I338" s="155"/>
      <c r="J338" s="154"/>
      <c r="K338" s="155"/>
      <c r="L338" s="155"/>
      <c r="M338" s="155"/>
      <c r="N338" s="155"/>
      <c r="O338" s="154"/>
      <c r="P338" s="155"/>
      <c r="Q338" s="155"/>
      <c r="R338" s="155"/>
      <c r="S338" s="155"/>
      <c r="T338" s="154"/>
      <c r="U338" s="155"/>
      <c r="V338" s="155"/>
      <c r="W338" s="155"/>
      <c r="X338" s="155"/>
      <c r="Y338" s="154"/>
      <c r="Z338" s="155"/>
      <c r="AA338" s="155"/>
      <c r="AB338" s="155"/>
      <c r="AC338" s="155"/>
      <c r="AD338" s="154"/>
      <c r="AE338" s="155"/>
      <c r="AF338" s="155"/>
      <c r="AG338" s="155"/>
      <c r="AH338" s="155"/>
      <c r="AI338" s="154"/>
      <c r="AJ338" s="155"/>
      <c r="AK338" s="155"/>
      <c r="AL338" s="155"/>
      <c r="AM338" s="155"/>
      <c r="AN338" s="156"/>
    </row>
    <row r="339" spans="1:40" s="28" customFormat="1" ht="19" customHeight="1">
      <c r="A339" s="153"/>
      <c r="B339" s="153"/>
      <c r="C339" s="153"/>
      <c r="D339" s="153"/>
      <c r="E339" s="154"/>
      <c r="F339" s="155"/>
      <c r="G339" s="155"/>
      <c r="H339" s="155"/>
      <c r="I339" s="155"/>
      <c r="J339" s="154"/>
      <c r="K339" s="155"/>
      <c r="L339" s="155"/>
      <c r="M339" s="155"/>
      <c r="N339" s="155"/>
      <c r="O339" s="154"/>
      <c r="P339" s="155"/>
      <c r="Q339" s="155"/>
      <c r="R339" s="155"/>
      <c r="S339" s="155"/>
      <c r="T339" s="154"/>
      <c r="U339" s="155"/>
      <c r="V339" s="155"/>
      <c r="W339" s="155"/>
      <c r="X339" s="155"/>
      <c r="Y339" s="154"/>
      <c r="Z339" s="155"/>
      <c r="AA339" s="155"/>
      <c r="AB339" s="155"/>
      <c r="AC339" s="155"/>
      <c r="AD339" s="154"/>
      <c r="AE339" s="155"/>
      <c r="AF339" s="155"/>
      <c r="AG339" s="155"/>
      <c r="AH339" s="155"/>
      <c r="AI339" s="154"/>
      <c r="AJ339" s="155"/>
      <c r="AK339" s="155"/>
      <c r="AL339" s="155"/>
      <c r="AM339" s="155"/>
      <c r="AN339" s="156"/>
    </row>
    <row r="340" spans="1:40" s="28" customFormat="1" ht="19" customHeight="1">
      <c r="A340" s="153"/>
      <c r="B340" s="153"/>
      <c r="C340" s="153"/>
      <c r="D340" s="153"/>
      <c r="E340" s="154"/>
      <c r="F340" s="155"/>
      <c r="G340" s="155"/>
      <c r="H340" s="155"/>
      <c r="I340" s="155"/>
      <c r="J340" s="154"/>
      <c r="K340" s="155"/>
      <c r="L340" s="155"/>
      <c r="M340" s="155"/>
      <c r="N340" s="155"/>
      <c r="O340" s="154"/>
      <c r="P340" s="155"/>
      <c r="Q340" s="155"/>
      <c r="R340" s="155"/>
      <c r="S340" s="155"/>
      <c r="T340" s="154"/>
      <c r="U340" s="155"/>
      <c r="V340" s="155"/>
      <c r="W340" s="155"/>
      <c r="X340" s="155"/>
      <c r="Y340" s="154"/>
      <c r="Z340" s="155"/>
      <c r="AA340" s="155"/>
      <c r="AB340" s="155"/>
      <c r="AC340" s="155"/>
      <c r="AD340" s="154"/>
      <c r="AE340" s="155"/>
      <c r="AF340" s="155"/>
      <c r="AG340" s="155"/>
      <c r="AH340" s="155"/>
      <c r="AI340" s="154"/>
      <c r="AJ340" s="155"/>
      <c r="AK340" s="155"/>
      <c r="AL340" s="155"/>
      <c r="AM340" s="155"/>
      <c r="AN340" s="156"/>
    </row>
    <row r="341" spans="1:40" s="28" customFormat="1" ht="19" customHeight="1">
      <c r="A341" s="153"/>
      <c r="B341" s="153"/>
      <c r="C341" s="153"/>
      <c r="D341" s="153"/>
      <c r="E341" s="154"/>
      <c r="F341" s="155"/>
      <c r="G341" s="155"/>
      <c r="H341" s="155"/>
      <c r="I341" s="155"/>
      <c r="J341" s="154"/>
      <c r="K341" s="155"/>
      <c r="L341" s="155"/>
      <c r="M341" s="155"/>
      <c r="N341" s="155"/>
      <c r="O341" s="154"/>
      <c r="P341" s="155"/>
      <c r="Q341" s="155"/>
      <c r="R341" s="155"/>
      <c r="S341" s="155"/>
      <c r="T341" s="154"/>
      <c r="U341" s="155"/>
      <c r="V341" s="155"/>
      <c r="W341" s="155"/>
      <c r="X341" s="155"/>
      <c r="Y341" s="154"/>
      <c r="Z341" s="155"/>
      <c r="AA341" s="155"/>
      <c r="AB341" s="155"/>
      <c r="AC341" s="155"/>
      <c r="AD341" s="154"/>
      <c r="AE341" s="155"/>
      <c r="AF341" s="155"/>
      <c r="AG341" s="155"/>
      <c r="AH341" s="155"/>
      <c r="AI341" s="154"/>
      <c r="AJ341" s="155"/>
      <c r="AK341" s="155"/>
      <c r="AL341" s="155"/>
      <c r="AM341" s="155"/>
      <c r="AN341" s="156"/>
    </row>
    <row r="342" spans="1:40" s="28" customFormat="1" ht="19" customHeight="1">
      <c r="A342" s="153"/>
      <c r="B342" s="153"/>
      <c r="C342" s="153"/>
      <c r="D342" s="153"/>
      <c r="E342" s="154"/>
      <c r="F342" s="155"/>
      <c r="G342" s="155"/>
      <c r="H342" s="155"/>
      <c r="I342" s="155"/>
      <c r="J342" s="154"/>
      <c r="K342" s="155"/>
      <c r="L342" s="155"/>
      <c r="M342" s="155"/>
      <c r="N342" s="155"/>
      <c r="O342" s="154"/>
      <c r="P342" s="155"/>
      <c r="Q342" s="155"/>
      <c r="R342" s="155"/>
      <c r="S342" s="155"/>
      <c r="T342" s="154"/>
      <c r="U342" s="155"/>
      <c r="V342" s="155"/>
      <c r="W342" s="155"/>
      <c r="X342" s="155"/>
      <c r="Y342" s="154"/>
      <c r="Z342" s="155"/>
      <c r="AA342" s="155"/>
      <c r="AB342" s="155"/>
      <c r="AC342" s="155"/>
      <c r="AD342" s="154"/>
      <c r="AE342" s="155"/>
      <c r="AF342" s="155"/>
      <c r="AG342" s="155"/>
      <c r="AH342" s="155"/>
      <c r="AI342" s="154"/>
      <c r="AJ342" s="155"/>
      <c r="AK342" s="155"/>
      <c r="AL342" s="155"/>
      <c r="AM342" s="155"/>
      <c r="AN342" s="156"/>
    </row>
    <row r="343" spans="1:40" s="28" customFormat="1" ht="19" customHeight="1">
      <c r="A343" s="153"/>
      <c r="B343" s="153"/>
      <c r="C343" s="153"/>
      <c r="D343" s="153"/>
      <c r="E343" s="154"/>
      <c r="F343" s="155"/>
      <c r="G343" s="155"/>
      <c r="H343" s="155"/>
      <c r="I343" s="155"/>
      <c r="J343" s="154"/>
      <c r="K343" s="155"/>
      <c r="L343" s="155"/>
      <c r="M343" s="155"/>
      <c r="N343" s="155"/>
      <c r="O343" s="154"/>
      <c r="P343" s="155"/>
      <c r="Q343" s="155"/>
      <c r="R343" s="155"/>
      <c r="S343" s="155"/>
      <c r="T343" s="154"/>
      <c r="U343" s="155"/>
      <c r="V343" s="155"/>
      <c r="W343" s="155"/>
      <c r="X343" s="155"/>
      <c r="Y343" s="154"/>
      <c r="Z343" s="155"/>
      <c r="AA343" s="155"/>
      <c r="AB343" s="155"/>
      <c r="AC343" s="155"/>
      <c r="AD343" s="154"/>
      <c r="AE343" s="155"/>
      <c r="AF343" s="155"/>
      <c r="AG343" s="155"/>
      <c r="AH343" s="155"/>
      <c r="AI343" s="154"/>
      <c r="AJ343" s="155"/>
      <c r="AK343" s="155"/>
      <c r="AL343" s="155"/>
      <c r="AM343" s="155"/>
      <c r="AN343" s="156"/>
    </row>
    <row r="344" spans="1:40" s="28" customFormat="1" ht="19" customHeight="1">
      <c r="A344" s="153"/>
      <c r="B344" s="153"/>
      <c r="C344" s="153"/>
      <c r="D344" s="153"/>
      <c r="E344" s="154"/>
      <c r="F344" s="155"/>
      <c r="G344" s="155"/>
      <c r="H344" s="155"/>
      <c r="I344" s="155"/>
      <c r="J344" s="154"/>
      <c r="K344" s="155"/>
      <c r="L344" s="155"/>
      <c r="M344" s="155"/>
      <c r="N344" s="155"/>
      <c r="O344" s="154"/>
      <c r="P344" s="155"/>
      <c r="Q344" s="155"/>
      <c r="R344" s="155"/>
      <c r="S344" s="155"/>
      <c r="T344" s="154"/>
      <c r="U344" s="155"/>
      <c r="V344" s="155"/>
      <c r="W344" s="155"/>
      <c r="X344" s="155"/>
      <c r="Y344" s="154"/>
      <c r="Z344" s="155"/>
      <c r="AA344" s="155"/>
      <c r="AB344" s="155"/>
      <c r="AC344" s="155"/>
      <c r="AD344" s="154"/>
      <c r="AE344" s="155"/>
      <c r="AF344" s="155"/>
      <c r="AG344" s="155"/>
      <c r="AH344" s="155"/>
      <c r="AI344" s="154"/>
      <c r="AJ344" s="155"/>
      <c r="AK344" s="155"/>
      <c r="AL344" s="155"/>
      <c r="AM344" s="155"/>
      <c r="AN344" s="156"/>
    </row>
    <row r="345" spans="1:40" s="28" customFormat="1" ht="19" customHeight="1">
      <c r="A345" s="153"/>
      <c r="B345" s="153"/>
      <c r="C345" s="153"/>
      <c r="D345" s="153"/>
      <c r="E345" s="154"/>
      <c r="F345" s="155"/>
      <c r="G345" s="155"/>
      <c r="H345" s="155"/>
      <c r="I345" s="155"/>
      <c r="J345" s="154"/>
      <c r="K345" s="155"/>
      <c r="L345" s="155"/>
      <c r="M345" s="155"/>
      <c r="N345" s="155"/>
      <c r="O345" s="154"/>
      <c r="P345" s="155"/>
      <c r="Q345" s="155"/>
      <c r="R345" s="155"/>
      <c r="S345" s="155"/>
      <c r="T345" s="154"/>
      <c r="U345" s="155"/>
      <c r="V345" s="155"/>
      <c r="W345" s="155"/>
      <c r="X345" s="155"/>
      <c r="Y345" s="154"/>
      <c r="Z345" s="155"/>
      <c r="AA345" s="155"/>
      <c r="AB345" s="155"/>
      <c r="AC345" s="155"/>
      <c r="AD345" s="154"/>
      <c r="AE345" s="155"/>
      <c r="AF345" s="155"/>
      <c r="AG345" s="155"/>
      <c r="AH345" s="155"/>
      <c r="AI345" s="154"/>
      <c r="AJ345" s="155"/>
      <c r="AK345" s="155"/>
      <c r="AL345" s="155"/>
      <c r="AM345" s="155"/>
      <c r="AN345" s="156"/>
    </row>
    <row r="346" spans="1:40" s="28" customFormat="1" ht="19" customHeight="1">
      <c r="A346" s="153"/>
      <c r="B346" s="153"/>
      <c r="C346" s="153"/>
      <c r="D346" s="153"/>
      <c r="E346" s="154"/>
      <c r="F346" s="155"/>
      <c r="G346" s="155"/>
      <c r="H346" s="155"/>
      <c r="I346" s="155"/>
      <c r="J346" s="154"/>
      <c r="K346" s="155"/>
      <c r="L346" s="155"/>
      <c r="M346" s="155"/>
      <c r="N346" s="155"/>
      <c r="O346" s="154"/>
      <c r="P346" s="155"/>
      <c r="Q346" s="155"/>
      <c r="R346" s="155"/>
      <c r="S346" s="155"/>
      <c r="T346" s="154"/>
      <c r="U346" s="155"/>
      <c r="V346" s="155"/>
      <c r="W346" s="155"/>
      <c r="X346" s="155"/>
      <c r="Y346" s="154"/>
      <c r="Z346" s="155"/>
      <c r="AA346" s="155"/>
      <c r="AB346" s="155"/>
      <c r="AC346" s="155"/>
      <c r="AD346" s="154"/>
      <c r="AE346" s="155"/>
      <c r="AF346" s="155"/>
      <c r="AG346" s="155"/>
      <c r="AH346" s="155"/>
      <c r="AI346" s="154"/>
      <c r="AJ346" s="155"/>
      <c r="AK346" s="155"/>
      <c r="AL346" s="155"/>
      <c r="AM346" s="155"/>
      <c r="AN346" s="156"/>
    </row>
    <row r="347" spans="1:40" s="28" customFormat="1" ht="19" customHeight="1">
      <c r="A347" s="153"/>
      <c r="B347" s="153"/>
      <c r="C347" s="153"/>
      <c r="D347" s="153"/>
      <c r="E347" s="154"/>
      <c r="F347" s="155"/>
      <c r="G347" s="155"/>
      <c r="H347" s="155"/>
      <c r="I347" s="155"/>
      <c r="J347" s="154"/>
      <c r="K347" s="155"/>
      <c r="L347" s="155"/>
      <c r="M347" s="155"/>
      <c r="N347" s="155"/>
      <c r="O347" s="154"/>
      <c r="P347" s="155"/>
      <c r="Q347" s="155"/>
      <c r="R347" s="155"/>
      <c r="S347" s="155"/>
      <c r="T347" s="154"/>
      <c r="U347" s="155"/>
      <c r="V347" s="155"/>
      <c r="W347" s="155"/>
      <c r="X347" s="155"/>
      <c r="Y347" s="154"/>
      <c r="Z347" s="155"/>
      <c r="AA347" s="155"/>
      <c r="AB347" s="155"/>
      <c r="AC347" s="155"/>
      <c r="AD347" s="154"/>
      <c r="AE347" s="155"/>
      <c r="AF347" s="155"/>
      <c r="AG347" s="155"/>
      <c r="AH347" s="155"/>
      <c r="AI347" s="154"/>
      <c r="AJ347" s="155"/>
      <c r="AK347" s="155"/>
      <c r="AL347" s="155"/>
      <c r="AM347" s="155"/>
      <c r="AN347" s="156"/>
    </row>
    <row r="348" spans="1:40" s="28" customFormat="1" ht="19" customHeight="1">
      <c r="A348" s="153"/>
      <c r="B348" s="153"/>
      <c r="C348" s="153"/>
      <c r="D348" s="153"/>
      <c r="E348" s="154"/>
      <c r="F348" s="155"/>
      <c r="G348" s="155"/>
      <c r="H348" s="155"/>
      <c r="I348" s="155"/>
      <c r="J348" s="154"/>
      <c r="K348" s="155"/>
      <c r="L348" s="155"/>
      <c r="M348" s="155"/>
      <c r="N348" s="155"/>
      <c r="O348" s="154"/>
      <c r="P348" s="155"/>
      <c r="Q348" s="155"/>
      <c r="R348" s="155"/>
      <c r="S348" s="155"/>
      <c r="T348" s="154"/>
      <c r="U348" s="155"/>
      <c r="V348" s="155"/>
      <c r="W348" s="155"/>
      <c r="X348" s="155"/>
      <c r="Y348" s="154"/>
      <c r="Z348" s="155"/>
      <c r="AA348" s="155"/>
      <c r="AB348" s="155"/>
      <c r="AC348" s="155"/>
      <c r="AD348" s="154"/>
      <c r="AE348" s="155"/>
      <c r="AF348" s="155"/>
      <c r="AG348" s="155"/>
      <c r="AH348" s="155"/>
      <c r="AI348" s="154"/>
      <c r="AJ348" s="155"/>
      <c r="AK348" s="155"/>
      <c r="AL348" s="155"/>
      <c r="AM348" s="155"/>
      <c r="AN348" s="156"/>
    </row>
    <row r="349" spans="1:40" s="28" customFormat="1" ht="19" customHeight="1">
      <c r="A349" s="153"/>
      <c r="B349" s="153"/>
      <c r="C349" s="153"/>
      <c r="D349" s="153"/>
      <c r="E349" s="154"/>
      <c r="F349" s="155"/>
      <c r="G349" s="155"/>
      <c r="H349" s="155"/>
      <c r="I349" s="155"/>
      <c r="J349" s="154"/>
      <c r="K349" s="155"/>
      <c r="L349" s="155"/>
      <c r="M349" s="155"/>
      <c r="N349" s="155"/>
      <c r="O349" s="154"/>
      <c r="P349" s="155"/>
      <c r="Q349" s="155"/>
      <c r="R349" s="155"/>
      <c r="S349" s="155"/>
      <c r="T349" s="154"/>
      <c r="U349" s="155"/>
      <c r="V349" s="155"/>
      <c r="W349" s="155"/>
      <c r="X349" s="155"/>
      <c r="Y349" s="154"/>
      <c r="Z349" s="155"/>
      <c r="AA349" s="155"/>
      <c r="AB349" s="155"/>
      <c r="AC349" s="155"/>
      <c r="AD349" s="154"/>
      <c r="AE349" s="155"/>
      <c r="AF349" s="155"/>
      <c r="AG349" s="155"/>
      <c r="AH349" s="155"/>
      <c r="AI349" s="154"/>
      <c r="AJ349" s="155"/>
      <c r="AK349" s="155"/>
      <c r="AL349" s="155"/>
      <c r="AM349" s="155"/>
      <c r="AN349" s="156"/>
    </row>
    <row r="350" spans="1:40" s="28" customFormat="1" ht="19" customHeight="1">
      <c r="A350" s="153"/>
      <c r="B350" s="153"/>
      <c r="C350" s="153"/>
      <c r="D350" s="153"/>
      <c r="E350" s="154"/>
      <c r="F350" s="155"/>
      <c r="G350" s="155"/>
      <c r="H350" s="155"/>
      <c r="I350" s="155"/>
      <c r="J350" s="154"/>
      <c r="K350" s="155"/>
      <c r="L350" s="155"/>
      <c r="M350" s="155"/>
      <c r="N350" s="155"/>
      <c r="O350" s="154"/>
      <c r="P350" s="155"/>
      <c r="Q350" s="155"/>
      <c r="R350" s="155"/>
      <c r="S350" s="155"/>
      <c r="T350" s="154"/>
      <c r="U350" s="155"/>
      <c r="V350" s="155"/>
      <c r="W350" s="155"/>
      <c r="X350" s="155"/>
      <c r="Y350" s="154"/>
      <c r="Z350" s="155"/>
      <c r="AA350" s="155"/>
      <c r="AB350" s="155"/>
      <c r="AC350" s="155"/>
      <c r="AD350" s="154"/>
      <c r="AE350" s="155"/>
      <c r="AF350" s="155"/>
      <c r="AG350" s="155"/>
      <c r="AH350" s="155"/>
      <c r="AI350" s="154"/>
      <c r="AJ350" s="155"/>
      <c r="AK350" s="155"/>
      <c r="AL350" s="155"/>
      <c r="AM350" s="155"/>
      <c r="AN350" s="156"/>
    </row>
    <row r="351" spans="1:40" s="28" customFormat="1" ht="19" customHeight="1">
      <c r="A351" s="153"/>
      <c r="B351" s="153"/>
      <c r="C351" s="153"/>
      <c r="D351" s="153"/>
      <c r="E351" s="154"/>
      <c r="F351" s="155"/>
      <c r="G351" s="155"/>
      <c r="H351" s="155"/>
      <c r="I351" s="155"/>
      <c r="J351" s="154"/>
      <c r="K351" s="155"/>
      <c r="L351" s="155"/>
      <c r="M351" s="155"/>
      <c r="N351" s="155"/>
      <c r="O351" s="154"/>
      <c r="P351" s="155"/>
      <c r="Q351" s="155"/>
      <c r="R351" s="155"/>
      <c r="S351" s="155"/>
      <c r="T351" s="154"/>
      <c r="U351" s="155"/>
      <c r="V351" s="155"/>
      <c r="W351" s="155"/>
      <c r="X351" s="155"/>
      <c r="Y351" s="154"/>
      <c r="Z351" s="155"/>
      <c r="AA351" s="155"/>
      <c r="AB351" s="155"/>
      <c r="AC351" s="155"/>
      <c r="AD351" s="154"/>
      <c r="AE351" s="155"/>
      <c r="AF351" s="155"/>
      <c r="AG351" s="155"/>
      <c r="AH351" s="155"/>
      <c r="AI351" s="154"/>
      <c r="AJ351" s="155"/>
      <c r="AK351" s="155"/>
      <c r="AL351" s="155"/>
      <c r="AM351" s="155"/>
      <c r="AN351" s="156"/>
    </row>
    <row r="352" spans="1:40" s="28" customFormat="1" ht="19" customHeight="1">
      <c r="A352" s="153"/>
      <c r="B352" s="153"/>
      <c r="C352" s="153"/>
      <c r="D352" s="153"/>
      <c r="E352" s="154"/>
      <c r="F352" s="155"/>
      <c r="G352" s="155"/>
      <c r="H352" s="155"/>
      <c r="I352" s="155"/>
      <c r="J352" s="154"/>
      <c r="K352" s="155"/>
      <c r="L352" s="155"/>
      <c r="M352" s="155"/>
      <c r="N352" s="155"/>
      <c r="O352" s="154"/>
      <c r="P352" s="155"/>
      <c r="Q352" s="155"/>
      <c r="R352" s="155"/>
      <c r="S352" s="155"/>
      <c r="T352" s="154"/>
      <c r="U352" s="155"/>
      <c r="V352" s="155"/>
      <c r="W352" s="155"/>
      <c r="X352" s="155"/>
      <c r="Y352" s="154"/>
      <c r="Z352" s="155"/>
      <c r="AA352" s="155"/>
      <c r="AB352" s="155"/>
      <c r="AC352" s="155"/>
      <c r="AD352" s="154"/>
      <c r="AE352" s="155"/>
      <c r="AF352" s="155"/>
      <c r="AG352" s="155"/>
      <c r="AH352" s="155"/>
      <c r="AI352" s="154"/>
      <c r="AJ352" s="155"/>
      <c r="AK352" s="155"/>
      <c r="AL352" s="155"/>
      <c r="AM352" s="155"/>
      <c r="AN352" s="156"/>
    </row>
    <row r="353" spans="1:40" s="28" customFormat="1" ht="19" customHeight="1">
      <c r="A353" s="153"/>
      <c r="B353" s="153"/>
      <c r="C353" s="153"/>
      <c r="D353" s="153"/>
      <c r="E353" s="154"/>
      <c r="F353" s="155"/>
      <c r="G353" s="155"/>
      <c r="H353" s="155"/>
      <c r="I353" s="155"/>
      <c r="J353" s="154"/>
      <c r="K353" s="155"/>
      <c r="L353" s="155"/>
      <c r="M353" s="155"/>
      <c r="N353" s="155"/>
      <c r="O353" s="154"/>
      <c r="P353" s="155"/>
      <c r="Q353" s="155"/>
      <c r="R353" s="155"/>
      <c r="S353" s="155"/>
      <c r="T353" s="154"/>
      <c r="U353" s="155"/>
      <c r="V353" s="155"/>
      <c r="W353" s="155"/>
      <c r="X353" s="155"/>
      <c r="Y353" s="154"/>
      <c r="Z353" s="155"/>
      <c r="AA353" s="155"/>
      <c r="AB353" s="155"/>
      <c r="AC353" s="155"/>
      <c r="AD353" s="154"/>
      <c r="AE353" s="155"/>
      <c r="AF353" s="155"/>
      <c r="AG353" s="155"/>
      <c r="AH353" s="155"/>
      <c r="AI353" s="154"/>
      <c r="AJ353" s="155"/>
      <c r="AK353" s="155"/>
      <c r="AL353" s="155"/>
      <c r="AM353" s="155"/>
      <c r="AN353" s="156"/>
    </row>
    <row r="354" spans="1:40" s="28" customFormat="1" ht="19" customHeight="1">
      <c r="A354" s="153"/>
      <c r="B354" s="153"/>
      <c r="C354" s="153"/>
      <c r="D354" s="153"/>
      <c r="E354" s="154"/>
      <c r="F354" s="155"/>
      <c r="G354" s="155"/>
      <c r="H354" s="155"/>
      <c r="I354" s="155"/>
      <c r="J354" s="154"/>
      <c r="K354" s="155"/>
      <c r="L354" s="155"/>
      <c r="M354" s="155"/>
      <c r="N354" s="155"/>
      <c r="O354" s="154"/>
      <c r="P354" s="155"/>
      <c r="Q354" s="155"/>
      <c r="R354" s="155"/>
      <c r="S354" s="155"/>
      <c r="T354" s="154"/>
      <c r="U354" s="155"/>
      <c r="V354" s="155"/>
      <c r="W354" s="155"/>
      <c r="X354" s="155"/>
      <c r="Y354" s="154"/>
      <c r="Z354" s="155"/>
      <c r="AA354" s="155"/>
      <c r="AB354" s="155"/>
      <c r="AC354" s="155"/>
      <c r="AD354" s="154"/>
      <c r="AE354" s="155"/>
      <c r="AF354" s="155"/>
      <c r="AG354" s="155"/>
      <c r="AH354" s="155"/>
      <c r="AI354" s="154"/>
      <c r="AJ354" s="155"/>
      <c r="AK354" s="155"/>
      <c r="AL354" s="155"/>
      <c r="AM354" s="155"/>
      <c r="AN354" s="156"/>
    </row>
    <row r="355" spans="1:40" s="28" customFormat="1" ht="19" customHeight="1">
      <c r="A355" s="153"/>
      <c r="B355" s="153"/>
      <c r="C355" s="153"/>
      <c r="D355" s="153"/>
      <c r="E355" s="154"/>
      <c r="F355" s="155"/>
      <c r="G355" s="155"/>
      <c r="H355" s="155"/>
      <c r="I355" s="155"/>
      <c r="J355" s="154"/>
      <c r="K355" s="155"/>
      <c r="L355" s="155"/>
      <c r="M355" s="155"/>
      <c r="N355" s="155"/>
      <c r="O355" s="154"/>
      <c r="P355" s="155"/>
      <c r="Q355" s="155"/>
      <c r="R355" s="155"/>
      <c r="S355" s="155"/>
      <c r="T355" s="154"/>
      <c r="U355" s="155"/>
      <c r="V355" s="155"/>
      <c r="W355" s="155"/>
      <c r="X355" s="155"/>
      <c r="Y355" s="154"/>
      <c r="Z355" s="155"/>
      <c r="AA355" s="155"/>
      <c r="AB355" s="155"/>
      <c r="AC355" s="155"/>
      <c r="AD355" s="154"/>
      <c r="AE355" s="155"/>
      <c r="AF355" s="155"/>
      <c r="AG355" s="155"/>
      <c r="AH355" s="155"/>
      <c r="AI355" s="154"/>
      <c r="AJ355" s="155"/>
      <c r="AK355" s="155"/>
      <c r="AL355" s="155"/>
      <c r="AM355" s="155"/>
      <c r="AN355" s="156"/>
    </row>
    <row r="356" spans="1:40" s="28" customFormat="1" ht="19" customHeight="1">
      <c r="A356" s="153"/>
      <c r="B356" s="153"/>
      <c r="C356" s="153"/>
      <c r="D356" s="153"/>
      <c r="E356" s="154"/>
      <c r="F356" s="155"/>
      <c r="G356" s="155"/>
      <c r="H356" s="155"/>
      <c r="I356" s="155"/>
      <c r="J356" s="154"/>
      <c r="K356" s="155"/>
      <c r="L356" s="155"/>
      <c r="M356" s="155"/>
      <c r="N356" s="155"/>
      <c r="O356" s="154"/>
      <c r="P356" s="155"/>
      <c r="Q356" s="155"/>
      <c r="R356" s="155"/>
      <c r="S356" s="155"/>
      <c r="T356" s="154"/>
      <c r="U356" s="155"/>
      <c r="V356" s="155"/>
      <c r="W356" s="155"/>
      <c r="X356" s="155"/>
      <c r="Y356" s="154"/>
      <c r="Z356" s="155"/>
      <c r="AA356" s="155"/>
      <c r="AB356" s="155"/>
      <c r="AC356" s="155"/>
      <c r="AD356" s="154"/>
      <c r="AE356" s="155"/>
      <c r="AF356" s="155"/>
      <c r="AG356" s="155"/>
      <c r="AH356" s="155"/>
      <c r="AI356" s="154"/>
      <c r="AJ356" s="155"/>
      <c r="AK356" s="155"/>
      <c r="AL356" s="155"/>
      <c r="AM356" s="155"/>
      <c r="AN356" s="156"/>
    </row>
    <row r="357" spans="1:40" s="28" customFormat="1" ht="19" customHeight="1">
      <c r="A357" s="153"/>
      <c r="B357" s="153"/>
      <c r="C357" s="153"/>
      <c r="D357" s="153"/>
      <c r="E357" s="154"/>
      <c r="F357" s="155"/>
      <c r="G357" s="155"/>
      <c r="H357" s="155"/>
      <c r="I357" s="155"/>
      <c r="J357" s="154"/>
      <c r="K357" s="155"/>
      <c r="L357" s="155"/>
      <c r="M357" s="155"/>
      <c r="N357" s="155"/>
      <c r="O357" s="154"/>
      <c r="P357" s="155"/>
      <c r="Q357" s="155"/>
      <c r="R357" s="155"/>
      <c r="S357" s="155"/>
      <c r="T357" s="154"/>
      <c r="U357" s="155"/>
      <c r="V357" s="155"/>
      <c r="W357" s="155"/>
      <c r="X357" s="155"/>
      <c r="Y357" s="154"/>
      <c r="Z357" s="155"/>
      <c r="AA357" s="155"/>
      <c r="AB357" s="155"/>
      <c r="AC357" s="155"/>
      <c r="AD357" s="154"/>
      <c r="AE357" s="155"/>
      <c r="AF357" s="155"/>
      <c r="AG357" s="155"/>
      <c r="AH357" s="155"/>
      <c r="AI357" s="154"/>
      <c r="AJ357" s="155"/>
      <c r="AK357" s="155"/>
      <c r="AL357" s="155"/>
      <c r="AM357" s="155"/>
      <c r="AN357" s="156"/>
    </row>
    <row r="358" spans="1:40" s="28" customFormat="1" ht="19" customHeight="1">
      <c r="A358" s="153"/>
      <c r="B358" s="153"/>
      <c r="C358" s="153"/>
      <c r="D358" s="153"/>
      <c r="E358" s="154"/>
      <c r="F358" s="155"/>
      <c r="G358" s="155"/>
      <c r="H358" s="155"/>
      <c r="I358" s="155"/>
      <c r="J358" s="154"/>
      <c r="K358" s="155"/>
      <c r="L358" s="155"/>
      <c r="M358" s="155"/>
      <c r="N358" s="155"/>
      <c r="O358" s="154"/>
      <c r="P358" s="155"/>
      <c r="Q358" s="155"/>
      <c r="R358" s="155"/>
      <c r="S358" s="155"/>
      <c r="T358" s="154"/>
      <c r="U358" s="155"/>
      <c r="V358" s="155"/>
      <c r="W358" s="155"/>
      <c r="X358" s="155"/>
      <c r="Y358" s="154"/>
      <c r="Z358" s="155"/>
      <c r="AA358" s="155"/>
      <c r="AB358" s="155"/>
      <c r="AC358" s="155"/>
      <c r="AD358" s="154"/>
      <c r="AE358" s="155"/>
      <c r="AF358" s="155"/>
      <c r="AG358" s="155"/>
      <c r="AH358" s="155"/>
      <c r="AI358" s="154"/>
      <c r="AJ358" s="155"/>
      <c r="AK358" s="155"/>
      <c r="AL358" s="155"/>
      <c r="AM358" s="155"/>
      <c r="AN358" s="156"/>
    </row>
    <row r="359" spans="1:40" s="28" customFormat="1" ht="19" customHeight="1">
      <c r="A359" s="153"/>
      <c r="B359" s="153"/>
      <c r="C359" s="153"/>
      <c r="D359" s="153"/>
      <c r="E359" s="154"/>
      <c r="F359" s="155"/>
      <c r="G359" s="155"/>
      <c r="H359" s="155"/>
      <c r="I359" s="155"/>
      <c r="J359" s="154"/>
      <c r="K359" s="155"/>
      <c r="L359" s="155"/>
      <c r="M359" s="155"/>
      <c r="N359" s="155"/>
      <c r="O359" s="154"/>
      <c r="P359" s="155"/>
      <c r="Q359" s="155"/>
      <c r="R359" s="155"/>
      <c r="S359" s="155"/>
      <c r="T359" s="154"/>
      <c r="U359" s="155"/>
      <c r="V359" s="155"/>
      <c r="W359" s="155"/>
      <c r="X359" s="155"/>
      <c r="Y359" s="154"/>
      <c r="Z359" s="155"/>
      <c r="AA359" s="155"/>
      <c r="AB359" s="155"/>
      <c r="AC359" s="155"/>
      <c r="AD359" s="154"/>
      <c r="AE359" s="155"/>
      <c r="AF359" s="155"/>
      <c r="AG359" s="155"/>
      <c r="AH359" s="155"/>
      <c r="AI359" s="154"/>
      <c r="AJ359" s="155"/>
      <c r="AK359" s="155"/>
      <c r="AL359" s="155"/>
      <c r="AM359" s="155"/>
      <c r="AN359" s="156"/>
    </row>
    <row r="360" spans="1:40" s="28" customFormat="1" ht="19" customHeight="1">
      <c r="A360" s="153"/>
      <c r="B360" s="153"/>
      <c r="C360" s="153"/>
      <c r="D360" s="153"/>
      <c r="E360" s="154"/>
      <c r="F360" s="155"/>
      <c r="G360" s="155"/>
      <c r="H360" s="155"/>
      <c r="I360" s="155"/>
      <c r="J360" s="154"/>
      <c r="K360" s="155"/>
      <c r="L360" s="155"/>
      <c r="M360" s="155"/>
      <c r="N360" s="155"/>
      <c r="O360" s="154"/>
      <c r="P360" s="155"/>
      <c r="Q360" s="155"/>
      <c r="R360" s="155"/>
      <c r="S360" s="155"/>
      <c r="T360" s="154"/>
      <c r="U360" s="155"/>
      <c r="V360" s="155"/>
      <c r="W360" s="155"/>
      <c r="X360" s="155"/>
      <c r="Y360" s="154"/>
      <c r="Z360" s="155"/>
      <c r="AA360" s="155"/>
      <c r="AB360" s="155"/>
      <c r="AC360" s="155"/>
      <c r="AD360" s="154"/>
      <c r="AE360" s="155"/>
      <c r="AF360" s="155"/>
      <c r="AG360" s="155"/>
      <c r="AH360" s="155"/>
      <c r="AI360" s="154"/>
      <c r="AJ360" s="155"/>
      <c r="AK360" s="155"/>
      <c r="AL360" s="155"/>
      <c r="AM360" s="155"/>
      <c r="AN360" s="156"/>
    </row>
    <row r="361" spans="1:40" s="28" customFormat="1" ht="19" customHeight="1">
      <c r="A361" s="153"/>
      <c r="B361" s="153"/>
      <c r="C361" s="153"/>
      <c r="D361" s="153"/>
      <c r="E361" s="154"/>
      <c r="F361" s="155"/>
      <c r="G361" s="155"/>
      <c r="H361" s="155"/>
      <c r="I361" s="155"/>
      <c r="J361" s="154"/>
      <c r="K361" s="155"/>
      <c r="L361" s="155"/>
      <c r="M361" s="155"/>
      <c r="N361" s="155"/>
      <c r="O361" s="154"/>
      <c r="P361" s="155"/>
      <c r="Q361" s="155"/>
      <c r="R361" s="155"/>
      <c r="S361" s="155"/>
      <c r="T361" s="154"/>
      <c r="U361" s="155"/>
      <c r="V361" s="155"/>
      <c r="W361" s="155"/>
      <c r="X361" s="155"/>
      <c r="Y361" s="154"/>
      <c r="Z361" s="155"/>
      <c r="AA361" s="155"/>
      <c r="AB361" s="155"/>
      <c r="AC361" s="155"/>
      <c r="AD361" s="154"/>
      <c r="AE361" s="155"/>
      <c r="AF361" s="155"/>
      <c r="AG361" s="155"/>
      <c r="AH361" s="155"/>
      <c r="AI361" s="154"/>
      <c r="AJ361" s="155"/>
      <c r="AK361" s="155"/>
      <c r="AL361" s="155"/>
      <c r="AM361" s="155"/>
      <c r="AN361" s="156"/>
    </row>
    <row r="362" spans="1:40" s="28" customFormat="1" ht="19" customHeight="1">
      <c r="A362" s="153"/>
      <c r="B362" s="153"/>
      <c r="C362" s="153"/>
      <c r="D362" s="153"/>
      <c r="E362" s="154"/>
      <c r="F362" s="155"/>
      <c r="G362" s="155"/>
      <c r="H362" s="155"/>
      <c r="I362" s="155"/>
      <c r="J362" s="154"/>
      <c r="K362" s="155"/>
      <c r="L362" s="155"/>
      <c r="M362" s="155"/>
      <c r="N362" s="155"/>
      <c r="O362" s="154"/>
      <c r="P362" s="155"/>
      <c r="Q362" s="155"/>
      <c r="R362" s="155"/>
      <c r="S362" s="155"/>
      <c r="T362" s="154"/>
      <c r="U362" s="155"/>
      <c r="V362" s="155"/>
      <c r="W362" s="155"/>
      <c r="X362" s="155"/>
      <c r="Y362" s="154"/>
      <c r="Z362" s="155"/>
      <c r="AA362" s="155"/>
      <c r="AB362" s="155"/>
      <c r="AC362" s="155"/>
      <c r="AD362" s="154"/>
      <c r="AE362" s="155"/>
      <c r="AF362" s="155"/>
      <c r="AG362" s="155"/>
      <c r="AH362" s="155"/>
      <c r="AI362" s="154"/>
      <c r="AJ362" s="155"/>
      <c r="AK362" s="155"/>
      <c r="AL362" s="155"/>
      <c r="AM362" s="155"/>
      <c r="AN362" s="156"/>
    </row>
    <row r="363" spans="1:40" s="28" customFormat="1" ht="19" customHeight="1">
      <c r="A363" s="153"/>
      <c r="B363" s="153"/>
      <c r="C363" s="153"/>
      <c r="D363" s="153"/>
      <c r="E363" s="154"/>
      <c r="F363" s="155"/>
      <c r="G363" s="155"/>
      <c r="H363" s="155"/>
      <c r="I363" s="155"/>
      <c r="J363" s="154"/>
      <c r="K363" s="155"/>
      <c r="L363" s="155"/>
      <c r="M363" s="155"/>
      <c r="N363" s="155"/>
      <c r="O363" s="154"/>
      <c r="P363" s="155"/>
      <c r="Q363" s="155"/>
      <c r="R363" s="155"/>
      <c r="S363" s="155"/>
      <c r="T363" s="154"/>
      <c r="U363" s="155"/>
      <c r="V363" s="155"/>
      <c r="W363" s="155"/>
      <c r="X363" s="155"/>
      <c r="Y363" s="154"/>
      <c r="Z363" s="155"/>
      <c r="AA363" s="155"/>
      <c r="AB363" s="155"/>
      <c r="AC363" s="155"/>
      <c r="AD363" s="154"/>
      <c r="AE363" s="155"/>
      <c r="AF363" s="155"/>
      <c r="AG363" s="155"/>
      <c r="AH363" s="155"/>
      <c r="AI363" s="154"/>
      <c r="AJ363" s="155"/>
      <c r="AK363" s="155"/>
      <c r="AL363" s="155"/>
      <c r="AM363" s="155"/>
      <c r="AN363" s="156"/>
    </row>
    <row r="364" spans="1:40" s="28" customFormat="1" ht="19" customHeight="1">
      <c r="A364" s="153"/>
      <c r="B364" s="153"/>
      <c r="C364" s="153"/>
      <c r="D364" s="153"/>
      <c r="E364" s="154"/>
      <c r="F364" s="155"/>
      <c r="G364" s="155"/>
      <c r="H364" s="155"/>
      <c r="I364" s="155"/>
      <c r="J364" s="154"/>
      <c r="K364" s="155"/>
      <c r="L364" s="155"/>
      <c r="M364" s="155"/>
      <c r="N364" s="155"/>
      <c r="O364" s="154"/>
      <c r="P364" s="155"/>
      <c r="Q364" s="155"/>
      <c r="R364" s="155"/>
      <c r="S364" s="155"/>
      <c r="T364" s="154"/>
      <c r="U364" s="155"/>
      <c r="V364" s="155"/>
      <c r="W364" s="155"/>
      <c r="X364" s="155"/>
      <c r="Y364" s="154"/>
      <c r="Z364" s="155"/>
      <c r="AA364" s="155"/>
      <c r="AB364" s="155"/>
      <c r="AC364" s="155"/>
      <c r="AD364" s="154"/>
      <c r="AE364" s="155"/>
      <c r="AF364" s="155"/>
      <c r="AG364" s="155"/>
      <c r="AH364" s="155"/>
      <c r="AI364" s="154"/>
      <c r="AJ364" s="155"/>
      <c r="AK364" s="155"/>
      <c r="AL364" s="155"/>
      <c r="AM364" s="155"/>
      <c r="AN364" s="156"/>
    </row>
    <row r="365" spans="1:40" s="28" customFormat="1" ht="19" customHeight="1">
      <c r="A365" s="153"/>
      <c r="B365" s="153"/>
      <c r="C365" s="153"/>
      <c r="D365" s="153"/>
      <c r="E365" s="154"/>
      <c r="F365" s="155"/>
      <c r="G365" s="155"/>
      <c r="H365" s="155"/>
      <c r="I365" s="155"/>
      <c r="J365" s="154"/>
      <c r="K365" s="155"/>
      <c r="L365" s="155"/>
      <c r="M365" s="155"/>
      <c r="N365" s="155"/>
      <c r="O365" s="154"/>
      <c r="P365" s="155"/>
      <c r="Q365" s="155"/>
      <c r="R365" s="155"/>
      <c r="S365" s="155"/>
      <c r="T365" s="154"/>
      <c r="U365" s="155"/>
      <c r="V365" s="155"/>
      <c r="W365" s="155"/>
      <c r="X365" s="155"/>
      <c r="Y365" s="154"/>
      <c r="Z365" s="155"/>
      <c r="AA365" s="155"/>
      <c r="AB365" s="155"/>
      <c r="AC365" s="155"/>
      <c r="AD365" s="154"/>
      <c r="AE365" s="155"/>
      <c r="AF365" s="155"/>
      <c r="AG365" s="155"/>
      <c r="AH365" s="155"/>
      <c r="AI365" s="154"/>
      <c r="AJ365" s="155"/>
      <c r="AK365" s="155"/>
      <c r="AL365" s="155"/>
      <c r="AM365" s="155"/>
      <c r="AN365" s="156"/>
    </row>
    <row r="366" spans="1:40" s="28" customFormat="1" ht="19" customHeight="1">
      <c r="A366" s="153"/>
      <c r="B366" s="153"/>
      <c r="C366" s="153"/>
      <c r="D366" s="153"/>
      <c r="E366" s="154"/>
      <c r="F366" s="155"/>
      <c r="G366" s="155"/>
      <c r="H366" s="155"/>
      <c r="I366" s="155"/>
      <c r="J366" s="154"/>
      <c r="K366" s="155"/>
      <c r="L366" s="155"/>
      <c r="M366" s="155"/>
      <c r="N366" s="155"/>
      <c r="O366" s="154"/>
      <c r="P366" s="155"/>
      <c r="Q366" s="155"/>
      <c r="R366" s="155"/>
      <c r="S366" s="155"/>
      <c r="T366" s="154"/>
      <c r="U366" s="155"/>
      <c r="V366" s="155"/>
      <c r="W366" s="155"/>
      <c r="X366" s="155"/>
      <c r="Y366" s="154"/>
      <c r="Z366" s="155"/>
      <c r="AA366" s="155"/>
      <c r="AB366" s="155"/>
      <c r="AC366" s="155"/>
      <c r="AD366" s="154"/>
      <c r="AE366" s="155"/>
      <c r="AF366" s="155"/>
      <c r="AG366" s="155"/>
      <c r="AH366" s="155"/>
      <c r="AI366" s="154"/>
      <c r="AJ366" s="155"/>
      <c r="AK366" s="155"/>
      <c r="AL366" s="155"/>
      <c r="AM366" s="155"/>
      <c r="AN366" s="156"/>
    </row>
    <row r="367" spans="1:40" s="28" customFormat="1" ht="19" customHeight="1">
      <c r="A367" s="153"/>
      <c r="B367" s="153"/>
      <c r="C367" s="153"/>
      <c r="D367" s="153"/>
      <c r="E367" s="154"/>
      <c r="F367" s="155"/>
      <c r="G367" s="155"/>
      <c r="H367" s="155"/>
      <c r="I367" s="155"/>
      <c r="J367" s="154"/>
      <c r="K367" s="155"/>
      <c r="L367" s="155"/>
      <c r="M367" s="155"/>
      <c r="N367" s="155"/>
      <c r="O367" s="154"/>
      <c r="P367" s="155"/>
      <c r="Q367" s="155"/>
      <c r="R367" s="155"/>
      <c r="S367" s="155"/>
      <c r="T367" s="154"/>
      <c r="U367" s="155"/>
      <c r="V367" s="155"/>
      <c r="W367" s="155"/>
      <c r="X367" s="155"/>
      <c r="Y367" s="154"/>
      <c r="Z367" s="155"/>
      <c r="AA367" s="155"/>
      <c r="AB367" s="155"/>
      <c r="AC367" s="155"/>
      <c r="AD367" s="154"/>
      <c r="AE367" s="155"/>
      <c r="AF367" s="155"/>
      <c r="AG367" s="155"/>
      <c r="AH367" s="155"/>
      <c r="AI367" s="154"/>
      <c r="AJ367" s="155"/>
      <c r="AK367" s="155"/>
      <c r="AL367" s="155"/>
      <c r="AM367" s="155"/>
      <c r="AN367" s="156"/>
    </row>
    <row r="368" spans="1:40" s="28" customFormat="1" ht="19" customHeight="1">
      <c r="A368" s="153"/>
      <c r="B368" s="153"/>
      <c r="C368" s="153"/>
      <c r="D368" s="153"/>
      <c r="E368" s="154"/>
      <c r="F368" s="155"/>
      <c r="G368" s="155"/>
      <c r="H368" s="155"/>
      <c r="I368" s="155"/>
      <c r="J368" s="154"/>
      <c r="K368" s="155"/>
      <c r="L368" s="155"/>
      <c r="M368" s="155"/>
      <c r="N368" s="155"/>
      <c r="O368" s="154"/>
      <c r="P368" s="155"/>
      <c r="Q368" s="155"/>
      <c r="R368" s="155"/>
      <c r="S368" s="155"/>
      <c r="T368" s="154"/>
      <c r="U368" s="155"/>
      <c r="V368" s="155"/>
      <c r="W368" s="155"/>
      <c r="X368" s="155"/>
      <c r="Y368" s="154"/>
      <c r="Z368" s="155"/>
      <c r="AA368" s="155"/>
      <c r="AB368" s="155"/>
      <c r="AC368" s="155"/>
      <c r="AD368" s="154"/>
      <c r="AE368" s="155"/>
      <c r="AF368" s="155"/>
      <c r="AG368" s="155"/>
      <c r="AH368" s="155"/>
      <c r="AI368" s="154"/>
      <c r="AJ368" s="155"/>
      <c r="AK368" s="155"/>
      <c r="AL368" s="155"/>
      <c r="AM368" s="155"/>
      <c r="AN368" s="156"/>
    </row>
    <row r="369" spans="1:40" s="28" customFormat="1" ht="19" customHeight="1">
      <c r="A369" s="153"/>
      <c r="B369" s="153"/>
      <c r="C369" s="153"/>
      <c r="D369" s="153"/>
      <c r="E369" s="154"/>
      <c r="F369" s="155"/>
      <c r="G369" s="155"/>
      <c r="H369" s="155"/>
      <c r="I369" s="155"/>
      <c r="J369" s="154"/>
      <c r="K369" s="155"/>
      <c r="L369" s="155"/>
      <c r="M369" s="155"/>
      <c r="N369" s="155"/>
      <c r="O369" s="154"/>
      <c r="P369" s="155"/>
      <c r="Q369" s="155"/>
      <c r="R369" s="155"/>
      <c r="S369" s="155"/>
      <c r="T369" s="154"/>
      <c r="U369" s="155"/>
      <c r="V369" s="155"/>
      <c r="W369" s="155"/>
      <c r="X369" s="155"/>
      <c r="Y369" s="154"/>
      <c r="Z369" s="155"/>
      <c r="AA369" s="155"/>
      <c r="AB369" s="155"/>
      <c r="AC369" s="155"/>
      <c r="AD369" s="154"/>
      <c r="AE369" s="155"/>
      <c r="AF369" s="155"/>
      <c r="AG369" s="155"/>
      <c r="AH369" s="155"/>
      <c r="AI369" s="154"/>
      <c r="AJ369" s="155"/>
      <c r="AK369" s="155"/>
      <c r="AL369" s="155"/>
      <c r="AM369" s="155"/>
      <c r="AN369" s="156"/>
    </row>
    <row r="370" spans="1:40" s="28" customFormat="1" ht="19" customHeight="1">
      <c r="A370" s="153"/>
      <c r="B370" s="153"/>
      <c r="C370" s="153"/>
      <c r="D370" s="153"/>
      <c r="E370" s="154"/>
      <c r="F370" s="155"/>
      <c r="G370" s="155"/>
      <c r="H370" s="155"/>
      <c r="I370" s="155"/>
      <c r="J370" s="154"/>
      <c r="K370" s="155"/>
      <c r="L370" s="155"/>
      <c r="M370" s="155"/>
      <c r="N370" s="155"/>
      <c r="O370" s="154"/>
      <c r="P370" s="155"/>
      <c r="Q370" s="155"/>
      <c r="R370" s="155"/>
      <c r="S370" s="155"/>
      <c r="T370" s="154"/>
      <c r="U370" s="155"/>
      <c r="V370" s="155"/>
      <c r="W370" s="155"/>
      <c r="X370" s="155"/>
      <c r="Y370" s="154"/>
      <c r="Z370" s="155"/>
      <c r="AA370" s="155"/>
      <c r="AB370" s="155"/>
      <c r="AC370" s="155"/>
      <c r="AD370" s="154"/>
      <c r="AE370" s="155"/>
      <c r="AF370" s="155"/>
      <c r="AG370" s="155"/>
      <c r="AH370" s="155"/>
      <c r="AI370" s="154"/>
      <c r="AJ370" s="155"/>
      <c r="AK370" s="155"/>
      <c r="AL370" s="155"/>
      <c r="AM370" s="155"/>
      <c r="AN370" s="156"/>
    </row>
    <row r="371" spans="1:40" s="28" customFormat="1" ht="19" customHeight="1">
      <c r="A371" s="153"/>
      <c r="B371" s="153"/>
      <c r="C371" s="153"/>
      <c r="D371" s="153"/>
      <c r="E371" s="154"/>
      <c r="F371" s="155"/>
      <c r="G371" s="155"/>
      <c r="H371" s="155"/>
      <c r="I371" s="155"/>
      <c r="J371" s="154"/>
      <c r="K371" s="155"/>
      <c r="L371" s="155"/>
      <c r="M371" s="155"/>
      <c r="N371" s="155"/>
      <c r="O371" s="154"/>
      <c r="P371" s="155"/>
      <c r="Q371" s="155"/>
      <c r="R371" s="155"/>
      <c r="S371" s="155"/>
      <c r="T371" s="154"/>
      <c r="U371" s="155"/>
      <c r="V371" s="155"/>
      <c r="W371" s="155"/>
      <c r="X371" s="155"/>
      <c r="Y371" s="154"/>
      <c r="Z371" s="155"/>
      <c r="AA371" s="155"/>
      <c r="AB371" s="155"/>
      <c r="AC371" s="155"/>
      <c r="AD371" s="154"/>
      <c r="AE371" s="155"/>
      <c r="AF371" s="155"/>
      <c r="AG371" s="155"/>
      <c r="AH371" s="155"/>
      <c r="AI371" s="154"/>
      <c r="AJ371" s="155"/>
      <c r="AK371" s="155"/>
      <c r="AL371" s="155"/>
      <c r="AM371" s="155"/>
      <c r="AN371" s="156"/>
    </row>
    <row r="372" spans="1:40" s="28" customFormat="1" ht="19" customHeight="1">
      <c r="A372" s="153"/>
      <c r="B372" s="153"/>
      <c r="C372" s="153"/>
      <c r="D372" s="153"/>
      <c r="E372" s="154"/>
      <c r="F372" s="155"/>
      <c r="G372" s="155"/>
      <c r="H372" s="155"/>
      <c r="I372" s="155"/>
      <c r="J372" s="154"/>
      <c r="K372" s="155"/>
      <c r="L372" s="155"/>
      <c r="M372" s="155"/>
      <c r="N372" s="155"/>
      <c r="O372" s="154"/>
      <c r="P372" s="155"/>
      <c r="Q372" s="155"/>
      <c r="R372" s="155"/>
      <c r="S372" s="155"/>
      <c r="T372" s="154"/>
      <c r="U372" s="155"/>
      <c r="V372" s="155"/>
      <c r="W372" s="155"/>
      <c r="X372" s="155"/>
      <c r="Y372" s="154"/>
      <c r="Z372" s="155"/>
      <c r="AA372" s="155"/>
      <c r="AB372" s="155"/>
      <c r="AC372" s="155"/>
      <c r="AD372" s="154"/>
      <c r="AE372" s="155"/>
      <c r="AF372" s="155"/>
      <c r="AG372" s="155"/>
      <c r="AH372" s="155"/>
      <c r="AI372" s="154"/>
      <c r="AJ372" s="155"/>
      <c r="AK372" s="155"/>
      <c r="AL372" s="155"/>
      <c r="AM372" s="155"/>
      <c r="AN372" s="156"/>
    </row>
    <row r="373" spans="1:40" s="28" customFormat="1" ht="19" customHeight="1">
      <c r="A373" s="153"/>
      <c r="B373" s="153"/>
      <c r="C373" s="153"/>
      <c r="D373" s="153"/>
      <c r="E373" s="154"/>
      <c r="F373" s="155"/>
      <c r="G373" s="155"/>
      <c r="H373" s="155"/>
      <c r="I373" s="155"/>
      <c r="J373" s="154"/>
      <c r="K373" s="155"/>
      <c r="L373" s="155"/>
      <c r="M373" s="155"/>
      <c r="N373" s="155"/>
      <c r="O373" s="154"/>
      <c r="P373" s="155"/>
      <c r="Q373" s="155"/>
      <c r="R373" s="155"/>
      <c r="S373" s="155"/>
      <c r="T373" s="154"/>
      <c r="U373" s="155"/>
      <c r="V373" s="155"/>
      <c r="W373" s="155"/>
      <c r="X373" s="155"/>
      <c r="Y373" s="154"/>
      <c r="Z373" s="155"/>
      <c r="AA373" s="155"/>
      <c r="AB373" s="155"/>
      <c r="AC373" s="155"/>
      <c r="AD373" s="154"/>
      <c r="AE373" s="155"/>
      <c r="AF373" s="155"/>
      <c r="AG373" s="155"/>
      <c r="AH373" s="155"/>
      <c r="AI373" s="154"/>
      <c r="AJ373" s="155"/>
      <c r="AK373" s="155"/>
      <c r="AL373" s="155"/>
      <c r="AM373" s="155"/>
      <c r="AN373" s="156"/>
    </row>
    <row r="374" spans="1:40" s="28" customFormat="1" ht="19" customHeight="1">
      <c r="A374" s="153"/>
      <c r="B374" s="153"/>
      <c r="C374" s="153"/>
      <c r="D374" s="153"/>
      <c r="E374" s="154"/>
      <c r="F374" s="155"/>
      <c r="G374" s="155"/>
      <c r="H374" s="155"/>
      <c r="I374" s="155"/>
      <c r="J374" s="154"/>
      <c r="K374" s="155"/>
      <c r="L374" s="155"/>
      <c r="M374" s="155"/>
      <c r="N374" s="155"/>
      <c r="O374" s="154"/>
      <c r="P374" s="155"/>
      <c r="Q374" s="155"/>
      <c r="R374" s="155"/>
      <c r="S374" s="155"/>
      <c r="T374" s="154"/>
      <c r="U374" s="155"/>
      <c r="V374" s="155"/>
      <c r="W374" s="155"/>
      <c r="X374" s="155"/>
      <c r="Y374" s="154"/>
      <c r="Z374" s="155"/>
      <c r="AA374" s="155"/>
      <c r="AB374" s="155"/>
      <c r="AC374" s="155"/>
      <c r="AD374" s="154"/>
      <c r="AE374" s="155"/>
      <c r="AF374" s="155"/>
      <c r="AG374" s="155"/>
      <c r="AH374" s="155"/>
      <c r="AI374" s="154"/>
      <c r="AJ374" s="155"/>
      <c r="AK374" s="155"/>
      <c r="AL374" s="155"/>
      <c r="AM374" s="155"/>
      <c r="AN374" s="156"/>
    </row>
    <row r="375" spans="1:40" s="28" customFormat="1" ht="19" customHeight="1">
      <c r="A375" s="153"/>
      <c r="B375" s="153"/>
      <c r="C375" s="153"/>
      <c r="D375" s="153"/>
      <c r="E375" s="154"/>
      <c r="F375" s="155"/>
      <c r="G375" s="155"/>
      <c r="H375" s="155"/>
      <c r="I375" s="155"/>
      <c r="J375" s="154"/>
      <c r="K375" s="155"/>
      <c r="L375" s="155"/>
      <c r="M375" s="155"/>
      <c r="N375" s="155"/>
      <c r="O375" s="154"/>
      <c r="P375" s="155"/>
      <c r="Q375" s="155"/>
      <c r="R375" s="155"/>
      <c r="S375" s="155"/>
      <c r="T375" s="154"/>
      <c r="U375" s="155"/>
      <c r="V375" s="155"/>
      <c r="W375" s="155"/>
      <c r="X375" s="155"/>
      <c r="Y375" s="154"/>
      <c r="Z375" s="155"/>
      <c r="AA375" s="155"/>
      <c r="AB375" s="155"/>
      <c r="AC375" s="155"/>
      <c r="AD375" s="154"/>
      <c r="AE375" s="155"/>
      <c r="AF375" s="155"/>
      <c r="AG375" s="155"/>
      <c r="AH375" s="155"/>
      <c r="AI375" s="154"/>
      <c r="AJ375" s="155"/>
      <c r="AK375" s="155"/>
      <c r="AL375" s="155"/>
      <c r="AM375" s="155"/>
      <c r="AN375" s="156"/>
    </row>
    <row r="376" spans="1:40" s="28" customFormat="1" ht="19" customHeight="1">
      <c r="A376" s="153"/>
      <c r="B376" s="153"/>
      <c r="C376" s="153"/>
      <c r="D376" s="153"/>
      <c r="E376" s="154"/>
      <c r="F376" s="155"/>
      <c r="G376" s="155"/>
      <c r="H376" s="155"/>
      <c r="I376" s="155"/>
      <c r="J376" s="154"/>
      <c r="K376" s="155"/>
      <c r="L376" s="155"/>
      <c r="M376" s="155"/>
      <c r="N376" s="155"/>
      <c r="O376" s="154"/>
      <c r="P376" s="155"/>
      <c r="Q376" s="155"/>
      <c r="R376" s="155"/>
      <c r="S376" s="155"/>
      <c r="T376" s="154"/>
      <c r="U376" s="155"/>
      <c r="V376" s="155"/>
      <c r="W376" s="155"/>
      <c r="X376" s="155"/>
      <c r="Y376" s="154"/>
      <c r="Z376" s="155"/>
      <c r="AA376" s="155"/>
      <c r="AB376" s="155"/>
      <c r="AC376" s="155"/>
      <c r="AD376" s="154"/>
      <c r="AE376" s="155"/>
      <c r="AF376" s="155"/>
      <c r="AG376" s="155"/>
      <c r="AH376" s="155"/>
      <c r="AI376" s="154"/>
      <c r="AJ376" s="155"/>
      <c r="AK376" s="155"/>
      <c r="AL376" s="155"/>
      <c r="AM376" s="155"/>
      <c r="AN376" s="156"/>
    </row>
    <row r="377" spans="1:40" s="28" customFormat="1" ht="19" customHeight="1">
      <c r="A377" s="153"/>
      <c r="B377" s="153"/>
      <c r="C377" s="153"/>
      <c r="D377" s="153"/>
      <c r="E377" s="154"/>
      <c r="F377" s="155"/>
      <c r="G377" s="155"/>
      <c r="H377" s="155"/>
      <c r="I377" s="155"/>
      <c r="J377" s="154"/>
      <c r="K377" s="155"/>
      <c r="L377" s="155"/>
      <c r="M377" s="155"/>
      <c r="N377" s="155"/>
      <c r="O377" s="154"/>
      <c r="P377" s="155"/>
      <c r="Q377" s="155"/>
      <c r="R377" s="155"/>
      <c r="S377" s="155"/>
      <c r="T377" s="154"/>
      <c r="U377" s="155"/>
      <c r="V377" s="155"/>
      <c r="W377" s="155"/>
      <c r="X377" s="155"/>
      <c r="Y377" s="154"/>
      <c r="Z377" s="155"/>
      <c r="AA377" s="155"/>
      <c r="AB377" s="155"/>
      <c r="AC377" s="155"/>
      <c r="AD377" s="154"/>
      <c r="AE377" s="155"/>
      <c r="AF377" s="155"/>
      <c r="AG377" s="155"/>
      <c r="AH377" s="155"/>
      <c r="AI377" s="154"/>
      <c r="AJ377" s="155"/>
      <c r="AK377" s="155"/>
      <c r="AL377" s="155"/>
      <c r="AM377" s="155"/>
      <c r="AN377" s="156"/>
    </row>
    <row r="378" spans="1:40" s="28" customFormat="1" ht="19" customHeight="1">
      <c r="A378" s="153"/>
      <c r="B378" s="153"/>
      <c r="C378" s="153"/>
      <c r="D378" s="153"/>
      <c r="E378" s="154"/>
      <c r="F378" s="155"/>
      <c r="G378" s="155"/>
      <c r="H378" s="155"/>
      <c r="I378" s="155"/>
      <c r="J378" s="154"/>
      <c r="K378" s="155"/>
      <c r="L378" s="155"/>
      <c r="M378" s="155"/>
      <c r="N378" s="155"/>
      <c r="O378" s="154"/>
      <c r="P378" s="155"/>
      <c r="Q378" s="155"/>
      <c r="R378" s="155"/>
      <c r="S378" s="155"/>
      <c r="T378" s="154"/>
      <c r="U378" s="155"/>
      <c r="V378" s="155"/>
      <c r="W378" s="155"/>
      <c r="X378" s="155"/>
      <c r="Y378" s="154"/>
      <c r="Z378" s="155"/>
      <c r="AA378" s="155"/>
      <c r="AB378" s="155"/>
      <c r="AC378" s="155"/>
      <c r="AD378" s="154"/>
      <c r="AE378" s="155"/>
      <c r="AF378" s="155"/>
      <c r="AG378" s="155"/>
      <c r="AH378" s="155"/>
      <c r="AI378" s="154"/>
      <c r="AJ378" s="155"/>
      <c r="AK378" s="155"/>
      <c r="AL378" s="155"/>
      <c r="AM378" s="155"/>
      <c r="AN378" s="156"/>
    </row>
    <row r="379" spans="1:40" s="28" customFormat="1" ht="19" customHeight="1">
      <c r="A379" s="153"/>
      <c r="B379" s="153"/>
      <c r="C379" s="153"/>
      <c r="D379" s="153"/>
      <c r="E379" s="154"/>
      <c r="F379" s="155"/>
      <c r="G379" s="155"/>
      <c r="H379" s="155"/>
      <c r="I379" s="155"/>
      <c r="J379" s="154"/>
      <c r="K379" s="155"/>
      <c r="L379" s="155"/>
      <c r="M379" s="155"/>
      <c r="N379" s="155"/>
      <c r="O379" s="154"/>
      <c r="P379" s="155"/>
      <c r="Q379" s="155"/>
      <c r="R379" s="155"/>
      <c r="S379" s="155"/>
      <c r="T379" s="154"/>
      <c r="U379" s="155"/>
      <c r="V379" s="155"/>
      <c r="W379" s="155"/>
      <c r="X379" s="155"/>
      <c r="Y379" s="154"/>
      <c r="Z379" s="155"/>
      <c r="AA379" s="155"/>
      <c r="AB379" s="155"/>
      <c r="AC379" s="155"/>
      <c r="AD379" s="154"/>
      <c r="AE379" s="155"/>
      <c r="AF379" s="155"/>
      <c r="AG379" s="155"/>
      <c r="AH379" s="155"/>
      <c r="AI379" s="154"/>
      <c r="AJ379" s="155"/>
      <c r="AK379" s="155"/>
      <c r="AL379" s="155"/>
      <c r="AM379" s="155"/>
      <c r="AN379" s="156"/>
    </row>
    <row r="380" spans="1:40" s="28" customFormat="1" ht="19" customHeight="1">
      <c r="A380" s="153"/>
      <c r="B380" s="153"/>
      <c r="C380" s="153"/>
      <c r="D380" s="153"/>
      <c r="E380" s="154"/>
      <c r="F380" s="155"/>
      <c r="G380" s="155"/>
      <c r="H380" s="155"/>
      <c r="I380" s="155"/>
      <c r="J380" s="154"/>
      <c r="K380" s="155"/>
      <c r="L380" s="155"/>
      <c r="M380" s="155"/>
      <c r="N380" s="155"/>
      <c r="O380" s="154"/>
      <c r="P380" s="155"/>
      <c r="Q380" s="155"/>
      <c r="R380" s="155"/>
      <c r="S380" s="155"/>
      <c r="T380" s="154"/>
      <c r="U380" s="155"/>
      <c r="V380" s="155"/>
      <c r="W380" s="155"/>
      <c r="X380" s="155"/>
      <c r="Y380" s="154"/>
      <c r="Z380" s="155"/>
      <c r="AA380" s="155"/>
      <c r="AB380" s="155"/>
      <c r="AC380" s="155"/>
      <c r="AD380" s="154"/>
      <c r="AE380" s="155"/>
      <c r="AF380" s="155"/>
      <c r="AG380" s="155"/>
      <c r="AH380" s="155"/>
      <c r="AI380" s="154"/>
      <c r="AJ380" s="155"/>
      <c r="AK380" s="155"/>
      <c r="AL380" s="155"/>
      <c r="AM380" s="155"/>
      <c r="AN380" s="156"/>
    </row>
    <row r="381" spans="1:40" s="28" customFormat="1" ht="19" customHeight="1">
      <c r="A381" s="153"/>
      <c r="B381" s="153"/>
      <c r="C381" s="153"/>
      <c r="D381" s="153"/>
      <c r="E381" s="154"/>
      <c r="F381" s="155"/>
      <c r="G381" s="155"/>
      <c r="H381" s="155"/>
      <c r="I381" s="155"/>
      <c r="J381" s="154"/>
      <c r="K381" s="155"/>
      <c r="L381" s="155"/>
      <c r="M381" s="155"/>
      <c r="N381" s="155"/>
      <c r="O381" s="154"/>
      <c r="P381" s="155"/>
      <c r="Q381" s="155"/>
      <c r="R381" s="155"/>
      <c r="S381" s="155"/>
      <c r="T381" s="154"/>
      <c r="U381" s="155"/>
      <c r="V381" s="155"/>
      <c r="W381" s="155"/>
      <c r="X381" s="155"/>
      <c r="Y381" s="154"/>
      <c r="Z381" s="155"/>
      <c r="AA381" s="155"/>
      <c r="AB381" s="155"/>
      <c r="AC381" s="155"/>
      <c r="AD381" s="154"/>
      <c r="AE381" s="155"/>
      <c r="AF381" s="155"/>
      <c r="AG381" s="155"/>
      <c r="AH381" s="155"/>
      <c r="AI381" s="154"/>
      <c r="AJ381" s="155"/>
      <c r="AK381" s="155"/>
      <c r="AL381" s="155"/>
      <c r="AM381" s="155"/>
      <c r="AN381" s="156"/>
    </row>
    <row r="382" spans="1:40" s="28" customFormat="1" ht="19" customHeight="1">
      <c r="A382" s="153"/>
      <c r="B382" s="153"/>
      <c r="C382" s="153"/>
      <c r="D382" s="153"/>
      <c r="E382" s="154"/>
      <c r="F382" s="155"/>
      <c r="G382" s="155"/>
      <c r="H382" s="155"/>
      <c r="I382" s="155"/>
      <c r="J382" s="154"/>
      <c r="K382" s="155"/>
      <c r="L382" s="155"/>
      <c r="M382" s="155"/>
      <c r="N382" s="155"/>
      <c r="O382" s="154"/>
      <c r="P382" s="155"/>
      <c r="Q382" s="155"/>
      <c r="R382" s="155"/>
      <c r="S382" s="155"/>
      <c r="T382" s="154"/>
      <c r="U382" s="155"/>
      <c r="V382" s="155"/>
      <c r="W382" s="155"/>
      <c r="X382" s="155"/>
      <c r="Y382" s="154"/>
      <c r="Z382" s="155"/>
      <c r="AA382" s="155"/>
      <c r="AB382" s="155"/>
      <c r="AC382" s="155"/>
      <c r="AD382" s="154"/>
      <c r="AE382" s="155"/>
      <c r="AF382" s="155"/>
      <c r="AG382" s="155"/>
      <c r="AH382" s="155"/>
      <c r="AI382" s="154"/>
      <c r="AJ382" s="155"/>
      <c r="AK382" s="155"/>
      <c r="AL382" s="155"/>
      <c r="AM382" s="155"/>
      <c r="AN382" s="156"/>
    </row>
    <row r="383" spans="1:40" s="28" customFormat="1" ht="19" customHeight="1">
      <c r="A383" s="153"/>
      <c r="B383" s="153"/>
      <c r="C383" s="153"/>
      <c r="D383" s="153"/>
      <c r="E383" s="154"/>
      <c r="F383" s="155"/>
      <c r="G383" s="155"/>
      <c r="H383" s="155"/>
      <c r="I383" s="155"/>
      <c r="J383" s="154"/>
      <c r="K383" s="155"/>
      <c r="L383" s="155"/>
      <c r="M383" s="155"/>
      <c r="N383" s="155"/>
      <c r="O383" s="154"/>
      <c r="P383" s="155"/>
      <c r="Q383" s="155"/>
      <c r="R383" s="155"/>
      <c r="S383" s="155"/>
      <c r="T383" s="154"/>
      <c r="U383" s="155"/>
      <c r="V383" s="155"/>
      <c r="W383" s="155"/>
      <c r="X383" s="155"/>
      <c r="Y383" s="154"/>
      <c r="Z383" s="155"/>
      <c r="AA383" s="155"/>
      <c r="AB383" s="155"/>
      <c r="AC383" s="155"/>
      <c r="AD383" s="154"/>
      <c r="AE383" s="155"/>
      <c r="AF383" s="155"/>
      <c r="AG383" s="155"/>
      <c r="AH383" s="155"/>
      <c r="AI383" s="154"/>
      <c r="AJ383" s="155"/>
      <c r="AK383" s="155"/>
      <c r="AL383" s="155"/>
      <c r="AM383" s="155"/>
      <c r="AN383" s="156"/>
    </row>
    <row r="384" spans="1:40" s="28" customFormat="1" ht="19" customHeight="1">
      <c r="A384" s="153"/>
      <c r="B384" s="153"/>
      <c r="C384" s="153"/>
      <c r="D384" s="153"/>
      <c r="E384" s="154"/>
      <c r="F384" s="155"/>
      <c r="G384" s="155"/>
      <c r="H384" s="155"/>
      <c r="I384" s="155"/>
      <c r="J384" s="154"/>
      <c r="K384" s="155"/>
      <c r="L384" s="155"/>
      <c r="M384" s="155"/>
      <c r="N384" s="155"/>
      <c r="O384" s="154"/>
      <c r="P384" s="155"/>
      <c r="Q384" s="155"/>
      <c r="R384" s="155"/>
      <c r="S384" s="155"/>
      <c r="T384" s="154"/>
      <c r="U384" s="155"/>
      <c r="V384" s="155"/>
      <c r="W384" s="155"/>
      <c r="X384" s="155"/>
      <c r="Y384" s="154"/>
      <c r="Z384" s="155"/>
      <c r="AA384" s="155"/>
      <c r="AB384" s="155"/>
      <c r="AC384" s="155"/>
      <c r="AD384" s="154"/>
      <c r="AE384" s="155"/>
      <c r="AF384" s="155"/>
      <c r="AG384" s="155"/>
      <c r="AH384" s="155"/>
      <c r="AI384" s="154"/>
      <c r="AJ384" s="155"/>
      <c r="AK384" s="155"/>
      <c r="AL384" s="155"/>
      <c r="AM384" s="155"/>
      <c r="AN384" s="156"/>
    </row>
    <row r="385" spans="1:40" s="28" customFormat="1" ht="19" customHeight="1">
      <c r="A385" s="153"/>
      <c r="B385" s="153"/>
      <c r="C385" s="153"/>
      <c r="D385" s="153"/>
      <c r="E385" s="154"/>
      <c r="F385" s="155"/>
      <c r="G385" s="155"/>
      <c r="H385" s="155"/>
      <c r="I385" s="155"/>
      <c r="J385" s="154"/>
      <c r="K385" s="155"/>
      <c r="L385" s="155"/>
      <c r="M385" s="155"/>
      <c r="N385" s="155"/>
      <c r="O385" s="154"/>
      <c r="P385" s="155"/>
      <c r="Q385" s="155"/>
      <c r="R385" s="155"/>
      <c r="S385" s="155"/>
      <c r="T385" s="154"/>
      <c r="U385" s="155"/>
      <c r="V385" s="155"/>
      <c r="W385" s="155"/>
      <c r="X385" s="155"/>
      <c r="Y385" s="154"/>
      <c r="Z385" s="155"/>
      <c r="AA385" s="155"/>
      <c r="AB385" s="155"/>
      <c r="AC385" s="155"/>
      <c r="AD385" s="154"/>
      <c r="AE385" s="155"/>
      <c r="AF385" s="155"/>
      <c r="AG385" s="155"/>
      <c r="AH385" s="155"/>
      <c r="AI385" s="154"/>
      <c r="AJ385" s="155"/>
      <c r="AK385" s="155"/>
      <c r="AL385" s="155"/>
      <c r="AM385" s="155"/>
      <c r="AN385" s="156"/>
    </row>
    <row r="386" spans="1:40" s="28" customFormat="1" ht="19" customHeight="1">
      <c r="A386" s="153"/>
      <c r="B386" s="153"/>
      <c r="C386" s="153"/>
      <c r="D386" s="153"/>
      <c r="E386" s="154"/>
      <c r="F386" s="155"/>
      <c r="G386" s="155"/>
      <c r="H386" s="155"/>
      <c r="I386" s="155"/>
      <c r="J386" s="154"/>
      <c r="K386" s="155"/>
      <c r="L386" s="155"/>
      <c r="M386" s="155"/>
      <c r="N386" s="155"/>
      <c r="O386" s="154"/>
      <c r="P386" s="155"/>
      <c r="Q386" s="155"/>
      <c r="R386" s="155"/>
      <c r="S386" s="155"/>
      <c r="T386" s="154"/>
      <c r="U386" s="155"/>
      <c r="V386" s="155"/>
      <c r="W386" s="155"/>
      <c r="X386" s="155"/>
      <c r="Y386" s="154"/>
      <c r="Z386" s="155"/>
      <c r="AA386" s="155"/>
      <c r="AB386" s="155"/>
      <c r="AC386" s="155"/>
      <c r="AD386" s="154"/>
      <c r="AE386" s="155"/>
      <c r="AF386" s="155"/>
      <c r="AG386" s="155"/>
      <c r="AH386" s="155"/>
      <c r="AI386" s="154"/>
      <c r="AJ386" s="155"/>
      <c r="AK386" s="155"/>
      <c r="AL386" s="155"/>
      <c r="AM386" s="155"/>
      <c r="AN386" s="156"/>
    </row>
    <row r="387" spans="1:40" s="28" customFormat="1" ht="19" customHeight="1">
      <c r="A387" s="153"/>
      <c r="B387" s="153"/>
      <c r="C387" s="153"/>
      <c r="D387" s="153"/>
      <c r="E387" s="154"/>
      <c r="F387" s="155"/>
      <c r="G387" s="155"/>
      <c r="H387" s="155"/>
      <c r="I387" s="155"/>
      <c r="J387" s="154"/>
      <c r="K387" s="155"/>
      <c r="L387" s="155"/>
      <c r="M387" s="155"/>
      <c r="N387" s="155"/>
      <c r="O387" s="154"/>
      <c r="P387" s="155"/>
      <c r="Q387" s="155"/>
      <c r="R387" s="155"/>
      <c r="S387" s="155"/>
      <c r="T387" s="154"/>
      <c r="U387" s="155"/>
      <c r="V387" s="155"/>
      <c r="W387" s="155"/>
      <c r="X387" s="155"/>
      <c r="Y387" s="154"/>
      <c r="Z387" s="155"/>
      <c r="AA387" s="155"/>
      <c r="AB387" s="155"/>
      <c r="AC387" s="155"/>
      <c r="AD387" s="154"/>
      <c r="AE387" s="155"/>
      <c r="AF387" s="155"/>
      <c r="AG387" s="155"/>
      <c r="AH387" s="155"/>
      <c r="AI387" s="154"/>
      <c r="AJ387" s="155"/>
      <c r="AK387" s="155"/>
      <c r="AL387" s="155"/>
      <c r="AM387" s="155"/>
      <c r="AN387" s="156"/>
    </row>
    <row r="388" spans="1:40" s="28" customFormat="1" ht="19" customHeight="1">
      <c r="A388" s="153"/>
      <c r="B388" s="153"/>
      <c r="C388" s="153"/>
      <c r="D388" s="153"/>
      <c r="E388" s="154"/>
      <c r="F388" s="155"/>
      <c r="G388" s="155"/>
      <c r="H388" s="155"/>
      <c r="I388" s="155"/>
      <c r="J388" s="154"/>
      <c r="K388" s="155"/>
      <c r="L388" s="155"/>
      <c r="M388" s="155"/>
      <c r="N388" s="155"/>
      <c r="O388" s="154"/>
      <c r="P388" s="155"/>
      <c r="Q388" s="155"/>
      <c r="R388" s="155"/>
      <c r="S388" s="155"/>
      <c r="T388" s="154"/>
      <c r="U388" s="155"/>
      <c r="V388" s="155"/>
      <c r="W388" s="155"/>
      <c r="X388" s="155"/>
      <c r="Y388" s="154"/>
      <c r="Z388" s="155"/>
      <c r="AA388" s="155"/>
      <c r="AB388" s="155"/>
      <c r="AC388" s="155"/>
      <c r="AD388" s="154"/>
      <c r="AE388" s="155"/>
      <c r="AF388" s="155"/>
      <c r="AG388" s="155"/>
      <c r="AH388" s="155"/>
      <c r="AI388" s="154"/>
      <c r="AJ388" s="155"/>
      <c r="AK388" s="155"/>
      <c r="AL388" s="155"/>
      <c r="AM388" s="155"/>
      <c r="AN388" s="156"/>
    </row>
    <row r="389" spans="1:40" s="28" customFormat="1" ht="19" customHeight="1">
      <c r="A389" s="153"/>
      <c r="B389" s="153"/>
      <c r="C389" s="153"/>
      <c r="D389" s="153"/>
      <c r="E389" s="154"/>
      <c r="F389" s="155"/>
      <c r="G389" s="155"/>
      <c r="H389" s="155"/>
      <c r="I389" s="155"/>
      <c r="J389" s="154"/>
      <c r="K389" s="155"/>
      <c r="L389" s="155"/>
      <c r="M389" s="155"/>
      <c r="N389" s="155"/>
      <c r="O389" s="154"/>
      <c r="P389" s="155"/>
      <c r="Q389" s="155"/>
      <c r="R389" s="155"/>
      <c r="S389" s="155"/>
      <c r="T389" s="154"/>
      <c r="U389" s="155"/>
      <c r="V389" s="155"/>
      <c r="W389" s="155"/>
      <c r="X389" s="155"/>
      <c r="Y389" s="154"/>
      <c r="Z389" s="155"/>
      <c r="AA389" s="155"/>
      <c r="AB389" s="155"/>
      <c r="AC389" s="155"/>
      <c r="AD389" s="154"/>
      <c r="AE389" s="155"/>
      <c r="AF389" s="155"/>
      <c r="AG389" s="155"/>
      <c r="AH389" s="155"/>
      <c r="AI389" s="154"/>
      <c r="AJ389" s="155"/>
      <c r="AK389" s="155"/>
      <c r="AL389" s="155"/>
      <c r="AM389" s="155"/>
      <c r="AN389" s="156"/>
    </row>
    <row r="390" spans="1:40" s="28" customFormat="1" ht="19" customHeight="1">
      <c r="A390" s="153"/>
      <c r="B390" s="153"/>
      <c r="C390" s="153"/>
      <c r="D390" s="153"/>
      <c r="E390" s="154"/>
      <c r="F390" s="155"/>
      <c r="G390" s="155"/>
      <c r="H390" s="155"/>
      <c r="I390" s="155"/>
      <c r="J390" s="154"/>
      <c r="K390" s="155"/>
      <c r="L390" s="155"/>
      <c r="M390" s="155"/>
      <c r="N390" s="155"/>
      <c r="O390" s="154"/>
      <c r="P390" s="155"/>
      <c r="Q390" s="155"/>
      <c r="R390" s="155"/>
      <c r="S390" s="155"/>
      <c r="T390" s="154"/>
      <c r="U390" s="155"/>
      <c r="V390" s="155"/>
      <c r="W390" s="155"/>
      <c r="X390" s="155"/>
      <c r="Y390" s="154"/>
      <c r="Z390" s="155"/>
      <c r="AA390" s="155"/>
      <c r="AB390" s="155"/>
      <c r="AC390" s="155"/>
      <c r="AD390" s="154"/>
      <c r="AE390" s="155"/>
      <c r="AF390" s="155"/>
      <c r="AG390" s="155"/>
      <c r="AH390" s="155"/>
      <c r="AI390" s="154"/>
      <c r="AJ390" s="155"/>
      <c r="AK390" s="155"/>
      <c r="AL390" s="155"/>
      <c r="AM390" s="155"/>
      <c r="AN390" s="156"/>
    </row>
    <row r="391" spans="1:40" s="28" customFormat="1" ht="19" customHeight="1">
      <c r="A391" s="153"/>
      <c r="B391" s="153"/>
      <c r="C391" s="153"/>
      <c r="D391" s="153"/>
      <c r="E391" s="154"/>
      <c r="F391" s="155"/>
      <c r="G391" s="155"/>
      <c r="H391" s="155"/>
      <c r="I391" s="155"/>
      <c r="J391" s="154"/>
      <c r="K391" s="155"/>
      <c r="L391" s="155"/>
      <c r="M391" s="155"/>
      <c r="N391" s="155"/>
      <c r="O391" s="154"/>
      <c r="P391" s="155"/>
      <c r="Q391" s="155"/>
      <c r="R391" s="155"/>
      <c r="S391" s="155"/>
      <c r="T391" s="154"/>
      <c r="U391" s="155"/>
      <c r="V391" s="155"/>
      <c r="W391" s="155"/>
      <c r="X391" s="155"/>
      <c r="Y391" s="154"/>
      <c r="Z391" s="155"/>
      <c r="AA391" s="155"/>
      <c r="AB391" s="155"/>
      <c r="AC391" s="155"/>
      <c r="AD391" s="154"/>
      <c r="AE391" s="155"/>
      <c r="AF391" s="155"/>
      <c r="AG391" s="155"/>
      <c r="AH391" s="155"/>
      <c r="AI391" s="154"/>
      <c r="AJ391" s="155"/>
      <c r="AK391" s="155"/>
      <c r="AL391" s="155"/>
      <c r="AM391" s="155"/>
      <c r="AN391" s="156"/>
    </row>
    <row r="392" spans="1:40" s="28" customFormat="1" ht="19" customHeight="1">
      <c r="A392" s="153"/>
      <c r="B392" s="153"/>
      <c r="C392" s="153"/>
      <c r="D392" s="153"/>
      <c r="E392" s="154"/>
      <c r="F392" s="155"/>
      <c r="G392" s="155"/>
      <c r="H392" s="155"/>
      <c r="I392" s="155"/>
      <c r="J392" s="154"/>
      <c r="K392" s="155"/>
      <c r="L392" s="155"/>
      <c r="M392" s="155"/>
      <c r="N392" s="155"/>
      <c r="O392" s="154"/>
      <c r="P392" s="155"/>
      <c r="Q392" s="155"/>
      <c r="R392" s="155"/>
      <c r="S392" s="155"/>
      <c r="T392" s="154"/>
      <c r="U392" s="155"/>
      <c r="V392" s="155"/>
      <c r="W392" s="155"/>
      <c r="X392" s="155"/>
      <c r="Y392" s="154"/>
      <c r="Z392" s="155"/>
      <c r="AA392" s="155"/>
      <c r="AB392" s="155"/>
      <c r="AC392" s="155"/>
      <c r="AD392" s="154"/>
      <c r="AE392" s="155"/>
      <c r="AF392" s="155"/>
      <c r="AG392" s="155"/>
      <c r="AH392" s="155"/>
      <c r="AI392" s="154"/>
      <c r="AJ392" s="155"/>
      <c r="AK392" s="155"/>
      <c r="AL392" s="155"/>
      <c r="AM392" s="155"/>
      <c r="AN392" s="156"/>
    </row>
    <row r="393" spans="1:40" s="28" customFormat="1" ht="19" customHeight="1">
      <c r="A393" s="153"/>
      <c r="B393" s="153"/>
      <c r="C393" s="153"/>
      <c r="D393" s="153"/>
      <c r="E393" s="154"/>
      <c r="F393" s="155"/>
      <c r="G393" s="155"/>
      <c r="H393" s="155"/>
      <c r="I393" s="155"/>
      <c r="J393" s="154"/>
      <c r="K393" s="155"/>
      <c r="L393" s="155"/>
      <c r="M393" s="155"/>
      <c r="N393" s="155"/>
      <c r="O393" s="154"/>
      <c r="P393" s="155"/>
      <c r="Q393" s="155"/>
      <c r="R393" s="155"/>
      <c r="S393" s="155"/>
      <c r="T393" s="154"/>
      <c r="U393" s="155"/>
      <c r="V393" s="155"/>
      <c r="W393" s="155"/>
      <c r="X393" s="155"/>
      <c r="Y393" s="154"/>
      <c r="Z393" s="155"/>
      <c r="AA393" s="155"/>
      <c r="AB393" s="155"/>
      <c r="AC393" s="155"/>
      <c r="AD393" s="154"/>
      <c r="AE393" s="155"/>
      <c r="AF393" s="155"/>
      <c r="AG393" s="155"/>
      <c r="AH393" s="155"/>
      <c r="AI393" s="154"/>
      <c r="AJ393" s="155"/>
      <c r="AK393" s="155"/>
      <c r="AL393" s="155"/>
      <c r="AM393" s="155"/>
      <c r="AN393" s="156"/>
    </row>
    <row r="394" spans="1:40" s="28" customFormat="1" ht="19" customHeight="1">
      <c r="A394" s="153"/>
      <c r="B394" s="153"/>
      <c r="C394" s="153"/>
      <c r="D394" s="153"/>
      <c r="E394" s="154"/>
      <c r="F394" s="155"/>
      <c r="G394" s="155"/>
      <c r="H394" s="155"/>
      <c r="I394" s="155"/>
      <c r="J394" s="154"/>
      <c r="K394" s="155"/>
      <c r="L394" s="155"/>
      <c r="M394" s="155"/>
      <c r="N394" s="155"/>
      <c r="O394" s="154"/>
      <c r="P394" s="155"/>
      <c r="Q394" s="155"/>
      <c r="R394" s="155"/>
      <c r="S394" s="155"/>
      <c r="T394" s="154"/>
      <c r="U394" s="155"/>
      <c r="V394" s="155"/>
      <c r="W394" s="155"/>
      <c r="X394" s="155"/>
      <c r="Y394" s="154"/>
      <c r="Z394" s="155"/>
      <c r="AA394" s="155"/>
      <c r="AB394" s="155"/>
      <c r="AC394" s="155"/>
      <c r="AD394" s="154"/>
      <c r="AE394" s="155"/>
      <c r="AF394" s="155"/>
      <c r="AG394" s="155"/>
      <c r="AH394" s="155"/>
      <c r="AI394" s="154"/>
      <c r="AJ394" s="155"/>
      <c r="AK394" s="155"/>
      <c r="AL394" s="155"/>
      <c r="AM394" s="155"/>
      <c r="AN394" s="156"/>
    </row>
    <row r="395" spans="1:40" s="28" customFormat="1" ht="19" customHeight="1">
      <c r="A395" s="153"/>
      <c r="B395" s="153"/>
      <c r="C395" s="153"/>
      <c r="D395" s="153"/>
      <c r="E395" s="154"/>
      <c r="F395" s="155"/>
      <c r="G395" s="155"/>
      <c r="H395" s="155"/>
      <c r="I395" s="155"/>
      <c r="J395" s="154"/>
      <c r="K395" s="155"/>
      <c r="L395" s="155"/>
      <c r="M395" s="155"/>
      <c r="N395" s="155"/>
      <c r="O395" s="154"/>
      <c r="P395" s="155"/>
      <c r="Q395" s="155"/>
      <c r="R395" s="155"/>
      <c r="S395" s="155"/>
      <c r="T395" s="154"/>
      <c r="U395" s="155"/>
      <c r="V395" s="155"/>
      <c r="W395" s="155"/>
      <c r="X395" s="155"/>
      <c r="Y395" s="154"/>
      <c r="Z395" s="155"/>
      <c r="AA395" s="155"/>
      <c r="AB395" s="155"/>
      <c r="AC395" s="155"/>
      <c r="AD395" s="154"/>
      <c r="AE395" s="155"/>
      <c r="AF395" s="155"/>
      <c r="AG395" s="155"/>
      <c r="AH395" s="155"/>
      <c r="AI395" s="154"/>
      <c r="AJ395" s="155"/>
      <c r="AK395" s="155"/>
      <c r="AL395" s="155"/>
      <c r="AM395" s="155"/>
      <c r="AN395" s="156"/>
    </row>
    <row r="396" spans="1:40" s="28" customFormat="1" ht="19" customHeight="1">
      <c r="A396" s="153"/>
      <c r="B396" s="153"/>
      <c r="C396" s="153"/>
      <c r="D396" s="153"/>
      <c r="E396" s="154"/>
      <c r="F396" s="155"/>
      <c r="G396" s="155"/>
      <c r="H396" s="155"/>
      <c r="I396" s="155"/>
      <c r="J396" s="154"/>
      <c r="K396" s="155"/>
      <c r="L396" s="155"/>
      <c r="M396" s="155"/>
      <c r="N396" s="155"/>
      <c r="O396" s="154"/>
      <c r="P396" s="155"/>
      <c r="Q396" s="155"/>
      <c r="R396" s="155"/>
      <c r="S396" s="155"/>
      <c r="T396" s="154"/>
      <c r="U396" s="155"/>
      <c r="V396" s="155"/>
      <c r="W396" s="155"/>
      <c r="X396" s="155"/>
      <c r="Y396" s="154"/>
      <c r="Z396" s="155"/>
      <c r="AA396" s="155"/>
      <c r="AB396" s="155"/>
      <c r="AC396" s="155"/>
      <c r="AD396" s="154"/>
      <c r="AE396" s="155"/>
      <c r="AF396" s="155"/>
      <c r="AG396" s="155"/>
      <c r="AH396" s="155"/>
      <c r="AI396" s="154"/>
      <c r="AJ396" s="155"/>
      <c r="AK396" s="155"/>
      <c r="AL396" s="155"/>
      <c r="AM396" s="155"/>
      <c r="AN396" s="156"/>
    </row>
    <row r="397" spans="1:40" s="28" customFormat="1" ht="19" customHeight="1">
      <c r="A397" s="153"/>
      <c r="B397" s="153"/>
      <c r="C397" s="153"/>
      <c r="D397" s="153"/>
      <c r="E397" s="154"/>
      <c r="F397" s="155"/>
      <c r="G397" s="155"/>
      <c r="H397" s="155"/>
      <c r="I397" s="155"/>
      <c r="J397" s="154"/>
      <c r="K397" s="155"/>
      <c r="L397" s="155"/>
      <c r="M397" s="155"/>
      <c r="N397" s="155"/>
      <c r="O397" s="154"/>
      <c r="P397" s="155"/>
      <c r="Q397" s="155"/>
      <c r="R397" s="155"/>
      <c r="S397" s="155"/>
      <c r="T397" s="154"/>
      <c r="U397" s="155"/>
      <c r="V397" s="155"/>
      <c r="W397" s="155"/>
      <c r="X397" s="155"/>
      <c r="Y397" s="154"/>
      <c r="Z397" s="155"/>
      <c r="AA397" s="155"/>
      <c r="AB397" s="155"/>
      <c r="AC397" s="155"/>
      <c r="AD397" s="154"/>
      <c r="AE397" s="155"/>
      <c r="AF397" s="155"/>
      <c r="AG397" s="155"/>
      <c r="AH397" s="155"/>
      <c r="AI397" s="154"/>
      <c r="AJ397" s="155"/>
      <c r="AK397" s="155"/>
      <c r="AL397" s="155"/>
      <c r="AM397" s="155"/>
      <c r="AN397" s="156"/>
    </row>
    <row r="398" spans="1:40" s="28" customFormat="1" ht="19" customHeight="1">
      <c r="A398" s="153"/>
      <c r="B398" s="153"/>
      <c r="C398" s="153"/>
      <c r="D398" s="153"/>
      <c r="E398" s="154"/>
      <c r="F398" s="155"/>
      <c r="G398" s="155"/>
      <c r="H398" s="155"/>
      <c r="I398" s="155"/>
      <c r="J398" s="154"/>
      <c r="K398" s="155"/>
      <c r="L398" s="155"/>
      <c r="M398" s="155"/>
      <c r="N398" s="155"/>
      <c r="O398" s="154"/>
      <c r="P398" s="155"/>
      <c r="Q398" s="155"/>
      <c r="R398" s="155"/>
      <c r="S398" s="155"/>
      <c r="T398" s="154"/>
      <c r="U398" s="155"/>
      <c r="V398" s="155"/>
      <c r="W398" s="155"/>
      <c r="X398" s="155"/>
      <c r="Y398" s="154"/>
      <c r="Z398" s="155"/>
      <c r="AA398" s="155"/>
      <c r="AB398" s="155"/>
      <c r="AC398" s="155"/>
      <c r="AD398" s="154"/>
      <c r="AE398" s="155"/>
      <c r="AF398" s="155"/>
      <c r="AG398" s="155"/>
      <c r="AH398" s="155"/>
      <c r="AI398" s="154"/>
      <c r="AJ398" s="155"/>
      <c r="AK398" s="155"/>
      <c r="AL398" s="155"/>
      <c r="AM398" s="155"/>
      <c r="AN398" s="156"/>
    </row>
    <row r="399" spans="1:40" s="28" customFormat="1" ht="19" customHeight="1">
      <c r="A399" s="153"/>
      <c r="B399" s="153"/>
      <c r="C399" s="153"/>
      <c r="D399" s="153"/>
      <c r="E399" s="154"/>
      <c r="F399" s="155"/>
      <c r="G399" s="155"/>
      <c r="H399" s="155"/>
      <c r="I399" s="155"/>
      <c r="J399" s="154"/>
      <c r="K399" s="155"/>
      <c r="L399" s="155"/>
      <c r="M399" s="155"/>
      <c r="N399" s="155"/>
      <c r="O399" s="154"/>
      <c r="P399" s="155"/>
      <c r="Q399" s="155"/>
      <c r="R399" s="155"/>
      <c r="S399" s="155"/>
      <c r="T399" s="154"/>
      <c r="U399" s="155"/>
      <c r="V399" s="155"/>
      <c r="W399" s="155"/>
      <c r="X399" s="155"/>
      <c r="Y399" s="154"/>
      <c r="Z399" s="155"/>
      <c r="AA399" s="155"/>
      <c r="AB399" s="155"/>
      <c r="AC399" s="155"/>
      <c r="AD399" s="154"/>
      <c r="AE399" s="155"/>
      <c r="AF399" s="155"/>
      <c r="AG399" s="155"/>
      <c r="AH399" s="155"/>
      <c r="AI399" s="154"/>
      <c r="AJ399" s="155"/>
      <c r="AK399" s="155"/>
      <c r="AL399" s="155"/>
      <c r="AM399" s="155"/>
      <c r="AN399" s="156"/>
    </row>
    <row r="400" spans="1:40" s="28" customFormat="1" ht="19" customHeight="1">
      <c r="A400" s="153"/>
      <c r="B400" s="153"/>
      <c r="C400" s="153"/>
      <c r="D400" s="153"/>
      <c r="E400" s="154"/>
      <c r="F400" s="155"/>
      <c r="G400" s="155"/>
      <c r="H400" s="155"/>
      <c r="I400" s="155"/>
      <c r="J400" s="154"/>
      <c r="K400" s="155"/>
      <c r="L400" s="155"/>
      <c r="M400" s="155"/>
      <c r="N400" s="155"/>
      <c r="O400" s="154"/>
      <c r="P400" s="155"/>
      <c r="Q400" s="155"/>
      <c r="R400" s="155"/>
      <c r="S400" s="155"/>
      <c r="T400" s="154"/>
      <c r="U400" s="155"/>
      <c r="V400" s="155"/>
      <c r="W400" s="155"/>
      <c r="X400" s="155"/>
      <c r="Y400" s="154"/>
      <c r="Z400" s="155"/>
      <c r="AA400" s="155"/>
      <c r="AB400" s="155"/>
      <c r="AC400" s="155"/>
      <c r="AD400" s="154"/>
      <c r="AE400" s="155"/>
      <c r="AF400" s="155"/>
      <c r="AG400" s="155"/>
      <c r="AH400" s="155"/>
      <c r="AI400" s="154"/>
      <c r="AJ400" s="155"/>
      <c r="AK400" s="155"/>
      <c r="AL400" s="155"/>
      <c r="AM400" s="155"/>
      <c r="AN400" s="156"/>
    </row>
    <row r="401" spans="1:40" s="28" customFormat="1" ht="19" customHeight="1">
      <c r="A401" s="153"/>
      <c r="B401" s="153"/>
      <c r="C401" s="153"/>
      <c r="D401" s="153"/>
      <c r="E401" s="154"/>
      <c r="F401" s="155"/>
      <c r="G401" s="155"/>
      <c r="H401" s="155"/>
      <c r="I401" s="155"/>
      <c r="J401" s="154"/>
      <c r="K401" s="155"/>
      <c r="L401" s="155"/>
      <c r="M401" s="155"/>
      <c r="N401" s="155"/>
      <c r="O401" s="154"/>
      <c r="P401" s="155"/>
      <c r="Q401" s="155"/>
      <c r="R401" s="155"/>
      <c r="S401" s="155"/>
      <c r="T401" s="154"/>
      <c r="U401" s="155"/>
      <c r="V401" s="155"/>
      <c r="W401" s="155"/>
      <c r="X401" s="155"/>
      <c r="Y401" s="154"/>
      <c r="Z401" s="155"/>
      <c r="AA401" s="155"/>
      <c r="AB401" s="155"/>
      <c r="AC401" s="155"/>
      <c r="AD401" s="154"/>
      <c r="AE401" s="155"/>
      <c r="AF401" s="155"/>
      <c r="AG401" s="155"/>
      <c r="AH401" s="155"/>
      <c r="AI401" s="154"/>
      <c r="AJ401" s="155"/>
      <c r="AK401" s="155"/>
      <c r="AL401" s="155"/>
      <c r="AM401" s="155"/>
      <c r="AN401" s="156"/>
    </row>
    <row r="402" spans="1:40" s="28" customFormat="1" ht="19" customHeight="1">
      <c r="A402" s="153"/>
      <c r="B402" s="153"/>
      <c r="C402" s="153"/>
      <c r="D402" s="153"/>
      <c r="E402" s="154"/>
      <c r="F402" s="155"/>
      <c r="G402" s="155"/>
      <c r="H402" s="155"/>
      <c r="I402" s="155"/>
      <c r="J402" s="154"/>
      <c r="K402" s="155"/>
      <c r="L402" s="155"/>
      <c r="M402" s="155"/>
      <c r="N402" s="155"/>
      <c r="O402" s="154"/>
      <c r="P402" s="155"/>
      <c r="Q402" s="155"/>
      <c r="R402" s="155"/>
      <c r="S402" s="155"/>
      <c r="T402" s="154"/>
      <c r="U402" s="155"/>
      <c r="V402" s="155"/>
      <c r="W402" s="155"/>
      <c r="X402" s="155"/>
      <c r="Y402" s="154"/>
      <c r="Z402" s="155"/>
      <c r="AA402" s="155"/>
      <c r="AB402" s="155"/>
      <c r="AC402" s="155"/>
      <c r="AD402" s="154"/>
      <c r="AE402" s="155"/>
      <c r="AF402" s="155"/>
      <c r="AG402" s="155"/>
      <c r="AH402" s="155"/>
      <c r="AI402" s="154"/>
      <c r="AJ402" s="155"/>
      <c r="AK402" s="155"/>
      <c r="AL402" s="155"/>
      <c r="AM402" s="155"/>
      <c r="AN402" s="156"/>
    </row>
    <row r="403" spans="1:40" s="28" customFormat="1" ht="19" customHeight="1">
      <c r="A403" s="153"/>
      <c r="B403" s="153"/>
      <c r="C403" s="153"/>
      <c r="D403" s="153"/>
      <c r="E403" s="154"/>
      <c r="F403" s="155"/>
      <c r="G403" s="155"/>
      <c r="H403" s="155"/>
      <c r="I403" s="155"/>
      <c r="J403" s="154"/>
      <c r="K403" s="155"/>
      <c r="L403" s="155"/>
      <c r="M403" s="155"/>
      <c r="N403" s="155"/>
      <c r="O403" s="154"/>
      <c r="P403" s="155"/>
      <c r="Q403" s="155"/>
      <c r="R403" s="155"/>
      <c r="S403" s="155"/>
      <c r="T403" s="154"/>
      <c r="U403" s="155"/>
      <c r="V403" s="155"/>
      <c r="W403" s="155"/>
      <c r="X403" s="155"/>
      <c r="Y403" s="154"/>
      <c r="Z403" s="155"/>
      <c r="AA403" s="155"/>
      <c r="AB403" s="155"/>
      <c r="AC403" s="155"/>
      <c r="AD403" s="154"/>
      <c r="AE403" s="155"/>
      <c r="AF403" s="155"/>
      <c r="AG403" s="155"/>
      <c r="AH403" s="155"/>
      <c r="AI403" s="154"/>
      <c r="AJ403" s="155"/>
      <c r="AK403" s="155"/>
      <c r="AL403" s="155"/>
      <c r="AM403" s="155"/>
      <c r="AN403" s="156"/>
    </row>
    <row r="404" spans="1:40" s="28" customFormat="1" ht="19" customHeight="1">
      <c r="A404" s="153"/>
      <c r="B404" s="153"/>
      <c r="C404" s="153"/>
      <c r="D404" s="153"/>
      <c r="E404" s="154"/>
      <c r="F404" s="155"/>
      <c r="G404" s="155"/>
      <c r="H404" s="155"/>
      <c r="I404" s="155"/>
      <c r="J404" s="154"/>
      <c r="K404" s="155"/>
      <c r="L404" s="155"/>
      <c r="M404" s="155"/>
      <c r="N404" s="155"/>
      <c r="O404" s="154"/>
      <c r="P404" s="155"/>
      <c r="Q404" s="155"/>
      <c r="R404" s="155"/>
      <c r="S404" s="155"/>
      <c r="T404" s="154"/>
      <c r="U404" s="155"/>
      <c r="V404" s="155"/>
      <c r="W404" s="155"/>
      <c r="X404" s="155"/>
      <c r="Y404" s="154"/>
      <c r="Z404" s="155"/>
      <c r="AA404" s="155"/>
      <c r="AB404" s="155"/>
      <c r="AC404" s="155"/>
      <c r="AD404" s="154"/>
      <c r="AE404" s="155"/>
      <c r="AF404" s="155"/>
      <c r="AG404" s="155"/>
      <c r="AH404" s="155"/>
      <c r="AI404" s="154"/>
      <c r="AJ404" s="155"/>
      <c r="AK404" s="155"/>
      <c r="AL404" s="155"/>
      <c r="AM404" s="155"/>
      <c r="AN404" s="156"/>
    </row>
    <row r="405" spans="1:40" s="28" customFormat="1" ht="19" customHeight="1">
      <c r="A405" s="153"/>
      <c r="B405" s="153"/>
      <c r="C405" s="153"/>
      <c r="D405" s="153"/>
      <c r="E405" s="154"/>
      <c r="F405" s="155"/>
      <c r="G405" s="155"/>
      <c r="H405" s="155"/>
      <c r="I405" s="155"/>
      <c r="J405" s="154"/>
      <c r="K405" s="155"/>
      <c r="L405" s="155"/>
      <c r="M405" s="155"/>
      <c r="N405" s="155"/>
      <c r="O405" s="154"/>
      <c r="P405" s="155"/>
      <c r="Q405" s="155"/>
      <c r="R405" s="155"/>
      <c r="S405" s="155"/>
      <c r="T405" s="154"/>
      <c r="U405" s="155"/>
      <c r="V405" s="155"/>
      <c r="W405" s="155"/>
      <c r="X405" s="155"/>
      <c r="Y405" s="154"/>
      <c r="Z405" s="155"/>
      <c r="AA405" s="155"/>
      <c r="AB405" s="155"/>
      <c r="AC405" s="155"/>
      <c r="AD405" s="154"/>
      <c r="AE405" s="155"/>
      <c r="AF405" s="155"/>
      <c r="AG405" s="155"/>
      <c r="AH405" s="155"/>
      <c r="AI405" s="154"/>
      <c r="AJ405" s="155"/>
      <c r="AK405" s="155"/>
      <c r="AL405" s="155"/>
      <c r="AM405" s="155"/>
      <c r="AN405" s="156"/>
    </row>
    <row r="406" spans="1:40" s="28" customFormat="1" ht="19" customHeight="1">
      <c r="A406" s="153"/>
      <c r="B406" s="153"/>
      <c r="C406" s="153"/>
      <c r="D406" s="153"/>
      <c r="E406" s="154"/>
      <c r="F406" s="155"/>
      <c r="G406" s="155"/>
      <c r="H406" s="155"/>
      <c r="I406" s="155"/>
      <c r="J406" s="154"/>
      <c r="K406" s="155"/>
      <c r="L406" s="155"/>
      <c r="M406" s="155"/>
      <c r="N406" s="155"/>
      <c r="O406" s="154"/>
      <c r="P406" s="155"/>
      <c r="Q406" s="155"/>
      <c r="R406" s="155"/>
      <c r="S406" s="155"/>
      <c r="T406" s="154"/>
      <c r="U406" s="155"/>
      <c r="V406" s="155"/>
      <c r="W406" s="155"/>
      <c r="X406" s="155"/>
      <c r="Y406" s="154"/>
      <c r="Z406" s="155"/>
      <c r="AA406" s="155"/>
      <c r="AB406" s="155"/>
      <c r="AC406" s="155"/>
      <c r="AD406" s="154"/>
      <c r="AE406" s="155"/>
      <c r="AF406" s="155"/>
      <c r="AG406" s="155"/>
      <c r="AH406" s="155"/>
      <c r="AI406" s="154"/>
      <c r="AJ406" s="155"/>
      <c r="AK406" s="155"/>
      <c r="AL406" s="155"/>
      <c r="AM406" s="155"/>
      <c r="AN406" s="156"/>
    </row>
    <row r="407" spans="1:40" s="28" customFormat="1" ht="19" customHeight="1">
      <c r="A407" s="153"/>
      <c r="B407" s="153"/>
      <c r="C407" s="153"/>
      <c r="D407" s="153"/>
      <c r="E407" s="154"/>
      <c r="F407" s="155"/>
      <c r="G407" s="155"/>
      <c r="H407" s="155"/>
      <c r="I407" s="155"/>
      <c r="J407" s="154"/>
      <c r="K407" s="155"/>
      <c r="L407" s="155"/>
      <c r="M407" s="155"/>
      <c r="N407" s="155"/>
      <c r="O407" s="154"/>
      <c r="P407" s="155"/>
      <c r="Q407" s="155"/>
      <c r="R407" s="155"/>
      <c r="S407" s="155"/>
      <c r="T407" s="154"/>
      <c r="U407" s="155"/>
      <c r="V407" s="155"/>
      <c r="W407" s="155"/>
      <c r="X407" s="155"/>
      <c r="Y407" s="154"/>
      <c r="Z407" s="155"/>
      <c r="AA407" s="155"/>
      <c r="AB407" s="155"/>
      <c r="AC407" s="155"/>
      <c r="AD407" s="154"/>
      <c r="AE407" s="155"/>
      <c r="AF407" s="155"/>
      <c r="AG407" s="155"/>
      <c r="AH407" s="155"/>
      <c r="AI407" s="154"/>
      <c r="AJ407" s="155"/>
      <c r="AK407" s="155"/>
      <c r="AL407" s="155"/>
      <c r="AM407" s="155"/>
      <c r="AN407" s="156"/>
    </row>
    <row r="408" spans="1:40" s="28" customFormat="1" ht="19" customHeight="1">
      <c r="A408" s="153"/>
      <c r="B408" s="153"/>
      <c r="C408" s="153"/>
      <c r="D408" s="153"/>
      <c r="E408" s="154"/>
      <c r="F408" s="155"/>
      <c r="G408" s="155"/>
      <c r="H408" s="155"/>
      <c r="I408" s="155"/>
      <c r="J408" s="154"/>
      <c r="K408" s="155"/>
      <c r="L408" s="155"/>
      <c r="M408" s="155"/>
      <c r="N408" s="155"/>
      <c r="O408" s="154"/>
      <c r="P408" s="155"/>
      <c r="Q408" s="155"/>
      <c r="R408" s="155"/>
      <c r="S408" s="155"/>
      <c r="T408" s="154"/>
      <c r="U408" s="155"/>
      <c r="V408" s="155"/>
      <c r="W408" s="155"/>
      <c r="X408" s="155"/>
      <c r="Y408" s="154"/>
      <c r="Z408" s="155"/>
      <c r="AA408" s="155"/>
      <c r="AB408" s="155"/>
      <c r="AC408" s="155"/>
      <c r="AD408" s="154"/>
      <c r="AE408" s="155"/>
      <c r="AF408" s="155"/>
      <c r="AG408" s="155"/>
      <c r="AH408" s="155"/>
      <c r="AI408" s="154"/>
      <c r="AJ408" s="155"/>
      <c r="AK408" s="155"/>
      <c r="AL408" s="155"/>
      <c r="AM408" s="155"/>
      <c r="AN408" s="156"/>
    </row>
    <row r="409" spans="1:40" s="28" customFormat="1" ht="19" customHeight="1">
      <c r="A409" s="153"/>
      <c r="B409" s="153"/>
      <c r="C409" s="153"/>
      <c r="D409" s="153"/>
      <c r="E409" s="154"/>
      <c r="F409" s="155"/>
      <c r="G409" s="155"/>
      <c r="H409" s="155"/>
      <c r="I409" s="155"/>
      <c r="J409" s="154"/>
      <c r="K409" s="155"/>
      <c r="L409" s="155"/>
      <c r="M409" s="155"/>
      <c r="N409" s="155"/>
      <c r="O409" s="154"/>
      <c r="P409" s="155"/>
      <c r="Q409" s="155"/>
      <c r="R409" s="155"/>
      <c r="S409" s="155"/>
      <c r="T409" s="154"/>
      <c r="U409" s="155"/>
      <c r="V409" s="155"/>
      <c r="W409" s="155"/>
      <c r="X409" s="155"/>
      <c r="Y409" s="154"/>
      <c r="Z409" s="155"/>
      <c r="AA409" s="155"/>
      <c r="AB409" s="155"/>
      <c r="AC409" s="155"/>
      <c r="AD409" s="154"/>
      <c r="AE409" s="155"/>
      <c r="AF409" s="155"/>
      <c r="AG409" s="155"/>
      <c r="AH409" s="155"/>
      <c r="AI409" s="154"/>
      <c r="AJ409" s="155"/>
      <c r="AK409" s="155"/>
      <c r="AL409" s="155"/>
      <c r="AM409" s="155"/>
      <c r="AN409" s="156"/>
    </row>
    <row r="410" spans="1:40" s="28" customFormat="1" ht="19" customHeight="1">
      <c r="A410" s="153"/>
      <c r="B410" s="153"/>
      <c r="C410" s="153"/>
      <c r="D410" s="153"/>
      <c r="E410" s="154"/>
      <c r="F410" s="155"/>
      <c r="G410" s="155"/>
      <c r="H410" s="155"/>
      <c r="I410" s="155"/>
      <c r="J410" s="154"/>
      <c r="K410" s="155"/>
      <c r="L410" s="155"/>
      <c r="M410" s="155"/>
      <c r="N410" s="155"/>
      <c r="O410" s="154"/>
      <c r="P410" s="155"/>
      <c r="Q410" s="155"/>
      <c r="R410" s="155"/>
      <c r="S410" s="155"/>
      <c r="T410" s="154"/>
      <c r="U410" s="155"/>
      <c r="V410" s="155"/>
      <c r="W410" s="155"/>
      <c r="X410" s="155"/>
      <c r="Y410" s="154"/>
      <c r="Z410" s="155"/>
      <c r="AA410" s="155"/>
      <c r="AB410" s="155"/>
      <c r="AC410" s="155"/>
      <c r="AD410" s="154"/>
      <c r="AE410" s="155"/>
      <c r="AF410" s="155"/>
      <c r="AG410" s="155"/>
      <c r="AH410" s="155"/>
      <c r="AI410" s="154"/>
      <c r="AJ410" s="155"/>
      <c r="AK410" s="155"/>
      <c r="AL410" s="155"/>
      <c r="AM410" s="155"/>
      <c r="AN410" s="156"/>
    </row>
    <row r="411" spans="1:40" s="28" customFormat="1" ht="19" customHeight="1">
      <c r="A411" s="153"/>
      <c r="B411" s="153"/>
      <c r="C411" s="153"/>
      <c r="D411" s="153"/>
      <c r="E411" s="154"/>
      <c r="F411" s="155"/>
      <c r="G411" s="155"/>
      <c r="H411" s="155"/>
      <c r="I411" s="155"/>
      <c r="J411" s="154"/>
      <c r="K411" s="155"/>
      <c r="L411" s="155"/>
      <c r="M411" s="155"/>
      <c r="N411" s="155"/>
      <c r="O411" s="154"/>
      <c r="P411" s="155"/>
      <c r="Q411" s="155"/>
      <c r="R411" s="155"/>
      <c r="S411" s="155"/>
      <c r="T411" s="154"/>
      <c r="U411" s="155"/>
      <c r="V411" s="155"/>
      <c r="W411" s="155"/>
      <c r="X411" s="155"/>
      <c r="Y411" s="154"/>
      <c r="Z411" s="155"/>
      <c r="AA411" s="155"/>
      <c r="AB411" s="155"/>
      <c r="AC411" s="155"/>
      <c r="AD411" s="154"/>
      <c r="AE411" s="155"/>
      <c r="AF411" s="155"/>
      <c r="AG411" s="155"/>
      <c r="AH411" s="155"/>
      <c r="AI411" s="154"/>
      <c r="AJ411" s="155"/>
      <c r="AK411" s="155"/>
      <c r="AL411" s="155"/>
      <c r="AM411" s="155"/>
      <c r="AN411" s="156"/>
    </row>
    <row r="412" spans="1:40" s="28" customFormat="1" ht="19" customHeight="1">
      <c r="A412" s="153"/>
      <c r="B412" s="153"/>
      <c r="C412" s="153"/>
      <c r="D412" s="153"/>
      <c r="E412" s="154"/>
      <c r="F412" s="155"/>
      <c r="G412" s="155"/>
      <c r="H412" s="155"/>
      <c r="I412" s="155"/>
      <c r="J412" s="154"/>
      <c r="K412" s="155"/>
      <c r="L412" s="155"/>
      <c r="M412" s="155"/>
      <c r="N412" s="155"/>
      <c r="O412" s="154"/>
      <c r="P412" s="155"/>
      <c r="Q412" s="155"/>
      <c r="R412" s="155"/>
      <c r="S412" s="155"/>
      <c r="T412" s="154"/>
      <c r="U412" s="155"/>
      <c r="V412" s="155"/>
      <c r="W412" s="155"/>
      <c r="X412" s="155"/>
      <c r="Y412" s="154"/>
      <c r="Z412" s="155"/>
      <c r="AA412" s="155"/>
      <c r="AB412" s="155"/>
      <c r="AC412" s="155"/>
      <c r="AD412" s="154"/>
      <c r="AE412" s="155"/>
      <c r="AF412" s="155"/>
      <c r="AG412" s="155"/>
      <c r="AH412" s="155"/>
      <c r="AI412" s="154"/>
      <c r="AJ412" s="155"/>
      <c r="AK412" s="155"/>
      <c r="AL412" s="155"/>
      <c r="AM412" s="155"/>
      <c r="AN412" s="156"/>
    </row>
    <row r="413" spans="1:40" s="28" customFormat="1" ht="19" customHeight="1">
      <c r="A413" s="153"/>
      <c r="B413" s="153"/>
      <c r="C413" s="153"/>
      <c r="D413" s="153"/>
      <c r="E413" s="154"/>
      <c r="F413" s="155"/>
      <c r="G413" s="155"/>
      <c r="H413" s="155"/>
      <c r="I413" s="155"/>
      <c r="J413" s="154"/>
      <c r="K413" s="155"/>
      <c r="L413" s="155"/>
      <c r="M413" s="155"/>
      <c r="N413" s="155"/>
      <c r="O413" s="154"/>
      <c r="P413" s="155"/>
      <c r="Q413" s="155"/>
      <c r="R413" s="155"/>
      <c r="S413" s="155"/>
      <c r="T413" s="154"/>
      <c r="U413" s="155"/>
      <c r="V413" s="155"/>
      <c r="W413" s="155"/>
      <c r="X413" s="155"/>
      <c r="Y413" s="154"/>
      <c r="Z413" s="155"/>
      <c r="AA413" s="155"/>
      <c r="AB413" s="155"/>
      <c r="AC413" s="155"/>
      <c r="AD413" s="154"/>
      <c r="AE413" s="155"/>
      <c r="AF413" s="155"/>
      <c r="AG413" s="155"/>
      <c r="AH413" s="155"/>
      <c r="AI413" s="154"/>
      <c r="AJ413" s="155"/>
      <c r="AK413" s="155"/>
      <c r="AL413" s="155"/>
      <c r="AM413" s="155"/>
      <c r="AN413" s="156"/>
    </row>
    <row r="414" spans="1:40" s="28" customFormat="1" ht="19" customHeight="1">
      <c r="A414" s="153"/>
      <c r="B414" s="153"/>
      <c r="C414" s="153"/>
      <c r="D414" s="153"/>
      <c r="E414" s="154"/>
      <c r="F414" s="155"/>
      <c r="G414" s="155"/>
      <c r="H414" s="155"/>
      <c r="I414" s="155"/>
      <c r="J414" s="154"/>
      <c r="K414" s="155"/>
      <c r="L414" s="155"/>
      <c r="M414" s="155"/>
      <c r="N414" s="155"/>
      <c r="O414" s="154"/>
      <c r="P414" s="155"/>
      <c r="Q414" s="155"/>
      <c r="R414" s="155"/>
      <c r="S414" s="155"/>
      <c r="T414" s="154"/>
      <c r="U414" s="155"/>
      <c r="V414" s="155"/>
      <c r="W414" s="155"/>
      <c r="X414" s="155"/>
      <c r="Y414" s="154"/>
      <c r="Z414" s="155"/>
      <c r="AA414" s="155"/>
      <c r="AB414" s="155"/>
      <c r="AC414" s="155"/>
      <c r="AD414" s="154"/>
      <c r="AE414" s="155"/>
      <c r="AF414" s="155"/>
      <c r="AG414" s="155"/>
      <c r="AH414" s="155"/>
      <c r="AI414" s="154"/>
      <c r="AJ414" s="155"/>
      <c r="AK414" s="155"/>
      <c r="AL414" s="155"/>
      <c r="AM414" s="155"/>
      <c r="AN414" s="156"/>
    </row>
    <row r="415" spans="1:40" s="28" customFormat="1" ht="19" customHeight="1">
      <c r="A415" s="153"/>
      <c r="B415" s="153"/>
      <c r="C415" s="153"/>
      <c r="D415" s="153"/>
      <c r="E415" s="154"/>
      <c r="F415" s="155"/>
      <c r="G415" s="155"/>
      <c r="H415" s="155"/>
      <c r="I415" s="155"/>
      <c r="J415" s="154"/>
      <c r="K415" s="155"/>
      <c r="L415" s="155"/>
      <c r="M415" s="155"/>
      <c r="N415" s="155"/>
      <c r="O415" s="154"/>
      <c r="P415" s="155"/>
      <c r="Q415" s="155"/>
      <c r="R415" s="155"/>
      <c r="S415" s="155"/>
      <c r="T415" s="154"/>
      <c r="U415" s="155"/>
      <c r="V415" s="155"/>
      <c r="W415" s="155"/>
      <c r="X415" s="155"/>
      <c r="Y415" s="154"/>
      <c r="Z415" s="155"/>
      <c r="AA415" s="155"/>
      <c r="AB415" s="155"/>
      <c r="AC415" s="155"/>
      <c r="AD415" s="154"/>
      <c r="AE415" s="155"/>
      <c r="AF415" s="155"/>
      <c r="AG415" s="155"/>
      <c r="AH415" s="155"/>
      <c r="AI415" s="154"/>
      <c r="AJ415" s="155"/>
      <c r="AK415" s="155"/>
      <c r="AL415" s="155"/>
      <c r="AM415" s="155"/>
      <c r="AN415" s="156"/>
    </row>
    <row r="416" spans="1:40" s="28" customFormat="1" ht="19" customHeight="1">
      <c r="A416" s="153"/>
      <c r="B416" s="153"/>
      <c r="C416" s="153"/>
      <c r="D416" s="153"/>
      <c r="E416" s="154"/>
      <c r="F416" s="155"/>
      <c r="G416" s="155"/>
      <c r="H416" s="155"/>
      <c r="I416" s="155"/>
      <c r="J416" s="154"/>
      <c r="K416" s="155"/>
      <c r="L416" s="155"/>
      <c r="M416" s="155"/>
      <c r="N416" s="155"/>
      <c r="O416" s="154"/>
      <c r="P416" s="155"/>
      <c r="Q416" s="155"/>
      <c r="R416" s="155"/>
      <c r="S416" s="155"/>
      <c r="T416" s="154"/>
      <c r="U416" s="155"/>
      <c r="V416" s="155"/>
      <c r="W416" s="155"/>
      <c r="X416" s="155"/>
      <c r="Y416" s="154"/>
      <c r="Z416" s="155"/>
      <c r="AA416" s="155"/>
      <c r="AB416" s="155"/>
      <c r="AC416" s="155"/>
      <c r="AD416" s="154"/>
      <c r="AE416" s="155"/>
      <c r="AF416" s="155"/>
      <c r="AG416" s="155"/>
      <c r="AH416" s="155"/>
      <c r="AI416" s="154"/>
      <c r="AJ416" s="155"/>
      <c r="AK416" s="155"/>
      <c r="AL416" s="155"/>
      <c r="AM416" s="155"/>
      <c r="AN416" s="156"/>
    </row>
    <row r="417" spans="1:40" s="28" customFormat="1" ht="19" customHeight="1">
      <c r="A417" s="153"/>
      <c r="B417" s="153"/>
      <c r="C417" s="153"/>
      <c r="D417" s="153"/>
      <c r="E417" s="154"/>
      <c r="F417" s="155"/>
      <c r="G417" s="155"/>
      <c r="H417" s="155"/>
      <c r="I417" s="155"/>
      <c r="J417" s="154"/>
      <c r="K417" s="155"/>
      <c r="L417" s="155"/>
      <c r="M417" s="155"/>
      <c r="N417" s="155"/>
      <c r="O417" s="154"/>
      <c r="P417" s="155"/>
      <c r="Q417" s="155"/>
      <c r="R417" s="155"/>
      <c r="S417" s="155"/>
      <c r="T417" s="154"/>
      <c r="U417" s="155"/>
      <c r="V417" s="155"/>
      <c r="W417" s="155"/>
      <c r="X417" s="155"/>
      <c r="Y417" s="154"/>
      <c r="Z417" s="155"/>
      <c r="AA417" s="155"/>
      <c r="AB417" s="155"/>
      <c r="AC417" s="155"/>
      <c r="AD417" s="154"/>
      <c r="AE417" s="155"/>
      <c r="AF417" s="155"/>
      <c r="AG417" s="155"/>
      <c r="AH417" s="155"/>
      <c r="AI417" s="154"/>
      <c r="AJ417" s="155"/>
      <c r="AK417" s="155"/>
      <c r="AL417" s="155"/>
      <c r="AM417" s="155"/>
      <c r="AN417" s="156"/>
    </row>
    <row r="418" spans="1:40" s="28" customFormat="1" ht="19" customHeight="1">
      <c r="A418" s="153"/>
      <c r="B418" s="153"/>
      <c r="C418" s="153"/>
      <c r="D418" s="153"/>
      <c r="E418" s="154"/>
      <c r="F418" s="155"/>
      <c r="G418" s="155"/>
      <c r="H418" s="155"/>
      <c r="I418" s="155"/>
      <c r="J418" s="154"/>
      <c r="K418" s="155"/>
      <c r="L418" s="155"/>
      <c r="M418" s="155"/>
      <c r="N418" s="155"/>
      <c r="O418" s="154"/>
      <c r="P418" s="155"/>
      <c r="Q418" s="155"/>
      <c r="R418" s="155"/>
      <c r="S418" s="155"/>
      <c r="T418" s="154"/>
      <c r="U418" s="155"/>
      <c r="V418" s="155"/>
      <c r="W418" s="155"/>
      <c r="X418" s="155"/>
      <c r="Y418" s="154"/>
      <c r="Z418" s="155"/>
      <c r="AA418" s="155"/>
      <c r="AB418" s="155"/>
      <c r="AC418" s="155"/>
      <c r="AD418" s="154"/>
      <c r="AE418" s="155"/>
      <c r="AF418" s="155"/>
      <c r="AG418" s="155"/>
      <c r="AH418" s="155"/>
      <c r="AI418" s="154"/>
      <c r="AJ418" s="155"/>
      <c r="AK418" s="155"/>
      <c r="AL418" s="155"/>
      <c r="AM418" s="155"/>
      <c r="AN418" s="156"/>
    </row>
    <row r="419" spans="1:40" s="28" customFormat="1" ht="19" customHeight="1">
      <c r="A419" s="153"/>
      <c r="B419" s="153"/>
      <c r="C419" s="153"/>
      <c r="D419" s="153"/>
      <c r="E419" s="154"/>
      <c r="F419" s="155"/>
      <c r="G419" s="155"/>
      <c r="H419" s="155"/>
      <c r="I419" s="155"/>
      <c r="J419" s="154"/>
      <c r="K419" s="155"/>
      <c r="L419" s="155"/>
      <c r="M419" s="155"/>
      <c r="N419" s="155"/>
      <c r="O419" s="154"/>
      <c r="P419" s="155"/>
      <c r="Q419" s="155"/>
      <c r="R419" s="155"/>
      <c r="S419" s="155"/>
      <c r="T419" s="154"/>
      <c r="U419" s="155"/>
      <c r="V419" s="155"/>
      <c r="W419" s="155"/>
      <c r="X419" s="155"/>
      <c r="Y419" s="154"/>
      <c r="Z419" s="155"/>
      <c r="AA419" s="155"/>
      <c r="AB419" s="155"/>
      <c r="AC419" s="155"/>
      <c r="AD419" s="154"/>
      <c r="AE419" s="155"/>
      <c r="AF419" s="155"/>
      <c r="AG419" s="155"/>
      <c r="AH419" s="155"/>
      <c r="AI419" s="154"/>
      <c r="AJ419" s="155"/>
      <c r="AK419" s="155"/>
      <c r="AL419" s="155"/>
      <c r="AM419" s="155"/>
      <c r="AN419" s="156"/>
    </row>
    <row r="420" spans="1:40" s="28" customFormat="1" ht="19" customHeight="1">
      <c r="A420" s="153"/>
      <c r="B420" s="153"/>
      <c r="C420" s="153"/>
      <c r="D420" s="153"/>
      <c r="E420" s="154"/>
      <c r="F420" s="155"/>
      <c r="G420" s="155"/>
      <c r="H420" s="155"/>
      <c r="I420" s="155"/>
      <c r="J420" s="154"/>
      <c r="K420" s="155"/>
      <c r="L420" s="155"/>
      <c r="M420" s="155"/>
      <c r="N420" s="155"/>
      <c r="O420" s="154"/>
      <c r="P420" s="155"/>
      <c r="Q420" s="155"/>
      <c r="R420" s="155"/>
      <c r="S420" s="155"/>
      <c r="T420" s="154"/>
      <c r="U420" s="155"/>
      <c r="V420" s="155"/>
      <c r="W420" s="155"/>
      <c r="X420" s="155"/>
      <c r="Y420" s="154"/>
      <c r="Z420" s="155"/>
      <c r="AA420" s="155"/>
      <c r="AB420" s="155"/>
      <c r="AC420" s="155"/>
      <c r="AD420" s="154"/>
      <c r="AE420" s="155"/>
      <c r="AF420" s="155"/>
      <c r="AG420" s="155"/>
      <c r="AH420" s="155"/>
      <c r="AI420" s="154"/>
      <c r="AJ420" s="155"/>
      <c r="AK420" s="155"/>
      <c r="AL420" s="155"/>
      <c r="AM420" s="155"/>
      <c r="AN420" s="156"/>
    </row>
    <row r="421" spans="1:40" s="28" customFormat="1" ht="19" customHeight="1">
      <c r="A421" s="153"/>
      <c r="B421" s="153"/>
      <c r="C421" s="153"/>
      <c r="D421" s="153"/>
      <c r="E421" s="154"/>
      <c r="F421" s="155"/>
      <c r="G421" s="155"/>
      <c r="H421" s="155"/>
      <c r="I421" s="155"/>
      <c r="J421" s="154"/>
      <c r="K421" s="155"/>
      <c r="L421" s="155"/>
      <c r="M421" s="155"/>
      <c r="N421" s="155"/>
      <c r="O421" s="154"/>
      <c r="P421" s="155"/>
      <c r="Q421" s="155"/>
      <c r="R421" s="155"/>
      <c r="S421" s="155"/>
      <c r="T421" s="154"/>
      <c r="U421" s="155"/>
      <c r="V421" s="155"/>
      <c r="W421" s="155"/>
      <c r="X421" s="155"/>
      <c r="Y421" s="154"/>
      <c r="Z421" s="155"/>
      <c r="AA421" s="155"/>
      <c r="AB421" s="155"/>
      <c r="AC421" s="155"/>
      <c r="AD421" s="154"/>
      <c r="AE421" s="155"/>
      <c r="AF421" s="155"/>
      <c r="AG421" s="155"/>
      <c r="AH421" s="155"/>
      <c r="AI421" s="154"/>
      <c r="AJ421" s="155"/>
      <c r="AK421" s="155"/>
      <c r="AL421" s="155"/>
      <c r="AM421" s="155"/>
      <c r="AN421" s="156"/>
    </row>
    <row r="422" spans="1:40" s="28" customFormat="1" ht="19" customHeight="1">
      <c r="A422" s="153"/>
      <c r="B422" s="153"/>
      <c r="C422" s="153"/>
      <c r="D422" s="153"/>
      <c r="E422" s="154"/>
      <c r="F422" s="155"/>
      <c r="G422" s="155"/>
      <c r="H422" s="155"/>
      <c r="I422" s="155"/>
      <c r="J422" s="154"/>
      <c r="K422" s="155"/>
      <c r="L422" s="155"/>
      <c r="M422" s="155"/>
      <c r="N422" s="155"/>
      <c r="O422" s="154"/>
      <c r="P422" s="155"/>
      <c r="Q422" s="155"/>
      <c r="R422" s="155"/>
      <c r="S422" s="155"/>
      <c r="T422" s="154"/>
      <c r="U422" s="155"/>
      <c r="V422" s="155"/>
      <c r="W422" s="155"/>
      <c r="X422" s="155"/>
      <c r="Y422" s="154"/>
      <c r="Z422" s="155"/>
      <c r="AA422" s="155"/>
      <c r="AB422" s="155"/>
      <c r="AC422" s="155"/>
      <c r="AD422" s="154"/>
      <c r="AE422" s="155"/>
      <c r="AF422" s="155"/>
      <c r="AG422" s="155"/>
      <c r="AH422" s="155"/>
      <c r="AI422" s="154"/>
      <c r="AJ422" s="155"/>
      <c r="AK422" s="155"/>
      <c r="AL422" s="155"/>
      <c r="AM422" s="155"/>
      <c r="AN422" s="156"/>
    </row>
    <row r="423" spans="1:40" s="28" customFormat="1" ht="19" customHeight="1">
      <c r="A423" s="153"/>
      <c r="B423" s="153"/>
      <c r="C423" s="153"/>
      <c r="D423" s="153"/>
      <c r="E423" s="154"/>
      <c r="F423" s="155"/>
      <c r="G423" s="155"/>
      <c r="H423" s="155"/>
      <c r="I423" s="155"/>
      <c r="J423" s="154"/>
      <c r="K423" s="155"/>
      <c r="L423" s="155"/>
      <c r="M423" s="155"/>
      <c r="N423" s="155"/>
      <c r="O423" s="154"/>
      <c r="P423" s="155"/>
      <c r="Q423" s="155"/>
      <c r="R423" s="155"/>
      <c r="S423" s="155"/>
      <c r="T423" s="154"/>
      <c r="U423" s="155"/>
      <c r="V423" s="155"/>
      <c r="W423" s="155"/>
      <c r="X423" s="155"/>
      <c r="Y423" s="154"/>
      <c r="Z423" s="155"/>
      <c r="AA423" s="155"/>
      <c r="AB423" s="155"/>
      <c r="AC423" s="155"/>
      <c r="AD423" s="154"/>
      <c r="AE423" s="155"/>
      <c r="AF423" s="155"/>
      <c r="AG423" s="155"/>
      <c r="AH423" s="155"/>
      <c r="AI423" s="154"/>
      <c r="AJ423" s="155"/>
      <c r="AK423" s="155"/>
      <c r="AL423" s="155"/>
      <c r="AM423" s="155"/>
      <c r="AN423" s="156"/>
    </row>
    <row r="424" spans="1:40" s="28" customFormat="1" ht="19" customHeight="1">
      <c r="A424" s="153"/>
      <c r="B424" s="153"/>
      <c r="C424" s="153"/>
      <c r="D424" s="153"/>
      <c r="E424" s="154"/>
      <c r="F424" s="155"/>
      <c r="G424" s="155"/>
      <c r="H424" s="155"/>
      <c r="I424" s="155"/>
      <c r="J424" s="154"/>
      <c r="K424" s="155"/>
      <c r="L424" s="155"/>
      <c r="M424" s="155"/>
      <c r="N424" s="155"/>
      <c r="O424" s="154"/>
      <c r="P424" s="155"/>
      <c r="Q424" s="155"/>
      <c r="R424" s="155"/>
      <c r="S424" s="155"/>
      <c r="T424" s="154"/>
      <c r="U424" s="155"/>
      <c r="V424" s="155"/>
      <c r="W424" s="155"/>
      <c r="X424" s="155"/>
      <c r="Y424" s="154"/>
      <c r="Z424" s="155"/>
      <c r="AA424" s="155"/>
      <c r="AB424" s="155"/>
      <c r="AC424" s="155"/>
      <c r="AD424" s="154"/>
      <c r="AE424" s="155"/>
      <c r="AF424" s="155"/>
      <c r="AG424" s="155"/>
      <c r="AH424" s="155"/>
      <c r="AI424" s="154"/>
      <c r="AJ424" s="155"/>
      <c r="AK424" s="155"/>
      <c r="AL424" s="155"/>
      <c r="AM424" s="155"/>
      <c r="AN424" s="156"/>
    </row>
    <row r="425" spans="1:40" s="28" customFormat="1" ht="19" customHeight="1">
      <c r="A425" s="153"/>
      <c r="B425" s="153"/>
      <c r="C425" s="153"/>
      <c r="D425" s="153"/>
      <c r="E425" s="154"/>
      <c r="F425" s="155"/>
      <c r="G425" s="155"/>
      <c r="H425" s="155"/>
      <c r="I425" s="155"/>
      <c r="J425" s="154"/>
      <c r="K425" s="155"/>
      <c r="L425" s="155"/>
      <c r="M425" s="155"/>
      <c r="N425" s="155"/>
      <c r="O425" s="154"/>
      <c r="P425" s="155"/>
      <c r="Q425" s="155"/>
      <c r="R425" s="155"/>
      <c r="S425" s="155"/>
      <c r="T425" s="154"/>
      <c r="U425" s="155"/>
      <c r="V425" s="155"/>
      <c r="W425" s="155"/>
      <c r="X425" s="155"/>
      <c r="Y425" s="154"/>
      <c r="Z425" s="155"/>
      <c r="AA425" s="155"/>
      <c r="AB425" s="155"/>
      <c r="AC425" s="155"/>
      <c r="AD425" s="154"/>
      <c r="AE425" s="155"/>
      <c r="AF425" s="155"/>
      <c r="AG425" s="155"/>
      <c r="AH425" s="155"/>
      <c r="AI425" s="154"/>
      <c r="AJ425" s="155"/>
      <c r="AK425" s="155"/>
      <c r="AL425" s="155"/>
      <c r="AM425" s="155"/>
      <c r="AN425" s="156"/>
    </row>
    <row r="426" spans="1:40" s="28" customFormat="1" ht="19" customHeight="1">
      <c r="A426" s="153"/>
      <c r="B426" s="153"/>
      <c r="C426" s="153"/>
      <c r="D426" s="153"/>
      <c r="E426" s="154"/>
      <c r="F426" s="155"/>
      <c r="G426" s="155"/>
      <c r="H426" s="155"/>
      <c r="I426" s="155"/>
      <c r="J426" s="154"/>
      <c r="K426" s="155"/>
      <c r="L426" s="155"/>
      <c r="M426" s="155"/>
      <c r="N426" s="155"/>
      <c r="O426" s="154"/>
      <c r="P426" s="155"/>
      <c r="Q426" s="155"/>
      <c r="R426" s="155"/>
      <c r="S426" s="155"/>
      <c r="T426" s="154"/>
      <c r="U426" s="155"/>
      <c r="V426" s="155"/>
      <c r="W426" s="155"/>
      <c r="X426" s="155"/>
      <c r="Y426" s="154"/>
      <c r="Z426" s="155"/>
      <c r="AA426" s="155"/>
      <c r="AB426" s="155"/>
      <c r="AC426" s="155"/>
      <c r="AD426" s="154"/>
      <c r="AE426" s="155"/>
      <c r="AF426" s="155"/>
      <c r="AG426" s="155"/>
      <c r="AH426" s="155"/>
      <c r="AI426" s="154"/>
      <c r="AJ426" s="155"/>
      <c r="AK426" s="155"/>
      <c r="AL426" s="155"/>
      <c r="AM426" s="155"/>
      <c r="AN426" s="156"/>
    </row>
    <row r="427" spans="1:40" s="28" customFormat="1" ht="19" customHeight="1">
      <c r="A427" s="153"/>
      <c r="B427" s="153"/>
      <c r="C427" s="153"/>
      <c r="D427" s="153"/>
      <c r="E427" s="154"/>
      <c r="F427" s="155"/>
      <c r="G427" s="155"/>
      <c r="H427" s="155"/>
      <c r="I427" s="155"/>
      <c r="J427" s="154"/>
      <c r="K427" s="155"/>
      <c r="L427" s="155"/>
      <c r="M427" s="155"/>
      <c r="N427" s="155"/>
      <c r="O427" s="154"/>
      <c r="P427" s="155"/>
      <c r="Q427" s="155"/>
      <c r="R427" s="155"/>
      <c r="S427" s="155"/>
      <c r="T427" s="154"/>
      <c r="U427" s="155"/>
      <c r="V427" s="155"/>
      <c r="W427" s="155"/>
      <c r="X427" s="155"/>
      <c r="Y427" s="154"/>
      <c r="Z427" s="155"/>
      <c r="AA427" s="155"/>
      <c r="AB427" s="155"/>
      <c r="AC427" s="155"/>
      <c r="AD427" s="154"/>
      <c r="AE427" s="155"/>
      <c r="AF427" s="155"/>
      <c r="AG427" s="155"/>
      <c r="AH427" s="155"/>
      <c r="AI427" s="154"/>
      <c r="AJ427" s="155"/>
      <c r="AK427" s="155"/>
      <c r="AL427" s="155"/>
      <c r="AM427" s="155"/>
      <c r="AN427" s="156"/>
    </row>
    <row r="428" spans="1:40" s="28" customFormat="1" ht="19" customHeight="1">
      <c r="A428" s="153"/>
      <c r="B428" s="153"/>
      <c r="C428" s="153"/>
      <c r="D428" s="153"/>
      <c r="E428" s="154"/>
      <c r="F428" s="155"/>
      <c r="G428" s="155"/>
      <c r="H428" s="155"/>
      <c r="I428" s="155"/>
      <c r="J428" s="154"/>
      <c r="K428" s="155"/>
      <c r="L428" s="155"/>
      <c r="M428" s="155"/>
      <c r="N428" s="155"/>
      <c r="O428" s="154"/>
      <c r="P428" s="155"/>
      <c r="Q428" s="155"/>
      <c r="R428" s="155"/>
      <c r="S428" s="155"/>
      <c r="T428" s="154"/>
      <c r="U428" s="155"/>
      <c r="V428" s="155"/>
      <c r="W428" s="155"/>
      <c r="X428" s="155"/>
      <c r="Y428" s="154"/>
      <c r="Z428" s="155"/>
      <c r="AA428" s="155"/>
      <c r="AB428" s="155"/>
      <c r="AC428" s="155"/>
      <c r="AD428" s="154"/>
      <c r="AE428" s="155"/>
      <c r="AF428" s="155"/>
      <c r="AG428" s="155"/>
      <c r="AH428" s="155"/>
      <c r="AI428" s="154"/>
      <c r="AJ428" s="155"/>
      <c r="AK428" s="155"/>
      <c r="AL428" s="155"/>
      <c r="AM428" s="155"/>
      <c r="AN428" s="156"/>
    </row>
    <row r="429" spans="1:40" s="28" customFormat="1" ht="19" customHeight="1">
      <c r="A429" s="153"/>
      <c r="B429" s="153"/>
      <c r="C429" s="153"/>
      <c r="D429" s="153"/>
      <c r="E429" s="154"/>
      <c r="F429" s="155"/>
      <c r="G429" s="155"/>
      <c r="H429" s="155"/>
      <c r="I429" s="155"/>
      <c r="J429" s="154"/>
      <c r="K429" s="155"/>
      <c r="L429" s="155"/>
      <c r="M429" s="155"/>
      <c r="N429" s="155"/>
      <c r="O429" s="154"/>
      <c r="P429" s="155"/>
      <c r="Q429" s="155"/>
      <c r="R429" s="155"/>
      <c r="S429" s="155"/>
      <c r="T429" s="154"/>
      <c r="U429" s="155"/>
      <c r="V429" s="155"/>
      <c r="W429" s="155"/>
      <c r="X429" s="155"/>
      <c r="Y429" s="154"/>
      <c r="Z429" s="155"/>
      <c r="AA429" s="155"/>
      <c r="AB429" s="155"/>
      <c r="AC429" s="155"/>
      <c r="AD429" s="154"/>
      <c r="AE429" s="155"/>
      <c r="AF429" s="155"/>
      <c r="AG429" s="155"/>
      <c r="AH429" s="155"/>
      <c r="AI429" s="154"/>
      <c r="AJ429" s="155"/>
      <c r="AK429" s="155"/>
      <c r="AL429" s="155"/>
      <c r="AM429" s="155"/>
      <c r="AN429" s="156"/>
    </row>
    <row r="430" spans="1:40" s="28" customFormat="1" ht="19" customHeight="1">
      <c r="A430" s="153"/>
      <c r="B430" s="153"/>
      <c r="C430" s="153"/>
      <c r="D430" s="153"/>
      <c r="E430" s="154"/>
      <c r="F430" s="155"/>
      <c r="G430" s="155"/>
      <c r="H430" s="155"/>
      <c r="I430" s="155"/>
      <c r="J430" s="154"/>
      <c r="K430" s="155"/>
      <c r="L430" s="155"/>
      <c r="M430" s="155"/>
      <c r="N430" s="155"/>
      <c r="O430" s="154"/>
      <c r="P430" s="155"/>
      <c r="Q430" s="155"/>
      <c r="R430" s="155"/>
      <c r="S430" s="155"/>
      <c r="T430" s="154"/>
      <c r="U430" s="155"/>
      <c r="V430" s="155"/>
      <c r="W430" s="155"/>
      <c r="X430" s="155"/>
      <c r="Y430" s="154"/>
      <c r="Z430" s="155"/>
      <c r="AA430" s="155"/>
      <c r="AB430" s="155"/>
      <c r="AC430" s="155"/>
      <c r="AD430" s="154"/>
      <c r="AE430" s="155"/>
      <c r="AF430" s="155"/>
      <c r="AG430" s="155"/>
      <c r="AH430" s="155"/>
      <c r="AI430" s="154"/>
      <c r="AJ430" s="155"/>
      <c r="AK430" s="155"/>
      <c r="AL430" s="155"/>
      <c r="AM430" s="155"/>
      <c r="AN430" s="156"/>
    </row>
    <row r="431" spans="1:40" s="28" customFormat="1" ht="19" customHeight="1">
      <c r="A431" s="153"/>
      <c r="B431" s="153"/>
      <c r="C431" s="153"/>
      <c r="D431" s="153"/>
      <c r="E431" s="154"/>
      <c r="F431" s="155"/>
      <c r="G431" s="155"/>
      <c r="H431" s="155"/>
      <c r="I431" s="155"/>
      <c r="J431" s="154"/>
      <c r="K431" s="155"/>
      <c r="L431" s="155"/>
      <c r="M431" s="155"/>
      <c r="N431" s="155"/>
      <c r="O431" s="154"/>
      <c r="P431" s="155"/>
      <c r="Q431" s="155"/>
      <c r="R431" s="155"/>
      <c r="S431" s="155"/>
      <c r="T431" s="154"/>
      <c r="U431" s="155"/>
      <c r="V431" s="155"/>
      <c r="W431" s="155"/>
      <c r="X431" s="155"/>
      <c r="Y431" s="154"/>
      <c r="Z431" s="155"/>
      <c r="AA431" s="155"/>
      <c r="AB431" s="155"/>
      <c r="AC431" s="155"/>
      <c r="AD431" s="154"/>
      <c r="AE431" s="155"/>
      <c r="AF431" s="155"/>
      <c r="AG431" s="155"/>
      <c r="AH431" s="155"/>
      <c r="AI431" s="154"/>
      <c r="AJ431" s="155"/>
      <c r="AK431" s="155"/>
      <c r="AL431" s="155"/>
      <c r="AM431" s="155"/>
      <c r="AN431" s="156"/>
    </row>
    <row r="432" spans="1:40" s="28" customFormat="1" ht="19" customHeight="1">
      <c r="A432" s="153"/>
      <c r="B432" s="153"/>
      <c r="C432" s="153"/>
      <c r="D432" s="153"/>
      <c r="E432" s="154"/>
      <c r="F432" s="155"/>
      <c r="G432" s="155"/>
      <c r="H432" s="155"/>
      <c r="I432" s="155"/>
      <c r="J432" s="154"/>
      <c r="K432" s="155"/>
      <c r="L432" s="155"/>
      <c r="M432" s="155"/>
      <c r="N432" s="155"/>
      <c r="O432" s="154"/>
      <c r="P432" s="155"/>
      <c r="Q432" s="155"/>
      <c r="R432" s="155"/>
      <c r="S432" s="155"/>
      <c r="T432" s="154"/>
      <c r="U432" s="155"/>
      <c r="V432" s="155"/>
      <c r="W432" s="155"/>
      <c r="X432" s="155"/>
      <c r="Y432" s="154"/>
      <c r="Z432" s="155"/>
      <c r="AA432" s="155"/>
      <c r="AB432" s="155"/>
      <c r="AC432" s="155"/>
      <c r="AD432" s="154"/>
      <c r="AE432" s="155"/>
      <c r="AF432" s="155"/>
      <c r="AG432" s="155"/>
      <c r="AH432" s="155"/>
      <c r="AI432" s="154"/>
      <c r="AJ432" s="155"/>
      <c r="AK432" s="155"/>
      <c r="AL432" s="155"/>
      <c r="AM432" s="155"/>
      <c r="AN432" s="156"/>
    </row>
    <row r="433" spans="1:40" s="28" customFormat="1" ht="19" customHeight="1">
      <c r="A433" s="153"/>
      <c r="B433" s="153"/>
      <c r="C433" s="153"/>
      <c r="D433" s="153"/>
      <c r="E433" s="154"/>
      <c r="F433" s="155"/>
      <c r="G433" s="155"/>
      <c r="H433" s="155"/>
      <c r="I433" s="155"/>
      <c r="J433" s="154"/>
      <c r="K433" s="155"/>
      <c r="L433" s="155"/>
      <c r="M433" s="155"/>
      <c r="N433" s="155"/>
      <c r="O433" s="154"/>
      <c r="P433" s="155"/>
      <c r="Q433" s="155"/>
      <c r="R433" s="155"/>
      <c r="S433" s="155"/>
      <c r="T433" s="154"/>
      <c r="U433" s="155"/>
      <c r="V433" s="155"/>
      <c r="W433" s="155"/>
      <c r="X433" s="155"/>
      <c r="Y433" s="154"/>
      <c r="Z433" s="155"/>
      <c r="AA433" s="155"/>
      <c r="AB433" s="155"/>
      <c r="AC433" s="155"/>
      <c r="AD433" s="154"/>
      <c r="AE433" s="155"/>
      <c r="AF433" s="155"/>
      <c r="AG433" s="155"/>
      <c r="AH433" s="155"/>
      <c r="AI433" s="154"/>
      <c r="AJ433" s="155"/>
      <c r="AK433" s="155"/>
      <c r="AL433" s="155"/>
      <c r="AM433" s="155"/>
      <c r="AN433" s="156"/>
    </row>
    <row r="434" spans="1:40" s="28" customFormat="1" ht="19" customHeight="1">
      <c r="A434" s="153"/>
      <c r="B434" s="153"/>
      <c r="C434" s="153"/>
      <c r="D434" s="153"/>
      <c r="E434" s="154"/>
      <c r="F434" s="155"/>
      <c r="G434" s="155"/>
      <c r="H434" s="155"/>
      <c r="I434" s="155"/>
      <c r="J434" s="154"/>
      <c r="K434" s="155"/>
      <c r="L434" s="155"/>
      <c r="M434" s="155"/>
      <c r="N434" s="155"/>
      <c r="O434" s="154"/>
      <c r="P434" s="155"/>
      <c r="Q434" s="155"/>
      <c r="R434" s="155"/>
      <c r="S434" s="155"/>
      <c r="T434" s="154"/>
      <c r="U434" s="155"/>
      <c r="V434" s="155"/>
      <c r="W434" s="155"/>
      <c r="X434" s="155"/>
      <c r="Y434" s="154"/>
      <c r="Z434" s="155"/>
      <c r="AA434" s="155"/>
      <c r="AB434" s="155"/>
      <c r="AC434" s="155"/>
      <c r="AD434" s="154"/>
      <c r="AE434" s="155"/>
      <c r="AF434" s="155"/>
      <c r="AG434" s="155"/>
      <c r="AH434" s="155"/>
      <c r="AI434" s="154"/>
      <c r="AJ434" s="155"/>
      <c r="AK434" s="155"/>
      <c r="AL434" s="155"/>
      <c r="AM434" s="155"/>
      <c r="AN434" s="156"/>
    </row>
    <row r="435" spans="1:40" s="28" customFormat="1" ht="19" customHeight="1">
      <c r="A435" s="153"/>
      <c r="B435" s="153"/>
      <c r="C435" s="153"/>
      <c r="D435" s="153"/>
      <c r="E435" s="154"/>
      <c r="F435" s="155"/>
      <c r="G435" s="155"/>
      <c r="H435" s="155"/>
      <c r="I435" s="155"/>
      <c r="J435" s="154"/>
      <c r="K435" s="155"/>
      <c r="L435" s="155"/>
      <c r="M435" s="155"/>
      <c r="N435" s="155"/>
      <c r="O435" s="154"/>
      <c r="P435" s="155"/>
      <c r="Q435" s="155"/>
      <c r="R435" s="155"/>
      <c r="S435" s="155"/>
      <c r="T435" s="154"/>
      <c r="U435" s="155"/>
      <c r="V435" s="155"/>
      <c r="W435" s="155"/>
      <c r="X435" s="155"/>
      <c r="Y435" s="154"/>
      <c r="Z435" s="155"/>
      <c r="AA435" s="155"/>
      <c r="AB435" s="155"/>
      <c r="AC435" s="155"/>
      <c r="AD435" s="154"/>
      <c r="AE435" s="155"/>
      <c r="AF435" s="155"/>
      <c r="AG435" s="155"/>
      <c r="AH435" s="155"/>
      <c r="AI435" s="154"/>
      <c r="AJ435" s="155"/>
      <c r="AK435" s="155"/>
      <c r="AL435" s="155"/>
      <c r="AM435" s="155"/>
      <c r="AN435" s="156"/>
    </row>
    <row r="436" spans="1:40" s="28" customFormat="1" ht="19" customHeight="1">
      <c r="A436" s="153"/>
      <c r="B436" s="153"/>
      <c r="C436" s="153"/>
      <c r="D436" s="153"/>
      <c r="E436" s="154"/>
      <c r="F436" s="155"/>
      <c r="G436" s="155"/>
      <c r="H436" s="155"/>
      <c r="I436" s="155"/>
      <c r="J436" s="154"/>
      <c r="K436" s="155"/>
      <c r="L436" s="155"/>
      <c r="M436" s="155"/>
      <c r="N436" s="155"/>
      <c r="O436" s="154"/>
      <c r="P436" s="155"/>
      <c r="Q436" s="155"/>
      <c r="R436" s="155"/>
      <c r="S436" s="155"/>
      <c r="T436" s="154"/>
      <c r="U436" s="155"/>
      <c r="V436" s="155"/>
      <c r="W436" s="155"/>
      <c r="X436" s="155"/>
      <c r="Y436" s="154"/>
      <c r="Z436" s="155"/>
      <c r="AA436" s="155"/>
      <c r="AB436" s="155"/>
      <c r="AC436" s="155"/>
      <c r="AD436" s="154"/>
      <c r="AE436" s="155"/>
      <c r="AF436" s="155"/>
      <c r="AG436" s="155"/>
      <c r="AH436" s="155"/>
      <c r="AI436" s="154"/>
      <c r="AJ436" s="155"/>
      <c r="AK436" s="155"/>
      <c r="AL436" s="155"/>
      <c r="AM436" s="155"/>
      <c r="AN436" s="156"/>
    </row>
    <row r="437" spans="1:40" s="28" customFormat="1" ht="19" customHeight="1">
      <c r="A437" s="153"/>
      <c r="B437" s="153"/>
      <c r="C437" s="153"/>
      <c r="D437" s="153"/>
      <c r="E437" s="154"/>
      <c r="F437" s="155"/>
      <c r="G437" s="155"/>
      <c r="H437" s="155"/>
      <c r="I437" s="155"/>
      <c r="J437" s="154"/>
      <c r="K437" s="155"/>
      <c r="L437" s="155"/>
      <c r="M437" s="155"/>
      <c r="N437" s="155"/>
      <c r="O437" s="154"/>
      <c r="P437" s="155"/>
      <c r="Q437" s="155"/>
      <c r="R437" s="155"/>
      <c r="S437" s="155"/>
      <c r="T437" s="154"/>
      <c r="U437" s="155"/>
      <c r="V437" s="155"/>
      <c r="W437" s="155"/>
      <c r="X437" s="155"/>
      <c r="Y437" s="154"/>
      <c r="Z437" s="155"/>
      <c r="AA437" s="155"/>
      <c r="AB437" s="155"/>
      <c r="AC437" s="155"/>
      <c r="AD437" s="154"/>
      <c r="AE437" s="155"/>
      <c r="AF437" s="155"/>
      <c r="AG437" s="155"/>
      <c r="AH437" s="155"/>
      <c r="AI437" s="154"/>
      <c r="AJ437" s="155"/>
      <c r="AK437" s="155"/>
      <c r="AL437" s="155"/>
      <c r="AM437" s="155"/>
      <c r="AN437" s="156"/>
    </row>
    <row r="438" spans="1:40" s="28" customFormat="1" ht="19" customHeight="1">
      <c r="A438" s="153"/>
      <c r="B438" s="153"/>
      <c r="C438" s="153"/>
      <c r="D438" s="153"/>
      <c r="E438" s="154"/>
      <c r="F438" s="155"/>
      <c r="G438" s="155"/>
      <c r="H438" s="155"/>
      <c r="I438" s="155"/>
      <c r="J438" s="154"/>
      <c r="K438" s="155"/>
      <c r="L438" s="155"/>
      <c r="M438" s="155"/>
      <c r="N438" s="155"/>
      <c r="O438" s="154"/>
      <c r="P438" s="155"/>
      <c r="Q438" s="155"/>
      <c r="R438" s="155"/>
      <c r="S438" s="155"/>
      <c r="T438" s="154"/>
      <c r="U438" s="155"/>
      <c r="V438" s="155"/>
      <c r="W438" s="155"/>
      <c r="X438" s="155"/>
      <c r="Y438" s="154"/>
      <c r="Z438" s="155"/>
      <c r="AA438" s="155"/>
      <c r="AB438" s="155"/>
      <c r="AC438" s="155"/>
      <c r="AD438" s="154"/>
      <c r="AE438" s="155"/>
      <c r="AF438" s="155"/>
      <c r="AG438" s="155"/>
      <c r="AH438" s="155"/>
      <c r="AI438" s="154"/>
      <c r="AJ438" s="155"/>
      <c r="AK438" s="155"/>
      <c r="AL438" s="155"/>
      <c r="AM438" s="155"/>
      <c r="AN438" s="156"/>
    </row>
    <row r="439" spans="1:40" s="28" customFormat="1" ht="19" customHeight="1">
      <c r="A439" s="153"/>
      <c r="B439" s="153"/>
      <c r="C439" s="153"/>
      <c r="D439" s="153"/>
      <c r="E439" s="154"/>
      <c r="F439" s="155"/>
      <c r="G439" s="155"/>
      <c r="H439" s="155"/>
      <c r="I439" s="155"/>
      <c r="J439" s="154"/>
      <c r="K439" s="155"/>
      <c r="L439" s="155"/>
      <c r="M439" s="155"/>
      <c r="N439" s="155"/>
      <c r="O439" s="154"/>
      <c r="P439" s="155"/>
      <c r="Q439" s="155"/>
      <c r="R439" s="155"/>
      <c r="S439" s="155"/>
      <c r="T439" s="154"/>
      <c r="U439" s="155"/>
      <c r="V439" s="155"/>
      <c r="W439" s="155"/>
      <c r="X439" s="155"/>
      <c r="Y439" s="154"/>
      <c r="Z439" s="155"/>
      <c r="AA439" s="155"/>
      <c r="AB439" s="155"/>
      <c r="AC439" s="155"/>
      <c r="AD439" s="154"/>
      <c r="AE439" s="155"/>
      <c r="AF439" s="155"/>
      <c r="AG439" s="155"/>
      <c r="AH439" s="155"/>
      <c r="AI439" s="154"/>
      <c r="AJ439" s="155"/>
      <c r="AK439" s="155"/>
      <c r="AL439" s="155"/>
      <c r="AM439" s="155"/>
      <c r="AN439" s="156"/>
    </row>
    <row r="440" spans="1:40" s="28" customFormat="1" ht="19" customHeight="1">
      <c r="A440" s="153"/>
      <c r="B440" s="153"/>
      <c r="C440" s="153"/>
      <c r="D440" s="153"/>
      <c r="E440" s="154"/>
      <c r="F440" s="155"/>
      <c r="G440" s="155"/>
      <c r="H440" s="155"/>
      <c r="I440" s="155"/>
      <c r="J440" s="154"/>
      <c r="K440" s="155"/>
      <c r="L440" s="155"/>
      <c r="M440" s="155"/>
      <c r="N440" s="155"/>
      <c r="O440" s="154"/>
      <c r="P440" s="155"/>
      <c r="Q440" s="155"/>
      <c r="R440" s="155"/>
      <c r="S440" s="155"/>
      <c r="T440" s="154"/>
      <c r="U440" s="155"/>
      <c r="V440" s="155"/>
      <c r="W440" s="155"/>
      <c r="X440" s="155"/>
      <c r="Y440" s="154"/>
      <c r="Z440" s="155"/>
      <c r="AA440" s="155"/>
      <c r="AB440" s="155"/>
      <c r="AC440" s="155"/>
      <c r="AD440" s="154"/>
      <c r="AE440" s="155"/>
      <c r="AF440" s="155"/>
      <c r="AG440" s="155"/>
      <c r="AH440" s="155"/>
      <c r="AI440" s="154"/>
      <c r="AJ440" s="155"/>
      <c r="AK440" s="155"/>
      <c r="AL440" s="155"/>
      <c r="AM440" s="155"/>
      <c r="AN440" s="156"/>
    </row>
    <row r="441" spans="1:40" s="28" customFormat="1" ht="19" customHeight="1">
      <c r="A441" s="153"/>
      <c r="B441" s="153"/>
      <c r="C441" s="153"/>
      <c r="D441" s="153"/>
      <c r="E441" s="154"/>
      <c r="F441" s="155"/>
      <c r="G441" s="155"/>
      <c r="H441" s="155"/>
      <c r="I441" s="155"/>
      <c r="J441" s="154"/>
      <c r="K441" s="155"/>
      <c r="L441" s="155"/>
      <c r="M441" s="155"/>
      <c r="N441" s="155"/>
      <c r="O441" s="154"/>
      <c r="P441" s="155"/>
      <c r="Q441" s="155"/>
      <c r="R441" s="155"/>
      <c r="S441" s="155"/>
      <c r="T441" s="154"/>
      <c r="U441" s="155"/>
      <c r="V441" s="155"/>
      <c r="W441" s="155"/>
      <c r="X441" s="155"/>
      <c r="Y441" s="154"/>
      <c r="Z441" s="155"/>
      <c r="AA441" s="155"/>
      <c r="AB441" s="155"/>
      <c r="AC441" s="155"/>
      <c r="AD441" s="154"/>
      <c r="AE441" s="155"/>
      <c r="AF441" s="155"/>
      <c r="AG441" s="155"/>
      <c r="AH441" s="155"/>
      <c r="AI441" s="154"/>
      <c r="AJ441" s="155"/>
      <c r="AK441" s="155"/>
      <c r="AL441" s="155"/>
      <c r="AM441" s="155"/>
      <c r="AN441" s="156"/>
    </row>
    <row r="442" spans="1:40" s="28" customFormat="1" ht="19" customHeight="1">
      <c r="A442" s="153"/>
      <c r="B442" s="153"/>
      <c r="C442" s="153"/>
      <c r="D442" s="153"/>
      <c r="E442" s="154"/>
      <c r="F442" s="155"/>
      <c r="G442" s="155"/>
      <c r="H442" s="155"/>
      <c r="I442" s="155"/>
      <c r="J442" s="154"/>
      <c r="K442" s="155"/>
      <c r="L442" s="155"/>
      <c r="M442" s="155"/>
      <c r="N442" s="155"/>
      <c r="O442" s="154"/>
      <c r="P442" s="155"/>
      <c r="Q442" s="155"/>
      <c r="R442" s="155"/>
      <c r="S442" s="155"/>
      <c r="T442" s="154"/>
      <c r="U442" s="155"/>
      <c r="V442" s="155"/>
      <c r="W442" s="155"/>
      <c r="X442" s="155"/>
      <c r="Y442" s="154"/>
      <c r="Z442" s="155"/>
      <c r="AA442" s="155"/>
      <c r="AB442" s="155"/>
      <c r="AC442" s="155"/>
      <c r="AD442" s="154"/>
      <c r="AE442" s="155"/>
      <c r="AF442" s="155"/>
      <c r="AG442" s="155"/>
      <c r="AH442" s="155"/>
      <c r="AI442" s="154"/>
      <c r="AJ442" s="155"/>
      <c r="AK442" s="155"/>
      <c r="AL442" s="155"/>
      <c r="AM442" s="155"/>
      <c r="AN442" s="156"/>
    </row>
    <row r="443" spans="1:40" s="28" customFormat="1" ht="19" customHeight="1">
      <c r="A443" s="153"/>
      <c r="B443" s="153"/>
      <c r="C443" s="153"/>
      <c r="D443" s="153"/>
      <c r="E443" s="154"/>
      <c r="F443" s="155"/>
      <c r="G443" s="155"/>
      <c r="H443" s="155"/>
      <c r="I443" s="155"/>
      <c r="J443" s="154"/>
      <c r="K443" s="155"/>
      <c r="L443" s="155"/>
      <c r="M443" s="155"/>
      <c r="N443" s="155"/>
      <c r="O443" s="154"/>
      <c r="P443" s="155"/>
      <c r="Q443" s="155"/>
      <c r="R443" s="155"/>
      <c r="S443" s="155"/>
      <c r="T443" s="154"/>
      <c r="U443" s="155"/>
      <c r="V443" s="155"/>
      <c r="W443" s="155"/>
      <c r="X443" s="155"/>
      <c r="Y443" s="154"/>
      <c r="Z443" s="155"/>
      <c r="AA443" s="155"/>
      <c r="AB443" s="155"/>
      <c r="AC443" s="155"/>
      <c r="AD443" s="154"/>
      <c r="AE443" s="155"/>
      <c r="AF443" s="155"/>
      <c r="AG443" s="155"/>
      <c r="AH443" s="155"/>
      <c r="AI443" s="154"/>
      <c r="AJ443" s="155"/>
      <c r="AK443" s="155"/>
      <c r="AL443" s="155"/>
      <c r="AM443" s="155"/>
      <c r="AN443" s="156"/>
    </row>
    <row r="444" spans="1:40" s="28" customFormat="1" ht="19" customHeight="1">
      <c r="A444" s="153"/>
      <c r="B444" s="153"/>
      <c r="C444" s="153"/>
      <c r="D444" s="153"/>
      <c r="E444" s="154"/>
      <c r="F444" s="155"/>
      <c r="G444" s="155"/>
      <c r="H444" s="155"/>
      <c r="I444" s="155"/>
      <c r="J444" s="154"/>
      <c r="K444" s="155"/>
      <c r="L444" s="155"/>
      <c r="M444" s="155"/>
      <c r="N444" s="155"/>
      <c r="O444" s="154"/>
      <c r="P444" s="155"/>
      <c r="Q444" s="155"/>
      <c r="R444" s="155"/>
      <c r="S444" s="155"/>
      <c r="T444" s="154"/>
      <c r="U444" s="155"/>
      <c r="V444" s="155"/>
      <c r="W444" s="155"/>
      <c r="X444" s="155"/>
      <c r="Y444" s="154"/>
      <c r="Z444" s="155"/>
      <c r="AA444" s="155"/>
      <c r="AB444" s="155"/>
      <c r="AC444" s="155"/>
      <c r="AD444" s="154"/>
      <c r="AE444" s="155"/>
      <c r="AF444" s="155"/>
      <c r="AG444" s="155"/>
      <c r="AH444" s="155"/>
      <c r="AI444" s="154"/>
      <c r="AJ444" s="155"/>
      <c r="AK444" s="155"/>
      <c r="AL444" s="155"/>
      <c r="AM444" s="155"/>
      <c r="AN444" s="156"/>
    </row>
    <row r="445" spans="1:40" s="28" customFormat="1" ht="19" customHeight="1">
      <c r="A445" s="153"/>
      <c r="B445" s="153"/>
      <c r="C445" s="153"/>
      <c r="D445" s="153"/>
      <c r="E445" s="154"/>
      <c r="F445" s="155"/>
      <c r="G445" s="155"/>
      <c r="H445" s="155"/>
      <c r="I445" s="155"/>
      <c r="J445" s="154"/>
      <c r="K445" s="155"/>
      <c r="L445" s="155"/>
      <c r="M445" s="155"/>
      <c r="N445" s="155"/>
      <c r="O445" s="154"/>
      <c r="P445" s="155"/>
      <c r="Q445" s="155"/>
      <c r="R445" s="155"/>
      <c r="S445" s="155"/>
      <c r="T445" s="154"/>
      <c r="U445" s="155"/>
      <c r="V445" s="155"/>
      <c r="W445" s="155"/>
      <c r="X445" s="155"/>
      <c r="Y445" s="154"/>
      <c r="Z445" s="155"/>
      <c r="AA445" s="155"/>
      <c r="AB445" s="155"/>
      <c r="AC445" s="155"/>
      <c r="AD445" s="154"/>
      <c r="AE445" s="155"/>
      <c r="AF445" s="155"/>
      <c r="AG445" s="155"/>
      <c r="AH445" s="155"/>
      <c r="AI445" s="154"/>
      <c r="AJ445" s="155"/>
      <c r="AK445" s="155"/>
      <c r="AL445" s="155"/>
      <c r="AM445" s="155"/>
      <c r="AN445" s="156"/>
    </row>
    <row r="446" spans="1:40" s="28" customFormat="1" ht="19" customHeight="1">
      <c r="A446" s="153"/>
      <c r="B446" s="153"/>
      <c r="C446" s="153"/>
      <c r="D446" s="153"/>
      <c r="E446" s="154"/>
      <c r="F446" s="155"/>
      <c r="G446" s="155"/>
      <c r="H446" s="155"/>
      <c r="I446" s="155"/>
      <c r="J446" s="154"/>
      <c r="K446" s="155"/>
      <c r="L446" s="155"/>
      <c r="M446" s="155"/>
      <c r="N446" s="155"/>
      <c r="O446" s="154"/>
      <c r="P446" s="155"/>
      <c r="Q446" s="155"/>
      <c r="R446" s="155"/>
      <c r="S446" s="155"/>
      <c r="T446" s="154"/>
      <c r="U446" s="155"/>
      <c r="V446" s="155"/>
      <c r="W446" s="155"/>
      <c r="X446" s="155"/>
      <c r="Y446" s="154"/>
      <c r="Z446" s="155"/>
      <c r="AA446" s="155"/>
      <c r="AB446" s="155"/>
      <c r="AC446" s="155"/>
      <c r="AD446" s="154"/>
      <c r="AE446" s="155"/>
      <c r="AF446" s="155"/>
      <c r="AG446" s="155"/>
      <c r="AH446" s="155"/>
      <c r="AI446" s="154"/>
      <c r="AJ446" s="155"/>
      <c r="AK446" s="155"/>
      <c r="AL446" s="155"/>
      <c r="AM446" s="155"/>
      <c r="AN446" s="156"/>
    </row>
    <row r="447" spans="1:40" s="28" customFormat="1" ht="19" customHeight="1">
      <c r="A447" s="153"/>
      <c r="B447" s="153"/>
      <c r="C447" s="153"/>
      <c r="D447" s="153"/>
      <c r="E447" s="154"/>
      <c r="F447" s="155"/>
      <c r="G447" s="155"/>
      <c r="H447" s="155"/>
      <c r="I447" s="155"/>
      <c r="J447" s="154"/>
      <c r="K447" s="155"/>
      <c r="L447" s="155"/>
      <c r="M447" s="155"/>
      <c r="N447" s="155"/>
      <c r="O447" s="154"/>
      <c r="P447" s="155"/>
      <c r="Q447" s="155"/>
      <c r="R447" s="155"/>
      <c r="S447" s="155"/>
      <c r="T447" s="154"/>
      <c r="U447" s="155"/>
      <c r="V447" s="155"/>
      <c r="W447" s="155"/>
      <c r="X447" s="155"/>
      <c r="Y447" s="154"/>
      <c r="Z447" s="155"/>
      <c r="AA447" s="155"/>
      <c r="AB447" s="155"/>
      <c r="AC447" s="155"/>
      <c r="AD447" s="154"/>
      <c r="AE447" s="155"/>
      <c r="AF447" s="155"/>
      <c r="AG447" s="155"/>
      <c r="AH447" s="155"/>
      <c r="AI447" s="154"/>
      <c r="AJ447" s="155"/>
      <c r="AK447" s="155"/>
      <c r="AL447" s="155"/>
      <c r="AM447" s="155"/>
      <c r="AN447" s="156"/>
    </row>
    <row r="448" spans="1:40" s="28" customFormat="1" ht="19" customHeight="1">
      <c r="A448" s="153"/>
      <c r="B448" s="153"/>
      <c r="C448" s="153"/>
      <c r="D448" s="153"/>
      <c r="E448" s="154"/>
      <c r="F448" s="155"/>
      <c r="G448" s="155"/>
      <c r="H448" s="155"/>
      <c r="I448" s="155"/>
      <c r="J448" s="154"/>
      <c r="K448" s="155"/>
      <c r="L448" s="155"/>
      <c r="M448" s="155"/>
      <c r="N448" s="155"/>
      <c r="O448" s="154"/>
      <c r="P448" s="155"/>
      <c r="Q448" s="155"/>
      <c r="R448" s="155"/>
      <c r="S448" s="155"/>
      <c r="T448" s="154"/>
      <c r="U448" s="155"/>
      <c r="V448" s="155"/>
      <c r="W448" s="155"/>
      <c r="X448" s="155"/>
      <c r="Y448" s="154"/>
      <c r="Z448" s="155"/>
      <c r="AA448" s="155"/>
      <c r="AB448" s="155"/>
      <c r="AC448" s="155"/>
      <c r="AD448" s="154"/>
      <c r="AE448" s="155"/>
      <c r="AF448" s="155"/>
      <c r="AG448" s="155"/>
      <c r="AH448" s="155"/>
      <c r="AI448" s="154"/>
      <c r="AJ448" s="155"/>
      <c r="AK448" s="155"/>
      <c r="AL448" s="155"/>
      <c r="AM448" s="155"/>
      <c r="AN448" s="156"/>
    </row>
    <row r="449" spans="1:40" s="28" customFormat="1" ht="19" customHeight="1">
      <c r="A449" s="153"/>
      <c r="B449" s="153"/>
      <c r="C449" s="153"/>
      <c r="D449" s="153"/>
      <c r="E449" s="154"/>
      <c r="F449" s="155"/>
      <c r="G449" s="155"/>
      <c r="H449" s="155"/>
      <c r="I449" s="155"/>
      <c r="J449" s="154"/>
      <c r="K449" s="155"/>
      <c r="L449" s="155"/>
      <c r="M449" s="155"/>
      <c r="N449" s="155"/>
      <c r="O449" s="154"/>
      <c r="P449" s="155"/>
      <c r="Q449" s="155"/>
      <c r="R449" s="155"/>
      <c r="S449" s="155"/>
      <c r="T449" s="154"/>
      <c r="U449" s="155"/>
      <c r="V449" s="155"/>
      <c r="W449" s="155"/>
      <c r="X449" s="155"/>
      <c r="Y449" s="154"/>
      <c r="Z449" s="155"/>
      <c r="AA449" s="155"/>
      <c r="AB449" s="155"/>
      <c r="AC449" s="155"/>
      <c r="AD449" s="154"/>
      <c r="AE449" s="155"/>
      <c r="AF449" s="155"/>
      <c r="AG449" s="155"/>
      <c r="AH449" s="155"/>
      <c r="AI449" s="154"/>
      <c r="AJ449" s="155"/>
      <c r="AK449" s="155"/>
      <c r="AL449" s="155"/>
      <c r="AM449" s="155"/>
      <c r="AN449" s="156"/>
    </row>
    <row r="450" spans="1:40" s="28" customFormat="1" ht="19" customHeight="1">
      <c r="A450" s="153"/>
      <c r="B450" s="153"/>
      <c r="C450" s="153"/>
      <c r="D450" s="153"/>
      <c r="E450" s="154"/>
      <c r="F450" s="155"/>
      <c r="G450" s="155"/>
      <c r="H450" s="155"/>
      <c r="I450" s="155"/>
      <c r="J450" s="154"/>
      <c r="K450" s="155"/>
      <c r="L450" s="155"/>
      <c r="M450" s="155"/>
      <c r="N450" s="155"/>
      <c r="O450" s="154"/>
      <c r="P450" s="155"/>
      <c r="Q450" s="155"/>
      <c r="R450" s="155"/>
      <c r="S450" s="155"/>
      <c r="T450" s="154"/>
      <c r="U450" s="155"/>
      <c r="V450" s="155"/>
      <c r="W450" s="155"/>
      <c r="X450" s="155"/>
      <c r="Y450" s="154"/>
      <c r="Z450" s="155"/>
      <c r="AA450" s="155"/>
      <c r="AB450" s="155"/>
      <c r="AC450" s="155"/>
      <c r="AD450" s="154"/>
      <c r="AE450" s="155"/>
      <c r="AF450" s="155"/>
      <c r="AG450" s="155"/>
      <c r="AH450" s="155"/>
      <c r="AI450" s="154"/>
      <c r="AJ450" s="155"/>
      <c r="AK450" s="155"/>
      <c r="AL450" s="155"/>
      <c r="AM450" s="155"/>
      <c r="AN450" s="156"/>
    </row>
    <row r="451" spans="1:40" s="28" customFormat="1" ht="19" customHeight="1">
      <c r="A451" s="153"/>
      <c r="B451" s="153"/>
      <c r="C451" s="153"/>
      <c r="D451" s="153"/>
      <c r="E451" s="154"/>
      <c r="F451" s="155"/>
      <c r="G451" s="155"/>
      <c r="H451" s="155"/>
      <c r="I451" s="155"/>
      <c r="J451" s="154"/>
      <c r="K451" s="155"/>
      <c r="L451" s="155"/>
      <c r="M451" s="155"/>
      <c r="N451" s="155"/>
      <c r="O451" s="154"/>
      <c r="P451" s="155"/>
      <c r="Q451" s="155"/>
      <c r="R451" s="155"/>
      <c r="S451" s="155"/>
      <c r="T451" s="154"/>
      <c r="U451" s="155"/>
      <c r="V451" s="155"/>
      <c r="W451" s="155"/>
      <c r="X451" s="155"/>
      <c r="Y451" s="154"/>
      <c r="Z451" s="155"/>
      <c r="AA451" s="155"/>
      <c r="AB451" s="155"/>
      <c r="AC451" s="155"/>
      <c r="AD451" s="154"/>
      <c r="AE451" s="155"/>
      <c r="AF451" s="155"/>
      <c r="AG451" s="155"/>
      <c r="AH451" s="155"/>
      <c r="AI451" s="154"/>
      <c r="AJ451" s="155"/>
      <c r="AK451" s="155"/>
      <c r="AL451" s="155"/>
      <c r="AM451" s="155"/>
      <c r="AN451" s="156"/>
    </row>
    <row r="452" spans="1:40" s="28" customFormat="1" ht="19" customHeight="1">
      <c r="A452" s="153"/>
      <c r="B452" s="153"/>
      <c r="C452" s="153"/>
      <c r="D452" s="153"/>
      <c r="E452" s="154"/>
      <c r="F452" s="155"/>
      <c r="G452" s="155"/>
      <c r="H452" s="155"/>
      <c r="I452" s="155"/>
      <c r="J452" s="154"/>
      <c r="K452" s="155"/>
      <c r="L452" s="155"/>
      <c r="M452" s="155"/>
      <c r="N452" s="155"/>
      <c r="O452" s="154"/>
      <c r="P452" s="155"/>
      <c r="Q452" s="155"/>
      <c r="R452" s="155"/>
      <c r="S452" s="155"/>
      <c r="T452" s="154"/>
      <c r="U452" s="155"/>
      <c r="V452" s="155"/>
      <c r="W452" s="155"/>
      <c r="X452" s="155"/>
      <c r="Y452" s="154"/>
      <c r="Z452" s="155"/>
      <c r="AA452" s="155"/>
      <c r="AB452" s="155"/>
      <c r="AC452" s="155"/>
      <c r="AD452" s="154"/>
      <c r="AE452" s="155"/>
      <c r="AF452" s="155"/>
      <c r="AG452" s="155"/>
      <c r="AH452" s="155"/>
      <c r="AI452" s="154"/>
      <c r="AJ452" s="155"/>
      <c r="AK452" s="155"/>
      <c r="AL452" s="155"/>
      <c r="AM452" s="155"/>
      <c r="AN452" s="156"/>
    </row>
    <row r="453" spans="1:40" s="28" customFormat="1" ht="19" customHeight="1">
      <c r="A453" s="153"/>
      <c r="B453" s="153"/>
      <c r="C453" s="153"/>
      <c r="D453" s="153"/>
      <c r="E453" s="154"/>
      <c r="F453" s="155"/>
      <c r="G453" s="155"/>
      <c r="H453" s="155"/>
      <c r="I453" s="155"/>
      <c r="J453" s="154"/>
      <c r="K453" s="155"/>
      <c r="L453" s="155"/>
      <c r="M453" s="155"/>
      <c r="N453" s="155"/>
      <c r="O453" s="154"/>
      <c r="P453" s="155"/>
      <c r="Q453" s="155"/>
      <c r="R453" s="155"/>
      <c r="S453" s="155"/>
      <c r="T453" s="154"/>
      <c r="U453" s="155"/>
      <c r="V453" s="155"/>
      <c r="W453" s="155"/>
      <c r="X453" s="155"/>
      <c r="Y453" s="154"/>
      <c r="Z453" s="155"/>
      <c r="AA453" s="155"/>
      <c r="AB453" s="155"/>
      <c r="AC453" s="155"/>
      <c r="AD453" s="154"/>
      <c r="AE453" s="155"/>
      <c r="AF453" s="155"/>
      <c r="AG453" s="155"/>
      <c r="AH453" s="155"/>
      <c r="AI453" s="154"/>
      <c r="AJ453" s="155"/>
      <c r="AK453" s="155"/>
      <c r="AL453" s="155"/>
      <c r="AM453" s="155"/>
      <c r="AN453" s="156"/>
    </row>
    <row r="454" spans="1:40" s="28" customFormat="1" ht="19" customHeight="1">
      <c r="A454" s="153"/>
      <c r="B454" s="153"/>
      <c r="C454" s="153"/>
      <c r="D454" s="153"/>
      <c r="E454" s="154"/>
      <c r="F454" s="155"/>
      <c r="G454" s="155"/>
      <c r="H454" s="155"/>
      <c r="I454" s="155"/>
      <c r="J454" s="154"/>
      <c r="K454" s="155"/>
      <c r="L454" s="155"/>
      <c r="M454" s="155"/>
      <c r="N454" s="155"/>
      <c r="O454" s="154"/>
      <c r="P454" s="155"/>
      <c r="Q454" s="155"/>
      <c r="R454" s="155"/>
      <c r="S454" s="155"/>
      <c r="T454" s="154"/>
      <c r="U454" s="155"/>
      <c r="V454" s="155"/>
      <c r="W454" s="155"/>
      <c r="X454" s="155"/>
      <c r="Y454" s="154"/>
      <c r="Z454" s="155"/>
      <c r="AA454" s="155"/>
      <c r="AB454" s="155"/>
      <c r="AC454" s="155"/>
      <c r="AD454" s="154"/>
      <c r="AE454" s="155"/>
      <c r="AF454" s="155"/>
      <c r="AG454" s="155"/>
      <c r="AH454" s="155"/>
      <c r="AI454" s="154"/>
      <c r="AJ454" s="155"/>
      <c r="AK454" s="155"/>
      <c r="AL454" s="155"/>
      <c r="AM454" s="155"/>
      <c r="AN454" s="156"/>
    </row>
    <row r="455" spans="1:40" s="28" customFormat="1" ht="19" customHeight="1">
      <c r="A455" s="153"/>
      <c r="B455" s="153"/>
      <c r="C455" s="153"/>
      <c r="D455" s="153"/>
      <c r="E455" s="154"/>
      <c r="F455" s="155"/>
      <c r="G455" s="155"/>
      <c r="H455" s="155"/>
      <c r="I455" s="155"/>
      <c r="J455" s="154"/>
      <c r="K455" s="155"/>
      <c r="L455" s="155"/>
      <c r="M455" s="155"/>
      <c r="N455" s="155"/>
      <c r="O455" s="154"/>
      <c r="P455" s="155"/>
      <c r="Q455" s="155"/>
      <c r="R455" s="155"/>
      <c r="S455" s="155"/>
      <c r="T455" s="154"/>
      <c r="U455" s="155"/>
      <c r="V455" s="155"/>
      <c r="W455" s="155"/>
      <c r="X455" s="155"/>
      <c r="Y455" s="154"/>
      <c r="Z455" s="155"/>
      <c r="AA455" s="155"/>
      <c r="AB455" s="155"/>
      <c r="AC455" s="155"/>
      <c r="AD455" s="154"/>
      <c r="AE455" s="155"/>
      <c r="AF455" s="155"/>
      <c r="AG455" s="155"/>
      <c r="AH455" s="155"/>
      <c r="AI455" s="154"/>
      <c r="AJ455" s="155"/>
      <c r="AK455" s="155"/>
      <c r="AL455" s="155"/>
      <c r="AM455" s="155"/>
      <c r="AN455" s="156"/>
    </row>
    <row r="456" spans="1:40" s="28" customFormat="1" ht="19" customHeight="1">
      <c r="A456" s="153"/>
      <c r="B456" s="153"/>
      <c r="C456" s="153"/>
      <c r="D456" s="153"/>
      <c r="E456" s="154"/>
      <c r="F456" s="155"/>
      <c r="G456" s="155"/>
      <c r="H456" s="155"/>
      <c r="I456" s="155"/>
      <c r="J456" s="154"/>
      <c r="K456" s="155"/>
      <c r="L456" s="155"/>
      <c r="M456" s="155"/>
      <c r="N456" s="155"/>
      <c r="O456" s="154"/>
      <c r="P456" s="155"/>
      <c r="Q456" s="155"/>
      <c r="R456" s="155"/>
      <c r="S456" s="155"/>
      <c r="T456" s="154"/>
      <c r="U456" s="155"/>
      <c r="V456" s="155"/>
      <c r="W456" s="155"/>
      <c r="X456" s="155"/>
      <c r="Y456" s="154"/>
      <c r="Z456" s="155"/>
      <c r="AA456" s="155"/>
      <c r="AB456" s="155"/>
      <c r="AC456" s="155"/>
      <c r="AD456" s="154"/>
      <c r="AE456" s="155"/>
      <c r="AF456" s="155"/>
      <c r="AG456" s="155"/>
      <c r="AH456" s="155"/>
      <c r="AI456" s="154"/>
      <c r="AJ456" s="155"/>
      <c r="AK456" s="155"/>
      <c r="AL456" s="155"/>
      <c r="AM456" s="155"/>
      <c r="AN456" s="156"/>
    </row>
    <row r="457" spans="1:40" s="28" customFormat="1" ht="19" customHeight="1">
      <c r="A457" s="153"/>
      <c r="B457" s="153"/>
      <c r="C457" s="153"/>
      <c r="D457" s="153"/>
      <c r="E457" s="154"/>
      <c r="F457" s="155"/>
      <c r="G457" s="155"/>
      <c r="H457" s="155"/>
      <c r="I457" s="155"/>
      <c r="J457" s="154"/>
      <c r="K457" s="155"/>
      <c r="L457" s="155"/>
      <c r="M457" s="155"/>
      <c r="N457" s="155"/>
      <c r="O457" s="154"/>
      <c r="P457" s="155"/>
      <c r="Q457" s="155"/>
      <c r="R457" s="155"/>
      <c r="S457" s="155"/>
      <c r="T457" s="154"/>
      <c r="U457" s="155"/>
      <c r="V457" s="155"/>
      <c r="W457" s="155"/>
      <c r="X457" s="155"/>
      <c r="Y457" s="154"/>
      <c r="Z457" s="155"/>
      <c r="AA457" s="155"/>
      <c r="AB457" s="155"/>
      <c r="AC457" s="155"/>
      <c r="AD457" s="154"/>
      <c r="AE457" s="155"/>
      <c r="AF457" s="155"/>
      <c r="AG457" s="155"/>
      <c r="AH457" s="155"/>
      <c r="AI457" s="154"/>
      <c r="AJ457" s="155"/>
      <c r="AK457" s="155"/>
      <c r="AL457" s="155"/>
      <c r="AM457" s="155"/>
      <c r="AN457" s="156"/>
    </row>
    <row r="458" spans="1:40" s="28" customFormat="1" ht="19" customHeight="1">
      <c r="A458" s="153"/>
      <c r="B458" s="153"/>
      <c r="C458" s="153"/>
      <c r="D458" s="153"/>
      <c r="E458" s="154"/>
      <c r="F458" s="155"/>
      <c r="G458" s="155"/>
      <c r="H458" s="155"/>
      <c r="I458" s="155"/>
      <c r="J458" s="154"/>
      <c r="K458" s="155"/>
      <c r="L458" s="155"/>
      <c r="M458" s="155"/>
      <c r="N458" s="155"/>
      <c r="O458" s="154"/>
      <c r="P458" s="155"/>
      <c r="Q458" s="155"/>
      <c r="R458" s="155"/>
      <c r="S458" s="155"/>
      <c r="T458" s="154"/>
      <c r="U458" s="155"/>
      <c r="V458" s="155"/>
      <c r="W458" s="155"/>
      <c r="X458" s="155"/>
      <c r="Y458" s="154"/>
      <c r="Z458" s="155"/>
      <c r="AA458" s="155"/>
      <c r="AB458" s="155"/>
      <c r="AC458" s="155"/>
      <c r="AD458" s="154"/>
      <c r="AE458" s="155"/>
      <c r="AF458" s="155"/>
      <c r="AG458" s="155"/>
      <c r="AH458" s="155"/>
      <c r="AI458" s="154"/>
      <c r="AJ458" s="155"/>
      <c r="AK458" s="155"/>
      <c r="AL458" s="155"/>
      <c r="AM458" s="155"/>
      <c r="AN458" s="156"/>
    </row>
    <row r="459" spans="1:40" s="28" customFormat="1" ht="19" customHeight="1">
      <c r="A459" s="153"/>
      <c r="B459" s="153"/>
      <c r="C459" s="153"/>
      <c r="D459" s="153"/>
      <c r="E459" s="154"/>
      <c r="F459" s="155"/>
      <c r="G459" s="155"/>
      <c r="H459" s="155"/>
      <c r="I459" s="155"/>
      <c r="J459" s="154"/>
      <c r="K459" s="155"/>
      <c r="L459" s="155"/>
      <c r="M459" s="155"/>
      <c r="N459" s="155"/>
      <c r="O459" s="154"/>
      <c r="P459" s="155"/>
      <c r="Q459" s="155"/>
      <c r="R459" s="155"/>
      <c r="S459" s="155"/>
      <c r="T459" s="154"/>
      <c r="U459" s="155"/>
      <c r="V459" s="155"/>
      <c r="W459" s="155"/>
      <c r="X459" s="155"/>
      <c r="Y459" s="154"/>
      <c r="Z459" s="155"/>
      <c r="AA459" s="155"/>
      <c r="AB459" s="155"/>
      <c r="AC459" s="155"/>
      <c r="AD459" s="154"/>
      <c r="AE459" s="155"/>
      <c r="AF459" s="155"/>
      <c r="AG459" s="155"/>
      <c r="AH459" s="155"/>
      <c r="AI459" s="154"/>
      <c r="AJ459" s="155"/>
      <c r="AK459" s="155"/>
      <c r="AL459" s="155"/>
      <c r="AM459" s="155"/>
      <c r="AN459" s="156"/>
    </row>
    <row r="460" spans="1:40" s="28" customFormat="1" ht="19" customHeight="1">
      <c r="A460" s="153"/>
      <c r="B460" s="153"/>
      <c r="C460" s="153"/>
      <c r="D460" s="153"/>
      <c r="E460" s="154"/>
      <c r="F460" s="155"/>
      <c r="G460" s="155"/>
      <c r="H460" s="155"/>
      <c r="I460" s="155"/>
      <c r="J460" s="154"/>
      <c r="K460" s="155"/>
      <c r="L460" s="155"/>
      <c r="M460" s="155"/>
      <c r="N460" s="155"/>
      <c r="O460" s="154"/>
      <c r="P460" s="155"/>
      <c r="Q460" s="155"/>
      <c r="R460" s="155"/>
      <c r="S460" s="155"/>
      <c r="T460" s="154"/>
      <c r="U460" s="155"/>
      <c r="V460" s="155"/>
      <c r="W460" s="155"/>
      <c r="X460" s="155"/>
      <c r="Y460" s="154"/>
      <c r="Z460" s="155"/>
      <c r="AA460" s="155"/>
      <c r="AB460" s="155"/>
      <c r="AC460" s="155"/>
      <c r="AD460" s="154"/>
      <c r="AE460" s="155"/>
      <c r="AF460" s="155"/>
      <c r="AG460" s="155"/>
      <c r="AH460" s="155"/>
      <c r="AI460" s="154"/>
      <c r="AJ460" s="155"/>
      <c r="AK460" s="155"/>
      <c r="AL460" s="155"/>
      <c r="AM460" s="155"/>
      <c r="AN460" s="156"/>
    </row>
    <row r="461" spans="1:40" s="28" customFormat="1" ht="19" customHeight="1">
      <c r="A461" s="153"/>
      <c r="B461" s="153"/>
      <c r="C461" s="153"/>
      <c r="D461" s="153"/>
      <c r="E461" s="154"/>
      <c r="F461" s="155"/>
      <c r="G461" s="155"/>
      <c r="H461" s="155"/>
      <c r="I461" s="155"/>
      <c r="J461" s="154"/>
      <c r="K461" s="155"/>
      <c r="L461" s="155"/>
      <c r="M461" s="155"/>
      <c r="N461" s="155"/>
      <c r="O461" s="154"/>
      <c r="P461" s="155"/>
      <c r="Q461" s="155"/>
      <c r="R461" s="155"/>
      <c r="S461" s="155"/>
      <c r="T461" s="154"/>
      <c r="U461" s="155"/>
      <c r="V461" s="155"/>
      <c r="W461" s="155"/>
      <c r="X461" s="155"/>
      <c r="Y461" s="154"/>
      <c r="Z461" s="155"/>
      <c r="AA461" s="155"/>
      <c r="AB461" s="155"/>
      <c r="AC461" s="155"/>
      <c r="AD461" s="154"/>
      <c r="AE461" s="155"/>
      <c r="AF461" s="155"/>
      <c r="AG461" s="155"/>
      <c r="AH461" s="155"/>
      <c r="AI461" s="154"/>
      <c r="AJ461" s="155"/>
      <c r="AK461" s="155"/>
      <c r="AL461" s="155"/>
      <c r="AM461" s="155"/>
      <c r="AN461" s="156"/>
    </row>
    <row r="462" spans="1:40" s="28" customFormat="1" ht="19" customHeight="1">
      <c r="A462" s="153"/>
      <c r="B462" s="153"/>
      <c r="C462" s="153"/>
      <c r="D462" s="153"/>
      <c r="E462" s="154"/>
      <c r="F462" s="155"/>
      <c r="G462" s="155"/>
      <c r="H462" s="155"/>
      <c r="I462" s="155"/>
      <c r="J462" s="154"/>
      <c r="K462" s="155"/>
      <c r="L462" s="155"/>
      <c r="M462" s="155"/>
      <c r="N462" s="155"/>
      <c r="O462" s="154"/>
      <c r="P462" s="155"/>
      <c r="Q462" s="155"/>
      <c r="R462" s="155"/>
      <c r="S462" s="155"/>
      <c r="T462" s="154"/>
      <c r="U462" s="155"/>
      <c r="V462" s="155"/>
      <c r="W462" s="155"/>
      <c r="X462" s="155"/>
      <c r="Y462" s="154"/>
      <c r="Z462" s="155"/>
      <c r="AA462" s="155"/>
      <c r="AB462" s="155"/>
      <c r="AC462" s="155"/>
      <c r="AD462" s="154"/>
      <c r="AE462" s="155"/>
      <c r="AF462" s="155"/>
      <c r="AG462" s="155"/>
      <c r="AH462" s="155"/>
      <c r="AI462" s="154"/>
      <c r="AJ462" s="155"/>
      <c r="AK462" s="155"/>
      <c r="AL462" s="155"/>
      <c r="AM462" s="155"/>
      <c r="AN462" s="156"/>
    </row>
    <row r="463" spans="1:40" s="28" customFormat="1" ht="19" customHeight="1">
      <c r="A463" s="153"/>
      <c r="B463" s="153"/>
      <c r="C463" s="153"/>
      <c r="D463" s="153"/>
      <c r="E463" s="154"/>
      <c r="F463" s="155"/>
      <c r="G463" s="155"/>
      <c r="H463" s="155"/>
      <c r="I463" s="155"/>
      <c r="J463" s="154"/>
      <c r="K463" s="155"/>
      <c r="L463" s="155"/>
      <c r="M463" s="155"/>
      <c r="N463" s="155"/>
      <c r="O463" s="154"/>
      <c r="P463" s="155"/>
      <c r="Q463" s="155"/>
      <c r="R463" s="155"/>
      <c r="S463" s="155"/>
      <c r="T463" s="154"/>
      <c r="U463" s="155"/>
      <c r="V463" s="155"/>
      <c r="W463" s="155"/>
      <c r="X463" s="155"/>
      <c r="Y463" s="154"/>
      <c r="Z463" s="155"/>
      <c r="AA463" s="155"/>
      <c r="AB463" s="155"/>
      <c r="AC463" s="155"/>
      <c r="AD463" s="154"/>
      <c r="AE463" s="155"/>
      <c r="AF463" s="155"/>
      <c r="AG463" s="155"/>
      <c r="AH463" s="155"/>
      <c r="AI463" s="154"/>
      <c r="AJ463" s="155"/>
      <c r="AK463" s="155"/>
      <c r="AL463" s="155"/>
      <c r="AM463" s="155"/>
      <c r="AN463" s="156"/>
    </row>
    <row r="464" spans="1:40" s="28" customFormat="1" ht="19" customHeight="1">
      <c r="A464" s="153"/>
      <c r="B464" s="153"/>
      <c r="C464" s="153"/>
      <c r="D464" s="153"/>
      <c r="E464" s="154"/>
      <c r="F464" s="155"/>
      <c r="G464" s="155"/>
      <c r="H464" s="155"/>
      <c r="I464" s="155"/>
      <c r="J464" s="154"/>
      <c r="K464" s="155"/>
      <c r="L464" s="155"/>
      <c r="M464" s="155"/>
      <c r="N464" s="155"/>
      <c r="O464" s="154"/>
      <c r="P464" s="155"/>
      <c r="Q464" s="155"/>
      <c r="R464" s="155"/>
      <c r="S464" s="155"/>
      <c r="T464" s="154"/>
      <c r="U464" s="155"/>
      <c r="V464" s="155"/>
      <c r="W464" s="155"/>
      <c r="X464" s="155"/>
      <c r="Y464" s="154"/>
      <c r="Z464" s="155"/>
      <c r="AA464" s="155"/>
      <c r="AB464" s="155"/>
      <c r="AC464" s="155"/>
      <c r="AD464" s="154"/>
      <c r="AE464" s="155"/>
      <c r="AF464" s="155"/>
      <c r="AG464" s="155"/>
      <c r="AH464" s="155"/>
      <c r="AI464" s="154"/>
      <c r="AJ464" s="155"/>
      <c r="AK464" s="155"/>
      <c r="AL464" s="155"/>
      <c r="AM464" s="155"/>
      <c r="AN464" s="156"/>
    </row>
    <row r="465" spans="1:40" s="28" customFormat="1" ht="19" customHeight="1">
      <c r="A465" s="153"/>
      <c r="B465" s="153"/>
      <c r="C465" s="153"/>
      <c r="D465" s="153"/>
      <c r="E465" s="154"/>
      <c r="F465" s="155"/>
      <c r="G465" s="155"/>
      <c r="H465" s="155"/>
      <c r="I465" s="155"/>
      <c r="J465" s="154"/>
      <c r="K465" s="155"/>
      <c r="L465" s="155"/>
      <c r="M465" s="155"/>
      <c r="N465" s="155"/>
      <c r="O465" s="154"/>
      <c r="P465" s="155"/>
      <c r="Q465" s="155"/>
      <c r="R465" s="155"/>
      <c r="S465" s="155"/>
      <c r="T465" s="154"/>
      <c r="U465" s="155"/>
      <c r="V465" s="155"/>
      <c r="W465" s="155"/>
      <c r="X465" s="155"/>
      <c r="Y465" s="154"/>
      <c r="Z465" s="155"/>
      <c r="AA465" s="155"/>
      <c r="AB465" s="155"/>
      <c r="AC465" s="155"/>
      <c r="AD465" s="154"/>
      <c r="AE465" s="155"/>
      <c r="AF465" s="155"/>
      <c r="AG465" s="155"/>
      <c r="AH465" s="155"/>
      <c r="AI465" s="154"/>
      <c r="AJ465" s="155"/>
      <c r="AK465" s="155"/>
      <c r="AL465" s="155"/>
      <c r="AM465" s="155"/>
      <c r="AN465" s="156"/>
    </row>
    <row r="466" spans="1:40" s="28" customFormat="1" ht="19" customHeight="1">
      <c r="A466" s="153"/>
      <c r="B466" s="153"/>
      <c r="C466" s="153"/>
      <c r="D466" s="153"/>
      <c r="E466" s="154"/>
      <c r="F466" s="155"/>
      <c r="G466" s="155"/>
      <c r="H466" s="155"/>
      <c r="I466" s="155"/>
      <c r="J466" s="154"/>
      <c r="K466" s="155"/>
      <c r="L466" s="155"/>
      <c r="M466" s="155"/>
      <c r="N466" s="155"/>
      <c r="O466" s="154"/>
      <c r="P466" s="155"/>
      <c r="Q466" s="155"/>
      <c r="R466" s="155"/>
      <c r="S466" s="155"/>
      <c r="T466" s="154"/>
      <c r="U466" s="155"/>
      <c r="V466" s="155"/>
      <c r="W466" s="155"/>
      <c r="X466" s="155"/>
      <c r="Y466" s="154"/>
      <c r="Z466" s="155"/>
      <c r="AA466" s="155"/>
      <c r="AB466" s="155"/>
      <c r="AC466" s="155"/>
      <c r="AD466" s="154"/>
      <c r="AE466" s="155"/>
      <c r="AF466" s="155"/>
      <c r="AG466" s="155"/>
      <c r="AH466" s="155"/>
      <c r="AI466" s="154"/>
      <c r="AJ466" s="155"/>
      <c r="AK466" s="155"/>
      <c r="AL466" s="155"/>
      <c r="AM466" s="155"/>
      <c r="AN466" s="156"/>
    </row>
    <row r="467" spans="1:40" s="28" customFormat="1" ht="19" customHeight="1">
      <c r="A467" s="153"/>
      <c r="B467" s="153"/>
      <c r="C467" s="153"/>
      <c r="D467" s="153"/>
      <c r="E467" s="154"/>
      <c r="F467" s="155"/>
      <c r="G467" s="155"/>
      <c r="H467" s="155"/>
      <c r="I467" s="155"/>
      <c r="J467" s="154"/>
      <c r="K467" s="155"/>
      <c r="L467" s="155"/>
      <c r="M467" s="155"/>
      <c r="N467" s="155"/>
      <c r="O467" s="154"/>
      <c r="P467" s="155"/>
      <c r="Q467" s="155"/>
      <c r="R467" s="155"/>
      <c r="S467" s="155"/>
      <c r="T467" s="154"/>
      <c r="U467" s="155"/>
      <c r="V467" s="155"/>
      <c r="W467" s="155"/>
      <c r="X467" s="155"/>
      <c r="Y467" s="154"/>
      <c r="Z467" s="155"/>
      <c r="AA467" s="155"/>
      <c r="AB467" s="155"/>
      <c r="AC467" s="155"/>
      <c r="AD467" s="154"/>
      <c r="AE467" s="155"/>
      <c r="AF467" s="155"/>
      <c r="AG467" s="155"/>
      <c r="AH467" s="155"/>
      <c r="AI467" s="154"/>
      <c r="AJ467" s="155"/>
      <c r="AK467" s="155"/>
      <c r="AL467" s="155"/>
      <c r="AM467" s="155"/>
      <c r="AN467" s="156"/>
    </row>
    <row r="468" spans="1:40" s="28" customFormat="1" ht="19" customHeight="1">
      <c r="A468" s="153"/>
      <c r="B468" s="153"/>
      <c r="C468" s="153"/>
      <c r="D468" s="153"/>
      <c r="E468" s="154"/>
      <c r="F468" s="155"/>
      <c r="G468" s="155"/>
      <c r="H468" s="155"/>
      <c r="I468" s="155"/>
      <c r="J468" s="154"/>
      <c r="K468" s="155"/>
      <c r="L468" s="155"/>
      <c r="M468" s="155"/>
      <c r="N468" s="155"/>
      <c r="O468" s="154"/>
      <c r="P468" s="155"/>
      <c r="Q468" s="155"/>
      <c r="R468" s="155"/>
      <c r="S468" s="155"/>
      <c r="T468" s="154"/>
      <c r="U468" s="155"/>
      <c r="V468" s="155"/>
      <c r="W468" s="155"/>
      <c r="X468" s="155"/>
      <c r="Y468" s="154"/>
      <c r="Z468" s="155"/>
      <c r="AA468" s="155"/>
      <c r="AB468" s="155"/>
      <c r="AC468" s="155"/>
      <c r="AD468" s="154"/>
      <c r="AE468" s="155"/>
      <c r="AF468" s="155"/>
      <c r="AG468" s="155"/>
      <c r="AH468" s="155"/>
      <c r="AI468" s="154"/>
      <c r="AJ468" s="155"/>
      <c r="AK468" s="155"/>
      <c r="AL468" s="155"/>
      <c r="AM468" s="155"/>
      <c r="AN468" s="156"/>
    </row>
    <row r="469" spans="1:40" s="28" customFormat="1" ht="19" customHeight="1">
      <c r="A469" s="153"/>
      <c r="B469" s="153"/>
      <c r="C469" s="153"/>
      <c r="D469" s="153"/>
      <c r="E469" s="154"/>
      <c r="F469" s="155"/>
      <c r="G469" s="155"/>
      <c r="H469" s="155"/>
      <c r="I469" s="155"/>
      <c r="J469" s="154"/>
      <c r="K469" s="155"/>
      <c r="L469" s="155"/>
      <c r="M469" s="155"/>
      <c r="N469" s="155"/>
      <c r="O469" s="154"/>
      <c r="P469" s="155"/>
      <c r="Q469" s="155"/>
      <c r="R469" s="155"/>
      <c r="S469" s="155"/>
      <c r="T469" s="154"/>
      <c r="U469" s="155"/>
      <c r="V469" s="155"/>
      <c r="W469" s="155"/>
      <c r="X469" s="155"/>
      <c r="Y469" s="154"/>
      <c r="Z469" s="155"/>
      <c r="AA469" s="155"/>
      <c r="AB469" s="155"/>
      <c r="AC469" s="155"/>
      <c r="AD469" s="154"/>
      <c r="AE469" s="155"/>
      <c r="AF469" s="155"/>
      <c r="AG469" s="155"/>
      <c r="AH469" s="155"/>
      <c r="AI469" s="154"/>
      <c r="AJ469" s="155"/>
      <c r="AK469" s="155"/>
      <c r="AL469" s="155"/>
      <c r="AM469" s="155"/>
      <c r="AN469" s="156"/>
    </row>
    <row r="470" spans="1:40" s="28" customFormat="1" ht="19" customHeight="1">
      <c r="A470" s="153"/>
      <c r="B470" s="153"/>
      <c r="C470" s="153"/>
      <c r="D470" s="153"/>
      <c r="E470" s="154"/>
      <c r="F470" s="155"/>
      <c r="G470" s="155"/>
      <c r="H470" s="155"/>
      <c r="I470" s="155"/>
      <c r="J470" s="154"/>
      <c r="K470" s="155"/>
      <c r="L470" s="155"/>
      <c r="M470" s="155"/>
      <c r="N470" s="155"/>
      <c r="O470" s="154"/>
      <c r="P470" s="155"/>
      <c r="Q470" s="155"/>
      <c r="R470" s="155"/>
      <c r="S470" s="155"/>
      <c r="T470" s="154"/>
      <c r="U470" s="155"/>
      <c r="V470" s="155"/>
      <c r="W470" s="155"/>
      <c r="X470" s="155"/>
      <c r="Y470" s="154"/>
      <c r="Z470" s="155"/>
      <c r="AA470" s="155"/>
      <c r="AB470" s="155"/>
      <c r="AC470" s="155"/>
      <c r="AD470" s="154"/>
      <c r="AE470" s="155"/>
      <c r="AF470" s="155"/>
      <c r="AG470" s="155"/>
      <c r="AH470" s="155"/>
      <c r="AI470" s="154"/>
      <c r="AJ470" s="155"/>
      <c r="AK470" s="155"/>
      <c r="AL470" s="155"/>
      <c r="AM470" s="155"/>
      <c r="AN470" s="156"/>
    </row>
    <row r="471" spans="1:40" s="28" customFormat="1" ht="19" customHeight="1">
      <c r="A471" s="153"/>
      <c r="B471" s="153"/>
      <c r="C471" s="153"/>
      <c r="D471" s="153"/>
      <c r="E471" s="154"/>
      <c r="F471" s="155"/>
      <c r="G471" s="155"/>
      <c r="H471" s="155"/>
      <c r="I471" s="155"/>
      <c r="J471" s="154"/>
      <c r="K471" s="155"/>
      <c r="L471" s="155"/>
      <c r="M471" s="155"/>
      <c r="N471" s="155"/>
      <c r="O471" s="154"/>
      <c r="P471" s="155"/>
      <c r="Q471" s="155"/>
      <c r="R471" s="155"/>
      <c r="S471" s="155"/>
      <c r="T471" s="154"/>
      <c r="U471" s="155"/>
      <c r="V471" s="155"/>
      <c r="W471" s="155"/>
      <c r="X471" s="155"/>
      <c r="Y471" s="154"/>
      <c r="Z471" s="155"/>
      <c r="AA471" s="155"/>
      <c r="AB471" s="155"/>
      <c r="AC471" s="155"/>
      <c r="AD471" s="154"/>
      <c r="AE471" s="155"/>
      <c r="AF471" s="155"/>
      <c r="AG471" s="155"/>
      <c r="AH471" s="155"/>
      <c r="AI471" s="154"/>
      <c r="AJ471" s="155"/>
      <c r="AK471" s="155"/>
      <c r="AL471" s="155"/>
      <c r="AM471" s="155"/>
      <c r="AN471" s="156"/>
    </row>
    <row r="472" spans="1:40" s="28" customFormat="1" ht="19" customHeight="1">
      <c r="A472" s="153"/>
      <c r="B472" s="153"/>
      <c r="C472" s="153"/>
      <c r="D472" s="153"/>
      <c r="E472" s="154"/>
      <c r="F472" s="155"/>
      <c r="G472" s="155"/>
      <c r="H472" s="155"/>
      <c r="I472" s="155"/>
      <c r="J472" s="154"/>
      <c r="K472" s="155"/>
      <c r="L472" s="155"/>
      <c r="M472" s="155"/>
      <c r="N472" s="155"/>
      <c r="O472" s="154"/>
      <c r="P472" s="155"/>
      <c r="Q472" s="155"/>
      <c r="R472" s="155"/>
      <c r="S472" s="155"/>
      <c r="T472" s="154"/>
      <c r="U472" s="155"/>
      <c r="V472" s="155"/>
      <c r="W472" s="155"/>
      <c r="X472" s="155"/>
      <c r="Y472" s="154"/>
      <c r="Z472" s="155"/>
      <c r="AA472" s="155"/>
      <c r="AB472" s="155"/>
      <c r="AC472" s="155"/>
      <c r="AD472" s="154"/>
      <c r="AE472" s="155"/>
      <c r="AF472" s="155"/>
      <c r="AG472" s="155"/>
      <c r="AH472" s="155"/>
      <c r="AI472" s="154"/>
      <c r="AJ472" s="155"/>
      <c r="AK472" s="155"/>
      <c r="AL472" s="155"/>
      <c r="AM472" s="155"/>
      <c r="AN472" s="156"/>
    </row>
    <row r="473" spans="1:40" s="28" customFormat="1" ht="19" customHeight="1">
      <c r="A473" s="153"/>
      <c r="B473" s="153"/>
      <c r="C473" s="153"/>
      <c r="D473" s="153"/>
      <c r="E473" s="154"/>
      <c r="F473" s="155"/>
      <c r="G473" s="155"/>
      <c r="H473" s="155"/>
      <c r="I473" s="155"/>
      <c r="J473" s="154"/>
      <c r="K473" s="155"/>
      <c r="L473" s="155"/>
      <c r="M473" s="155"/>
      <c r="N473" s="155"/>
      <c r="O473" s="154"/>
      <c r="P473" s="155"/>
      <c r="Q473" s="155"/>
      <c r="R473" s="155"/>
      <c r="S473" s="155"/>
      <c r="T473" s="154"/>
      <c r="U473" s="155"/>
      <c r="V473" s="155"/>
      <c r="W473" s="155"/>
      <c r="X473" s="155"/>
      <c r="Y473" s="154"/>
      <c r="Z473" s="155"/>
      <c r="AA473" s="155"/>
      <c r="AB473" s="155"/>
      <c r="AC473" s="155"/>
      <c r="AD473" s="154"/>
      <c r="AE473" s="155"/>
      <c r="AF473" s="155"/>
      <c r="AG473" s="155"/>
      <c r="AH473" s="155"/>
      <c r="AI473" s="154"/>
      <c r="AJ473" s="155"/>
      <c r="AK473" s="155"/>
      <c r="AL473" s="155"/>
      <c r="AM473" s="155"/>
      <c r="AN473" s="156"/>
    </row>
    <row r="474" spans="1:40" s="28" customFormat="1" ht="19" customHeight="1">
      <c r="A474" s="153"/>
      <c r="B474" s="153"/>
      <c r="C474" s="153"/>
      <c r="D474" s="153"/>
      <c r="E474" s="154"/>
      <c r="F474" s="155"/>
      <c r="G474" s="155"/>
      <c r="H474" s="155"/>
      <c r="I474" s="155"/>
      <c r="J474" s="154"/>
      <c r="K474" s="155"/>
      <c r="L474" s="155"/>
      <c r="M474" s="155"/>
      <c r="N474" s="155"/>
      <c r="O474" s="154"/>
      <c r="P474" s="155"/>
      <c r="Q474" s="155"/>
      <c r="R474" s="155"/>
      <c r="S474" s="155"/>
      <c r="T474" s="154"/>
      <c r="U474" s="155"/>
      <c r="V474" s="155"/>
      <c r="W474" s="155"/>
      <c r="X474" s="155"/>
      <c r="Y474" s="154"/>
      <c r="Z474" s="155"/>
      <c r="AA474" s="155"/>
      <c r="AB474" s="155"/>
      <c r="AC474" s="155"/>
      <c r="AD474" s="154"/>
      <c r="AE474" s="155"/>
      <c r="AF474" s="155"/>
      <c r="AG474" s="155"/>
      <c r="AH474" s="155"/>
      <c r="AI474" s="154"/>
      <c r="AJ474" s="155"/>
      <c r="AK474" s="155"/>
      <c r="AL474" s="155"/>
      <c r="AM474" s="155"/>
      <c r="AN474" s="156"/>
    </row>
    <row r="475" spans="1:40" s="28" customFormat="1" ht="19" customHeight="1">
      <c r="A475" s="153"/>
      <c r="B475" s="153"/>
      <c r="C475" s="153"/>
      <c r="D475" s="153"/>
      <c r="E475" s="154"/>
      <c r="F475" s="155"/>
      <c r="G475" s="155"/>
      <c r="H475" s="155"/>
      <c r="I475" s="155"/>
      <c r="J475" s="154"/>
      <c r="K475" s="155"/>
      <c r="L475" s="155"/>
      <c r="M475" s="155"/>
      <c r="N475" s="155"/>
      <c r="O475" s="154"/>
      <c r="P475" s="155"/>
      <c r="Q475" s="155"/>
      <c r="R475" s="155"/>
      <c r="S475" s="155"/>
      <c r="T475" s="154"/>
      <c r="U475" s="155"/>
      <c r="V475" s="155"/>
      <c r="W475" s="155"/>
      <c r="X475" s="155"/>
      <c r="Y475" s="154"/>
      <c r="Z475" s="155"/>
      <c r="AA475" s="155"/>
      <c r="AB475" s="155"/>
      <c r="AC475" s="155"/>
      <c r="AD475" s="154"/>
      <c r="AE475" s="155"/>
      <c r="AF475" s="155"/>
      <c r="AG475" s="155"/>
      <c r="AH475" s="155"/>
      <c r="AI475" s="154"/>
      <c r="AJ475" s="155"/>
      <c r="AK475" s="155"/>
      <c r="AL475" s="155"/>
      <c r="AM475" s="155"/>
      <c r="AN475" s="156"/>
    </row>
    <row r="476" spans="1:40" s="28" customFormat="1" ht="19" customHeight="1">
      <c r="A476" s="153"/>
      <c r="B476" s="153"/>
      <c r="C476" s="153"/>
      <c r="D476" s="153"/>
      <c r="E476" s="154"/>
      <c r="F476" s="155"/>
      <c r="G476" s="155"/>
      <c r="H476" s="155"/>
      <c r="I476" s="155"/>
      <c r="J476" s="154"/>
      <c r="K476" s="155"/>
      <c r="L476" s="155"/>
      <c r="M476" s="155"/>
      <c r="N476" s="155"/>
      <c r="O476" s="154"/>
      <c r="P476" s="155"/>
      <c r="Q476" s="155"/>
      <c r="R476" s="155"/>
      <c r="S476" s="155"/>
      <c r="T476" s="154"/>
      <c r="U476" s="155"/>
      <c r="V476" s="155"/>
      <c r="W476" s="155"/>
      <c r="X476" s="155"/>
      <c r="Y476" s="154"/>
      <c r="Z476" s="155"/>
      <c r="AA476" s="155"/>
      <c r="AB476" s="155"/>
      <c r="AC476" s="155"/>
      <c r="AD476" s="154"/>
      <c r="AE476" s="155"/>
      <c r="AF476" s="155"/>
      <c r="AG476" s="155"/>
      <c r="AH476" s="155"/>
      <c r="AI476" s="154"/>
      <c r="AJ476" s="155"/>
      <c r="AK476" s="155"/>
      <c r="AL476" s="155"/>
      <c r="AM476" s="155"/>
      <c r="AN476" s="156"/>
    </row>
    <row r="477" spans="1:40" s="28" customFormat="1" ht="19" customHeight="1">
      <c r="A477" s="153"/>
      <c r="B477" s="153"/>
      <c r="C477" s="153"/>
      <c r="D477" s="153"/>
      <c r="E477" s="154"/>
      <c r="F477" s="155"/>
      <c r="G477" s="155"/>
      <c r="H477" s="155"/>
      <c r="I477" s="155"/>
      <c r="J477" s="154"/>
      <c r="K477" s="155"/>
      <c r="L477" s="155"/>
      <c r="M477" s="155"/>
      <c r="N477" s="155"/>
      <c r="O477" s="154"/>
      <c r="P477" s="155"/>
      <c r="Q477" s="155"/>
      <c r="R477" s="155"/>
      <c r="S477" s="155"/>
      <c r="T477" s="154"/>
      <c r="U477" s="155"/>
      <c r="V477" s="155"/>
      <c r="W477" s="155"/>
      <c r="X477" s="155"/>
      <c r="Y477" s="154"/>
      <c r="Z477" s="155"/>
      <c r="AA477" s="155"/>
      <c r="AB477" s="155"/>
      <c r="AC477" s="155"/>
      <c r="AD477" s="154"/>
      <c r="AE477" s="155"/>
      <c r="AF477" s="155"/>
      <c r="AG477" s="155"/>
      <c r="AH477" s="155"/>
      <c r="AI477" s="154"/>
      <c r="AJ477" s="155"/>
      <c r="AK477" s="155"/>
      <c r="AL477" s="155"/>
      <c r="AM477" s="155"/>
      <c r="AN477" s="156"/>
    </row>
    <row r="478" spans="1:40" s="28" customFormat="1" ht="19" customHeight="1">
      <c r="A478" s="153"/>
      <c r="B478" s="153"/>
      <c r="C478" s="153"/>
      <c r="D478" s="153"/>
      <c r="E478" s="154"/>
      <c r="F478" s="155"/>
      <c r="G478" s="155"/>
      <c r="H478" s="155"/>
      <c r="I478" s="155"/>
      <c r="J478" s="154"/>
      <c r="K478" s="155"/>
      <c r="L478" s="155"/>
      <c r="M478" s="155"/>
      <c r="N478" s="155"/>
      <c r="O478" s="154"/>
      <c r="P478" s="155"/>
      <c r="Q478" s="155"/>
      <c r="R478" s="155"/>
      <c r="S478" s="155"/>
      <c r="T478" s="154"/>
      <c r="U478" s="155"/>
      <c r="V478" s="155"/>
      <c r="W478" s="155"/>
      <c r="X478" s="155"/>
      <c r="Y478" s="154"/>
      <c r="Z478" s="155"/>
      <c r="AA478" s="155"/>
      <c r="AB478" s="155"/>
      <c r="AC478" s="155"/>
      <c r="AD478" s="154"/>
      <c r="AE478" s="155"/>
      <c r="AF478" s="155"/>
      <c r="AG478" s="155"/>
      <c r="AH478" s="155"/>
      <c r="AI478" s="154"/>
      <c r="AJ478" s="155"/>
      <c r="AK478" s="155"/>
      <c r="AL478" s="155"/>
      <c r="AM478" s="155"/>
      <c r="AN478" s="156"/>
    </row>
    <row r="479" spans="1:40" s="28" customFormat="1" ht="19" customHeight="1">
      <c r="A479" s="153"/>
      <c r="B479" s="153"/>
      <c r="C479" s="153"/>
      <c r="D479" s="153"/>
      <c r="E479" s="154"/>
      <c r="F479" s="155"/>
      <c r="G479" s="155"/>
      <c r="H479" s="155"/>
      <c r="I479" s="155"/>
      <c r="J479" s="154"/>
      <c r="K479" s="155"/>
      <c r="L479" s="155"/>
      <c r="M479" s="155"/>
      <c r="N479" s="155"/>
      <c r="O479" s="154"/>
      <c r="P479" s="155"/>
      <c r="Q479" s="155"/>
      <c r="R479" s="155"/>
      <c r="S479" s="155"/>
      <c r="T479" s="154"/>
      <c r="U479" s="155"/>
      <c r="V479" s="155"/>
      <c r="W479" s="155"/>
      <c r="X479" s="155"/>
      <c r="Y479" s="154"/>
      <c r="Z479" s="155"/>
      <c r="AA479" s="155"/>
      <c r="AB479" s="155"/>
      <c r="AC479" s="155"/>
      <c r="AD479" s="154"/>
      <c r="AE479" s="155"/>
      <c r="AF479" s="155"/>
      <c r="AG479" s="155"/>
      <c r="AH479" s="155"/>
      <c r="AI479" s="154"/>
      <c r="AJ479" s="155"/>
      <c r="AK479" s="155"/>
      <c r="AL479" s="155"/>
      <c r="AM479" s="155"/>
      <c r="AN479" s="156"/>
    </row>
    <row r="480" spans="1:40" s="28" customFormat="1" ht="19" customHeight="1">
      <c r="A480" s="153"/>
      <c r="B480" s="153"/>
      <c r="C480" s="153"/>
      <c r="D480" s="153"/>
      <c r="E480" s="154"/>
      <c r="F480" s="155"/>
      <c r="G480" s="155"/>
      <c r="H480" s="155"/>
      <c r="I480" s="155"/>
      <c r="J480" s="154"/>
      <c r="K480" s="155"/>
      <c r="L480" s="155"/>
      <c r="M480" s="155"/>
      <c r="N480" s="155"/>
      <c r="O480" s="154"/>
      <c r="P480" s="155"/>
      <c r="Q480" s="155"/>
      <c r="R480" s="155"/>
      <c r="S480" s="155"/>
      <c r="T480" s="154"/>
      <c r="U480" s="155"/>
      <c r="V480" s="155"/>
      <c r="W480" s="155"/>
      <c r="X480" s="155"/>
      <c r="Y480" s="154"/>
      <c r="Z480" s="155"/>
      <c r="AA480" s="155"/>
      <c r="AB480" s="155"/>
      <c r="AC480" s="155"/>
      <c r="AD480" s="154"/>
      <c r="AE480" s="155"/>
      <c r="AF480" s="155"/>
      <c r="AG480" s="155"/>
      <c r="AH480" s="155"/>
      <c r="AI480" s="154"/>
      <c r="AJ480" s="155"/>
      <c r="AK480" s="155"/>
      <c r="AL480" s="155"/>
      <c r="AM480" s="155"/>
      <c r="AN480" s="156"/>
    </row>
    <row r="481" spans="1:40" s="28" customFormat="1" ht="19" customHeight="1">
      <c r="A481" s="153"/>
      <c r="B481" s="153"/>
      <c r="C481" s="153"/>
      <c r="D481" s="153"/>
      <c r="E481" s="154"/>
      <c r="F481" s="155"/>
      <c r="G481" s="155"/>
      <c r="H481" s="155"/>
      <c r="I481" s="155"/>
      <c r="J481" s="154"/>
      <c r="K481" s="155"/>
      <c r="L481" s="155"/>
      <c r="M481" s="155"/>
      <c r="N481" s="155"/>
      <c r="O481" s="154"/>
      <c r="P481" s="155"/>
      <c r="Q481" s="155"/>
      <c r="R481" s="155"/>
      <c r="S481" s="155"/>
      <c r="T481" s="154"/>
      <c r="U481" s="155"/>
      <c r="V481" s="155"/>
      <c r="W481" s="155"/>
      <c r="X481" s="155"/>
      <c r="Y481" s="154"/>
      <c r="Z481" s="155"/>
      <c r="AA481" s="155"/>
      <c r="AB481" s="155"/>
      <c r="AC481" s="155"/>
      <c r="AD481" s="154"/>
      <c r="AE481" s="155"/>
      <c r="AF481" s="155"/>
      <c r="AG481" s="155"/>
      <c r="AH481" s="155"/>
      <c r="AI481" s="154"/>
      <c r="AJ481" s="155"/>
      <c r="AK481" s="155"/>
      <c r="AL481" s="155"/>
      <c r="AM481" s="155"/>
      <c r="AN481" s="156"/>
    </row>
    <row r="482" spans="1:40" s="28" customFormat="1" ht="19" customHeight="1">
      <c r="A482" s="153"/>
      <c r="B482" s="153"/>
      <c r="C482" s="153"/>
      <c r="D482" s="153"/>
      <c r="E482" s="154"/>
      <c r="F482" s="155"/>
      <c r="G482" s="155"/>
      <c r="H482" s="155"/>
      <c r="I482" s="155"/>
      <c r="J482" s="154"/>
      <c r="K482" s="155"/>
      <c r="L482" s="155"/>
      <c r="M482" s="155"/>
      <c r="N482" s="155"/>
      <c r="O482" s="154"/>
      <c r="P482" s="155"/>
      <c r="Q482" s="155"/>
      <c r="R482" s="155"/>
      <c r="S482" s="155"/>
      <c r="T482" s="154"/>
      <c r="U482" s="155"/>
      <c r="V482" s="155"/>
      <c r="W482" s="155"/>
      <c r="X482" s="155"/>
      <c r="Y482" s="154"/>
      <c r="Z482" s="155"/>
      <c r="AA482" s="155"/>
      <c r="AB482" s="155"/>
      <c r="AC482" s="155"/>
      <c r="AD482" s="154"/>
      <c r="AE482" s="155"/>
      <c r="AF482" s="155"/>
      <c r="AG482" s="155"/>
      <c r="AH482" s="155"/>
      <c r="AI482" s="154"/>
      <c r="AJ482" s="155"/>
      <c r="AK482" s="155"/>
      <c r="AL482" s="155"/>
      <c r="AM482" s="155"/>
      <c r="AN482" s="156"/>
    </row>
    <row r="483" spans="1:40" s="28" customFormat="1" ht="19" customHeight="1">
      <c r="A483" s="153"/>
      <c r="B483" s="153"/>
      <c r="C483" s="153"/>
      <c r="D483" s="153"/>
      <c r="E483" s="154"/>
      <c r="F483" s="155"/>
      <c r="G483" s="155"/>
      <c r="H483" s="155"/>
      <c r="I483" s="155"/>
      <c r="J483" s="154"/>
      <c r="K483" s="155"/>
      <c r="L483" s="155"/>
      <c r="M483" s="155"/>
      <c r="N483" s="155"/>
      <c r="O483" s="154"/>
      <c r="P483" s="155"/>
      <c r="Q483" s="155"/>
      <c r="R483" s="155"/>
      <c r="S483" s="155"/>
      <c r="T483" s="154"/>
      <c r="U483" s="155"/>
      <c r="V483" s="155"/>
      <c r="W483" s="155"/>
      <c r="X483" s="155"/>
      <c r="Y483" s="154"/>
      <c r="Z483" s="155"/>
      <c r="AA483" s="155"/>
      <c r="AB483" s="155"/>
      <c r="AC483" s="155"/>
      <c r="AD483" s="154"/>
      <c r="AE483" s="155"/>
      <c r="AF483" s="155"/>
      <c r="AG483" s="155"/>
      <c r="AH483" s="155"/>
      <c r="AI483" s="154"/>
      <c r="AJ483" s="155"/>
      <c r="AK483" s="155"/>
      <c r="AL483" s="155"/>
      <c r="AM483" s="155"/>
      <c r="AN483" s="156"/>
    </row>
    <row r="484" spans="1:40" s="28" customFormat="1" ht="19" customHeight="1">
      <c r="A484" s="153"/>
      <c r="B484" s="153"/>
      <c r="C484" s="153"/>
      <c r="D484" s="153"/>
      <c r="E484" s="154"/>
      <c r="F484" s="155"/>
      <c r="G484" s="155"/>
      <c r="H484" s="155"/>
      <c r="I484" s="155"/>
      <c r="J484" s="154"/>
      <c r="K484" s="155"/>
      <c r="L484" s="155"/>
      <c r="M484" s="155"/>
      <c r="N484" s="155"/>
      <c r="O484" s="154"/>
      <c r="P484" s="155"/>
      <c r="Q484" s="155"/>
      <c r="R484" s="155"/>
      <c r="S484" s="155"/>
      <c r="T484" s="154"/>
      <c r="U484" s="155"/>
      <c r="V484" s="155"/>
      <c r="W484" s="155"/>
      <c r="X484" s="155"/>
      <c r="Y484" s="154"/>
      <c r="Z484" s="155"/>
      <c r="AA484" s="155"/>
      <c r="AB484" s="155"/>
      <c r="AC484" s="155"/>
      <c r="AD484" s="154"/>
      <c r="AE484" s="155"/>
      <c r="AF484" s="155"/>
      <c r="AG484" s="155"/>
      <c r="AH484" s="155"/>
      <c r="AI484" s="154"/>
      <c r="AJ484" s="155"/>
      <c r="AK484" s="155"/>
      <c r="AL484" s="155"/>
      <c r="AM484" s="155"/>
      <c r="AN484" s="156"/>
    </row>
    <row r="485" spans="1:40" s="28" customFormat="1" ht="19" customHeight="1">
      <c r="A485" s="153"/>
      <c r="B485" s="153"/>
      <c r="C485" s="153"/>
      <c r="D485" s="153"/>
      <c r="E485" s="154"/>
      <c r="F485" s="155"/>
      <c r="G485" s="155"/>
      <c r="H485" s="155"/>
      <c r="I485" s="155"/>
      <c r="J485" s="154"/>
      <c r="K485" s="155"/>
      <c r="L485" s="155"/>
      <c r="M485" s="155"/>
      <c r="N485" s="155"/>
      <c r="O485" s="154"/>
      <c r="P485" s="155"/>
      <c r="Q485" s="155"/>
      <c r="R485" s="155"/>
      <c r="S485" s="155"/>
      <c r="T485" s="154"/>
      <c r="U485" s="155"/>
      <c r="V485" s="155"/>
      <c r="W485" s="155"/>
      <c r="X485" s="155"/>
      <c r="Y485" s="154"/>
      <c r="Z485" s="155"/>
      <c r="AA485" s="155"/>
      <c r="AB485" s="155"/>
      <c r="AC485" s="155"/>
      <c r="AD485" s="154"/>
      <c r="AE485" s="155"/>
      <c r="AF485" s="155"/>
      <c r="AG485" s="155"/>
      <c r="AH485" s="155"/>
      <c r="AI485" s="154"/>
      <c r="AJ485" s="155"/>
      <c r="AK485" s="155"/>
      <c r="AL485" s="155"/>
      <c r="AM485" s="155"/>
      <c r="AN485" s="156"/>
    </row>
    <row r="486" spans="1:40" s="28" customFormat="1" ht="19" customHeight="1">
      <c r="A486" s="153"/>
      <c r="B486" s="153"/>
      <c r="C486" s="153"/>
      <c r="D486" s="153"/>
      <c r="E486" s="154"/>
      <c r="F486" s="155"/>
      <c r="G486" s="155"/>
      <c r="H486" s="155"/>
      <c r="I486" s="155"/>
      <c r="J486" s="154"/>
      <c r="K486" s="155"/>
      <c r="L486" s="155"/>
      <c r="M486" s="155"/>
      <c r="N486" s="155"/>
      <c r="O486" s="154"/>
      <c r="P486" s="155"/>
      <c r="Q486" s="155"/>
      <c r="R486" s="155"/>
      <c r="S486" s="155"/>
      <c r="T486" s="154"/>
      <c r="U486" s="155"/>
      <c r="V486" s="155"/>
      <c r="W486" s="155"/>
      <c r="X486" s="155"/>
      <c r="Y486" s="154"/>
      <c r="Z486" s="155"/>
      <c r="AA486" s="155"/>
      <c r="AB486" s="155"/>
      <c r="AC486" s="155"/>
      <c r="AD486" s="154"/>
      <c r="AE486" s="155"/>
      <c r="AF486" s="155"/>
      <c r="AG486" s="155"/>
      <c r="AH486" s="155"/>
      <c r="AI486" s="154"/>
      <c r="AJ486" s="155"/>
      <c r="AK486" s="155"/>
      <c r="AL486" s="155"/>
      <c r="AM486" s="155"/>
      <c r="AN486" s="156"/>
    </row>
    <row r="487" spans="1:40" s="28" customFormat="1" ht="19" customHeight="1">
      <c r="A487" s="153"/>
      <c r="B487" s="153"/>
      <c r="C487" s="153"/>
      <c r="D487" s="153"/>
      <c r="E487" s="154"/>
      <c r="F487" s="155"/>
      <c r="G487" s="155"/>
      <c r="H487" s="155"/>
      <c r="I487" s="155"/>
      <c r="J487" s="154"/>
      <c r="K487" s="155"/>
      <c r="L487" s="155"/>
      <c r="M487" s="155"/>
      <c r="N487" s="155"/>
      <c r="O487" s="154"/>
      <c r="P487" s="155"/>
      <c r="Q487" s="155"/>
      <c r="R487" s="155"/>
      <c r="S487" s="155"/>
      <c r="T487" s="154"/>
      <c r="U487" s="155"/>
      <c r="V487" s="155"/>
      <c r="W487" s="155"/>
      <c r="X487" s="155"/>
      <c r="Y487" s="154"/>
      <c r="Z487" s="155"/>
      <c r="AA487" s="155"/>
      <c r="AB487" s="155"/>
      <c r="AC487" s="155"/>
      <c r="AD487" s="154"/>
      <c r="AE487" s="155"/>
      <c r="AF487" s="155"/>
      <c r="AG487" s="155"/>
      <c r="AH487" s="155"/>
      <c r="AI487" s="154"/>
      <c r="AJ487" s="155"/>
      <c r="AK487" s="155"/>
      <c r="AL487" s="155"/>
      <c r="AM487" s="155"/>
      <c r="AN487" s="156"/>
    </row>
    <row r="488" spans="1:40" s="28" customFormat="1" ht="19" customHeight="1">
      <c r="A488" s="153"/>
      <c r="B488" s="153"/>
      <c r="C488" s="153"/>
      <c r="D488" s="153"/>
      <c r="E488" s="154"/>
      <c r="F488" s="155"/>
      <c r="G488" s="155"/>
      <c r="H488" s="155"/>
      <c r="I488" s="155"/>
      <c r="J488" s="154"/>
      <c r="K488" s="155"/>
      <c r="L488" s="155"/>
      <c r="M488" s="155"/>
      <c r="N488" s="155"/>
      <c r="O488" s="154"/>
      <c r="P488" s="155"/>
      <c r="Q488" s="155"/>
      <c r="R488" s="155"/>
      <c r="S488" s="155"/>
      <c r="T488" s="154"/>
      <c r="U488" s="155"/>
      <c r="V488" s="155"/>
      <c r="W488" s="155"/>
      <c r="X488" s="155"/>
      <c r="Y488" s="154"/>
      <c r="Z488" s="155"/>
      <c r="AA488" s="155"/>
      <c r="AB488" s="155"/>
      <c r="AC488" s="155"/>
      <c r="AD488" s="154"/>
      <c r="AE488" s="155"/>
      <c r="AF488" s="155"/>
      <c r="AG488" s="155"/>
      <c r="AH488" s="155"/>
      <c r="AI488" s="154"/>
      <c r="AJ488" s="155"/>
      <c r="AK488" s="155"/>
      <c r="AL488" s="155"/>
      <c r="AM488" s="155"/>
      <c r="AN488" s="156"/>
    </row>
    <row r="489" spans="1:40" s="28" customFormat="1" ht="19" customHeight="1">
      <c r="A489" s="153"/>
      <c r="B489" s="153"/>
      <c r="C489" s="153"/>
      <c r="D489" s="153"/>
      <c r="E489" s="154"/>
      <c r="F489" s="155"/>
      <c r="G489" s="155"/>
      <c r="H489" s="155"/>
      <c r="I489" s="155"/>
      <c r="J489" s="154"/>
      <c r="K489" s="155"/>
      <c r="L489" s="155"/>
      <c r="M489" s="155"/>
      <c r="N489" s="155"/>
      <c r="O489" s="154"/>
      <c r="P489" s="155"/>
      <c r="Q489" s="155"/>
      <c r="R489" s="155"/>
      <c r="S489" s="155"/>
      <c r="T489" s="154"/>
      <c r="U489" s="155"/>
      <c r="V489" s="155"/>
      <c r="W489" s="155"/>
      <c r="X489" s="155"/>
      <c r="Y489" s="154"/>
      <c r="Z489" s="155"/>
      <c r="AA489" s="155"/>
      <c r="AB489" s="155"/>
      <c r="AC489" s="155"/>
      <c r="AD489" s="154"/>
      <c r="AE489" s="155"/>
      <c r="AF489" s="155"/>
      <c r="AG489" s="155"/>
      <c r="AH489" s="155"/>
      <c r="AI489" s="154"/>
      <c r="AJ489" s="155"/>
      <c r="AK489" s="155"/>
      <c r="AL489" s="155"/>
      <c r="AM489" s="155"/>
      <c r="AN489" s="156"/>
    </row>
    <row r="490" spans="1:40" s="28" customFormat="1" ht="19" customHeight="1">
      <c r="A490" s="153"/>
      <c r="B490" s="153"/>
      <c r="C490" s="153"/>
      <c r="D490" s="153"/>
      <c r="E490" s="154"/>
      <c r="F490" s="155"/>
      <c r="G490" s="155"/>
      <c r="H490" s="155"/>
      <c r="I490" s="155"/>
      <c r="J490" s="154"/>
      <c r="K490" s="155"/>
      <c r="L490" s="155"/>
      <c r="M490" s="155"/>
      <c r="N490" s="155"/>
      <c r="O490" s="154"/>
      <c r="P490" s="155"/>
      <c r="Q490" s="155"/>
      <c r="R490" s="155"/>
      <c r="S490" s="155"/>
      <c r="T490" s="154"/>
      <c r="U490" s="155"/>
      <c r="V490" s="155"/>
      <c r="W490" s="155"/>
      <c r="X490" s="155"/>
      <c r="Y490" s="154"/>
      <c r="Z490" s="155"/>
      <c r="AA490" s="155"/>
      <c r="AB490" s="155"/>
      <c r="AC490" s="155"/>
      <c r="AD490" s="154"/>
      <c r="AE490" s="155"/>
      <c r="AF490" s="155"/>
      <c r="AG490" s="155"/>
      <c r="AH490" s="155"/>
      <c r="AI490" s="154"/>
      <c r="AJ490" s="155"/>
      <c r="AK490" s="155"/>
      <c r="AL490" s="155"/>
      <c r="AM490" s="155"/>
      <c r="AN490" s="156"/>
    </row>
    <row r="491" spans="1:40" s="28" customFormat="1" ht="19" customHeight="1">
      <c r="A491" s="153"/>
      <c r="B491" s="153"/>
      <c r="C491" s="153"/>
      <c r="D491" s="153"/>
      <c r="E491" s="154"/>
      <c r="F491" s="155"/>
      <c r="G491" s="155"/>
      <c r="H491" s="155"/>
      <c r="I491" s="155"/>
      <c r="J491" s="154"/>
      <c r="K491" s="155"/>
      <c r="L491" s="155"/>
      <c r="M491" s="155"/>
      <c r="N491" s="155"/>
      <c r="O491" s="154"/>
      <c r="P491" s="155"/>
      <c r="Q491" s="155"/>
      <c r="R491" s="155"/>
      <c r="S491" s="155"/>
      <c r="T491" s="154"/>
      <c r="U491" s="155"/>
      <c r="V491" s="155"/>
      <c r="W491" s="155"/>
      <c r="X491" s="155"/>
      <c r="Y491" s="154"/>
      <c r="Z491" s="155"/>
      <c r="AA491" s="155"/>
      <c r="AB491" s="155"/>
      <c r="AC491" s="155"/>
      <c r="AD491" s="154"/>
      <c r="AE491" s="155"/>
      <c r="AF491" s="155"/>
      <c r="AG491" s="155"/>
      <c r="AH491" s="155"/>
      <c r="AI491" s="154"/>
      <c r="AJ491" s="155"/>
      <c r="AK491" s="155"/>
      <c r="AL491" s="155"/>
      <c r="AM491" s="155"/>
      <c r="AN491" s="156"/>
    </row>
    <row r="492" spans="1:40" s="28" customFormat="1" ht="19" customHeight="1">
      <c r="A492" s="153"/>
      <c r="B492" s="153"/>
      <c r="C492" s="153"/>
      <c r="D492" s="153"/>
      <c r="E492" s="154"/>
      <c r="F492" s="155"/>
      <c r="G492" s="155"/>
      <c r="H492" s="155"/>
      <c r="I492" s="155"/>
      <c r="J492" s="154"/>
      <c r="K492" s="155"/>
      <c r="L492" s="155"/>
      <c r="M492" s="155"/>
      <c r="N492" s="155"/>
      <c r="O492" s="154"/>
      <c r="P492" s="155"/>
      <c r="Q492" s="155"/>
      <c r="R492" s="155"/>
      <c r="S492" s="155"/>
      <c r="T492" s="154"/>
      <c r="U492" s="155"/>
      <c r="V492" s="155"/>
      <c r="W492" s="155"/>
      <c r="X492" s="155"/>
      <c r="Y492" s="154"/>
      <c r="Z492" s="155"/>
      <c r="AA492" s="155"/>
      <c r="AB492" s="155"/>
      <c r="AC492" s="155"/>
      <c r="AD492" s="154"/>
      <c r="AE492" s="155"/>
      <c r="AF492" s="155"/>
      <c r="AG492" s="155"/>
      <c r="AH492" s="155"/>
      <c r="AI492" s="154"/>
      <c r="AJ492" s="155"/>
      <c r="AK492" s="155"/>
      <c r="AL492" s="155"/>
      <c r="AM492" s="155"/>
      <c r="AN492" s="156"/>
    </row>
    <row r="493" spans="1:40" s="28" customFormat="1" ht="19" customHeight="1">
      <c r="A493" s="153"/>
      <c r="B493" s="153"/>
      <c r="C493" s="153"/>
      <c r="D493" s="153"/>
      <c r="E493" s="154"/>
      <c r="F493" s="155"/>
      <c r="G493" s="155"/>
      <c r="H493" s="155"/>
      <c r="I493" s="155"/>
      <c r="J493" s="154"/>
      <c r="K493" s="155"/>
      <c r="L493" s="155"/>
      <c r="M493" s="155"/>
      <c r="N493" s="155"/>
      <c r="O493" s="154"/>
      <c r="P493" s="155"/>
      <c r="Q493" s="155"/>
      <c r="R493" s="155"/>
      <c r="S493" s="155"/>
      <c r="T493" s="154"/>
      <c r="U493" s="155"/>
      <c r="V493" s="155"/>
      <c r="W493" s="155"/>
      <c r="X493" s="155"/>
      <c r="Y493" s="154"/>
      <c r="Z493" s="155"/>
      <c r="AA493" s="155"/>
      <c r="AB493" s="155"/>
      <c r="AC493" s="155"/>
      <c r="AD493" s="154"/>
      <c r="AE493" s="155"/>
      <c r="AF493" s="155"/>
      <c r="AG493" s="155"/>
      <c r="AH493" s="155"/>
      <c r="AI493" s="154"/>
      <c r="AJ493" s="155"/>
      <c r="AK493" s="155"/>
      <c r="AL493" s="155"/>
      <c r="AM493" s="155"/>
      <c r="AN493" s="156"/>
    </row>
    <row r="494" spans="1:40" s="28" customFormat="1" ht="19" customHeight="1">
      <c r="A494" s="153"/>
      <c r="B494" s="153"/>
      <c r="C494" s="153"/>
      <c r="D494" s="153"/>
      <c r="E494" s="154"/>
      <c r="F494" s="155"/>
      <c r="G494" s="155"/>
      <c r="H494" s="155"/>
      <c r="I494" s="155"/>
      <c r="J494" s="154"/>
      <c r="K494" s="155"/>
      <c r="L494" s="155"/>
      <c r="M494" s="155"/>
      <c r="N494" s="155"/>
      <c r="O494" s="154"/>
      <c r="P494" s="155"/>
      <c r="Q494" s="155"/>
      <c r="R494" s="155"/>
      <c r="S494" s="155"/>
      <c r="T494" s="154"/>
      <c r="U494" s="155"/>
      <c r="V494" s="155"/>
      <c r="W494" s="155"/>
      <c r="X494" s="155"/>
      <c r="Y494" s="154"/>
      <c r="Z494" s="155"/>
      <c r="AA494" s="155"/>
      <c r="AB494" s="155"/>
      <c r="AC494" s="155"/>
      <c r="AD494" s="154"/>
      <c r="AE494" s="155"/>
      <c r="AF494" s="155"/>
      <c r="AG494" s="155"/>
      <c r="AH494" s="155"/>
      <c r="AI494" s="154"/>
      <c r="AJ494" s="155"/>
      <c r="AK494" s="155"/>
      <c r="AL494" s="155"/>
      <c r="AM494" s="155"/>
      <c r="AN494" s="156"/>
    </row>
    <row r="495" spans="1:40" s="28" customFormat="1" ht="19" customHeight="1">
      <c r="A495" s="153"/>
      <c r="B495" s="153"/>
      <c r="C495" s="153"/>
      <c r="D495" s="153"/>
      <c r="E495" s="154"/>
      <c r="F495" s="155"/>
      <c r="G495" s="155"/>
      <c r="H495" s="155"/>
      <c r="I495" s="155"/>
      <c r="J495" s="154"/>
      <c r="K495" s="155"/>
      <c r="L495" s="155"/>
      <c r="M495" s="155"/>
      <c r="N495" s="155"/>
      <c r="O495" s="154"/>
      <c r="P495" s="155"/>
      <c r="Q495" s="155"/>
      <c r="R495" s="155"/>
      <c r="S495" s="155"/>
      <c r="T495" s="154"/>
      <c r="U495" s="155"/>
      <c r="V495" s="155"/>
      <c r="W495" s="155"/>
      <c r="X495" s="155"/>
      <c r="Y495" s="154"/>
      <c r="Z495" s="155"/>
      <c r="AA495" s="155"/>
      <c r="AB495" s="155"/>
      <c r="AC495" s="155"/>
      <c r="AD495" s="154"/>
      <c r="AE495" s="155"/>
      <c r="AF495" s="155"/>
      <c r="AG495" s="155"/>
      <c r="AH495" s="155"/>
      <c r="AI495" s="154"/>
      <c r="AJ495" s="155"/>
      <c r="AK495" s="155"/>
      <c r="AL495" s="155"/>
      <c r="AM495" s="155"/>
      <c r="AN495" s="156"/>
    </row>
    <row r="496" spans="1:40" s="28" customFormat="1" ht="19" customHeight="1">
      <c r="A496" s="153"/>
      <c r="B496" s="153"/>
      <c r="C496" s="153"/>
      <c r="D496" s="153"/>
      <c r="E496" s="154"/>
      <c r="F496" s="155"/>
      <c r="G496" s="155"/>
      <c r="H496" s="155"/>
      <c r="I496" s="155"/>
      <c r="J496" s="154"/>
      <c r="K496" s="155"/>
      <c r="L496" s="155"/>
      <c r="M496" s="155"/>
      <c r="N496" s="155"/>
      <c r="O496" s="154"/>
      <c r="P496" s="155"/>
      <c r="Q496" s="155"/>
      <c r="R496" s="155"/>
      <c r="S496" s="155"/>
      <c r="T496" s="154"/>
      <c r="U496" s="155"/>
      <c r="V496" s="155"/>
      <c r="W496" s="155"/>
      <c r="X496" s="155"/>
      <c r="Y496" s="154"/>
      <c r="Z496" s="155"/>
      <c r="AA496" s="155"/>
      <c r="AB496" s="155"/>
      <c r="AC496" s="155"/>
      <c r="AD496" s="154"/>
      <c r="AE496" s="155"/>
      <c r="AF496" s="155"/>
      <c r="AG496" s="155"/>
      <c r="AH496" s="155"/>
      <c r="AI496" s="154"/>
      <c r="AJ496" s="155"/>
      <c r="AK496" s="155"/>
      <c r="AL496" s="155"/>
      <c r="AM496" s="155"/>
      <c r="AN496" s="156"/>
    </row>
    <row r="497" spans="1:40" s="28" customFormat="1" ht="19" customHeight="1">
      <c r="A497" s="153"/>
      <c r="B497" s="153"/>
      <c r="C497" s="153"/>
      <c r="D497" s="153"/>
      <c r="E497" s="154"/>
      <c r="F497" s="155"/>
      <c r="G497" s="155"/>
      <c r="H497" s="155"/>
      <c r="I497" s="155"/>
      <c r="J497" s="154"/>
      <c r="K497" s="155"/>
      <c r="L497" s="155"/>
      <c r="M497" s="155"/>
      <c r="N497" s="155"/>
      <c r="O497" s="154"/>
      <c r="P497" s="155"/>
      <c r="Q497" s="155"/>
      <c r="R497" s="155"/>
      <c r="S497" s="155"/>
      <c r="T497" s="154"/>
      <c r="U497" s="155"/>
      <c r="V497" s="155"/>
      <c r="W497" s="155"/>
      <c r="X497" s="155"/>
      <c r="Y497" s="154"/>
      <c r="Z497" s="155"/>
      <c r="AA497" s="155"/>
      <c r="AB497" s="155"/>
      <c r="AC497" s="155"/>
      <c r="AD497" s="154"/>
      <c r="AE497" s="155"/>
      <c r="AF497" s="155"/>
      <c r="AG497" s="155"/>
      <c r="AH497" s="155"/>
      <c r="AI497" s="154"/>
      <c r="AJ497" s="155"/>
      <c r="AK497" s="155"/>
      <c r="AL497" s="155"/>
      <c r="AM497" s="155"/>
      <c r="AN497" s="156"/>
    </row>
    <row r="498" spans="1:40" s="28" customFormat="1" ht="19" customHeight="1">
      <c r="A498" s="153"/>
      <c r="B498" s="153"/>
      <c r="C498" s="153"/>
      <c r="D498" s="153"/>
      <c r="E498" s="154"/>
      <c r="F498" s="155"/>
      <c r="G498" s="155"/>
      <c r="H498" s="155"/>
      <c r="I498" s="155"/>
      <c r="J498" s="154"/>
      <c r="K498" s="155"/>
      <c r="L498" s="155"/>
      <c r="M498" s="155"/>
      <c r="N498" s="155"/>
      <c r="O498" s="154"/>
      <c r="P498" s="155"/>
      <c r="Q498" s="155"/>
      <c r="R498" s="155"/>
      <c r="S498" s="155"/>
      <c r="T498" s="154"/>
      <c r="U498" s="155"/>
      <c r="V498" s="155"/>
      <c r="W498" s="155"/>
      <c r="X498" s="155"/>
      <c r="Y498" s="154"/>
      <c r="Z498" s="155"/>
      <c r="AA498" s="155"/>
      <c r="AB498" s="155"/>
      <c r="AC498" s="155"/>
      <c r="AD498" s="154"/>
      <c r="AE498" s="155"/>
      <c r="AF498" s="155"/>
      <c r="AG498" s="155"/>
      <c r="AH498" s="155"/>
      <c r="AI498" s="154"/>
      <c r="AJ498" s="155"/>
      <c r="AK498" s="155"/>
      <c r="AL498" s="155"/>
      <c r="AM498" s="155"/>
      <c r="AN498" s="156"/>
    </row>
    <row r="499" spans="1:40" s="28" customFormat="1" ht="19" customHeight="1">
      <c r="A499" s="153"/>
      <c r="B499" s="153"/>
      <c r="C499" s="153"/>
      <c r="D499" s="153"/>
      <c r="E499" s="154"/>
      <c r="F499" s="155"/>
      <c r="G499" s="155"/>
      <c r="H499" s="155"/>
      <c r="I499" s="155"/>
      <c r="J499" s="154"/>
      <c r="K499" s="155"/>
      <c r="L499" s="155"/>
      <c r="M499" s="155"/>
      <c r="N499" s="155"/>
      <c r="O499" s="154"/>
      <c r="P499" s="155"/>
      <c r="Q499" s="155"/>
      <c r="R499" s="155"/>
      <c r="S499" s="155"/>
      <c r="T499" s="154"/>
      <c r="U499" s="155"/>
      <c r="V499" s="155"/>
      <c r="W499" s="155"/>
      <c r="X499" s="155"/>
      <c r="Y499" s="154"/>
      <c r="Z499" s="155"/>
      <c r="AA499" s="155"/>
      <c r="AB499" s="155"/>
      <c r="AC499" s="155"/>
      <c r="AD499" s="154"/>
      <c r="AE499" s="155"/>
      <c r="AF499" s="155"/>
      <c r="AG499" s="155"/>
      <c r="AH499" s="155"/>
      <c r="AI499" s="154"/>
      <c r="AJ499" s="155"/>
      <c r="AK499" s="155"/>
      <c r="AL499" s="155"/>
      <c r="AM499" s="155"/>
      <c r="AN499" s="156"/>
    </row>
    <row r="500" spans="1:40" s="28" customFormat="1" ht="19" customHeight="1">
      <c r="A500" s="153"/>
      <c r="B500" s="153"/>
      <c r="C500" s="153"/>
      <c r="D500" s="153"/>
      <c r="E500" s="154"/>
      <c r="F500" s="155"/>
      <c r="G500" s="155"/>
      <c r="H500" s="155"/>
      <c r="I500" s="155"/>
      <c r="J500" s="154"/>
      <c r="K500" s="155"/>
      <c r="L500" s="155"/>
      <c r="M500" s="155"/>
      <c r="N500" s="155"/>
      <c r="O500" s="154"/>
      <c r="P500" s="155"/>
      <c r="Q500" s="155"/>
      <c r="R500" s="155"/>
      <c r="S500" s="155"/>
      <c r="T500" s="154"/>
      <c r="U500" s="155"/>
      <c r="V500" s="155"/>
      <c r="W500" s="155"/>
      <c r="X500" s="155"/>
      <c r="Y500" s="154"/>
      <c r="Z500" s="155"/>
      <c r="AA500" s="155"/>
      <c r="AB500" s="155"/>
      <c r="AC500" s="155"/>
      <c r="AD500" s="154"/>
      <c r="AE500" s="155"/>
      <c r="AF500" s="155"/>
      <c r="AG500" s="155"/>
      <c r="AH500" s="155"/>
      <c r="AI500" s="154"/>
      <c r="AJ500" s="155"/>
      <c r="AK500" s="155"/>
      <c r="AL500" s="155"/>
      <c r="AM500" s="155"/>
      <c r="AN500" s="156"/>
    </row>
    <row r="501" spans="1:40" s="28" customFormat="1" ht="19" customHeight="1">
      <c r="A501" s="153"/>
      <c r="B501" s="153"/>
      <c r="C501" s="153"/>
      <c r="D501" s="153"/>
      <c r="E501" s="154"/>
      <c r="F501" s="155"/>
      <c r="G501" s="155"/>
      <c r="H501" s="155"/>
      <c r="I501" s="155"/>
      <c r="J501" s="154"/>
      <c r="K501" s="155"/>
      <c r="L501" s="155"/>
      <c r="M501" s="155"/>
      <c r="N501" s="155"/>
      <c r="O501" s="154"/>
      <c r="P501" s="155"/>
      <c r="Q501" s="155"/>
      <c r="R501" s="155"/>
      <c r="S501" s="155"/>
      <c r="T501" s="154"/>
      <c r="U501" s="155"/>
      <c r="V501" s="155"/>
      <c r="W501" s="155"/>
      <c r="X501" s="155"/>
      <c r="Y501" s="154"/>
      <c r="Z501" s="155"/>
      <c r="AA501" s="155"/>
      <c r="AB501" s="155"/>
      <c r="AC501" s="155"/>
      <c r="AD501" s="154"/>
      <c r="AE501" s="155"/>
      <c r="AF501" s="155"/>
      <c r="AG501" s="155"/>
      <c r="AH501" s="155"/>
      <c r="AI501" s="154"/>
      <c r="AJ501" s="155"/>
      <c r="AK501" s="155"/>
      <c r="AL501" s="155"/>
      <c r="AM501" s="155"/>
      <c r="AN501" s="156"/>
    </row>
    <row r="502" spans="1:40" s="28" customFormat="1" ht="19" customHeight="1">
      <c r="A502" s="153"/>
      <c r="B502" s="153"/>
      <c r="C502" s="153"/>
      <c r="D502" s="153"/>
      <c r="E502" s="154"/>
      <c r="F502" s="155"/>
      <c r="G502" s="155"/>
      <c r="H502" s="155"/>
      <c r="I502" s="155"/>
      <c r="J502" s="154"/>
      <c r="K502" s="155"/>
      <c r="L502" s="155"/>
      <c r="M502" s="155"/>
      <c r="N502" s="155"/>
      <c r="O502" s="154"/>
      <c r="P502" s="155"/>
      <c r="Q502" s="155"/>
      <c r="R502" s="155"/>
      <c r="S502" s="155"/>
      <c r="T502" s="154"/>
      <c r="U502" s="155"/>
      <c r="V502" s="155"/>
      <c r="W502" s="155"/>
      <c r="X502" s="155"/>
      <c r="Y502" s="154"/>
      <c r="Z502" s="155"/>
      <c r="AA502" s="155"/>
      <c r="AB502" s="155"/>
      <c r="AC502" s="155"/>
      <c r="AD502" s="154"/>
      <c r="AE502" s="155"/>
      <c r="AF502" s="155"/>
      <c r="AG502" s="155"/>
      <c r="AH502" s="155"/>
      <c r="AI502" s="154"/>
      <c r="AJ502" s="155"/>
      <c r="AK502" s="155"/>
      <c r="AL502" s="155"/>
      <c r="AM502" s="155"/>
      <c r="AN502" s="156"/>
    </row>
    <row r="503" spans="1:40" s="28" customFormat="1" ht="19" customHeight="1">
      <c r="A503" s="153"/>
      <c r="B503" s="153"/>
      <c r="C503" s="153"/>
      <c r="D503" s="153"/>
      <c r="E503" s="154"/>
      <c r="F503" s="155"/>
      <c r="G503" s="155"/>
      <c r="H503" s="155"/>
      <c r="I503" s="155"/>
      <c r="J503" s="154"/>
      <c r="K503" s="155"/>
      <c r="L503" s="155"/>
      <c r="M503" s="155"/>
      <c r="N503" s="155"/>
      <c r="O503" s="154"/>
      <c r="P503" s="155"/>
      <c r="Q503" s="155"/>
      <c r="R503" s="155"/>
      <c r="S503" s="155"/>
      <c r="T503" s="154"/>
      <c r="U503" s="155"/>
      <c r="V503" s="155"/>
      <c r="W503" s="155"/>
      <c r="X503" s="155"/>
      <c r="Y503" s="154"/>
      <c r="Z503" s="155"/>
      <c r="AA503" s="155"/>
      <c r="AB503" s="155"/>
      <c r="AC503" s="155"/>
      <c r="AD503" s="154"/>
      <c r="AE503" s="155"/>
      <c r="AF503" s="155"/>
      <c r="AG503" s="155"/>
      <c r="AH503" s="155"/>
      <c r="AI503" s="154"/>
      <c r="AJ503" s="155"/>
      <c r="AK503" s="155"/>
      <c r="AL503" s="155"/>
      <c r="AM503" s="155"/>
      <c r="AN503" s="156"/>
    </row>
    <row r="504" spans="1:40" s="28" customFormat="1" ht="19" customHeight="1">
      <c r="A504" s="153"/>
      <c r="B504" s="153"/>
      <c r="C504" s="153"/>
      <c r="D504" s="153"/>
      <c r="E504" s="154"/>
      <c r="F504" s="155"/>
      <c r="G504" s="155"/>
      <c r="H504" s="155"/>
      <c r="I504" s="155"/>
      <c r="J504" s="154"/>
      <c r="K504" s="155"/>
      <c r="L504" s="155"/>
      <c r="M504" s="155"/>
      <c r="N504" s="155"/>
      <c r="O504" s="154"/>
      <c r="P504" s="155"/>
      <c r="Q504" s="155"/>
      <c r="R504" s="155"/>
      <c r="S504" s="155"/>
      <c r="T504" s="154"/>
      <c r="U504" s="155"/>
      <c r="V504" s="155"/>
      <c r="W504" s="155"/>
      <c r="X504" s="155"/>
      <c r="Y504" s="154"/>
      <c r="Z504" s="155"/>
      <c r="AA504" s="155"/>
      <c r="AB504" s="155"/>
      <c r="AC504" s="155"/>
      <c r="AD504" s="154"/>
      <c r="AE504" s="155"/>
      <c r="AF504" s="155"/>
      <c r="AG504" s="155"/>
      <c r="AH504" s="155"/>
      <c r="AI504" s="154"/>
      <c r="AJ504" s="155"/>
      <c r="AK504" s="155"/>
      <c r="AL504" s="155"/>
      <c r="AM504" s="155"/>
      <c r="AN504" s="156"/>
    </row>
    <row r="505" spans="1:40" s="28" customFormat="1" ht="19" customHeight="1">
      <c r="A505" s="153"/>
      <c r="B505" s="153"/>
      <c r="C505" s="153"/>
      <c r="D505" s="153"/>
      <c r="E505" s="154"/>
      <c r="F505" s="155"/>
      <c r="G505" s="155"/>
      <c r="H505" s="155"/>
      <c r="I505" s="155"/>
      <c r="J505" s="154"/>
      <c r="K505" s="155"/>
      <c r="L505" s="155"/>
      <c r="M505" s="155"/>
      <c r="N505" s="155"/>
      <c r="O505" s="154"/>
      <c r="P505" s="155"/>
      <c r="Q505" s="155"/>
      <c r="R505" s="155"/>
      <c r="S505" s="155"/>
      <c r="T505" s="154"/>
      <c r="U505" s="155"/>
      <c r="V505" s="155"/>
      <c r="W505" s="155"/>
      <c r="X505" s="155"/>
      <c r="Y505" s="154"/>
      <c r="Z505" s="155"/>
      <c r="AA505" s="155"/>
      <c r="AB505" s="155"/>
      <c r="AC505" s="155"/>
      <c r="AD505" s="154"/>
      <c r="AE505" s="155"/>
      <c r="AF505" s="155"/>
      <c r="AG505" s="155"/>
      <c r="AH505" s="155"/>
      <c r="AI505" s="154"/>
      <c r="AJ505" s="155"/>
      <c r="AK505" s="155"/>
      <c r="AL505" s="155"/>
      <c r="AM505" s="155"/>
      <c r="AN505" s="156"/>
    </row>
    <row r="506" spans="1:40" s="28" customFormat="1" ht="19" customHeight="1">
      <c r="A506" s="153"/>
      <c r="B506" s="153"/>
      <c r="C506" s="153"/>
      <c r="D506" s="153"/>
      <c r="E506" s="154"/>
      <c r="F506" s="155"/>
      <c r="G506" s="155"/>
      <c r="H506" s="155"/>
      <c r="I506" s="155"/>
      <c r="J506" s="154"/>
      <c r="K506" s="155"/>
      <c r="L506" s="155"/>
      <c r="M506" s="155"/>
      <c r="N506" s="155"/>
      <c r="O506" s="154"/>
      <c r="P506" s="155"/>
      <c r="Q506" s="155"/>
      <c r="R506" s="155"/>
      <c r="S506" s="155"/>
      <c r="T506" s="154"/>
      <c r="U506" s="155"/>
      <c r="V506" s="155"/>
      <c r="W506" s="155"/>
      <c r="X506" s="155"/>
      <c r="Y506" s="154"/>
      <c r="Z506" s="155"/>
      <c r="AA506" s="155"/>
      <c r="AB506" s="155"/>
      <c r="AC506" s="155"/>
      <c r="AD506" s="154"/>
      <c r="AE506" s="155"/>
      <c r="AF506" s="155"/>
      <c r="AG506" s="155"/>
      <c r="AH506" s="155"/>
      <c r="AI506" s="154"/>
      <c r="AJ506" s="155"/>
      <c r="AK506" s="155"/>
      <c r="AL506" s="155"/>
      <c r="AM506" s="155"/>
      <c r="AN506" s="156"/>
    </row>
    <row r="507" spans="1:40" s="28" customFormat="1" ht="19" customHeight="1">
      <c r="A507" s="153"/>
      <c r="B507" s="153"/>
      <c r="C507" s="153"/>
      <c r="D507" s="153"/>
      <c r="E507" s="154"/>
      <c r="F507" s="155"/>
      <c r="G507" s="155"/>
      <c r="H507" s="155"/>
      <c r="I507" s="155"/>
      <c r="J507" s="154"/>
      <c r="K507" s="155"/>
      <c r="L507" s="155"/>
      <c r="M507" s="155"/>
      <c r="N507" s="155"/>
      <c r="O507" s="154"/>
      <c r="P507" s="155"/>
      <c r="Q507" s="155"/>
      <c r="R507" s="155"/>
      <c r="S507" s="155"/>
      <c r="T507" s="154"/>
      <c r="U507" s="155"/>
      <c r="V507" s="155"/>
      <c r="W507" s="155"/>
      <c r="X507" s="155"/>
      <c r="Y507" s="154"/>
      <c r="Z507" s="155"/>
      <c r="AA507" s="155"/>
      <c r="AB507" s="155"/>
      <c r="AC507" s="155"/>
      <c r="AD507" s="154"/>
      <c r="AE507" s="155"/>
      <c r="AF507" s="155"/>
      <c r="AG507" s="155"/>
      <c r="AH507" s="155"/>
      <c r="AI507" s="154"/>
      <c r="AJ507" s="155"/>
      <c r="AK507" s="155"/>
      <c r="AL507" s="155"/>
      <c r="AM507" s="155"/>
      <c r="AN507" s="156"/>
    </row>
    <row r="508" spans="1:40" s="28" customFormat="1" ht="19" customHeight="1">
      <c r="A508" s="153"/>
      <c r="B508" s="153"/>
      <c r="C508" s="153"/>
      <c r="D508" s="153"/>
      <c r="E508" s="154"/>
      <c r="F508" s="155"/>
      <c r="G508" s="155"/>
      <c r="H508" s="155"/>
      <c r="I508" s="155"/>
      <c r="J508" s="154"/>
      <c r="K508" s="155"/>
      <c r="L508" s="155"/>
      <c r="M508" s="155"/>
      <c r="N508" s="155"/>
      <c r="O508" s="154"/>
      <c r="P508" s="155"/>
      <c r="Q508" s="155"/>
      <c r="R508" s="155"/>
      <c r="S508" s="155"/>
      <c r="T508" s="154"/>
      <c r="U508" s="155"/>
      <c r="V508" s="155"/>
      <c r="W508" s="155"/>
      <c r="X508" s="155"/>
      <c r="Y508" s="154"/>
      <c r="Z508" s="155"/>
      <c r="AA508" s="155"/>
      <c r="AB508" s="155"/>
      <c r="AC508" s="155"/>
      <c r="AD508" s="154"/>
      <c r="AE508" s="155"/>
      <c r="AF508" s="155"/>
      <c r="AG508" s="155"/>
      <c r="AH508" s="155"/>
      <c r="AI508" s="154"/>
      <c r="AJ508" s="155"/>
      <c r="AK508" s="155"/>
      <c r="AL508" s="155"/>
      <c r="AM508" s="155"/>
      <c r="AN508" s="156"/>
    </row>
    <row r="509" spans="1:40" s="28" customFormat="1" ht="19" customHeight="1">
      <c r="A509" s="153"/>
      <c r="B509" s="153"/>
      <c r="C509" s="153"/>
      <c r="D509" s="153"/>
      <c r="E509" s="154"/>
      <c r="F509" s="155"/>
      <c r="G509" s="155"/>
      <c r="H509" s="155"/>
      <c r="I509" s="155"/>
      <c r="J509" s="154"/>
      <c r="K509" s="155"/>
      <c r="L509" s="155"/>
      <c r="M509" s="155"/>
      <c r="N509" s="155"/>
      <c r="O509" s="154"/>
      <c r="P509" s="155"/>
      <c r="Q509" s="155"/>
      <c r="R509" s="155"/>
      <c r="S509" s="155"/>
      <c r="T509" s="154"/>
      <c r="U509" s="155"/>
      <c r="V509" s="155"/>
      <c r="W509" s="155"/>
      <c r="X509" s="155"/>
      <c r="Y509" s="154"/>
      <c r="Z509" s="155"/>
      <c r="AA509" s="155"/>
      <c r="AB509" s="155"/>
      <c r="AC509" s="155"/>
      <c r="AD509" s="154"/>
      <c r="AE509" s="155"/>
      <c r="AF509" s="155"/>
      <c r="AG509" s="155"/>
      <c r="AH509" s="155"/>
      <c r="AI509" s="154"/>
      <c r="AJ509" s="155"/>
      <c r="AK509" s="155"/>
      <c r="AL509" s="155"/>
      <c r="AM509" s="155"/>
      <c r="AN509" s="156"/>
    </row>
    <row r="510" spans="1:40" s="28" customFormat="1" ht="19" customHeight="1">
      <c r="A510" s="153"/>
      <c r="B510" s="153"/>
      <c r="C510" s="153"/>
      <c r="D510" s="153"/>
      <c r="E510" s="154"/>
      <c r="F510" s="155"/>
      <c r="G510" s="155"/>
      <c r="H510" s="155"/>
      <c r="I510" s="155"/>
      <c r="J510" s="154"/>
      <c r="K510" s="155"/>
      <c r="L510" s="155"/>
      <c r="M510" s="155"/>
      <c r="N510" s="155"/>
      <c r="O510" s="154"/>
      <c r="P510" s="155"/>
      <c r="Q510" s="155"/>
      <c r="R510" s="155"/>
      <c r="S510" s="155"/>
      <c r="T510" s="154"/>
      <c r="U510" s="155"/>
      <c r="V510" s="155"/>
      <c r="W510" s="155"/>
      <c r="X510" s="155"/>
      <c r="Y510" s="154"/>
      <c r="Z510" s="155"/>
      <c r="AA510" s="155"/>
      <c r="AB510" s="155"/>
      <c r="AC510" s="155"/>
      <c r="AD510" s="154"/>
      <c r="AE510" s="155"/>
      <c r="AF510" s="155"/>
      <c r="AG510" s="155"/>
      <c r="AH510" s="155"/>
      <c r="AI510" s="154"/>
      <c r="AJ510" s="155"/>
      <c r="AK510" s="155"/>
      <c r="AL510" s="155"/>
      <c r="AM510" s="155"/>
      <c r="AN510" s="156"/>
    </row>
    <row r="511" spans="1:40" s="28" customFormat="1" ht="19" customHeight="1">
      <c r="A511" s="153"/>
      <c r="B511" s="153"/>
      <c r="C511" s="153"/>
      <c r="D511" s="153"/>
      <c r="E511" s="154"/>
      <c r="F511" s="155"/>
      <c r="G511" s="155"/>
      <c r="H511" s="155"/>
      <c r="I511" s="155"/>
      <c r="J511" s="154"/>
      <c r="K511" s="155"/>
      <c r="L511" s="155"/>
      <c r="M511" s="155"/>
      <c r="N511" s="155"/>
      <c r="O511" s="154"/>
      <c r="P511" s="155"/>
      <c r="Q511" s="155"/>
      <c r="R511" s="155"/>
      <c r="S511" s="155"/>
      <c r="T511" s="154"/>
      <c r="U511" s="155"/>
      <c r="V511" s="155"/>
      <c r="W511" s="155"/>
      <c r="X511" s="155"/>
      <c r="Y511" s="154"/>
      <c r="Z511" s="155"/>
      <c r="AA511" s="155"/>
      <c r="AB511" s="155"/>
      <c r="AC511" s="155"/>
      <c r="AD511" s="154"/>
      <c r="AE511" s="155"/>
      <c r="AF511" s="155"/>
      <c r="AG511" s="155"/>
      <c r="AH511" s="155"/>
      <c r="AI511" s="154"/>
      <c r="AJ511" s="155"/>
      <c r="AK511" s="155"/>
      <c r="AL511" s="155"/>
      <c r="AM511" s="155"/>
      <c r="AN511" s="156"/>
    </row>
    <row r="512" spans="1:40" s="28" customFormat="1" ht="19" customHeight="1">
      <c r="A512" s="153"/>
      <c r="B512" s="153"/>
      <c r="C512" s="153"/>
      <c r="D512" s="153"/>
      <c r="E512" s="154"/>
      <c r="F512" s="155"/>
      <c r="G512" s="155"/>
      <c r="H512" s="155"/>
      <c r="I512" s="155"/>
      <c r="J512" s="154"/>
      <c r="K512" s="155"/>
      <c r="L512" s="155"/>
      <c r="M512" s="155"/>
      <c r="N512" s="155"/>
      <c r="O512" s="154"/>
      <c r="P512" s="155"/>
      <c r="Q512" s="155"/>
      <c r="R512" s="155"/>
      <c r="S512" s="155"/>
      <c r="T512" s="154"/>
      <c r="U512" s="155"/>
      <c r="V512" s="155"/>
      <c r="W512" s="155"/>
      <c r="X512" s="155"/>
      <c r="Y512" s="154"/>
      <c r="Z512" s="155"/>
      <c r="AA512" s="155"/>
      <c r="AB512" s="155"/>
      <c r="AC512" s="155"/>
      <c r="AD512" s="154"/>
      <c r="AE512" s="155"/>
      <c r="AF512" s="155"/>
      <c r="AG512" s="155"/>
      <c r="AH512" s="155"/>
      <c r="AI512" s="154"/>
      <c r="AJ512" s="155"/>
      <c r="AK512" s="155"/>
      <c r="AL512" s="155"/>
      <c r="AM512" s="155"/>
      <c r="AN512" s="156"/>
    </row>
    <row r="513" spans="1:40" s="28" customFormat="1" ht="19" customHeight="1">
      <c r="A513" s="153"/>
      <c r="B513" s="153"/>
      <c r="C513" s="153"/>
      <c r="D513" s="153"/>
      <c r="E513" s="154"/>
      <c r="F513" s="155"/>
      <c r="G513" s="155"/>
      <c r="H513" s="155"/>
      <c r="I513" s="155"/>
      <c r="J513" s="154"/>
      <c r="K513" s="155"/>
      <c r="L513" s="155"/>
      <c r="M513" s="155"/>
      <c r="N513" s="155"/>
      <c r="O513" s="154"/>
      <c r="P513" s="155"/>
      <c r="Q513" s="155"/>
      <c r="R513" s="155"/>
      <c r="S513" s="155"/>
      <c r="T513" s="154"/>
      <c r="U513" s="155"/>
      <c r="V513" s="155"/>
      <c r="W513" s="155"/>
      <c r="X513" s="155"/>
      <c r="Y513" s="154"/>
      <c r="Z513" s="155"/>
      <c r="AA513" s="155"/>
      <c r="AB513" s="155"/>
      <c r="AC513" s="155"/>
      <c r="AD513" s="154"/>
      <c r="AE513" s="155"/>
      <c r="AF513" s="155"/>
      <c r="AG513" s="155"/>
      <c r="AH513" s="155"/>
      <c r="AI513" s="154"/>
      <c r="AJ513" s="155"/>
      <c r="AK513" s="155"/>
      <c r="AL513" s="155"/>
      <c r="AM513" s="155"/>
      <c r="AN513" s="156"/>
    </row>
    <row r="514" spans="1:40" s="28" customFormat="1" ht="19" customHeight="1">
      <c r="A514" s="153"/>
      <c r="B514" s="153"/>
      <c r="C514" s="153"/>
      <c r="D514" s="153"/>
      <c r="E514" s="154"/>
      <c r="F514" s="155"/>
      <c r="G514" s="155"/>
      <c r="H514" s="155"/>
      <c r="I514" s="155"/>
      <c r="J514" s="154"/>
      <c r="K514" s="155"/>
      <c r="L514" s="155"/>
      <c r="M514" s="155"/>
      <c r="N514" s="155"/>
      <c r="O514" s="154"/>
      <c r="P514" s="155"/>
      <c r="Q514" s="155"/>
      <c r="R514" s="155"/>
      <c r="S514" s="155"/>
      <c r="T514" s="154"/>
      <c r="U514" s="155"/>
      <c r="V514" s="155"/>
      <c r="W514" s="155"/>
      <c r="X514" s="155"/>
      <c r="Y514" s="154"/>
      <c r="Z514" s="155"/>
      <c r="AA514" s="155"/>
      <c r="AB514" s="155"/>
      <c r="AC514" s="155"/>
      <c r="AD514" s="154"/>
      <c r="AE514" s="155"/>
      <c r="AF514" s="155"/>
      <c r="AG514" s="155"/>
      <c r="AH514" s="155"/>
      <c r="AI514" s="154"/>
      <c r="AJ514" s="155"/>
      <c r="AK514" s="155"/>
      <c r="AL514" s="155"/>
      <c r="AM514" s="155"/>
      <c r="AN514" s="156"/>
    </row>
    <row r="515" spans="1:40" s="28" customFormat="1" ht="19" customHeight="1">
      <c r="A515" s="153"/>
      <c r="B515" s="153"/>
      <c r="C515" s="153"/>
      <c r="D515" s="153"/>
      <c r="E515" s="154"/>
      <c r="F515" s="155"/>
      <c r="G515" s="155"/>
      <c r="H515" s="155"/>
      <c r="I515" s="155"/>
      <c r="J515" s="154"/>
      <c r="K515" s="155"/>
      <c r="L515" s="155"/>
      <c r="M515" s="155"/>
      <c r="N515" s="155"/>
      <c r="O515" s="154"/>
      <c r="P515" s="155"/>
      <c r="Q515" s="155"/>
      <c r="R515" s="155"/>
      <c r="S515" s="155"/>
      <c r="T515" s="154"/>
      <c r="U515" s="155"/>
      <c r="V515" s="155"/>
      <c r="W515" s="155"/>
      <c r="X515" s="155"/>
      <c r="Y515" s="154"/>
      <c r="Z515" s="155"/>
      <c r="AA515" s="155"/>
      <c r="AB515" s="155"/>
      <c r="AC515" s="155"/>
      <c r="AD515" s="154"/>
      <c r="AE515" s="155"/>
      <c r="AF515" s="155"/>
      <c r="AG515" s="155"/>
      <c r="AH515" s="155"/>
      <c r="AI515" s="154"/>
      <c r="AJ515" s="155"/>
      <c r="AK515" s="155"/>
      <c r="AL515" s="155"/>
      <c r="AM515" s="155"/>
      <c r="AN515" s="156"/>
    </row>
    <row r="516" spans="1:40" s="28" customFormat="1" ht="19" customHeight="1">
      <c r="A516" s="153"/>
      <c r="B516" s="153"/>
      <c r="C516" s="153"/>
      <c r="D516" s="153"/>
      <c r="E516" s="154"/>
      <c r="F516" s="155"/>
      <c r="G516" s="155"/>
      <c r="H516" s="155"/>
      <c r="I516" s="155"/>
      <c r="J516" s="154"/>
      <c r="K516" s="155"/>
      <c r="L516" s="155"/>
      <c r="M516" s="155"/>
      <c r="N516" s="155"/>
      <c r="O516" s="154"/>
      <c r="P516" s="155"/>
      <c r="Q516" s="155"/>
      <c r="R516" s="155"/>
      <c r="S516" s="155"/>
      <c r="T516" s="154"/>
      <c r="U516" s="155"/>
      <c r="V516" s="155"/>
      <c r="W516" s="155"/>
      <c r="X516" s="155"/>
      <c r="Y516" s="154"/>
      <c r="Z516" s="155"/>
      <c r="AA516" s="155"/>
      <c r="AB516" s="155"/>
      <c r="AC516" s="155"/>
      <c r="AD516" s="154"/>
      <c r="AE516" s="155"/>
      <c r="AF516" s="155"/>
      <c r="AG516" s="155"/>
      <c r="AH516" s="155"/>
      <c r="AI516" s="154"/>
      <c r="AJ516" s="155"/>
      <c r="AK516" s="155"/>
      <c r="AL516" s="155"/>
      <c r="AM516" s="155"/>
      <c r="AN516" s="156"/>
    </row>
    <row r="517" spans="1:40" s="28" customFormat="1" ht="19" customHeight="1">
      <c r="A517" s="153"/>
      <c r="B517" s="153"/>
      <c r="C517" s="153"/>
      <c r="D517" s="153"/>
      <c r="E517" s="154"/>
      <c r="F517" s="155"/>
      <c r="G517" s="155"/>
      <c r="H517" s="155"/>
      <c r="I517" s="155"/>
      <c r="J517" s="154"/>
      <c r="K517" s="155"/>
      <c r="L517" s="155"/>
      <c r="M517" s="155"/>
      <c r="N517" s="155"/>
      <c r="O517" s="154"/>
      <c r="P517" s="155"/>
      <c r="Q517" s="155"/>
      <c r="R517" s="155"/>
      <c r="S517" s="155"/>
      <c r="T517" s="154"/>
      <c r="U517" s="155"/>
      <c r="V517" s="155"/>
      <c r="W517" s="155"/>
      <c r="X517" s="155"/>
      <c r="Y517" s="154"/>
      <c r="Z517" s="155"/>
      <c r="AA517" s="155"/>
      <c r="AB517" s="155"/>
      <c r="AC517" s="155"/>
      <c r="AD517" s="154"/>
      <c r="AE517" s="155"/>
      <c r="AF517" s="155"/>
      <c r="AG517" s="155"/>
      <c r="AH517" s="155"/>
      <c r="AI517" s="154"/>
      <c r="AJ517" s="155"/>
      <c r="AK517" s="155"/>
      <c r="AL517" s="155"/>
      <c r="AM517" s="155"/>
      <c r="AN517" s="156"/>
    </row>
    <row r="518" spans="1:40" s="28" customFormat="1" ht="19" customHeight="1">
      <c r="A518" s="153"/>
      <c r="B518" s="153"/>
      <c r="C518" s="153"/>
      <c r="D518" s="153"/>
      <c r="E518" s="154"/>
      <c r="F518" s="155"/>
      <c r="G518" s="155"/>
      <c r="H518" s="155"/>
      <c r="I518" s="155"/>
      <c r="J518" s="154"/>
      <c r="K518" s="155"/>
      <c r="L518" s="155"/>
      <c r="M518" s="155"/>
      <c r="N518" s="155"/>
      <c r="O518" s="154"/>
      <c r="P518" s="155"/>
      <c r="Q518" s="155"/>
      <c r="R518" s="155"/>
      <c r="S518" s="155"/>
      <c r="T518" s="154"/>
      <c r="U518" s="155"/>
      <c r="V518" s="155"/>
      <c r="W518" s="155"/>
      <c r="X518" s="155"/>
      <c r="Y518" s="154"/>
      <c r="Z518" s="155"/>
      <c r="AA518" s="155"/>
      <c r="AB518" s="155"/>
      <c r="AC518" s="155"/>
      <c r="AD518" s="154"/>
      <c r="AE518" s="155"/>
      <c r="AF518" s="155"/>
      <c r="AG518" s="155"/>
      <c r="AH518" s="155"/>
      <c r="AI518" s="154"/>
      <c r="AJ518" s="155"/>
      <c r="AK518" s="155"/>
      <c r="AL518" s="155"/>
      <c r="AM518" s="155"/>
      <c r="AN518" s="156"/>
    </row>
    <row r="519" spans="1:40" s="28" customFormat="1" ht="19" customHeight="1">
      <c r="A519" s="153"/>
      <c r="B519" s="153"/>
      <c r="C519" s="153"/>
      <c r="D519" s="153"/>
      <c r="E519" s="154"/>
      <c r="F519" s="155"/>
      <c r="G519" s="155"/>
      <c r="H519" s="155"/>
      <c r="I519" s="155"/>
      <c r="J519" s="154"/>
      <c r="K519" s="155"/>
      <c r="L519" s="155"/>
      <c r="M519" s="155"/>
      <c r="N519" s="155"/>
      <c r="O519" s="154"/>
      <c r="P519" s="155"/>
      <c r="Q519" s="155"/>
      <c r="R519" s="155"/>
      <c r="S519" s="155"/>
      <c r="T519" s="154"/>
      <c r="U519" s="155"/>
      <c r="V519" s="155"/>
      <c r="W519" s="155"/>
      <c r="X519" s="155"/>
      <c r="Y519" s="154"/>
      <c r="Z519" s="155"/>
      <c r="AA519" s="155"/>
      <c r="AB519" s="155"/>
      <c r="AC519" s="155"/>
      <c r="AD519" s="154"/>
      <c r="AE519" s="155"/>
      <c r="AF519" s="155"/>
      <c r="AG519" s="155"/>
      <c r="AH519" s="155"/>
      <c r="AI519" s="154"/>
      <c r="AJ519" s="155"/>
      <c r="AK519" s="155"/>
      <c r="AL519" s="155"/>
      <c r="AM519" s="155"/>
      <c r="AN519" s="156"/>
    </row>
    <row r="520" spans="1:40" s="28" customFormat="1" ht="19" customHeight="1">
      <c r="A520" s="153"/>
      <c r="B520" s="153"/>
      <c r="C520" s="153"/>
      <c r="D520" s="153"/>
      <c r="E520" s="154"/>
      <c r="F520" s="155"/>
      <c r="G520" s="155"/>
      <c r="H520" s="155"/>
      <c r="I520" s="155"/>
      <c r="J520" s="154"/>
      <c r="K520" s="155"/>
      <c r="L520" s="155"/>
      <c r="M520" s="155"/>
      <c r="N520" s="155"/>
      <c r="O520" s="154"/>
      <c r="P520" s="155"/>
      <c r="Q520" s="155"/>
      <c r="R520" s="155"/>
      <c r="S520" s="155"/>
      <c r="T520" s="154"/>
      <c r="U520" s="155"/>
      <c r="V520" s="155"/>
      <c r="W520" s="155"/>
      <c r="X520" s="155"/>
      <c r="Y520" s="154"/>
      <c r="Z520" s="155"/>
      <c r="AA520" s="155"/>
      <c r="AB520" s="155"/>
      <c r="AC520" s="155"/>
      <c r="AD520" s="154"/>
      <c r="AE520" s="155"/>
      <c r="AF520" s="155"/>
      <c r="AG520" s="155"/>
      <c r="AH520" s="155"/>
      <c r="AI520" s="154"/>
      <c r="AJ520" s="155"/>
      <c r="AK520" s="155"/>
      <c r="AL520" s="155"/>
      <c r="AM520" s="155"/>
      <c r="AN520" s="156"/>
    </row>
    <row r="521" spans="1:40" s="28" customFormat="1" ht="19" customHeight="1">
      <c r="A521" s="153"/>
      <c r="B521" s="153"/>
      <c r="C521" s="153"/>
      <c r="D521" s="153"/>
      <c r="E521" s="154"/>
      <c r="F521" s="155"/>
      <c r="G521" s="155"/>
      <c r="H521" s="155"/>
      <c r="I521" s="155"/>
      <c r="J521" s="154"/>
      <c r="K521" s="155"/>
      <c r="L521" s="155"/>
      <c r="M521" s="155"/>
      <c r="N521" s="155"/>
      <c r="O521" s="154"/>
      <c r="P521" s="155"/>
      <c r="Q521" s="155"/>
      <c r="R521" s="155"/>
      <c r="S521" s="155"/>
      <c r="T521" s="154"/>
      <c r="U521" s="155"/>
      <c r="V521" s="155"/>
      <c r="W521" s="155"/>
      <c r="X521" s="155"/>
      <c r="Y521" s="154"/>
      <c r="Z521" s="155"/>
      <c r="AA521" s="155"/>
      <c r="AB521" s="155"/>
      <c r="AC521" s="155"/>
      <c r="AD521" s="154"/>
      <c r="AE521" s="155"/>
      <c r="AF521" s="155"/>
      <c r="AG521" s="155"/>
      <c r="AH521" s="155"/>
      <c r="AI521" s="154"/>
      <c r="AJ521" s="155"/>
      <c r="AK521" s="155"/>
      <c r="AL521" s="155"/>
      <c r="AM521" s="155"/>
      <c r="AN521" s="156"/>
    </row>
    <row r="522" spans="1:40" s="28" customFormat="1" ht="19" customHeight="1">
      <c r="A522" s="153"/>
      <c r="B522" s="153"/>
      <c r="C522" s="153"/>
      <c r="D522" s="153"/>
      <c r="E522" s="154"/>
      <c r="F522" s="155"/>
      <c r="G522" s="155"/>
      <c r="H522" s="155"/>
      <c r="I522" s="155"/>
      <c r="J522" s="154"/>
      <c r="K522" s="155"/>
      <c r="L522" s="155"/>
      <c r="M522" s="155"/>
      <c r="N522" s="155"/>
      <c r="O522" s="154"/>
      <c r="P522" s="155"/>
      <c r="Q522" s="155"/>
      <c r="R522" s="155"/>
      <c r="S522" s="155"/>
      <c r="T522" s="154"/>
      <c r="U522" s="155"/>
      <c r="V522" s="155"/>
      <c r="W522" s="155"/>
      <c r="X522" s="155"/>
      <c r="Y522" s="154"/>
      <c r="Z522" s="155"/>
      <c r="AA522" s="155"/>
      <c r="AB522" s="155"/>
      <c r="AC522" s="155"/>
      <c r="AD522" s="154"/>
      <c r="AE522" s="155"/>
      <c r="AF522" s="155"/>
      <c r="AG522" s="155"/>
      <c r="AH522" s="155"/>
      <c r="AI522" s="154"/>
      <c r="AJ522" s="155"/>
      <c r="AK522" s="155"/>
      <c r="AL522" s="155"/>
      <c r="AM522" s="155"/>
      <c r="AN522" s="156"/>
    </row>
    <row r="523" spans="1:40" s="28" customFormat="1" ht="19" customHeight="1">
      <c r="A523" s="153"/>
      <c r="B523" s="153"/>
      <c r="C523" s="153"/>
      <c r="D523" s="153"/>
      <c r="E523" s="154"/>
      <c r="F523" s="155"/>
      <c r="G523" s="155"/>
      <c r="H523" s="155"/>
      <c r="I523" s="155"/>
      <c r="J523" s="154"/>
      <c r="K523" s="155"/>
      <c r="L523" s="155"/>
      <c r="M523" s="155"/>
      <c r="N523" s="155"/>
      <c r="O523" s="154"/>
      <c r="P523" s="155"/>
      <c r="Q523" s="155"/>
      <c r="R523" s="155"/>
      <c r="S523" s="155"/>
      <c r="T523" s="154"/>
      <c r="U523" s="155"/>
      <c r="V523" s="155"/>
      <c r="W523" s="155"/>
      <c r="X523" s="155"/>
      <c r="Y523" s="154"/>
      <c r="Z523" s="155"/>
      <c r="AA523" s="155"/>
      <c r="AB523" s="155"/>
      <c r="AC523" s="155"/>
      <c r="AD523" s="154"/>
      <c r="AE523" s="155"/>
      <c r="AF523" s="155"/>
      <c r="AG523" s="155"/>
      <c r="AH523" s="155"/>
      <c r="AI523" s="154"/>
      <c r="AJ523" s="155"/>
      <c r="AK523" s="155"/>
      <c r="AL523" s="155"/>
      <c r="AM523" s="155"/>
      <c r="AN523" s="156"/>
    </row>
    <row r="524" spans="1:40" s="28" customFormat="1" ht="19" customHeight="1">
      <c r="A524" s="153"/>
      <c r="B524" s="153"/>
      <c r="C524" s="153"/>
      <c r="D524" s="153"/>
      <c r="E524" s="154"/>
      <c r="F524" s="155"/>
      <c r="G524" s="155"/>
      <c r="H524" s="155"/>
      <c r="I524" s="155"/>
      <c r="J524" s="154"/>
      <c r="K524" s="155"/>
      <c r="L524" s="155"/>
      <c r="M524" s="155"/>
      <c r="N524" s="155"/>
      <c r="O524" s="154"/>
      <c r="P524" s="155"/>
      <c r="Q524" s="155"/>
      <c r="R524" s="155"/>
      <c r="S524" s="155"/>
      <c r="T524" s="154"/>
      <c r="U524" s="155"/>
      <c r="V524" s="155"/>
      <c r="W524" s="155"/>
      <c r="X524" s="155"/>
      <c r="Y524" s="154"/>
      <c r="Z524" s="155"/>
      <c r="AA524" s="155"/>
      <c r="AB524" s="155"/>
      <c r="AC524" s="155"/>
      <c r="AD524" s="154"/>
      <c r="AE524" s="155"/>
      <c r="AF524" s="155"/>
      <c r="AG524" s="155"/>
      <c r="AH524" s="155"/>
      <c r="AI524" s="154"/>
      <c r="AJ524" s="155"/>
      <c r="AK524" s="155"/>
      <c r="AL524" s="155"/>
      <c r="AM524" s="155"/>
      <c r="AN524" s="156"/>
    </row>
    <row r="525" spans="1:40" s="28" customFormat="1" ht="19" customHeight="1">
      <c r="A525" s="153"/>
      <c r="B525" s="153"/>
      <c r="C525" s="153"/>
      <c r="D525" s="153"/>
      <c r="E525" s="154"/>
      <c r="F525" s="155"/>
      <c r="G525" s="155"/>
      <c r="H525" s="155"/>
      <c r="I525" s="155"/>
      <c r="J525" s="154"/>
      <c r="K525" s="155"/>
      <c r="L525" s="155"/>
      <c r="M525" s="155"/>
      <c r="N525" s="155"/>
      <c r="O525" s="154"/>
      <c r="P525" s="155"/>
      <c r="Q525" s="155"/>
      <c r="R525" s="155"/>
      <c r="S525" s="155"/>
      <c r="T525" s="154"/>
      <c r="U525" s="155"/>
      <c r="V525" s="155"/>
      <c r="W525" s="155"/>
      <c r="X525" s="155"/>
      <c r="Y525" s="154"/>
      <c r="Z525" s="155"/>
      <c r="AA525" s="155"/>
      <c r="AB525" s="155"/>
      <c r="AC525" s="155"/>
      <c r="AD525" s="154"/>
      <c r="AE525" s="155"/>
      <c r="AF525" s="155"/>
      <c r="AG525" s="155"/>
      <c r="AH525" s="155"/>
      <c r="AI525" s="154"/>
      <c r="AJ525" s="155"/>
      <c r="AK525" s="155"/>
      <c r="AL525" s="155"/>
      <c r="AM525" s="155"/>
      <c r="AN525" s="156"/>
    </row>
    <row r="526" spans="1:40" s="28" customFormat="1" ht="19" customHeight="1">
      <c r="A526" s="153"/>
      <c r="B526" s="153"/>
      <c r="C526" s="153"/>
      <c r="D526" s="153"/>
      <c r="E526" s="154"/>
      <c r="F526" s="155"/>
      <c r="G526" s="155"/>
      <c r="H526" s="155"/>
      <c r="I526" s="155"/>
      <c r="J526" s="154"/>
      <c r="K526" s="155"/>
      <c r="L526" s="155"/>
      <c r="M526" s="155"/>
      <c r="N526" s="155"/>
      <c r="O526" s="154"/>
      <c r="P526" s="155"/>
      <c r="Q526" s="155"/>
      <c r="R526" s="155"/>
      <c r="S526" s="155"/>
      <c r="T526" s="154"/>
      <c r="U526" s="155"/>
      <c r="V526" s="155"/>
      <c r="W526" s="155"/>
      <c r="X526" s="155"/>
      <c r="Y526" s="154"/>
      <c r="Z526" s="155"/>
      <c r="AA526" s="155"/>
      <c r="AB526" s="155"/>
      <c r="AC526" s="155"/>
      <c r="AD526" s="154"/>
      <c r="AE526" s="155"/>
      <c r="AF526" s="155"/>
      <c r="AG526" s="155"/>
      <c r="AH526" s="155"/>
      <c r="AI526" s="154"/>
      <c r="AJ526" s="155"/>
      <c r="AK526" s="155"/>
      <c r="AL526" s="155"/>
      <c r="AM526" s="155"/>
      <c r="AN526" s="156"/>
    </row>
    <row r="527" spans="1:40" s="28" customFormat="1" ht="19" customHeight="1">
      <c r="A527" s="153"/>
      <c r="B527" s="153"/>
      <c r="C527" s="153"/>
      <c r="D527" s="153"/>
      <c r="E527" s="154"/>
      <c r="F527" s="155"/>
      <c r="G527" s="155"/>
      <c r="H527" s="155"/>
      <c r="I527" s="155"/>
      <c r="J527" s="154"/>
      <c r="K527" s="155"/>
      <c r="L527" s="155"/>
      <c r="M527" s="155"/>
      <c r="N527" s="155"/>
      <c r="O527" s="154"/>
      <c r="P527" s="155"/>
      <c r="Q527" s="155"/>
      <c r="R527" s="155"/>
      <c r="S527" s="155"/>
      <c r="T527" s="154"/>
      <c r="U527" s="155"/>
      <c r="V527" s="155"/>
      <c r="W527" s="155"/>
      <c r="X527" s="155"/>
      <c r="Y527" s="154"/>
      <c r="Z527" s="155"/>
      <c r="AA527" s="155"/>
      <c r="AB527" s="155"/>
      <c r="AC527" s="155"/>
      <c r="AD527" s="154"/>
      <c r="AE527" s="155"/>
      <c r="AF527" s="155"/>
      <c r="AG527" s="155"/>
      <c r="AH527" s="155"/>
      <c r="AI527" s="154"/>
      <c r="AJ527" s="155"/>
      <c r="AK527" s="155"/>
      <c r="AL527" s="155"/>
      <c r="AM527" s="155"/>
      <c r="AN527" s="156"/>
    </row>
    <row r="528" spans="1:40" s="28" customFormat="1" ht="19" customHeight="1">
      <c r="A528" s="153"/>
      <c r="B528" s="153"/>
      <c r="C528" s="153"/>
      <c r="D528" s="153"/>
      <c r="E528" s="154"/>
      <c r="F528" s="155"/>
      <c r="G528" s="155"/>
      <c r="H528" s="155"/>
      <c r="I528" s="155"/>
      <c r="J528" s="154"/>
      <c r="K528" s="155"/>
      <c r="L528" s="155"/>
      <c r="M528" s="155"/>
      <c r="N528" s="155"/>
      <c r="O528" s="154"/>
      <c r="P528" s="155"/>
      <c r="Q528" s="155"/>
      <c r="R528" s="155"/>
      <c r="S528" s="155"/>
      <c r="T528" s="154"/>
      <c r="U528" s="155"/>
      <c r="V528" s="155"/>
      <c r="W528" s="155"/>
      <c r="X528" s="155"/>
      <c r="Y528" s="154"/>
      <c r="Z528" s="155"/>
      <c r="AA528" s="155"/>
      <c r="AB528" s="155"/>
      <c r="AC528" s="155"/>
      <c r="AD528" s="154"/>
      <c r="AE528" s="155"/>
      <c r="AF528" s="155"/>
      <c r="AG528" s="155"/>
      <c r="AH528" s="155"/>
      <c r="AI528" s="154"/>
      <c r="AJ528" s="155"/>
      <c r="AK528" s="155"/>
      <c r="AL528" s="155"/>
      <c r="AM528" s="155"/>
      <c r="AN528" s="156"/>
    </row>
    <row r="529" spans="1:40" s="28" customFormat="1" ht="19" customHeight="1">
      <c r="A529" s="153"/>
      <c r="B529" s="153"/>
      <c r="C529" s="153"/>
      <c r="D529" s="153"/>
      <c r="E529" s="154"/>
      <c r="F529" s="155"/>
      <c r="G529" s="155"/>
      <c r="H529" s="155"/>
      <c r="I529" s="155"/>
      <c r="J529" s="154"/>
      <c r="K529" s="155"/>
      <c r="L529" s="155"/>
      <c r="M529" s="155"/>
      <c r="N529" s="155"/>
      <c r="O529" s="154"/>
      <c r="P529" s="155"/>
      <c r="Q529" s="155"/>
      <c r="R529" s="155"/>
      <c r="S529" s="155"/>
      <c r="T529" s="154"/>
      <c r="U529" s="155"/>
      <c r="V529" s="155"/>
      <c r="W529" s="155"/>
      <c r="X529" s="155"/>
      <c r="Y529" s="154"/>
      <c r="Z529" s="155"/>
      <c r="AA529" s="155"/>
      <c r="AB529" s="155"/>
      <c r="AC529" s="155"/>
      <c r="AD529" s="154"/>
      <c r="AE529" s="155"/>
      <c r="AF529" s="155"/>
      <c r="AG529" s="155"/>
      <c r="AH529" s="155"/>
      <c r="AI529" s="154"/>
      <c r="AJ529" s="155"/>
      <c r="AK529" s="155"/>
      <c r="AL529" s="155"/>
      <c r="AM529" s="155"/>
      <c r="AN529" s="156"/>
    </row>
    <row r="530" spans="1:40" s="28" customFormat="1" ht="19" customHeight="1">
      <c r="A530" s="153"/>
      <c r="B530" s="153"/>
      <c r="C530" s="153"/>
      <c r="D530" s="153"/>
      <c r="E530" s="154"/>
      <c r="F530" s="155"/>
      <c r="G530" s="155"/>
      <c r="H530" s="155"/>
      <c r="I530" s="155"/>
      <c r="J530" s="154"/>
      <c r="K530" s="155"/>
      <c r="L530" s="155"/>
      <c r="M530" s="155"/>
      <c r="N530" s="155"/>
      <c r="O530" s="154"/>
      <c r="P530" s="155"/>
      <c r="Q530" s="155"/>
      <c r="R530" s="155"/>
      <c r="S530" s="155"/>
      <c r="T530" s="154"/>
      <c r="U530" s="155"/>
      <c r="V530" s="155"/>
      <c r="W530" s="155"/>
      <c r="X530" s="155"/>
      <c r="Y530" s="154"/>
      <c r="Z530" s="155"/>
      <c r="AA530" s="155"/>
      <c r="AB530" s="155"/>
      <c r="AC530" s="155"/>
      <c r="AD530" s="154"/>
      <c r="AE530" s="155"/>
      <c r="AF530" s="155"/>
      <c r="AG530" s="155"/>
      <c r="AH530" s="155"/>
      <c r="AI530" s="154"/>
      <c r="AJ530" s="155"/>
      <c r="AK530" s="155"/>
      <c r="AL530" s="155"/>
      <c r="AM530" s="155"/>
      <c r="AN530" s="156"/>
    </row>
    <row r="531" spans="1:40" s="28" customFormat="1" ht="19" customHeight="1">
      <c r="A531" s="153"/>
      <c r="B531" s="153"/>
      <c r="C531" s="153"/>
      <c r="D531" s="153"/>
      <c r="E531" s="154"/>
      <c r="F531" s="155"/>
      <c r="G531" s="155"/>
      <c r="H531" s="155"/>
      <c r="I531" s="155"/>
      <c r="J531" s="154"/>
      <c r="K531" s="155"/>
      <c r="L531" s="155"/>
      <c r="M531" s="155"/>
      <c r="N531" s="155"/>
      <c r="O531" s="154"/>
      <c r="P531" s="155"/>
      <c r="Q531" s="155"/>
      <c r="R531" s="155"/>
      <c r="S531" s="155"/>
      <c r="T531" s="154"/>
      <c r="U531" s="155"/>
      <c r="V531" s="155"/>
      <c r="W531" s="155"/>
      <c r="X531" s="155"/>
      <c r="Y531" s="154"/>
      <c r="Z531" s="155"/>
      <c r="AA531" s="155"/>
      <c r="AB531" s="155"/>
      <c r="AC531" s="155"/>
      <c r="AD531" s="154"/>
      <c r="AE531" s="155"/>
      <c r="AF531" s="155"/>
      <c r="AG531" s="155"/>
      <c r="AH531" s="155"/>
      <c r="AI531" s="154"/>
      <c r="AJ531" s="155"/>
      <c r="AK531" s="155"/>
      <c r="AL531" s="155"/>
      <c r="AM531" s="155"/>
      <c r="AN531" s="156"/>
    </row>
    <row r="532" spans="1:40" s="28" customFormat="1" ht="19" customHeight="1">
      <c r="A532" s="153"/>
      <c r="B532" s="153"/>
      <c r="C532" s="153"/>
      <c r="D532" s="153"/>
      <c r="E532" s="154"/>
      <c r="F532" s="155"/>
      <c r="G532" s="155"/>
      <c r="H532" s="155"/>
      <c r="I532" s="155"/>
      <c r="J532" s="154"/>
      <c r="K532" s="155"/>
      <c r="L532" s="155"/>
      <c r="M532" s="155"/>
      <c r="N532" s="155"/>
      <c r="O532" s="154"/>
      <c r="P532" s="155"/>
      <c r="Q532" s="155"/>
      <c r="R532" s="155"/>
      <c r="S532" s="155"/>
      <c r="T532" s="154"/>
      <c r="U532" s="155"/>
      <c r="V532" s="155"/>
      <c r="W532" s="155"/>
      <c r="X532" s="155"/>
      <c r="Y532" s="154"/>
      <c r="Z532" s="155"/>
      <c r="AA532" s="155"/>
      <c r="AB532" s="155"/>
      <c r="AC532" s="155"/>
      <c r="AD532" s="154"/>
      <c r="AE532" s="155"/>
      <c r="AF532" s="155"/>
      <c r="AG532" s="155"/>
      <c r="AH532" s="155"/>
      <c r="AI532" s="154"/>
      <c r="AJ532" s="155"/>
      <c r="AK532" s="155"/>
      <c r="AL532" s="155"/>
      <c r="AM532" s="155"/>
      <c r="AN532" s="156"/>
    </row>
    <row r="533" spans="1:40" s="28" customFormat="1" ht="19" customHeight="1">
      <c r="A533" s="153"/>
      <c r="B533" s="153"/>
      <c r="C533" s="153"/>
      <c r="D533" s="153"/>
      <c r="E533" s="154"/>
      <c r="F533" s="155"/>
      <c r="G533" s="155"/>
      <c r="H533" s="155"/>
      <c r="I533" s="155"/>
      <c r="J533" s="154"/>
      <c r="K533" s="155"/>
      <c r="L533" s="155"/>
      <c r="M533" s="155"/>
      <c r="N533" s="155"/>
      <c r="O533" s="154"/>
      <c r="P533" s="155"/>
      <c r="Q533" s="155"/>
      <c r="R533" s="155"/>
      <c r="S533" s="155"/>
      <c r="T533" s="154"/>
      <c r="U533" s="155"/>
      <c r="V533" s="155"/>
      <c r="W533" s="155"/>
      <c r="X533" s="155"/>
      <c r="Y533" s="154"/>
      <c r="Z533" s="155"/>
      <c r="AA533" s="155"/>
      <c r="AB533" s="155"/>
      <c r="AC533" s="155"/>
      <c r="AD533" s="154"/>
      <c r="AE533" s="155"/>
      <c r="AF533" s="155"/>
      <c r="AG533" s="155"/>
      <c r="AH533" s="155"/>
      <c r="AI533" s="154"/>
      <c r="AJ533" s="155"/>
      <c r="AK533" s="155"/>
      <c r="AL533" s="155"/>
      <c r="AM533" s="155"/>
      <c r="AN533" s="156"/>
    </row>
    <row r="534" spans="1:40" s="28" customFormat="1" ht="19" customHeight="1">
      <c r="A534" s="153"/>
      <c r="B534" s="153"/>
      <c r="C534" s="153"/>
      <c r="D534" s="153"/>
      <c r="E534" s="154"/>
      <c r="F534" s="155"/>
      <c r="G534" s="155"/>
      <c r="H534" s="155"/>
      <c r="I534" s="155"/>
      <c r="J534" s="154"/>
      <c r="K534" s="155"/>
      <c r="L534" s="155"/>
      <c r="M534" s="155"/>
      <c r="N534" s="155"/>
      <c r="O534" s="154"/>
      <c r="P534" s="155"/>
      <c r="Q534" s="155"/>
      <c r="R534" s="155"/>
      <c r="S534" s="155"/>
      <c r="T534" s="154"/>
      <c r="U534" s="155"/>
      <c r="V534" s="155"/>
      <c r="W534" s="155"/>
      <c r="X534" s="155"/>
      <c r="Y534" s="154"/>
      <c r="Z534" s="155"/>
      <c r="AA534" s="155"/>
      <c r="AB534" s="155"/>
      <c r="AC534" s="155"/>
      <c r="AD534" s="154"/>
      <c r="AE534" s="155"/>
      <c r="AF534" s="155"/>
      <c r="AG534" s="155"/>
      <c r="AH534" s="155"/>
      <c r="AI534" s="154"/>
      <c r="AJ534" s="155"/>
      <c r="AK534" s="155"/>
      <c r="AL534" s="155"/>
      <c r="AM534" s="155"/>
      <c r="AN534" s="156"/>
    </row>
    <row r="535" spans="1:40" s="28" customFormat="1" ht="19" customHeight="1">
      <c r="A535" s="153"/>
      <c r="B535" s="153"/>
      <c r="C535" s="153"/>
      <c r="D535" s="153"/>
      <c r="E535" s="154"/>
      <c r="F535" s="155"/>
      <c r="G535" s="155"/>
      <c r="H535" s="155"/>
      <c r="I535" s="155"/>
      <c r="J535" s="154"/>
      <c r="K535" s="155"/>
      <c r="L535" s="155"/>
      <c r="M535" s="155"/>
      <c r="N535" s="155"/>
      <c r="O535" s="154"/>
      <c r="P535" s="155"/>
      <c r="Q535" s="155"/>
      <c r="R535" s="155"/>
      <c r="S535" s="155"/>
      <c r="T535" s="154"/>
      <c r="U535" s="155"/>
      <c r="V535" s="155"/>
      <c r="W535" s="155"/>
      <c r="X535" s="155"/>
      <c r="Y535" s="154"/>
      <c r="Z535" s="155"/>
      <c r="AA535" s="155"/>
      <c r="AB535" s="155"/>
      <c r="AC535" s="155"/>
      <c r="AD535" s="154"/>
      <c r="AE535" s="155"/>
      <c r="AF535" s="155"/>
      <c r="AG535" s="155"/>
      <c r="AH535" s="155"/>
      <c r="AI535" s="154"/>
      <c r="AJ535" s="155"/>
      <c r="AK535" s="155"/>
      <c r="AL535" s="155"/>
      <c r="AM535" s="155"/>
      <c r="AN535" s="156"/>
    </row>
    <row r="536" spans="1:40" s="28" customFormat="1" ht="19" customHeight="1">
      <c r="A536" s="153"/>
      <c r="B536" s="153"/>
      <c r="C536" s="153"/>
      <c r="D536" s="153"/>
      <c r="E536" s="154"/>
      <c r="F536" s="155"/>
      <c r="G536" s="155"/>
      <c r="H536" s="155"/>
      <c r="I536" s="155"/>
      <c r="J536" s="154"/>
      <c r="K536" s="155"/>
      <c r="L536" s="155"/>
      <c r="M536" s="155"/>
      <c r="N536" s="155"/>
      <c r="O536" s="154"/>
      <c r="P536" s="155"/>
      <c r="Q536" s="155"/>
      <c r="R536" s="155"/>
      <c r="S536" s="155"/>
      <c r="T536" s="154"/>
      <c r="U536" s="155"/>
      <c r="V536" s="155"/>
      <c r="W536" s="155"/>
      <c r="X536" s="155"/>
      <c r="Y536" s="154"/>
      <c r="Z536" s="155"/>
      <c r="AA536" s="155"/>
      <c r="AB536" s="155"/>
      <c r="AC536" s="155"/>
      <c r="AD536" s="154"/>
      <c r="AE536" s="155"/>
      <c r="AF536" s="155"/>
      <c r="AG536" s="155"/>
      <c r="AH536" s="155"/>
      <c r="AI536" s="154"/>
      <c r="AJ536" s="155"/>
      <c r="AK536" s="155"/>
      <c r="AL536" s="155"/>
      <c r="AM536" s="155"/>
      <c r="AN536" s="156"/>
    </row>
    <row r="537" spans="1:40" s="28" customFormat="1" ht="19" customHeight="1">
      <c r="A537" s="153"/>
      <c r="B537" s="153"/>
      <c r="C537" s="153"/>
      <c r="D537" s="153"/>
      <c r="E537" s="154"/>
      <c r="F537" s="155"/>
      <c r="G537" s="155"/>
      <c r="H537" s="155"/>
      <c r="I537" s="155"/>
      <c r="J537" s="154"/>
      <c r="K537" s="155"/>
      <c r="L537" s="155"/>
      <c r="M537" s="155"/>
      <c r="N537" s="155"/>
      <c r="O537" s="154"/>
      <c r="P537" s="155"/>
      <c r="Q537" s="155"/>
      <c r="R537" s="155"/>
      <c r="S537" s="155"/>
      <c r="T537" s="154"/>
      <c r="U537" s="155"/>
      <c r="V537" s="155"/>
      <c r="W537" s="155"/>
      <c r="X537" s="155"/>
      <c r="Y537" s="154"/>
      <c r="Z537" s="155"/>
      <c r="AA537" s="155"/>
      <c r="AB537" s="155"/>
      <c r="AC537" s="155"/>
      <c r="AD537" s="154"/>
      <c r="AE537" s="155"/>
      <c r="AF537" s="155"/>
      <c r="AG537" s="155"/>
      <c r="AH537" s="155"/>
      <c r="AI537" s="154"/>
      <c r="AJ537" s="155"/>
      <c r="AK537" s="155"/>
      <c r="AL537" s="155"/>
      <c r="AM537" s="155"/>
      <c r="AN537" s="156"/>
    </row>
    <row r="538" spans="1:40" s="28" customFormat="1" ht="19" customHeight="1">
      <c r="A538" s="153"/>
      <c r="B538" s="153"/>
      <c r="C538" s="153"/>
      <c r="D538" s="153"/>
      <c r="E538" s="154"/>
      <c r="F538" s="155"/>
      <c r="G538" s="155"/>
      <c r="H538" s="155"/>
      <c r="I538" s="155"/>
      <c r="J538" s="154"/>
      <c r="K538" s="155"/>
      <c r="L538" s="155"/>
      <c r="M538" s="155"/>
      <c r="N538" s="155"/>
      <c r="O538" s="154"/>
      <c r="P538" s="155"/>
      <c r="Q538" s="155"/>
      <c r="R538" s="155"/>
      <c r="S538" s="155"/>
      <c r="T538" s="154"/>
      <c r="U538" s="155"/>
      <c r="V538" s="155"/>
      <c r="W538" s="155"/>
      <c r="X538" s="155"/>
      <c r="Y538" s="154"/>
      <c r="Z538" s="155"/>
      <c r="AA538" s="155"/>
      <c r="AB538" s="155"/>
      <c r="AC538" s="155"/>
      <c r="AD538" s="154"/>
      <c r="AE538" s="155"/>
      <c r="AF538" s="155"/>
      <c r="AG538" s="155"/>
      <c r="AH538" s="155"/>
      <c r="AI538" s="154"/>
      <c r="AJ538" s="155"/>
      <c r="AK538" s="155"/>
      <c r="AL538" s="155"/>
      <c r="AM538" s="155"/>
      <c r="AN538" s="156"/>
    </row>
    <row r="539" spans="1:40" s="28" customFormat="1" ht="19" customHeight="1">
      <c r="A539" s="153"/>
      <c r="B539" s="153"/>
      <c r="C539" s="153"/>
      <c r="D539" s="153"/>
      <c r="E539" s="154"/>
      <c r="F539" s="155"/>
      <c r="G539" s="155"/>
      <c r="H539" s="155"/>
      <c r="I539" s="155"/>
      <c r="J539" s="154"/>
      <c r="K539" s="155"/>
      <c r="L539" s="155"/>
      <c r="M539" s="155"/>
      <c r="N539" s="155"/>
      <c r="O539" s="154"/>
      <c r="P539" s="155"/>
      <c r="Q539" s="155"/>
      <c r="R539" s="155"/>
      <c r="S539" s="155"/>
      <c r="T539" s="154"/>
      <c r="U539" s="155"/>
      <c r="V539" s="155"/>
      <c r="W539" s="155"/>
      <c r="X539" s="155"/>
      <c r="Y539" s="154"/>
      <c r="Z539" s="155"/>
      <c r="AA539" s="155"/>
      <c r="AB539" s="155"/>
      <c r="AC539" s="155"/>
      <c r="AD539" s="154"/>
      <c r="AE539" s="155"/>
      <c r="AF539" s="155"/>
      <c r="AG539" s="155"/>
      <c r="AH539" s="155"/>
      <c r="AI539" s="154"/>
      <c r="AJ539" s="155"/>
      <c r="AK539" s="155"/>
      <c r="AL539" s="155"/>
      <c r="AM539" s="155"/>
      <c r="AN539" s="156"/>
    </row>
    <row r="540" spans="1:40" s="28" customFormat="1" ht="19" customHeight="1">
      <c r="A540" s="153"/>
      <c r="B540" s="153"/>
      <c r="C540" s="153"/>
      <c r="D540" s="153"/>
      <c r="E540" s="154"/>
      <c r="F540" s="155"/>
      <c r="G540" s="155"/>
      <c r="H540" s="155"/>
      <c r="I540" s="155"/>
      <c r="J540" s="154"/>
      <c r="K540" s="155"/>
      <c r="L540" s="155"/>
      <c r="M540" s="155"/>
      <c r="N540" s="155"/>
      <c r="O540" s="154"/>
      <c r="P540" s="155"/>
      <c r="Q540" s="155"/>
      <c r="R540" s="155"/>
      <c r="S540" s="155"/>
      <c r="T540" s="154"/>
      <c r="U540" s="155"/>
      <c r="V540" s="155"/>
      <c r="W540" s="155"/>
      <c r="X540" s="155"/>
      <c r="Y540" s="154"/>
      <c r="Z540" s="155"/>
      <c r="AA540" s="155"/>
      <c r="AB540" s="155"/>
      <c r="AC540" s="155"/>
      <c r="AD540" s="154"/>
      <c r="AE540" s="155"/>
      <c r="AF540" s="155"/>
      <c r="AG540" s="155"/>
      <c r="AH540" s="155"/>
      <c r="AI540" s="154"/>
      <c r="AJ540" s="155"/>
      <c r="AK540" s="155"/>
      <c r="AL540" s="155"/>
      <c r="AM540" s="155"/>
      <c r="AN540" s="156"/>
    </row>
    <row r="541" spans="1:40" s="28" customFormat="1" ht="19" customHeight="1">
      <c r="A541" s="153"/>
      <c r="B541" s="153"/>
      <c r="C541" s="153"/>
      <c r="D541" s="153"/>
      <c r="E541" s="154"/>
      <c r="F541" s="155"/>
      <c r="G541" s="155"/>
      <c r="H541" s="155"/>
      <c r="I541" s="155"/>
      <c r="J541" s="154"/>
      <c r="K541" s="155"/>
      <c r="L541" s="155"/>
      <c r="M541" s="155"/>
      <c r="N541" s="155"/>
      <c r="O541" s="154"/>
      <c r="P541" s="155"/>
      <c r="Q541" s="155"/>
      <c r="R541" s="155"/>
      <c r="S541" s="155"/>
      <c r="T541" s="154"/>
      <c r="U541" s="155"/>
      <c r="V541" s="155"/>
      <c r="W541" s="155"/>
      <c r="X541" s="155"/>
      <c r="Y541" s="154"/>
      <c r="Z541" s="155"/>
      <c r="AA541" s="155"/>
      <c r="AB541" s="155"/>
      <c r="AC541" s="155"/>
      <c r="AD541" s="154"/>
      <c r="AE541" s="155"/>
      <c r="AF541" s="155"/>
      <c r="AG541" s="155"/>
      <c r="AH541" s="155"/>
      <c r="AI541" s="154"/>
      <c r="AJ541" s="155"/>
      <c r="AK541" s="155"/>
      <c r="AL541" s="155"/>
      <c r="AM541" s="155"/>
      <c r="AN541" s="156"/>
    </row>
    <row r="542" spans="1:40" s="28" customFormat="1" ht="19" customHeight="1">
      <c r="A542" s="153"/>
      <c r="B542" s="153"/>
      <c r="C542" s="153"/>
      <c r="D542" s="153"/>
      <c r="E542" s="154"/>
      <c r="F542" s="155"/>
      <c r="G542" s="155"/>
      <c r="H542" s="155"/>
      <c r="I542" s="155"/>
      <c r="J542" s="154"/>
      <c r="K542" s="155"/>
      <c r="L542" s="155"/>
      <c r="M542" s="155"/>
      <c r="N542" s="155"/>
      <c r="O542" s="154"/>
      <c r="P542" s="155"/>
      <c r="Q542" s="155"/>
      <c r="R542" s="155"/>
      <c r="S542" s="155"/>
      <c r="T542" s="154"/>
      <c r="U542" s="155"/>
      <c r="V542" s="155"/>
      <c r="W542" s="155"/>
      <c r="X542" s="155"/>
      <c r="Y542" s="154"/>
      <c r="Z542" s="155"/>
      <c r="AA542" s="155"/>
      <c r="AB542" s="155"/>
      <c r="AC542" s="155"/>
      <c r="AD542" s="154"/>
      <c r="AE542" s="155"/>
      <c r="AF542" s="155"/>
      <c r="AG542" s="155"/>
      <c r="AH542" s="155"/>
      <c r="AI542" s="154"/>
      <c r="AJ542" s="155"/>
      <c r="AK542" s="155"/>
      <c r="AL542" s="155"/>
      <c r="AM542" s="155"/>
      <c r="AN542" s="156"/>
    </row>
    <row r="543" spans="1:40" s="28" customFormat="1" ht="19" customHeight="1">
      <c r="A543" s="153"/>
      <c r="B543" s="153"/>
      <c r="C543" s="153"/>
      <c r="D543" s="153"/>
      <c r="E543" s="154"/>
      <c r="F543" s="155"/>
      <c r="G543" s="155"/>
      <c r="H543" s="155"/>
      <c r="I543" s="155"/>
      <c r="J543" s="154"/>
      <c r="K543" s="155"/>
      <c r="L543" s="155"/>
      <c r="M543" s="155"/>
      <c r="N543" s="155"/>
      <c r="O543" s="154"/>
      <c r="P543" s="155"/>
      <c r="Q543" s="155"/>
      <c r="R543" s="155"/>
      <c r="S543" s="155"/>
      <c r="T543" s="154"/>
      <c r="U543" s="155"/>
      <c r="V543" s="155"/>
      <c r="W543" s="155"/>
      <c r="X543" s="155"/>
      <c r="Y543" s="154"/>
      <c r="Z543" s="155"/>
      <c r="AA543" s="155"/>
      <c r="AB543" s="155"/>
      <c r="AC543" s="155"/>
      <c r="AD543" s="154"/>
      <c r="AE543" s="155"/>
      <c r="AF543" s="155"/>
      <c r="AG543" s="155"/>
      <c r="AH543" s="155"/>
      <c r="AI543" s="154"/>
      <c r="AJ543" s="155"/>
      <c r="AK543" s="155"/>
      <c r="AL543" s="155"/>
      <c r="AM543" s="155"/>
      <c r="AN543" s="156"/>
    </row>
    <row r="544" spans="1:40" s="28" customFormat="1" ht="19" customHeight="1">
      <c r="A544" s="153"/>
      <c r="B544" s="153"/>
      <c r="C544" s="153"/>
      <c r="D544" s="153"/>
      <c r="E544" s="154"/>
      <c r="F544" s="155"/>
      <c r="G544" s="155"/>
      <c r="H544" s="155"/>
      <c r="I544" s="155"/>
      <c r="J544" s="154"/>
      <c r="K544" s="155"/>
      <c r="L544" s="155"/>
      <c r="M544" s="155"/>
      <c r="N544" s="155"/>
      <c r="O544" s="154"/>
      <c r="P544" s="155"/>
      <c r="Q544" s="155"/>
      <c r="R544" s="155"/>
      <c r="S544" s="155"/>
      <c r="T544" s="154"/>
      <c r="U544" s="155"/>
      <c r="V544" s="155"/>
      <c r="W544" s="155"/>
      <c r="X544" s="155"/>
      <c r="Y544" s="154"/>
      <c r="Z544" s="155"/>
      <c r="AA544" s="155"/>
      <c r="AB544" s="155"/>
      <c r="AC544" s="155"/>
      <c r="AD544" s="154"/>
      <c r="AE544" s="155"/>
      <c r="AF544" s="155"/>
      <c r="AG544" s="155"/>
      <c r="AH544" s="155"/>
      <c r="AI544" s="154"/>
      <c r="AJ544" s="155"/>
      <c r="AK544" s="155"/>
      <c r="AL544" s="155"/>
      <c r="AM544" s="155"/>
      <c r="AN544" s="156"/>
    </row>
    <row r="545" spans="1:40" s="28" customFormat="1" ht="19" customHeight="1">
      <c r="A545" s="153"/>
      <c r="B545" s="153"/>
      <c r="C545" s="153"/>
      <c r="D545" s="153"/>
      <c r="E545" s="154"/>
      <c r="F545" s="155"/>
      <c r="G545" s="155"/>
      <c r="H545" s="155"/>
      <c r="I545" s="155"/>
      <c r="J545" s="154"/>
      <c r="K545" s="155"/>
      <c r="L545" s="155"/>
      <c r="M545" s="155"/>
      <c r="N545" s="155"/>
      <c r="O545" s="154"/>
      <c r="P545" s="155"/>
      <c r="Q545" s="155"/>
      <c r="R545" s="155"/>
      <c r="S545" s="155"/>
      <c r="T545" s="154"/>
      <c r="U545" s="155"/>
      <c r="V545" s="155"/>
      <c r="W545" s="155"/>
      <c r="X545" s="155"/>
      <c r="Y545" s="154"/>
      <c r="Z545" s="155"/>
      <c r="AA545" s="155"/>
      <c r="AB545" s="155"/>
      <c r="AC545" s="155"/>
      <c r="AD545" s="154"/>
      <c r="AE545" s="155"/>
      <c r="AF545" s="155"/>
      <c r="AG545" s="155"/>
      <c r="AH545" s="155"/>
      <c r="AI545" s="154"/>
      <c r="AJ545" s="155"/>
      <c r="AK545" s="155"/>
      <c r="AL545" s="155"/>
      <c r="AM545" s="155"/>
      <c r="AN545" s="156"/>
    </row>
    <row r="546" spans="1:40" s="28" customFormat="1" ht="19" customHeight="1">
      <c r="A546" s="153"/>
      <c r="B546" s="153"/>
      <c r="C546" s="153"/>
      <c r="D546" s="153"/>
      <c r="E546" s="154"/>
      <c r="F546" s="155"/>
      <c r="G546" s="155"/>
      <c r="H546" s="155"/>
      <c r="I546" s="155"/>
      <c r="J546" s="154"/>
      <c r="K546" s="155"/>
      <c r="L546" s="155"/>
      <c r="M546" s="155"/>
      <c r="N546" s="155"/>
      <c r="O546" s="154"/>
      <c r="P546" s="155"/>
      <c r="Q546" s="155"/>
      <c r="R546" s="155"/>
      <c r="S546" s="155"/>
      <c r="T546" s="154"/>
      <c r="U546" s="155"/>
      <c r="V546" s="155"/>
      <c r="W546" s="155"/>
      <c r="X546" s="155"/>
      <c r="Y546" s="154"/>
      <c r="Z546" s="155"/>
      <c r="AA546" s="155"/>
      <c r="AB546" s="155"/>
      <c r="AC546" s="155"/>
      <c r="AD546" s="154"/>
      <c r="AE546" s="155"/>
      <c r="AF546" s="155"/>
      <c r="AG546" s="155"/>
      <c r="AH546" s="155"/>
      <c r="AI546" s="154"/>
      <c r="AJ546" s="155"/>
      <c r="AK546" s="155"/>
      <c r="AL546" s="155"/>
      <c r="AM546" s="155"/>
      <c r="AN546" s="156"/>
    </row>
    <row r="547" spans="1:40" s="28" customFormat="1" ht="19" customHeight="1">
      <c r="A547" s="153"/>
      <c r="B547" s="153"/>
      <c r="C547" s="153"/>
      <c r="D547" s="153"/>
      <c r="E547" s="154"/>
      <c r="F547" s="155"/>
      <c r="G547" s="155"/>
      <c r="H547" s="155"/>
      <c r="I547" s="155"/>
      <c r="J547" s="154"/>
      <c r="K547" s="155"/>
      <c r="L547" s="155"/>
      <c r="M547" s="155"/>
      <c r="N547" s="155"/>
      <c r="O547" s="154"/>
      <c r="P547" s="155"/>
      <c r="Q547" s="155"/>
      <c r="R547" s="155"/>
      <c r="S547" s="155"/>
      <c r="T547" s="154"/>
      <c r="U547" s="155"/>
      <c r="V547" s="155"/>
      <c r="W547" s="155"/>
      <c r="X547" s="155"/>
      <c r="Y547" s="154"/>
      <c r="Z547" s="155"/>
      <c r="AA547" s="155"/>
      <c r="AB547" s="155"/>
      <c r="AC547" s="155"/>
      <c r="AD547" s="154"/>
      <c r="AE547" s="155"/>
      <c r="AF547" s="155"/>
      <c r="AG547" s="155"/>
      <c r="AH547" s="155"/>
      <c r="AI547" s="154"/>
      <c r="AJ547" s="155"/>
      <c r="AK547" s="155"/>
      <c r="AL547" s="155"/>
      <c r="AM547" s="155"/>
      <c r="AN547" s="156"/>
    </row>
    <row r="548" spans="1:40" s="28" customFormat="1" ht="19" customHeight="1">
      <c r="A548" s="153"/>
      <c r="B548" s="153"/>
      <c r="C548" s="153"/>
      <c r="D548" s="153"/>
      <c r="E548" s="154"/>
      <c r="F548" s="155"/>
      <c r="G548" s="155"/>
      <c r="H548" s="155"/>
      <c r="I548" s="155"/>
      <c r="J548" s="154"/>
      <c r="K548" s="155"/>
      <c r="L548" s="155"/>
      <c r="M548" s="155"/>
      <c r="N548" s="155"/>
      <c r="O548" s="154"/>
      <c r="P548" s="155"/>
      <c r="Q548" s="155"/>
      <c r="R548" s="155"/>
      <c r="S548" s="155"/>
      <c r="T548" s="154"/>
      <c r="U548" s="155"/>
      <c r="V548" s="155"/>
      <c r="W548" s="155"/>
      <c r="X548" s="155"/>
      <c r="Y548" s="154"/>
      <c r="Z548" s="155"/>
      <c r="AA548" s="155"/>
      <c r="AB548" s="155"/>
      <c r="AC548" s="155"/>
      <c r="AD548" s="154"/>
      <c r="AE548" s="155"/>
      <c r="AF548" s="155"/>
      <c r="AG548" s="155"/>
      <c r="AH548" s="155"/>
      <c r="AI548" s="154"/>
      <c r="AJ548" s="155"/>
      <c r="AK548" s="155"/>
      <c r="AL548" s="155"/>
      <c r="AM548" s="155"/>
      <c r="AN548" s="156"/>
    </row>
    <row r="549" spans="1:40" s="28" customFormat="1" ht="19" customHeight="1">
      <c r="A549" s="153"/>
      <c r="B549" s="153"/>
      <c r="C549" s="153"/>
      <c r="D549" s="153"/>
      <c r="E549" s="154"/>
      <c r="F549" s="155"/>
      <c r="G549" s="155"/>
      <c r="H549" s="155"/>
      <c r="I549" s="155"/>
      <c r="J549" s="154"/>
      <c r="K549" s="155"/>
      <c r="L549" s="155"/>
      <c r="M549" s="155"/>
      <c r="N549" s="155"/>
      <c r="O549" s="154"/>
      <c r="P549" s="155"/>
      <c r="Q549" s="155"/>
      <c r="R549" s="155"/>
      <c r="S549" s="155"/>
      <c r="T549" s="154"/>
      <c r="U549" s="155"/>
      <c r="V549" s="155"/>
      <c r="W549" s="155"/>
      <c r="X549" s="155"/>
      <c r="Y549" s="154"/>
      <c r="Z549" s="155"/>
      <c r="AA549" s="155"/>
      <c r="AB549" s="155"/>
      <c r="AC549" s="155"/>
      <c r="AD549" s="154"/>
      <c r="AE549" s="155"/>
      <c r="AF549" s="155"/>
      <c r="AG549" s="155"/>
      <c r="AH549" s="155"/>
      <c r="AI549" s="154"/>
      <c r="AJ549" s="155"/>
      <c r="AK549" s="155"/>
      <c r="AL549" s="155"/>
      <c r="AM549" s="155"/>
      <c r="AN549" s="156"/>
    </row>
    <row r="550" spans="1:40" s="28" customFormat="1" ht="19" customHeight="1">
      <c r="A550" s="153"/>
      <c r="B550" s="153"/>
      <c r="C550" s="153"/>
      <c r="D550" s="153"/>
      <c r="E550" s="154"/>
      <c r="F550" s="155"/>
      <c r="G550" s="155"/>
      <c r="H550" s="155"/>
      <c r="I550" s="155"/>
      <c r="J550" s="154"/>
      <c r="K550" s="155"/>
      <c r="L550" s="155"/>
      <c r="M550" s="155"/>
      <c r="N550" s="155"/>
      <c r="O550" s="154"/>
      <c r="P550" s="155"/>
      <c r="Q550" s="155"/>
      <c r="R550" s="155"/>
      <c r="S550" s="155"/>
      <c r="T550" s="154"/>
      <c r="U550" s="155"/>
      <c r="V550" s="155"/>
      <c r="W550" s="155"/>
      <c r="X550" s="155"/>
      <c r="Y550" s="154"/>
      <c r="Z550" s="155"/>
      <c r="AA550" s="155"/>
      <c r="AB550" s="155"/>
      <c r="AC550" s="155"/>
      <c r="AD550" s="154"/>
      <c r="AE550" s="155"/>
      <c r="AF550" s="155"/>
      <c r="AG550" s="155"/>
      <c r="AH550" s="155"/>
      <c r="AI550" s="154"/>
      <c r="AJ550" s="155"/>
      <c r="AK550" s="155"/>
      <c r="AL550" s="155"/>
      <c r="AM550" s="155"/>
      <c r="AN550" s="156"/>
    </row>
    <row r="551" spans="1:40" s="28" customFormat="1" ht="19" customHeight="1">
      <c r="A551" s="153"/>
      <c r="B551" s="153"/>
      <c r="C551" s="153"/>
      <c r="D551" s="153"/>
      <c r="E551" s="154"/>
      <c r="F551" s="155"/>
      <c r="G551" s="155"/>
      <c r="H551" s="155"/>
      <c r="I551" s="155"/>
      <c r="J551" s="154"/>
      <c r="K551" s="155"/>
      <c r="L551" s="155"/>
      <c r="M551" s="155"/>
      <c r="N551" s="155"/>
      <c r="O551" s="154"/>
      <c r="P551" s="155"/>
      <c r="Q551" s="155"/>
      <c r="R551" s="155"/>
      <c r="S551" s="155"/>
      <c r="T551" s="154"/>
      <c r="U551" s="155"/>
      <c r="V551" s="155"/>
      <c r="W551" s="155"/>
      <c r="X551" s="155"/>
      <c r="Y551" s="154"/>
      <c r="Z551" s="155"/>
      <c r="AA551" s="155"/>
      <c r="AB551" s="155"/>
      <c r="AC551" s="155"/>
      <c r="AD551" s="154"/>
      <c r="AE551" s="155"/>
      <c r="AF551" s="155"/>
      <c r="AG551" s="155"/>
      <c r="AH551" s="155"/>
      <c r="AI551" s="154"/>
      <c r="AJ551" s="155"/>
      <c r="AK551" s="155"/>
      <c r="AL551" s="155"/>
      <c r="AM551" s="155"/>
      <c r="AN551" s="156"/>
    </row>
    <row r="552" spans="1:40" s="28" customFormat="1" ht="19" customHeight="1">
      <c r="A552" s="153"/>
      <c r="B552" s="153"/>
      <c r="C552" s="153"/>
      <c r="D552" s="153"/>
      <c r="E552" s="154"/>
      <c r="F552" s="155"/>
      <c r="G552" s="155"/>
      <c r="H552" s="155"/>
      <c r="I552" s="155"/>
      <c r="J552" s="154"/>
      <c r="K552" s="155"/>
      <c r="L552" s="155"/>
      <c r="M552" s="155"/>
      <c r="N552" s="155"/>
      <c r="O552" s="154"/>
      <c r="P552" s="155"/>
      <c r="Q552" s="155"/>
      <c r="R552" s="155"/>
      <c r="S552" s="155"/>
      <c r="T552" s="154"/>
      <c r="U552" s="155"/>
      <c r="V552" s="155"/>
      <c r="W552" s="155"/>
      <c r="X552" s="155"/>
      <c r="Y552" s="154"/>
      <c r="Z552" s="155"/>
      <c r="AA552" s="155"/>
      <c r="AB552" s="155"/>
      <c r="AC552" s="155"/>
      <c r="AD552" s="154"/>
      <c r="AE552" s="155"/>
      <c r="AF552" s="155"/>
      <c r="AG552" s="155"/>
      <c r="AH552" s="155"/>
      <c r="AI552" s="154"/>
      <c r="AJ552" s="155"/>
      <c r="AK552" s="155"/>
      <c r="AL552" s="155"/>
      <c r="AM552" s="155"/>
      <c r="AN552" s="156"/>
    </row>
    <row r="553" spans="1:40" s="28" customFormat="1" ht="19" customHeight="1">
      <c r="A553" s="153"/>
      <c r="B553" s="153"/>
      <c r="C553" s="153"/>
      <c r="D553" s="153"/>
      <c r="E553" s="154"/>
      <c r="F553" s="155"/>
      <c r="G553" s="155"/>
      <c r="H553" s="155"/>
      <c r="I553" s="155"/>
      <c r="J553" s="154"/>
      <c r="K553" s="155"/>
      <c r="L553" s="155"/>
      <c r="M553" s="155"/>
      <c r="N553" s="155"/>
      <c r="O553" s="154"/>
      <c r="P553" s="155"/>
      <c r="Q553" s="155"/>
      <c r="R553" s="155"/>
      <c r="S553" s="155"/>
      <c r="T553" s="154"/>
      <c r="U553" s="155"/>
      <c r="V553" s="155"/>
      <c r="W553" s="155"/>
      <c r="X553" s="155"/>
      <c r="Y553" s="154"/>
      <c r="Z553" s="155"/>
      <c r="AA553" s="155"/>
      <c r="AB553" s="155"/>
      <c r="AC553" s="155"/>
      <c r="AD553" s="154"/>
      <c r="AE553" s="155"/>
      <c r="AF553" s="155"/>
      <c r="AG553" s="155"/>
      <c r="AH553" s="155"/>
      <c r="AI553" s="154"/>
      <c r="AJ553" s="155"/>
      <c r="AK553" s="155"/>
      <c r="AL553" s="155"/>
      <c r="AM553" s="155"/>
      <c r="AN553" s="156"/>
    </row>
    <row r="554" spans="1:40" s="28" customFormat="1" ht="19" customHeight="1">
      <c r="A554" s="153"/>
      <c r="B554" s="153"/>
      <c r="C554" s="153"/>
      <c r="D554" s="153"/>
      <c r="E554" s="154"/>
      <c r="F554" s="155"/>
      <c r="G554" s="155"/>
      <c r="H554" s="155"/>
      <c r="I554" s="155"/>
      <c r="J554" s="154"/>
      <c r="K554" s="155"/>
      <c r="L554" s="155"/>
      <c r="M554" s="155"/>
      <c r="N554" s="155"/>
      <c r="O554" s="154"/>
      <c r="P554" s="155"/>
      <c r="Q554" s="155"/>
      <c r="R554" s="155"/>
      <c r="S554" s="155"/>
      <c r="T554" s="154"/>
      <c r="U554" s="155"/>
      <c r="V554" s="155"/>
      <c r="W554" s="155"/>
      <c r="X554" s="155"/>
      <c r="Y554" s="154"/>
      <c r="Z554" s="155"/>
      <c r="AA554" s="155"/>
      <c r="AB554" s="155"/>
      <c r="AC554" s="155"/>
      <c r="AD554" s="154"/>
      <c r="AE554" s="155"/>
      <c r="AF554" s="155"/>
      <c r="AG554" s="155"/>
      <c r="AH554" s="155"/>
      <c r="AI554" s="154"/>
      <c r="AJ554" s="155"/>
      <c r="AK554" s="155"/>
      <c r="AL554" s="155"/>
      <c r="AM554" s="155"/>
      <c r="AN554" s="156"/>
    </row>
    <row r="555" spans="1:40" s="28" customFormat="1" ht="19" customHeight="1">
      <c r="A555" s="153"/>
      <c r="B555" s="153"/>
      <c r="C555" s="153"/>
      <c r="D555" s="153"/>
      <c r="E555" s="154"/>
      <c r="F555" s="155"/>
      <c r="G555" s="155"/>
      <c r="H555" s="155"/>
      <c r="I555" s="155"/>
      <c r="J555" s="154"/>
      <c r="K555" s="155"/>
      <c r="L555" s="155"/>
      <c r="M555" s="155"/>
      <c r="N555" s="155"/>
      <c r="O555" s="154"/>
      <c r="P555" s="155"/>
      <c r="Q555" s="155"/>
      <c r="R555" s="155"/>
      <c r="S555" s="155"/>
      <c r="T555" s="154"/>
      <c r="U555" s="155"/>
      <c r="V555" s="155"/>
      <c r="W555" s="155"/>
      <c r="X555" s="155"/>
      <c r="Y555" s="154"/>
      <c r="Z555" s="155"/>
      <c r="AA555" s="155"/>
      <c r="AB555" s="155"/>
      <c r="AC555" s="155"/>
      <c r="AD555" s="154"/>
      <c r="AE555" s="155"/>
      <c r="AF555" s="155"/>
      <c r="AG555" s="155"/>
      <c r="AH555" s="155"/>
      <c r="AI555" s="154"/>
      <c r="AJ555" s="155"/>
      <c r="AK555" s="155"/>
      <c r="AL555" s="155"/>
      <c r="AM555" s="155"/>
      <c r="AN555" s="156"/>
    </row>
    <row r="556" spans="1:40" s="28" customFormat="1" ht="19" customHeight="1">
      <c r="A556" s="153"/>
      <c r="B556" s="153"/>
      <c r="C556" s="153"/>
      <c r="D556" s="153"/>
      <c r="E556" s="154"/>
      <c r="F556" s="155"/>
      <c r="G556" s="155"/>
      <c r="H556" s="155"/>
      <c r="I556" s="155"/>
      <c r="J556" s="154"/>
      <c r="K556" s="155"/>
      <c r="L556" s="155"/>
      <c r="M556" s="155"/>
      <c r="N556" s="155"/>
      <c r="O556" s="154"/>
      <c r="P556" s="155"/>
      <c r="Q556" s="155"/>
      <c r="R556" s="155"/>
      <c r="S556" s="155"/>
      <c r="T556" s="154"/>
      <c r="U556" s="155"/>
      <c r="V556" s="155"/>
      <c r="W556" s="155"/>
      <c r="X556" s="155"/>
      <c r="Y556" s="154"/>
      <c r="Z556" s="155"/>
      <c r="AA556" s="155"/>
      <c r="AB556" s="155"/>
      <c r="AC556" s="155"/>
      <c r="AD556" s="154"/>
      <c r="AE556" s="155"/>
      <c r="AF556" s="155"/>
      <c r="AG556" s="155"/>
      <c r="AH556" s="155"/>
      <c r="AI556" s="154"/>
      <c r="AJ556" s="155"/>
      <c r="AK556" s="155"/>
      <c r="AL556" s="155"/>
      <c r="AM556" s="155"/>
      <c r="AN556" s="156"/>
    </row>
    <row r="557" spans="1:40" s="28" customFormat="1" ht="19" customHeight="1">
      <c r="A557" s="153"/>
      <c r="B557" s="153"/>
      <c r="C557" s="153"/>
      <c r="D557" s="153"/>
      <c r="E557" s="154"/>
      <c r="F557" s="155"/>
      <c r="G557" s="155"/>
      <c r="H557" s="155"/>
      <c r="I557" s="155"/>
      <c r="J557" s="154"/>
      <c r="K557" s="155"/>
      <c r="L557" s="155"/>
      <c r="M557" s="155"/>
      <c r="N557" s="155"/>
      <c r="O557" s="154"/>
      <c r="P557" s="155"/>
      <c r="Q557" s="155"/>
      <c r="R557" s="155"/>
      <c r="S557" s="155"/>
      <c r="T557" s="154"/>
      <c r="U557" s="155"/>
      <c r="V557" s="155"/>
      <c r="W557" s="155"/>
      <c r="X557" s="155"/>
      <c r="Y557" s="154"/>
      <c r="Z557" s="155"/>
      <c r="AA557" s="155"/>
      <c r="AB557" s="155"/>
      <c r="AC557" s="155"/>
      <c r="AD557" s="154"/>
      <c r="AE557" s="155"/>
      <c r="AF557" s="155"/>
      <c r="AG557" s="155"/>
      <c r="AH557" s="155"/>
      <c r="AI557" s="154"/>
      <c r="AJ557" s="155"/>
      <c r="AK557" s="155"/>
      <c r="AL557" s="155"/>
      <c r="AM557" s="155"/>
      <c r="AN557" s="156"/>
    </row>
    <row r="558" spans="1:40" s="28" customFormat="1" ht="19" customHeight="1">
      <c r="A558" s="153"/>
      <c r="B558" s="153"/>
      <c r="C558" s="153"/>
      <c r="D558" s="153"/>
      <c r="E558" s="154"/>
      <c r="F558" s="155"/>
      <c r="G558" s="155"/>
      <c r="H558" s="155"/>
      <c r="I558" s="155"/>
      <c r="J558" s="154"/>
      <c r="K558" s="155"/>
      <c r="L558" s="155"/>
      <c r="M558" s="155"/>
      <c r="N558" s="155"/>
      <c r="O558" s="154"/>
      <c r="P558" s="155"/>
      <c r="Q558" s="155"/>
      <c r="R558" s="155"/>
      <c r="S558" s="155"/>
      <c r="T558" s="154"/>
      <c r="U558" s="155"/>
      <c r="V558" s="155"/>
      <c r="W558" s="155"/>
      <c r="X558" s="155"/>
      <c r="Y558" s="154"/>
      <c r="Z558" s="155"/>
      <c r="AA558" s="155"/>
      <c r="AB558" s="155"/>
      <c r="AC558" s="155"/>
      <c r="AD558" s="154"/>
      <c r="AE558" s="155"/>
      <c r="AF558" s="155"/>
      <c r="AG558" s="155"/>
      <c r="AH558" s="155"/>
      <c r="AI558" s="154"/>
      <c r="AJ558" s="155"/>
      <c r="AK558" s="155"/>
      <c r="AL558" s="155"/>
      <c r="AM558" s="155"/>
      <c r="AN558" s="156"/>
    </row>
    <row r="559" spans="1:40" s="28" customFormat="1" ht="19" customHeight="1">
      <c r="A559" s="153"/>
      <c r="B559" s="153"/>
      <c r="C559" s="153"/>
      <c r="D559" s="153"/>
      <c r="E559" s="154"/>
      <c r="F559" s="155"/>
      <c r="G559" s="155"/>
      <c r="H559" s="155"/>
      <c r="I559" s="155"/>
      <c r="J559" s="154"/>
      <c r="K559" s="155"/>
      <c r="L559" s="155"/>
      <c r="M559" s="155"/>
      <c r="N559" s="155"/>
      <c r="O559" s="154"/>
      <c r="P559" s="155"/>
      <c r="Q559" s="155"/>
      <c r="R559" s="155"/>
      <c r="S559" s="155"/>
      <c r="T559" s="154"/>
      <c r="U559" s="155"/>
      <c r="V559" s="155"/>
      <c r="W559" s="155"/>
      <c r="X559" s="155"/>
      <c r="Y559" s="154"/>
      <c r="Z559" s="155"/>
      <c r="AA559" s="155"/>
      <c r="AB559" s="155"/>
      <c r="AC559" s="155"/>
      <c r="AD559" s="154"/>
      <c r="AE559" s="155"/>
      <c r="AF559" s="155"/>
      <c r="AG559" s="155"/>
      <c r="AH559" s="155"/>
      <c r="AI559" s="154"/>
      <c r="AJ559" s="155"/>
      <c r="AK559" s="155"/>
      <c r="AL559" s="155"/>
      <c r="AM559" s="155"/>
      <c r="AN559" s="156"/>
    </row>
    <row r="560" spans="1:40" s="28" customFormat="1" ht="19" customHeight="1">
      <c r="A560" s="153"/>
      <c r="B560" s="153"/>
      <c r="C560" s="153"/>
      <c r="D560" s="153"/>
      <c r="E560" s="154"/>
      <c r="F560" s="155"/>
      <c r="G560" s="155"/>
      <c r="H560" s="155"/>
      <c r="I560" s="155"/>
      <c r="J560" s="154"/>
      <c r="K560" s="155"/>
      <c r="L560" s="155"/>
      <c r="M560" s="155"/>
      <c r="N560" s="155"/>
      <c r="O560" s="154"/>
      <c r="P560" s="155"/>
      <c r="Q560" s="155"/>
      <c r="R560" s="155"/>
      <c r="S560" s="155"/>
      <c r="T560" s="154"/>
      <c r="U560" s="155"/>
      <c r="V560" s="155"/>
      <c r="W560" s="155"/>
      <c r="X560" s="155"/>
      <c r="Y560" s="154"/>
      <c r="Z560" s="155"/>
      <c r="AA560" s="155"/>
      <c r="AB560" s="155"/>
      <c r="AC560" s="155"/>
      <c r="AD560" s="154"/>
      <c r="AE560" s="155"/>
      <c r="AF560" s="155"/>
      <c r="AG560" s="155"/>
      <c r="AH560" s="155"/>
      <c r="AI560" s="154"/>
      <c r="AJ560" s="155"/>
      <c r="AK560" s="155"/>
      <c r="AL560" s="155"/>
      <c r="AM560" s="155"/>
      <c r="AN560" s="156"/>
    </row>
    <row r="561" spans="1:40" s="28" customFormat="1" ht="19" customHeight="1">
      <c r="A561" s="153"/>
      <c r="B561" s="153"/>
      <c r="C561" s="153"/>
      <c r="D561" s="153"/>
      <c r="E561" s="154"/>
      <c r="F561" s="155"/>
      <c r="G561" s="155"/>
      <c r="H561" s="155"/>
      <c r="I561" s="155"/>
      <c r="J561" s="154"/>
      <c r="K561" s="155"/>
      <c r="L561" s="155"/>
      <c r="M561" s="155"/>
      <c r="N561" s="155"/>
      <c r="O561" s="154"/>
      <c r="P561" s="155"/>
      <c r="Q561" s="155"/>
      <c r="R561" s="155"/>
      <c r="S561" s="155"/>
      <c r="T561" s="154"/>
      <c r="U561" s="155"/>
      <c r="V561" s="155"/>
      <c r="W561" s="155"/>
      <c r="X561" s="155"/>
      <c r="Y561" s="154"/>
      <c r="Z561" s="155"/>
      <c r="AA561" s="155"/>
      <c r="AB561" s="155"/>
      <c r="AC561" s="155"/>
      <c r="AD561" s="154"/>
      <c r="AE561" s="155"/>
      <c r="AF561" s="155"/>
      <c r="AG561" s="155"/>
      <c r="AH561" s="155"/>
      <c r="AI561" s="154"/>
      <c r="AJ561" s="155"/>
      <c r="AK561" s="155"/>
      <c r="AL561" s="155"/>
      <c r="AM561" s="155"/>
      <c r="AN561" s="156"/>
    </row>
    <row r="562" spans="1:40" s="28" customFormat="1" ht="19" customHeight="1">
      <c r="A562" s="153"/>
      <c r="B562" s="153"/>
      <c r="C562" s="153"/>
      <c r="D562" s="153"/>
      <c r="E562" s="154"/>
      <c r="F562" s="155"/>
      <c r="G562" s="155"/>
      <c r="H562" s="155"/>
      <c r="I562" s="155"/>
      <c r="J562" s="154"/>
      <c r="K562" s="155"/>
      <c r="L562" s="155"/>
      <c r="M562" s="155"/>
      <c r="N562" s="155"/>
      <c r="O562" s="154"/>
      <c r="P562" s="155"/>
      <c r="Q562" s="155"/>
      <c r="R562" s="155"/>
      <c r="S562" s="155"/>
      <c r="T562" s="154"/>
      <c r="U562" s="155"/>
      <c r="V562" s="155"/>
      <c r="W562" s="155"/>
      <c r="X562" s="155"/>
      <c r="Y562" s="154"/>
      <c r="Z562" s="155"/>
      <c r="AA562" s="155"/>
      <c r="AB562" s="155"/>
      <c r="AC562" s="155"/>
      <c r="AD562" s="154"/>
      <c r="AE562" s="155"/>
      <c r="AF562" s="155"/>
      <c r="AG562" s="155"/>
      <c r="AH562" s="155"/>
      <c r="AI562" s="154"/>
      <c r="AJ562" s="155"/>
      <c r="AK562" s="155"/>
      <c r="AL562" s="155"/>
      <c r="AM562" s="155"/>
      <c r="AN562" s="156"/>
    </row>
    <row r="563" spans="1:40" s="28" customFormat="1" ht="19" customHeight="1">
      <c r="A563" s="153"/>
      <c r="B563" s="153"/>
      <c r="C563" s="153"/>
      <c r="D563" s="153"/>
      <c r="E563" s="154"/>
      <c r="F563" s="155"/>
      <c r="G563" s="155"/>
      <c r="H563" s="155"/>
      <c r="I563" s="155"/>
      <c r="J563" s="154"/>
      <c r="K563" s="155"/>
      <c r="L563" s="155"/>
      <c r="M563" s="155"/>
      <c r="N563" s="155"/>
      <c r="O563" s="154"/>
      <c r="P563" s="155"/>
      <c r="Q563" s="155"/>
      <c r="R563" s="155"/>
      <c r="S563" s="155"/>
      <c r="T563" s="154"/>
      <c r="U563" s="155"/>
      <c r="V563" s="155"/>
      <c r="W563" s="155"/>
      <c r="X563" s="155"/>
      <c r="Y563" s="154"/>
      <c r="Z563" s="155"/>
      <c r="AA563" s="155"/>
      <c r="AB563" s="155"/>
      <c r="AC563" s="155"/>
      <c r="AD563" s="154"/>
      <c r="AE563" s="155"/>
      <c r="AF563" s="155"/>
      <c r="AG563" s="155"/>
      <c r="AH563" s="155"/>
      <c r="AI563" s="154"/>
      <c r="AJ563" s="155"/>
      <c r="AK563" s="155"/>
      <c r="AL563" s="155"/>
      <c r="AM563" s="155"/>
      <c r="AN563" s="156"/>
    </row>
    <row r="564" spans="1:40" s="28" customFormat="1" ht="19" customHeight="1">
      <c r="A564" s="153"/>
      <c r="B564" s="153"/>
      <c r="C564" s="153"/>
      <c r="D564" s="153"/>
      <c r="E564" s="154"/>
      <c r="F564" s="155"/>
      <c r="G564" s="155"/>
      <c r="H564" s="155"/>
      <c r="I564" s="155"/>
      <c r="J564" s="154"/>
      <c r="K564" s="155"/>
      <c r="L564" s="155"/>
      <c r="M564" s="155"/>
      <c r="N564" s="155"/>
      <c r="O564" s="154"/>
      <c r="P564" s="155"/>
      <c r="Q564" s="155"/>
      <c r="R564" s="155"/>
      <c r="S564" s="155"/>
      <c r="T564" s="154"/>
      <c r="U564" s="155"/>
      <c r="V564" s="155"/>
      <c r="W564" s="155"/>
      <c r="X564" s="155"/>
      <c r="Y564" s="154"/>
      <c r="Z564" s="155"/>
      <c r="AA564" s="155"/>
      <c r="AB564" s="155"/>
      <c r="AC564" s="155"/>
      <c r="AD564" s="154"/>
      <c r="AE564" s="155"/>
      <c r="AF564" s="155"/>
      <c r="AG564" s="155"/>
      <c r="AH564" s="155"/>
      <c r="AI564" s="154"/>
      <c r="AJ564" s="155"/>
      <c r="AK564" s="155"/>
      <c r="AL564" s="155"/>
      <c r="AM564" s="155"/>
      <c r="AN564" s="156"/>
    </row>
    <row r="565" spans="1:40" s="28" customFormat="1" ht="19" customHeight="1">
      <c r="A565" s="153"/>
      <c r="B565" s="153"/>
      <c r="C565" s="153"/>
      <c r="D565" s="153"/>
      <c r="E565" s="154"/>
      <c r="F565" s="155"/>
      <c r="G565" s="155"/>
      <c r="H565" s="155"/>
      <c r="I565" s="155"/>
      <c r="J565" s="154"/>
      <c r="K565" s="155"/>
      <c r="L565" s="155"/>
      <c r="M565" s="155"/>
      <c r="N565" s="155"/>
      <c r="O565" s="154"/>
      <c r="P565" s="155"/>
      <c r="Q565" s="155"/>
      <c r="R565" s="155"/>
      <c r="S565" s="155"/>
      <c r="T565" s="154"/>
      <c r="U565" s="155"/>
      <c r="V565" s="155"/>
      <c r="W565" s="155"/>
      <c r="X565" s="155"/>
      <c r="Y565" s="154"/>
      <c r="Z565" s="155"/>
      <c r="AA565" s="155"/>
      <c r="AB565" s="155"/>
      <c r="AC565" s="155"/>
      <c r="AD565" s="154"/>
      <c r="AE565" s="155"/>
      <c r="AF565" s="155"/>
      <c r="AG565" s="155"/>
      <c r="AH565" s="155"/>
      <c r="AI565" s="154"/>
      <c r="AJ565" s="155"/>
      <c r="AK565" s="155"/>
      <c r="AL565" s="155"/>
      <c r="AM565" s="155"/>
      <c r="AN565" s="156"/>
    </row>
    <row r="566" spans="1:40" s="28" customFormat="1" ht="19" customHeight="1">
      <c r="A566" s="153"/>
      <c r="B566" s="153"/>
      <c r="C566" s="153"/>
      <c r="D566" s="153"/>
      <c r="E566" s="154"/>
      <c r="F566" s="155"/>
      <c r="G566" s="155"/>
      <c r="H566" s="155"/>
      <c r="I566" s="155"/>
      <c r="J566" s="154"/>
      <c r="K566" s="155"/>
      <c r="L566" s="155"/>
      <c r="M566" s="155"/>
      <c r="N566" s="155"/>
      <c r="O566" s="154"/>
      <c r="P566" s="155"/>
      <c r="Q566" s="155"/>
      <c r="R566" s="155"/>
      <c r="S566" s="155"/>
      <c r="T566" s="154"/>
      <c r="U566" s="155"/>
      <c r="V566" s="155"/>
      <c r="W566" s="155"/>
      <c r="X566" s="155"/>
      <c r="Y566" s="154"/>
      <c r="Z566" s="155"/>
      <c r="AA566" s="155"/>
      <c r="AB566" s="155"/>
      <c r="AC566" s="155"/>
      <c r="AD566" s="154"/>
      <c r="AE566" s="155"/>
      <c r="AF566" s="155"/>
      <c r="AG566" s="155"/>
      <c r="AH566" s="155"/>
      <c r="AI566" s="154"/>
      <c r="AJ566" s="155"/>
      <c r="AK566" s="155"/>
      <c r="AL566" s="155"/>
      <c r="AM566" s="155"/>
      <c r="AN566" s="156"/>
    </row>
    <row r="567" spans="1:40" s="28" customFormat="1" ht="19" customHeight="1">
      <c r="A567" s="153"/>
      <c r="B567" s="153"/>
      <c r="C567" s="153"/>
      <c r="D567" s="153"/>
      <c r="E567" s="154"/>
      <c r="F567" s="155"/>
      <c r="G567" s="155"/>
      <c r="H567" s="155"/>
      <c r="I567" s="155"/>
      <c r="J567" s="154"/>
      <c r="K567" s="155"/>
      <c r="L567" s="155"/>
      <c r="M567" s="155"/>
      <c r="N567" s="155"/>
      <c r="O567" s="154"/>
      <c r="P567" s="155"/>
      <c r="Q567" s="155"/>
      <c r="R567" s="155"/>
      <c r="S567" s="155"/>
      <c r="T567" s="154"/>
      <c r="U567" s="155"/>
      <c r="V567" s="155"/>
      <c r="W567" s="155"/>
      <c r="X567" s="155"/>
      <c r="Y567" s="154"/>
      <c r="Z567" s="155"/>
      <c r="AA567" s="155"/>
      <c r="AB567" s="155"/>
      <c r="AC567" s="155"/>
      <c r="AD567" s="154"/>
      <c r="AE567" s="155"/>
      <c r="AF567" s="155"/>
      <c r="AG567" s="155"/>
      <c r="AH567" s="155"/>
      <c r="AI567" s="154"/>
      <c r="AJ567" s="155"/>
      <c r="AK567" s="155"/>
      <c r="AL567" s="155"/>
      <c r="AM567" s="155"/>
      <c r="AN567" s="156"/>
    </row>
    <row r="568" spans="1:40" s="28" customFormat="1" ht="19" customHeight="1">
      <c r="A568" s="153"/>
      <c r="B568" s="153"/>
      <c r="C568" s="153"/>
      <c r="D568" s="153"/>
      <c r="E568" s="154"/>
      <c r="F568" s="155"/>
      <c r="G568" s="155"/>
      <c r="H568" s="155"/>
      <c r="I568" s="155"/>
      <c r="J568" s="154"/>
      <c r="K568" s="155"/>
      <c r="L568" s="155"/>
      <c r="M568" s="155"/>
      <c r="N568" s="155"/>
      <c r="O568" s="154"/>
      <c r="P568" s="155"/>
      <c r="Q568" s="155"/>
      <c r="R568" s="155"/>
      <c r="S568" s="155"/>
      <c r="T568" s="154"/>
      <c r="U568" s="155"/>
      <c r="V568" s="155"/>
      <c r="W568" s="155"/>
      <c r="X568" s="155"/>
      <c r="Y568" s="154"/>
      <c r="Z568" s="155"/>
      <c r="AA568" s="155"/>
      <c r="AB568" s="155"/>
      <c r="AC568" s="155"/>
      <c r="AD568" s="154"/>
      <c r="AE568" s="155"/>
      <c r="AF568" s="155"/>
      <c r="AG568" s="155"/>
      <c r="AH568" s="155"/>
      <c r="AI568" s="154"/>
      <c r="AJ568" s="155"/>
      <c r="AK568" s="155"/>
      <c r="AL568" s="155"/>
      <c r="AM568" s="155"/>
      <c r="AN568" s="156"/>
    </row>
    <row r="569" spans="1:40" s="28" customFormat="1" ht="19" customHeight="1">
      <c r="A569" s="153"/>
      <c r="B569" s="153"/>
      <c r="C569" s="153"/>
      <c r="D569" s="153"/>
      <c r="E569" s="154"/>
      <c r="F569" s="155"/>
      <c r="G569" s="155"/>
      <c r="H569" s="155"/>
      <c r="I569" s="155"/>
      <c r="J569" s="154"/>
      <c r="K569" s="155"/>
      <c r="L569" s="155"/>
      <c r="M569" s="155"/>
      <c r="N569" s="155"/>
      <c r="O569" s="154"/>
      <c r="P569" s="155"/>
      <c r="Q569" s="155"/>
      <c r="R569" s="155"/>
      <c r="S569" s="155"/>
      <c r="T569" s="154"/>
      <c r="U569" s="155"/>
      <c r="V569" s="155"/>
      <c r="W569" s="155"/>
      <c r="X569" s="155"/>
      <c r="Y569" s="154"/>
      <c r="Z569" s="155"/>
      <c r="AA569" s="155"/>
      <c r="AB569" s="155"/>
      <c r="AC569" s="155"/>
      <c r="AD569" s="154"/>
      <c r="AE569" s="155"/>
      <c r="AF569" s="155"/>
      <c r="AG569" s="155"/>
      <c r="AH569" s="155"/>
      <c r="AI569" s="154"/>
      <c r="AJ569" s="155"/>
      <c r="AK569" s="155"/>
      <c r="AL569" s="155"/>
      <c r="AM569" s="155"/>
      <c r="AN569" s="156"/>
    </row>
    <row r="570" spans="1:40" s="28" customFormat="1" ht="19" customHeight="1">
      <c r="A570" s="153"/>
      <c r="B570" s="153"/>
      <c r="C570" s="153"/>
      <c r="D570" s="153"/>
      <c r="E570" s="154"/>
      <c r="F570" s="155"/>
      <c r="G570" s="155"/>
      <c r="H570" s="155"/>
      <c r="I570" s="155"/>
      <c r="J570" s="154"/>
      <c r="K570" s="155"/>
      <c r="L570" s="155"/>
      <c r="M570" s="155"/>
      <c r="N570" s="155"/>
      <c r="O570" s="154"/>
      <c r="P570" s="155"/>
      <c r="Q570" s="155"/>
      <c r="R570" s="155"/>
      <c r="S570" s="155"/>
      <c r="T570" s="154"/>
      <c r="U570" s="155"/>
      <c r="V570" s="155"/>
      <c r="W570" s="155"/>
      <c r="X570" s="155"/>
      <c r="Y570" s="154"/>
      <c r="Z570" s="155"/>
      <c r="AA570" s="155"/>
      <c r="AB570" s="155"/>
      <c r="AC570" s="155"/>
      <c r="AD570" s="154"/>
      <c r="AE570" s="155"/>
      <c r="AF570" s="155"/>
      <c r="AG570" s="155"/>
      <c r="AH570" s="155"/>
      <c r="AI570" s="154"/>
      <c r="AJ570" s="155"/>
      <c r="AK570" s="155"/>
      <c r="AL570" s="155"/>
      <c r="AM570" s="155"/>
      <c r="AN570" s="156"/>
    </row>
    <row r="571" spans="1:40" s="28" customFormat="1" ht="19" customHeight="1">
      <c r="A571" s="153"/>
      <c r="B571" s="153"/>
      <c r="C571" s="153"/>
      <c r="D571" s="153"/>
      <c r="E571" s="154"/>
      <c r="F571" s="155"/>
      <c r="G571" s="155"/>
      <c r="H571" s="155"/>
      <c r="I571" s="155"/>
      <c r="J571" s="154"/>
      <c r="K571" s="155"/>
      <c r="L571" s="155"/>
      <c r="M571" s="155"/>
      <c r="N571" s="155"/>
      <c r="O571" s="154"/>
      <c r="P571" s="155"/>
      <c r="Q571" s="155"/>
      <c r="R571" s="155"/>
      <c r="S571" s="155"/>
      <c r="T571" s="154"/>
      <c r="U571" s="155"/>
      <c r="V571" s="155"/>
      <c r="W571" s="155"/>
      <c r="X571" s="155"/>
      <c r="Y571" s="154"/>
      <c r="Z571" s="155"/>
      <c r="AA571" s="155"/>
      <c r="AB571" s="155"/>
      <c r="AC571" s="155"/>
      <c r="AD571" s="154"/>
      <c r="AE571" s="155"/>
      <c r="AF571" s="155"/>
      <c r="AG571" s="155"/>
      <c r="AH571" s="155"/>
      <c r="AI571" s="154"/>
      <c r="AJ571" s="155"/>
      <c r="AK571" s="155"/>
      <c r="AL571" s="155"/>
      <c r="AM571" s="155"/>
      <c r="AN571" s="156"/>
    </row>
    <row r="572" spans="1:40" s="28" customFormat="1" ht="19" customHeight="1">
      <c r="A572" s="153"/>
      <c r="B572" s="153"/>
      <c r="C572" s="153"/>
      <c r="D572" s="153"/>
      <c r="E572" s="154"/>
      <c r="F572" s="155"/>
      <c r="G572" s="155"/>
      <c r="H572" s="155"/>
      <c r="I572" s="155"/>
      <c r="J572" s="154"/>
      <c r="K572" s="155"/>
      <c r="L572" s="155"/>
      <c r="M572" s="155"/>
      <c r="N572" s="155"/>
      <c r="O572" s="154"/>
      <c r="P572" s="155"/>
      <c r="Q572" s="155"/>
      <c r="R572" s="155"/>
      <c r="S572" s="155"/>
      <c r="T572" s="154"/>
      <c r="U572" s="155"/>
      <c r="V572" s="155"/>
      <c r="W572" s="155"/>
      <c r="X572" s="155"/>
      <c r="Y572" s="154"/>
      <c r="Z572" s="155"/>
      <c r="AA572" s="155"/>
      <c r="AB572" s="155"/>
      <c r="AC572" s="155"/>
      <c r="AD572" s="154"/>
      <c r="AE572" s="155"/>
      <c r="AF572" s="155"/>
      <c r="AG572" s="155"/>
      <c r="AH572" s="155"/>
      <c r="AI572" s="154"/>
      <c r="AJ572" s="155"/>
      <c r="AK572" s="155"/>
      <c r="AL572" s="155"/>
      <c r="AM572" s="155"/>
      <c r="AN572" s="156"/>
    </row>
    <row r="573" spans="1:40" s="28" customFormat="1" ht="19" customHeight="1">
      <c r="A573" s="153"/>
      <c r="B573" s="153"/>
      <c r="C573" s="153"/>
      <c r="D573" s="153"/>
      <c r="E573" s="154"/>
      <c r="F573" s="155"/>
      <c r="G573" s="155"/>
      <c r="H573" s="155"/>
      <c r="I573" s="155"/>
      <c r="J573" s="154"/>
      <c r="K573" s="155"/>
      <c r="L573" s="155"/>
      <c r="M573" s="155"/>
      <c r="N573" s="155"/>
      <c r="O573" s="154"/>
      <c r="P573" s="155"/>
      <c r="Q573" s="155"/>
      <c r="R573" s="155"/>
      <c r="S573" s="155"/>
      <c r="T573" s="154"/>
      <c r="U573" s="155"/>
      <c r="V573" s="155"/>
      <c r="W573" s="155"/>
      <c r="X573" s="155"/>
      <c r="Y573" s="154"/>
      <c r="Z573" s="155"/>
      <c r="AA573" s="155"/>
      <c r="AB573" s="155"/>
      <c r="AC573" s="155"/>
      <c r="AD573" s="154"/>
      <c r="AE573" s="155"/>
      <c r="AF573" s="155"/>
      <c r="AG573" s="155"/>
      <c r="AH573" s="155"/>
      <c r="AI573" s="154"/>
      <c r="AJ573" s="155"/>
      <c r="AK573" s="155"/>
      <c r="AL573" s="155"/>
      <c r="AM573" s="155"/>
      <c r="AN573" s="156"/>
    </row>
    <row r="574" spans="1:40" s="28" customFormat="1" ht="19" customHeight="1">
      <c r="A574" s="153"/>
      <c r="B574" s="153"/>
      <c r="C574" s="153"/>
      <c r="D574" s="153"/>
      <c r="E574" s="154"/>
      <c r="F574" s="155"/>
      <c r="G574" s="155"/>
      <c r="H574" s="155"/>
      <c r="I574" s="155"/>
      <c r="J574" s="154"/>
      <c r="K574" s="155"/>
      <c r="L574" s="155"/>
      <c r="M574" s="155"/>
      <c r="N574" s="155"/>
      <c r="O574" s="154"/>
      <c r="P574" s="155"/>
      <c r="Q574" s="155"/>
      <c r="R574" s="155"/>
      <c r="S574" s="155"/>
      <c r="T574" s="154"/>
      <c r="U574" s="155"/>
      <c r="V574" s="155"/>
      <c r="W574" s="155"/>
      <c r="X574" s="155"/>
      <c r="Y574" s="154"/>
      <c r="Z574" s="155"/>
      <c r="AA574" s="155"/>
      <c r="AB574" s="155"/>
      <c r="AC574" s="155"/>
      <c r="AD574" s="154"/>
      <c r="AE574" s="155"/>
      <c r="AF574" s="155"/>
      <c r="AG574" s="155"/>
      <c r="AH574" s="155"/>
      <c r="AI574" s="154"/>
      <c r="AJ574" s="155"/>
      <c r="AK574" s="155"/>
      <c r="AL574" s="155"/>
      <c r="AM574" s="155"/>
      <c r="AN574" s="156"/>
    </row>
    <row r="575" spans="1:40" s="28" customFormat="1" ht="19" customHeight="1">
      <c r="A575" s="153"/>
      <c r="B575" s="153"/>
      <c r="C575" s="153"/>
      <c r="D575" s="153"/>
      <c r="E575" s="154"/>
      <c r="F575" s="155"/>
      <c r="G575" s="155"/>
      <c r="H575" s="155"/>
      <c r="I575" s="155"/>
      <c r="J575" s="154"/>
      <c r="K575" s="155"/>
      <c r="L575" s="155"/>
      <c r="M575" s="155"/>
      <c r="N575" s="155"/>
      <c r="O575" s="154"/>
      <c r="P575" s="155"/>
      <c r="Q575" s="155"/>
      <c r="R575" s="155"/>
      <c r="S575" s="155"/>
      <c r="T575" s="154"/>
      <c r="U575" s="155"/>
      <c r="V575" s="155"/>
      <c r="W575" s="155"/>
      <c r="X575" s="155"/>
      <c r="Y575" s="154"/>
      <c r="Z575" s="155"/>
      <c r="AA575" s="155"/>
      <c r="AB575" s="155"/>
      <c r="AC575" s="155"/>
      <c r="AD575" s="154"/>
      <c r="AE575" s="155"/>
      <c r="AF575" s="155"/>
      <c r="AG575" s="155"/>
      <c r="AH575" s="155"/>
      <c r="AI575" s="154"/>
      <c r="AJ575" s="155"/>
      <c r="AK575" s="155"/>
      <c r="AL575" s="155"/>
      <c r="AM575" s="155"/>
      <c r="AN575" s="156"/>
    </row>
    <row r="576" spans="1:40" s="28" customFormat="1" ht="19" customHeight="1">
      <c r="A576" s="153"/>
      <c r="B576" s="153"/>
      <c r="C576" s="153"/>
      <c r="D576" s="153"/>
      <c r="E576" s="154"/>
      <c r="F576" s="155"/>
      <c r="G576" s="155"/>
      <c r="H576" s="155"/>
      <c r="I576" s="155"/>
      <c r="J576" s="154"/>
      <c r="K576" s="155"/>
      <c r="L576" s="155"/>
      <c r="M576" s="155"/>
      <c r="N576" s="155"/>
      <c r="O576" s="154"/>
      <c r="P576" s="155"/>
      <c r="Q576" s="155"/>
      <c r="R576" s="155"/>
      <c r="S576" s="155"/>
      <c r="T576" s="154"/>
      <c r="U576" s="155"/>
      <c r="V576" s="155"/>
      <c r="W576" s="155"/>
      <c r="X576" s="155"/>
      <c r="Y576" s="154"/>
      <c r="Z576" s="155"/>
      <c r="AA576" s="155"/>
      <c r="AB576" s="155"/>
      <c r="AC576" s="155"/>
      <c r="AD576" s="154"/>
      <c r="AE576" s="155"/>
      <c r="AF576" s="155"/>
      <c r="AG576" s="155"/>
      <c r="AH576" s="155"/>
      <c r="AI576" s="154"/>
      <c r="AJ576" s="155"/>
      <c r="AK576" s="155"/>
      <c r="AL576" s="155"/>
      <c r="AM576" s="155"/>
      <c r="AN576" s="156"/>
    </row>
    <row r="577" spans="1:40" s="28" customFormat="1" ht="19" customHeight="1">
      <c r="A577" s="153"/>
      <c r="B577" s="153"/>
      <c r="C577" s="153"/>
      <c r="D577" s="153"/>
      <c r="E577" s="154"/>
      <c r="F577" s="155"/>
      <c r="G577" s="155"/>
      <c r="H577" s="155"/>
      <c r="I577" s="155"/>
      <c r="J577" s="154"/>
      <c r="K577" s="155"/>
      <c r="L577" s="155"/>
      <c r="M577" s="155"/>
      <c r="N577" s="155"/>
      <c r="O577" s="154"/>
      <c r="P577" s="155"/>
      <c r="Q577" s="155"/>
      <c r="R577" s="155"/>
      <c r="S577" s="155"/>
      <c r="T577" s="154"/>
      <c r="U577" s="155"/>
      <c r="V577" s="155"/>
      <c r="W577" s="155"/>
      <c r="X577" s="155"/>
      <c r="Y577" s="154"/>
      <c r="Z577" s="155"/>
      <c r="AA577" s="155"/>
      <c r="AB577" s="155"/>
      <c r="AC577" s="155"/>
      <c r="AD577" s="154"/>
      <c r="AE577" s="155"/>
      <c r="AF577" s="155"/>
      <c r="AG577" s="155"/>
      <c r="AH577" s="155"/>
      <c r="AI577" s="154"/>
      <c r="AJ577" s="155"/>
      <c r="AK577" s="155"/>
      <c r="AL577" s="155"/>
      <c r="AM577" s="155"/>
      <c r="AN577" s="156"/>
    </row>
    <row r="578" spans="1:40" s="28" customFormat="1" ht="19" customHeight="1">
      <c r="A578" s="153"/>
      <c r="B578" s="153"/>
      <c r="C578" s="153"/>
      <c r="D578" s="153"/>
      <c r="E578" s="154"/>
      <c r="F578" s="155"/>
      <c r="G578" s="155"/>
      <c r="H578" s="155"/>
      <c r="I578" s="155"/>
      <c r="J578" s="154"/>
      <c r="K578" s="155"/>
      <c r="L578" s="155"/>
      <c r="M578" s="155"/>
      <c r="N578" s="155"/>
      <c r="O578" s="154"/>
      <c r="P578" s="155"/>
      <c r="Q578" s="155"/>
      <c r="R578" s="155"/>
      <c r="S578" s="155"/>
      <c r="T578" s="154"/>
      <c r="U578" s="155"/>
      <c r="V578" s="155"/>
      <c r="W578" s="155"/>
      <c r="X578" s="155"/>
      <c r="Y578" s="154"/>
      <c r="Z578" s="155"/>
      <c r="AA578" s="155"/>
      <c r="AB578" s="155"/>
      <c r="AC578" s="155"/>
      <c r="AD578" s="154"/>
      <c r="AE578" s="155"/>
      <c r="AF578" s="155"/>
      <c r="AG578" s="155"/>
      <c r="AH578" s="155"/>
      <c r="AI578" s="154"/>
      <c r="AJ578" s="155"/>
      <c r="AK578" s="155"/>
      <c r="AL578" s="155"/>
      <c r="AM578" s="155"/>
      <c r="AN578" s="156"/>
    </row>
    <row r="579" spans="1:40" s="28" customFormat="1" ht="19" customHeight="1">
      <c r="A579" s="153"/>
      <c r="B579" s="153"/>
      <c r="C579" s="153"/>
      <c r="D579" s="153"/>
      <c r="E579" s="154"/>
      <c r="F579" s="155"/>
      <c r="G579" s="155"/>
      <c r="H579" s="155"/>
      <c r="I579" s="155"/>
      <c r="J579" s="154"/>
      <c r="K579" s="155"/>
      <c r="L579" s="155"/>
      <c r="M579" s="155"/>
      <c r="N579" s="155"/>
      <c r="O579" s="154"/>
      <c r="P579" s="155"/>
      <c r="Q579" s="155"/>
      <c r="R579" s="155"/>
      <c r="S579" s="155"/>
      <c r="T579" s="154"/>
      <c r="U579" s="155"/>
      <c r="V579" s="155"/>
      <c r="W579" s="155"/>
      <c r="X579" s="155"/>
      <c r="Y579" s="154"/>
      <c r="Z579" s="155"/>
      <c r="AA579" s="155"/>
      <c r="AB579" s="155"/>
      <c r="AC579" s="155"/>
      <c r="AD579" s="154"/>
      <c r="AE579" s="155"/>
      <c r="AF579" s="155"/>
      <c r="AG579" s="155"/>
      <c r="AH579" s="155"/>
      <c r="AI579" s="154"/>
      <c r="AJ579" s="155"/>
      <c r="AK579" s="155"/>
      <c r="AL579" s="155"/>
      <c r="AM579" s="155"/>
      <c r="AN579" s="156"/>
    </row>
    <row r="580" spans="1:40" s="28" customFormat="1" ht="19" customHeight="1">
      <c r="A580" s="153"/>
      <c r="B580" s="153"/>
      <c r="C580" s="153"/>
      <c r="D580" s="153"/>
      <c r="E580" s="154"/>
      <c r="F580" s="155"/>
      <c r="G580" s="155"/>
      <c r="H580" s="155"/>
      <c r="I580" s="155"/>
      <c r="J580" s="154"/>
      <c r="K580" s="155"/>
      <c r="L580" s="155"/>
      <c r="M580" s="155"/>
      <c r="N580" s="155"/>
      <c r="O580" s="154"/>
      <c r="P580" s="155"/>
      <c r="Q580" s="155"/>
      <c r="R580" s="155"/>
      <c r="S580" s="155"/>
      <c r="T580" s="154"/>
      <c r="U580" s="155"/>
      <c r="V580" s="155"/>
      <c r="W580" s="155"/>
      <c r="X580" s="155"/>
      <c r="Y580" s="154"/>
      <c r="Z580" s="155"/>
      <c r="AA580" s="155"/>
      <c r="AB580" s="155"/>
      <c r="AC580" s="155"/>
      <c r="AD580" s="154"/>
      <c r="AE580" s="155"/>
      <c r="AF580" s="155"/>
      <c r="AG580" s="155"/>
      <c r="AH580" s="155"/>
      <c r="AI580" s="154"/>
      <c r="AJ580" s="155"/>
      <c r="AK580" s="155"/>
      <c r="AL580" s="155"/>
      <c r="AM580" s="155"/>
      <c r="AN580" s="156"/>
    </row>
    <row r="581" spans="1:40" s="28" customFormat="1" ht="19" customHeight="1">
      <c r="A581" s="153"/>
      <c r="B581" s="153"/>
      <c r="C581" s="153"/>
      <c r="D581" s="153"/>
      <c r="E581" s="154"/>
      <c r="F581" s="155"/>
      <c r="G581" s="155"/>
      <c r="H581" s="155"/>
      <c r="I581" s="155"/>
      <c r="J581" s="154"/>
      <c r="K581" s="155"/>
      <c r="L581" s="155"/>
      <c r="M581" s="155"/>
      <c r="N581" s="155"/>
      <c r="O581" s="154"/>
      <c r="P581" s="155"/>
      <c r="Q581" s="155"/>
      <c r="R581" s="155"/>
      <c r="S581" s="155"/>
      <c r="T581" s="154"/>
      <c r="U581" s="155"/>
      <c r="V581" s="155"/>
      <c r="W581" s="155"/>
      <c r="X581" s="155"/>
      <c r="Y581" s="154"/>
      <c r="Z581" s="155"/>
      <c r="AA581" s="155"/>
      <c r="AB581" s="155"/>
      <c r="AC581" s="155"/>
      <c r="AD581" s="154"/>
      <c r="AE581" s="155"/>
      <c r="AF581" s="155"/>
      <c r="AG581" s="155"/>
      <c r="AH581" s="155"/>
      <c r="AI581" s="154"/>
      <c r="AJ581" s="155"/>
      <c r="AK581" s="155"/>
      <c r="AL581" s="155"/>
      <c r="AM581" s="155"/>
      <c r="AN581" s="156"/>
    </row>
    <row r="582" spans="1:40" s="28" customFormat="1" ht="19" customHeight="1">
      <c r="A582" s="153"/>
      <c r="B582" s="153"/>
      <c r="C582" s="153"/>
      <c r="D582" s="153"/>
      <c r="E582" s="154"/>
      <c r="F582" s="155"/>
      <c r="G582" s="155"/>
      <c r="H582" s="155"/>
      <c r="I582" s="155"/>
      <c r="J582" s="154"/>
      <c r="K582" s="155"/>
      <c r="L582" s="155"/>
      <c r="M582" s="155"/>
      <c r="N582" s="155"/>
      <c r="O582" s="154"/>
      <c r="P582" s="155"/>
      <c r="Q582" s="155"/>
      <c r="R582" s="155"/>
      <c r="S582" s="155"/>
      <c r="T582" s="154"/>
      <c r="U582" s="155"/>
      <c r="V582" s="155"/>
      <c r="W582" s="155"/>
      <c r="X582" s="155"/>
      <c r="Y582" s="154"/>
      <c r="Z582" s="155"/>
      <c r="AA582" s="155"/>
      <c r="AB582" s="155"/>
      <c r="AC582" s="155"/>
      <c r="AD582" s="154"/>
      <c r="AE582" s="155"/>
      <c r="AF582" s="155"/>
      <c r="AG582" s="155"/>
      <c r="AH582" s="155"/>
      <c r="AI582" s="154"/>
      <c r="AJ582" s="155"/>
      <c r="AK582" s="155"/>
      <c r="AL582" s="155"/>
      <c r="AM582" s="155"/>
      <c r="AN582" s="156"/>
    </row>
    <row r="583" spans="1:40" s="28" customFormat="1" ht="19" customHeight="1">
      <c r="A583" s="153"/>
      <c r="B583" s="153"/>
      <c r="C583" s="153"/>
      <c r="D583" s="153"/>
      <c r="E583" s="154"/>
      <c r="F583" s="155"/>
      <c r="G583" s="155"/>
      <c r="H583" s="155"/>
      <c r="I583" s="155"/>
      <c r="J583" s="154"/>
      <c r="K583" s="155"/>
      <c r="L583" s="155"/>
      <c r="M583" s="155"/>
      <c r="N583" s="155"/>
      <c r="O583" s="154"/>
      <c r="P583" s="155"/>
      <c r="Q583" s="155"/>
      <c r="R583" s="155"/>
      <c r="S583" s="155"/>
      <c r="T583" s="154"/>
      <c r="U583" s="155"/>
      <c r="V583" s="155"/>
      <c r="W583" s="155"/>
      <c r="X583" s="155"/>
      <c r="Y583" s="154"/>
      <c r="Z583" s="155"/>
      <c r="AA583" s="155"/>
      <c r="AB583" s="155"/>
      <c r="AC583" s="155"/>
      <c r="AD583" s="154"/>
      <c r="AE583" s="155"/>
      <c r="AF583" s="155"/>
      <c r="AG583" s="155"/>
      <c r="AH583" s="155"/>
      <c r="AI583" s="154"/>
      <c r="AJ583" s="155"/>
      <c r="AK583" s="155"/>
      <c r="AL583" s="155"/>
      <c r="AM583" s="155"/>
      <c r="AN583" s="156"/>
    </row>
    <row r="584" spans="1:40" s="28" customFormat="1" ht="19" customHeight="1">
      <c r="A584" s="153"/>
      <c r="B584" s="153"/>
      <c r="C584" s="153"/>
      <c r="D584" s="153"/>
      <c r="E584" s="154"/>
      <c r="F584" s="155"/>
      <c r="G584" s="155"/>
      <c r="H584" s="155"/>
      <c r="I584" s="155"/>
      <c r="J584" s="154"/>
      <c r="K584" s="155"/>
      <c r="L584" s="155"/>
      <c r="M584" s="155"/>
      <c r="N584" s="155"/>
      <c r="O584" s="154"/>
      <c r="P584" s="155"/>
      <c r="Q584" s="155"/>
      <c r="R584" s="155"/>
      <c r="S584" s="155"/>
      <c r="T584" s="154"/>
      <c r="U584" s="155"/>
      <c r="V584" s="155"/>
      <c r="W584" s="155"/>
      <c r="X584" s="155"/>
      <c r="Y584" s="154"/>
      <c r="Z584" s="155"/>
      <c r="AA584" s="155"/>
      <c r="AB584" s="155"/>
      <c r="AC584" s="155"/>
      <c r="AD584" s="154"/>
      <c r="AE584" s="155"/>
      <c r="AF584" s="155"/>
      <c r="AG584" s="155"/>
      <c r="AH584" s="155"/>
      <c r="AI584" s="154"/>
      <c r="AJ584" s="155"/>
      <c r="AK584" s="155"/>
      <c r="AL584" s="155"/>
      <c r="AM584" s="155"/>
      <c r="AN584" s="156"/>
    </row>
    <row r="585" spans="1:40" s="28" customFormat="1" ht="19" customHeight="1">
      <c r="A585" s="153"/>
      <c r="B585" s="153"/>
      <c r="C585" s="153"/>
      <c r="D585" s="153"/>
      <c r="E585" s="154"/>
      <c r="F585" s="155"/>
      <c r="G585" s="155"/>
      <c r="H585" s="155"/>
      <c r="I585" s="155"/>
      <c r="J585" s="154"/>
      <c r="K585" s="155"/>
      <c r="L585" s="155"/>
      <c r="M585" s="155"/>
      <c r="N585" s="155"/>
      <c r="O585" s="154"/>
      <c r="P585" s="155"/>
      <c r="Q585" s="155"/>
      <c r="R585" s="155"/>
      <c r="S585" s="155"/>
      <c r="T585" s="154"/>
      <c r="U585" s="155"/>
      <c r="V585" s="155"/>
      <c r="W585" s="155"/>
      <c r="X585" s="155"/>
      <c r="Y585" s="154"/>
      <c r="Z585" s="155"/>
      <c r="AA585" s="155"/>
      <c r="AB585" s="155"/>
      <c r="AC585" s="155"/>
      <c r="AD585" s="154"/>
      <c r="AE585" s="155"/>
      <c r="AF585" s="155"/>
      <c r="AG585" s="155"/>
      <c r="AH585" s="155"/>
      <c r="AI585" s="154"/>
      <c r="AJ585" s="155"/>
      <c r="AK585" s="155"/>
      <c r="AL585" s="155"/>
      <c r="AM585" s="155"/>
      <c r="AN585" s="156"/>
    </row>
    <row r="586" spans="1:40" s="28" customFormat="1" ht="19" customHeight="1">
      <c r="A586" s="153"/>
      <c r="B586" s="153"/>
      <c r="C586" s="153"/>
      <c r="D586" s="153"/>
      <c r="E586" s="154"/>
      <c r="F586" s="155"/>
      <c r="G586" s="155"/>
      <c r="H586" s="155"/>
      <c r="I586" s="155"/>
      <c r="J586" s="154"/>
      <c r="K586" s="155"/>
      <c r="L586" s="155"/>
      <c r="M586" s="155"/>
      <c r="N586" s="155"/>
      <c r="O586" s="154"/>
      <c r="P586" s="155"/>
      <c r="Q586" s="155"/>
      <c r="R586" s="155"/>
      <c r="S586" s="155"/>
      <c r="T586" s="154"/>
      <c r="U586" s="155"/>
      <c r="V586" s="155"/>
      <c r="W586" s="155"/>
      <c r="X586" s="155"/>
      <c r="Y586" s="154"/>
      <c r="Z586" s="155"/>
      <c r="AA586" s="155"/>
      <c r="AB586" s="155"/>
      <c r="AC586" s="155"/>
      <c r="AD586" s="154"/>
      <c r="AE586" s="155"/>
      <c r="AF586" s="155"/>
      <c r="AG586" s="155"/>
      <c r="AH586" s="155"/>
      <c r="AI586" s="154"/>
      <c r="AJ586" s="155"/>
      <c r="AK586" s="155"/>
      <c r="AL586" s="155"/>
      <c r="AM586" s="155"/>
      <c r="AN586" s="156"/>
    </row>
    <row r="587" spans="1:40" s="28" customFormat="1" ht="19" customHeight="1">
      <c r="A587" s="153"/>
      <c r="B587" s="153"/>
      <c r="C587" s="153"/>
      <c r="D587" s="153"/>
      <c r="E587" s="154"/>
      <c r="F587" s="155"/>
      <c r="G587" s="155"/>
      <c r="H587" s="155"/>
      <c r="I587" s="155"/>
      <c r="J587" s="154"/>
      <c r="K587" s="155"/>
      <c r="L587" s="155"/>
      <c r="M587" s="155"/>
      <c r="N587" s="155"/>
      <c r="O587" s="154"/>
      <c r="P587" s="155"/>
      <c r="Q587" s="155"/>
      <c r="R587" s="155"/>
      <c r="S587" s="155"/>
      <c r="T587" s="154"/>
      <c r="U587" s="155"/>
      <c r="V587" s="155"/>
      <c r="W587" s="155"/>
      <c r="X587" s="155"/>
      <c r="Y587" s="154"/>
      <c r="Z587" s="155"/>
      <c r="AA587" s="155"/>
      <c r="AB587" s="155"/>
      <c r="AC587" s="155"/>
      <c r="AD587" s="154"/>
      <c r="AE587" s="155"/>
      <c r="AF587" s="155"/>
      <c r="AG587" s="155"/>
      <c r="AH587" s="155"/>
      <c r="AI587" s="154"/>
      <c r="AJ587" s="155"/>
      <c r="AK587" s="155"/>
      <c r="AL587" s="155"/>
      <c r="AM587" s="155"/>
      <c r="AN587" s="156"/>
    </row>
    <row r="588" spans="1:40" s="28" customFormat="1" ht="19" customHeight="1">
      <c r="A588" s="153"/>
      <c r="B588" s="153"/>
      <c r="C588" s="153"/>
      <c r="D588" s="153"/>
      <c r="E588" s="154"/>
      <c r="F588" s="155"/>
      <c r="G588" s="155"/>
      <c r="H588" s="155"/>
      <c r="I588" s="155"/>
      <c r="J588" s="154"/>
      <c r="K588" s="155"/>
      <c r="L588" s="155"/>
      <c r="M588" s="155"/>
      <c r="N588" s="155"/>
      <c r="O588" s="154"/>
      <c r="P588" s="155"/>
      <c r="Q588" s="155"/>
      <c r="R588" s="155"/>
      <c r="S588" s="155"/>
      <c r="T588" s="154"/>
      <c r="U588" s="155"/>
      <c r="V588" s="155"/>
      <c r="W588" s="155"/>
      <c r="X588" s="155"/>
      <c r="Y588" s="154"/>
      <c r="Z588" s="155"/>
      <c r="AA588" s="155"/>
      <c r="AB588" s="155"/>
      <c r="AC588" s="155"/>
      <c r="AD588" s="154"/>
      <c r="AE588" s="155"/>
      <c r="AF588" s="155"/>
      <c r="AG588" s="155"/>
      <c r="AH588" s="155"/>
      <c r="AI588" s="154"/>
      <c r="AJ588" s="155"/>
      <c r="AK588" s="155"/>
      <c r="AL588" s="155"/>
      <c r="AM588" s="155"/>
      <c r="AN588" s="156"/>
    </row>
    <row r="589" spans="1:40" s="28" customFormat="1" ht="19" customHeight="1">
      <c r="A589" s="153"/>
      <c r="B589" s="153"/>
      <c r="C589" s="153"/>
      <c r="D589" s="153"/>
      <c r="E589" s="154"/>
      <c r="F589" s="155"/>
      <c r="G589" s="155"/>
      <c r="H589" s="155"/>
      <c r="I589" s="155"/>
      <c r="J589" s="154"/>
      <c r="K589" s="155"/>
      <c r="L589" s="155"/>
      <c r="M589" s="155"/>
      <c r="N589" s="155"/>
      <c r="O589" s="154"/>
      <c r="P589" s="155"/>
      <c r="Q589" s="155"/>
      <c r="R589" s="155"/>
      <c r="S589" s="155"/>
      <c r="T589" s="154"/>
      <c r="U589" s="155"/>
      <c r="V589" s="155"/>
      <c r="W589" s="155"/>
      <c r="X589" s="155"/>
      <c r="Y589" s="154"/>
      <c r="Z589" s="155"/>
      <c r="AA589" s="155"/>
      <c r="AB589" s="155"/>
      <c r="AC589" s="155"/>
      <c r="AD589" s="154"/>
      <c r="AE589" s="155"/>
      <c r="AF589" s="155"/>
      <c r="AG589" s="155"/>
      <c r="AH589" s="155"/>
      <c r="AI589" s="154"/>
      <c r="AJ589" s="155"/>
      <c r="AK589" s="155"/>
      <c r="AL589" s="155"/>
      <c r="AM589" s="155"/>
      <c r="AN589" s="156"/>
    </row>
    <row r="590" spans="1:40" s="28" customFormat="1" ht="19" customHeight="1">
      <c r="A590" s="153"/>
      <c r="B590" s="153"/>
      <c r="C590" s="153"/>
      <c r="D590" s="153"/>
      <c r="E590" s="154"/>
      <c r="F590" s="155"/>
      <c r="G590" s="155"/>
      <c r="H590" s="155"/>
      <c r="I590" s="155"/>
      <c r="J590" s="154"/>
      <c r="K590" s="155"/>
      <c r="L590" s="155"/>
      <c r="M590" s="155"/>
      <c r="N590" s="155"/>
      <c r="O590" s="154"/>
      <c r="P590" s="155"/>
      <c r="Q590" s="155"/>
      <c r="R590" s="155"/>
      <c r="S590" s="155"/>
      <c r="T590" s="154"/>
      <c r="U590" s="155"/>
      <c r="V590" s="155"/>
      <c r="W590" s="155"/>
      <c r="X590" s="155"/>
      <c r="Y590" s="154"/>
      <c r="Z590" s="155"/>
      <c r="AA590" s="155"/>
      <c r="AB590" s="155"/>
      <c r="AC590" s="155"/>
      <c r="AD590" s="154"/>
      <c r="AE590" s="155"/>
      <c r="AF590" s="155"/>
      <c r="AG590" s="155"/>
      <c r="AH590" s="155"/>
      <c r="AI590" s="154"/>
      <c r="AJ590" s="155"/>
      <c r="AK590" s="155"/>
      <c r="AL590" s="155"/>
      <c r="AM590" s="155"/>
      <c r="AN590" s="156"/>
    </row>
    <row r="591" spans="1:40" s="28" customFormat="1" ht="19" customHeight="1">
      <c r="A591" s="153"/>
      <c r="B591" s="153"/>
      <c r="C591" s="153"/>
      <c r="D591" s="153"/>
      <c r="E591" s="154"/>
      <c r="F591" s="155"/>
      <c r="G591" s="155"/>
      <c r="H591" s="155"/>
      <c r="I591" s="155"/>
      <c r="J591" s="154"/>
      <c r="K591" s="155"/>
      <c r="L591" s="155"/>
      <c r="M591" s="155"/>
      <c r="N591" s="155"/>
      <c r="O591" s="154"/>
      <c r="P591" s="155"/>
      <c r="Q591" s="155"/>
      <c r="R591" s="155"/>
      <c r="S591" s="155"/>
      <c r="T591" s="154"/>
      <c r="U591" s="155"/>
      <c r="V591" s="155"/>
      <c r="W591" s="155"/>
      <c r="X591" s="155"/>
      <c r="Y591" s="154"/>
      <c r="Z591" s="155"/>
      <c r="AA591" s="155"/>
      <c r="AB591" s="155"/>
      <c r="AC591" s="155"/>
      <c r="AD591" s="154"/>
      <c r="AE591" s="155"/>
      <c r="AF591" s="155"/>
      <c r="AG591" s="155"/>
      <c r="AH591" s="155"/>
      <c r="AI591" s="154"/>
      <c r="AJ591" s="155"/>
      <c r="AK591" s="155"/>
      <c r="AL591" s="155"/>
      <c r="AM591" s="155"/>
      <c r="AN591" s="156"/>
    </row>
    <row r="592" spans="1:40" s="28" customFormat="1" ht="19" customHeight="1">
      <c r="A592" s="153"/>
      <c r="B592" s="153"/>
      <c r="C592" s="153"/>
      <c r="D592" s="153"/>
      <c r="E592" s="154"/>
      <c r="F592" s="155"/>
      <c r="G592" s="155"/>
      <c r="H592" s="155"/>
      <c r="I592" s="155"/>
      <c r="J592" s="154"/>
      <c r="K592" s="155"/>
      <c r="L592" s="155"/>
      <c r="M592" s="155"/>
      <c r="N592" s="155"/>
      <c r="O592" s="154"/>
      <c r="P592" s="155"/>
      <c r="Q592" s="155"/>
      <c r="R592" s="155"/>
      <c r="S592" s="155"/>
      <c r="T592" s="154"/>
      <c r="U592" s="155"/>
      <c r="V592" s="155"/>
      <c r="W592" s="155"/>
      <c r="X592" s="155"/>
      <c r="Y592" s="154"/>
      <c r="Z592" s="155"/>
      <c r="AA592" s="155"/>
      <c r="AB592" s="155"/>
      <c r="AC592" s="155"/>
      <c r="AD592" s="154"/>
      <c r="AE592" s="155"/>
      <c r="AF592" s="155"/>
      <c r="AG592" s="155"/>
      <c r="AH592" s="155"/>
      <c r="AI592" s="154"/>
      <c r="AJ592" s="155"/>
      <c r="AK592" s="155"/>
      <c r="AL592" s="155"/>
      <c r="AM592" s="155"/>
      <c r="AN592" s="156"/>
    </row>
    <row r="593" spans="1:40" s="28" customFormat="1" ht="19" customHeight="1">
      <c r="A593" s="153"/>
      <c r="B593" s="153"/>
      <c r="C593" s="153"/>
      <c r="D593" s="153"/>
      <c r="E593" s="154"/>
      <c r="F593" s="155"/>
      <c r="G593" s="155"/>
      <c r="H593" s="155"/>
      <c r="I593" s="155"/>
      <c r="J593" s="154"/>
      <c r="K593" s="155"/>
      <c r="L593" s="155"/>
      <c r="M593" s="155"/>
      <c r="N593" s="155"/>
      <c r="O593" s="154"/>
      <c r="P593" s="155"/>
      <c r="Q593" s="155"/>
      <c r="R593" s="155"/>
      <c r="S593" s="155"/>
      <c r="T593" s="154"/>
      <c r="U593" s="155"/>
      <c r="V593" s="155"/>
      <c r="W593" s="155"/>
      <c r="X593" s="155"/>
      <c r="Y593" s="154"/>
      <c r="Z593" s="155"/>
      <c r="AA593" s="155"/>
      <c r="AB593" s="155"/>
      <c r="AC593" s="155"/>
      <c r="AD593" s="154"/>
      <c r="AE593" s="155"/>
      <c r="AF593" s="155"/>
      <c r="AG593" s="155"/>
      <c r="AH593" s="155"/>
      <c r="AI593" s="154"/>
      <c r="AJ593" s="155"/>
      <c r="AK593" s="155"/>
      <c r="AL593" s="155"/>
      <c r="AM593" s="155"/>
      <c r="AN593" s="156"/>
    </row>
    <row r="594" spans="1:40" s="28" customFormat="1" ht="19" customHeight="1">
      <c r="A594" s="153"/>
      <c r="B594" s="153"/>
      <c r="C594" s="153"/>
      <c r="D594" s="153"/>
      <c r="E594" s="154"/>
      <c r="F594" s="155"/>
      <c r="G594" s="155"/>
      <c r="H594" s="155"/>
      <c r="I594" s="155"/>
      <c r="J594" s="154"/>
      <c r="K594" s="155"/>
      <c r="L594" s="155"/>
      <c r="M594" s="155"/>
      <c r="N594" s="155"/>
      <c r="O594" s="154"/>
      <c r="P594" s="155"/>
      <c r="Q594" s="155"/>
      <c r="R594" s="155"/>
      <c r="S594" s="155"/>
      <c r="T594" s="154"/>
      <c r="U594" s="155"/>
      <c r="V594" s="155"/>
      <c r="W594" s="155"/>
      <c r="X594" s="155"/>
      <c r="Y594" s="154"/>
      <c r="Z594" s="155"/>
      <c r="AA594" s="155"/>
      <c r="AB594" s="155"/>
      <c r="AC594" s="155"/>
      <c r="AD594" s="154"/>
      <c r="AE594" s="155"/>
      <c r="AF594" s="155"/>
      <c r="AG594" s="155"/>
      <c r="AH594" s="155"/>
      <c r="AI594" s="154"/>
      <c r="AJ594" s="155"/>
      <c r="AK594" s="155"/>
      <c r="AL594" s="155"/>
      <c r="AM594" s="155"/>
      <c r="AN594" s="156"/>
    </row>
    <row r="595" spans="1:40" s="28" customFormat="1" ht="19" customHeight="1">
      <c r="A595" s="153"/>
      <c r="B595" s="153"/>
      <c r="C595" s="153"/>
      <c r="D595" s="153"/>
      <c r="E595" s="154"/>
      <c r="F595" s="155"/>
      <c r="G595" s="155"/>
      <c r="H595" s="155"/>
      <c r="I595" s="155"/>
      <c r="J595" s="154"/>
      <c r="K595" s="155"/>
      <c r="L595" s="155"/>
      <c r="M595" s="155"/>
      <c r="N595" s="155"/>
      <c r="O595" s="154"/>
      <c r="P595" s="155"/>
      <c r="Q595" s="155"/>
      <c r="R595" s="155"/>
      <c r="S595" s="155"/>
      <c r="T595" s="154"/>
      <c r="U595" s="155"/>
      <c r="V595" s="155"/>
      <c r="W595" s="155"/>
      <c r="X595" s="155"/>
      <c r="Y595" s="154"/>
      <c r="Z595" s="155"/>
      <c r="AA595" s="155"/>
      <c r="AB595" s="155"/>
      <c r="AC595" s="155"/>
      <c r="AD595" s="154"/>
      <c r="AE595" s="155"/>
      <c r="AF595" s="155"/>
      <c r="AG595" s="155"/>
      <c r="AH595" s="155"/>
      <c r="AI595" s="154"/>
      <c r="AJ595" s="155"/>
      <c r="AK595" s="155"/>
      <c r="AL595" s="155"/>
      <c r="AM595" s="155"/>
      <c r="AN595" s="156"/>
    </row>
    <row r="596" spans="1:40" s="28" customFormat="1" ht="19" customHeight="1">
      <c r="A596" s="153"/>
      <c r="B596" s="153"/>
      <c r="C596" s="153"/>
      <c r="D596" s="153"/>
      <c r="E596" s="154"/>
      <c r="F596" s="155"/>
      <c r="G596" s="155"/>
      <c r="H596" s="155"/>
      <c r="I596" s="155"/>
      <c r="J596" s="154"/>
      <c r="K596" s="155"/>
      <c r="L596" s="155"/>
      <c r="M596" s="155"/>
      <c r="N596" s="155"/>
      <c r="O596" s="154"/>
      <c r="P596" s="155"/>
      <c r="Q596" s="155"/>
      <c r="R596" s="155"/>
      <c r="S596" s="155"/>
      <c r="T596" s="154"/>
      <c r="U596" s="155"/>
      <c r="V596" s="155"/>
      <c r="W596" s="155"/>
      <c r="X596" s="155"/>
      <c r="Y596" s="154"/>
      <c r="Z596" s="155"/>
      <c r="AA596" s="155"/>
      <c r="AB596" s="155"/>
      <c r="AC596" s="155"/>
      <c r="AD596" s="154"/>
      <c r="AE596" s="155"/>
      <c r="AF596" s="155"/>
      <c r="AG596" s="155"/>
      <c r="AH596" s="155"/>
      <c r="AI596" s="154"/>
      <c r="AJ596" s="155"/>
      <c r="AK596" s="155"/>
      <c r="AL596" s="155"/>
      <c r="AM596" s="155"/>
      <c r="AN596" s="156"/>
    </row>
    <row r="597" spans="1:40" s="28" customFormat="1" ht="19" customHeight="1">
      <c r="A597" s="153"/>
      <c r="B597" s="153"/>
      <c r="C597" s="153"/>
      <c r="D597" s="153"/>
      <c r="E597" s="154"/>
      <c r="F597" s="155"/>
      <c r="G597" s="155"/>
      <c r="H597" s="155"/>
      <c r="I597" s="155"/>
      <c r="J597" s="154"/>
      <c r="K597" s="155"/>
      <c r="L597" s="155"/>
      <c r="M597" s="155"/>
      <c r="N597" s="155"/>
      <c r="O597" s="154"/>
      <c r="P597" s="155"/>
      <c r="Q597" s="155"/>
      <c r="R597" s="155"/>
      <c r="S597" s="155"/>
      <c r="T597" s="154"/>
      <c r="U597" s="155"/>
      <c r="V597" s="155"/>
      <c r="W597" s="155"/>
      <c r="X597" s="155"/>
      <c r="Y597" s="154"/>
      <c r="Z597" s="155"/>
      <c r="AA597" s="155"/>
      <c r="AB597" s="155"/>
      <c r="AC597" s="155"/>
      <c r="AD597" s="154"/>
      <c r="AE597" s="155"/>
      <c r="AF597" s="155"/>
      <c r="AG597" s="155"/>
      <c r="AH597" s="155"/>
      <c r="AI597" s="154"/>
      <c r="AJ597" s="155"/>
      <c r="AK597" s="155"/>
      <c r="AL597" s="155"/>
      <c r="AM597" s="155"/>
      <c r="AN597" s="156"/>
    </row>
    <row r="598" spans="1:40" s="28" customFormat="1" ht="19" customHeight="1">
      <c r="A598" s="153"/>
      <c r="B598" s="153"/>
      <c r="C598" s="153"/>
      <c r="D598" s="153"/>
      <c r="E598" s="154"/>
      <c r="F598" s="155"/>
      <c r="G598" s="155"/>
      <c r="H598" s="155"/>
      <c r="I598" s="155"/>
      <c r="J598" s="154"/>
      <c r="K598" s="155"/>
      <c r="L598" s="155"/>
      <c r="M598" s="155"/>
      <c r="N598" s="155"/>
      <c r="O598" s="154"/>
      <c r="P598" s="155"/>
      <c r="Q598" s="155"/>
      <c r="R598" s="155"/>
      <c r="S598" s="155"/>
      <c r="T598" s="154"/>
      <c r="U598" s="155"/>
      <c r="V598" s="155"/>
      <c r="W598" s="155"/>
      <c r="X598" s="155"/>
      <c r="Y598" s="154"/>
      <c r="Z598" s="155"/>
      <c r="AA598" s="155"/>
      <c r="AB598" s="155"/>
      <c r="AC598" s="155"/>
      <c r="AD598" s="154"/>
      <c r="AE598" s="155"/>
      <c r="AF598" s="155"/>
      <c r="AG598" s="155"/>
      <c r="AH598" s="155"/>
      <c r="AI598" s="154"/>
      <c r="AJ598" s="155"/>
      <c r="AK598" s="155"/>
      <c r="AL598" s="155"/>
      <c r="AM598" s="155"/>
      <c r="AN598" s="156"/>
    </row>
    <row r="599" spans="1:40" s="28" customFormat="1" ht="19" customHeight="1">
      <c r="A599" s="153"/>
      <c r="B599" s="153"/>
      <c r="C599" s="153"/>
      <c r="D599" s="153"/>
      <c r="E599" s="154"/>
      <c r="F599" s="155"/>
      <c r="G599" s="155"/>
      <c r="H599" s="155"/>
      <c r="I599" s="155"/>
      <c r="J599" s="154"/>
      <c r="K599" s="155"/>
      <c r="L599" s="155"/>
      <c r="M599" s="155"/>
      <c r="N599" s="155"/>
      <c r="O599" s="154"/>
      <c r="P599" s="155"/>
      <c r="Q599" s="155"/>
      <c r="R599" s="155"/>
      <c r="S599" s="155"/>
      <c r="T599" s="154"/>
      <c r="U599" s="155"/>
      <c r="V599" s="155"/>
      <c r="W599" s="155"/>
      <c r="X599" s="155"/>
      <c r="Y599" s="154"/>
      <c r="Z599" s="155"/>
      <c r="AA599" s="155"/>
      <c r="AB599" s="155"/>
      <c r="AC599" s="155"/>
      <c r="AD599" s="154"/>
      <c r="AE599" s="155"/>
      <c r="AF599" s="155"/>
      <c r="AG599" s="155"/>
      <c r="AH599" s="155"/>
      <c r="AI599" s="154"/>
      <c r="AJ599" s="155"/>
      <c r="AK599" s="155"/>
      <c r="AL599" s="155"/>
      <c r="AM599" s="155"/>
      <c r="AN599" s="156"/>
    </row>
    <row r="600" spans="1:40" s="28" customFormat="1" ht="19" customHeight="1">
      <c r="A600" s="153"/>
      <c r="B600" s="153"/>
      <c r="C600" s="153"/>
      <c r="D600" s="153"/>
      <c r="E600" s="154"/>
      <c r="F600" s="155"/>
      <c r="G600" s="155"/>
      <c r="H600" s="155"/>
      <c r="I600" s="155"/>
      <c r="J600" s="154"/>
      <c r="K600" s="155"/>
      <c r="L600" s="155"/>
      <c r="M600" s="155"/>
      <c r="N600" s="155"/>
      <c r="O600" s="154"/>
      <c r="P600" s="155"/>
      <c r="Q600" s="155"/>
      <c r="R600" s="155"/>
      <c r="S600" s="155"/>
      <c r="T600" s="154"/>
      <c r="U600" s="155"/>
      <c r="V600" s="155"/>
      <c r="W600" s="155"/>
      <c r="X600" s="155"/>
      <c r="Y600" s="154"/>
      <c r="Z600" s="155"/>
      <c r="AA600" s="155"/>
      <c r="AB600" s="155"/>
      <c r="AC600" s="155"/>
      <c r="AD600" s="154"/>
      <c r="AE600" s="155"/>
      <c r="AF600" s="155"/>
      <c r="AG600" s="155"/>
      <c r="AH600" s="155"/>
      <c r="AI600" s="154"/>
      <c r="AJ600" s="155"/>
      <c r="AK600" s="155"/>
      <c r="AL600" s="155"/>
      <c r="AM600" s="155"/>
      <c r="AN600" s="156"/>
    </row>
    <row r="601" spans="1:40" s="28" customFormat="1" ht="19" customHeight="1">
      <c r="A601" s="153"/>
      <c r="B601" s="153"/>
      <c r="C601" s="153"/>
      <c r="D601" s="153"/>
      <c r="E601" s="154"/>
      <c r="F601" s="155"/>
      <c r="G601" s="155"/>
      <c r="H601" s="155"/>
      <c r="I601" s="155"/>
      <c r="J601" s="154"/>
      <c r="K601" s="155"/>
      <c r="L601" s="155"/>
      <c r="M601" s="155"/>
      <c r="N601" s="155"/>
      <c r="O601" s="154"/>
      <c r="P601" s="155"/>
      <c r="Q601" s="155"/>
      <c r="R601" s="155"/>
      <c r="S601" s="155"/>
      <c r="T601" s="154"/>
      <c r="U601" s="155"/>
      <c r="V601" s="155"/>
      <c r="W601" s="155"/>
      <c r="X601" s="155"/>
      <c r="Y601" s="154"/>
      <c r="Z601" s="155"/>
      <c r="AA601" s="155"/>
      <c r="AB601" s="155"/>
      <c r="AC601" s="155"/>
      <c r="AD601" s="154"/>
      <c r="AE601" s="155"/>
      <c r="AF601" s="155"/>
      <c r="AG601" s="155"/>
      <c r="AH601" s="155"/>
      <c r="AI601" s="154"/>
      <c r="AJ601" s="155"/>
      <c r="AK601" s="155"/>
      <c r="AL601" s="155"/>
      <c r="AM601" s="155"/>
      <c r="AN601" s="156"/>
    </row>
    <row r="602" spans="1:40" s="28" customFormat="1" ht="19" customHeight="1">
      <c r="A602" s="153"/>
      <c r="B602" s="153"/>
      <c r="C602" s="153"/>
      <c r="D602" s="153"/>
      <c r="E602" s="154"/>
      <c r="F602" s="155"/>
      <c r="G602" s="155"/>
      <c r="H602" s="155"/>
      <c r="I602" s="155"/>
      <c r="J602" s="154"/>
      <c r="K602" s="155"/>
      <c r="L602" s="155"/>
      <c r="M602" s="155"/>
      <c r="N602" s="155"/>
      <c r="O602" s="154"/>
      <c r="P602" s="155"/>
      <c r="Q602" s="155"/>
      <c r="R602" s="155"/>
      <c r="S602" s="155"/>
      <c r="T602" s="154"/>
      <c r="U602" s="155"/>
      <c r="V602" s="155"/>
      <c r="W602" s="155"/>
      <c r="X602" s="155"/>
      <c r="Y602" s="154"/>
      <c r="Z602" s="155"/>
      <c r="AA602" s="155"/>
      <c r="AB602" s="155"/>
      <c r="AC602" s="155"/>
      <c r="AD602" s="154"/>
      <c r="AE602" s="155"/>
      <c r="AF602" s="155"/>
      <c r="AG602" s="155"/>
      <c r="AH602" s="155"/>
      <c r="AI602" s="154"/>
      <c r="AJ602" s="155"/>
      <c r="AK602" s="155"/>
      <c r="AL602" s="155"/>
      <c r="AM602" s="155"/>
      <c r="AN602" s="156"/>
    </row>
    <row r="603" spans="1:40" s="28" customFormat="1" ht="19" customHeight="1">
      <c r="A603" s="153"/>
      <c r="B603" s="153"/>
      <c r="C603" s="153"/>
      <c r="D603" s="153"/>
      <c r="E603" s="154"/>
      <c r="F603" s="155"/>
      <c r="G603" s="155"/>
      <c r="H603" s="155"/>
      <c r="I603" s="155"/>
      <c r="J603" s="154"/>
      <c r="K603" s="155"/>
      <c r="L603" s="155"/>
      <c r="M603" s="155"/>
      <c r="N603" s="155"/>
      <c r="O603" s="154"/>
      <c r="P603" s="155"/>
      <c r="Q603" s="155"/>
      <c r="R603" s="155"/>
      <c r="S603" s="155"/>
      <c r="T603" s="154"/>
      <c r="U603" s="155"/>
      <c r="V603" s="155"/>
      <c r="W603" s="155"/>
      <c r="X603" s="155"/>
      <c r="Y603" s="154"/>
      <c r="Z603" s="155"/>
      <c r="AA603" s="155"/>
      <c r="AB603" s="155"/>
      <c r="AC603" s="155"/>
      <c r="AD603" s="154"/>
      <c r="AE603" s="155"/>
      <c r="AF603" s="155"/>
      <c r="AG603" s="155"/>
      <c r="AH603" s="155"/>
      <c r="AI603" s="154"/>
      <c r="AJ603" s="155"/>
      <c r="AK603" s="155"/>
      <c r="AL603" s="155"/>
      <c r="AM603" s="155"/>
      <c r="AN603" s="156"/>
    </row>
    <row r="604" spans="1:40" s="28" customFormat="1" ht="19" customHeight="1">
      <c r="A604" s="153"/>
      <c r="B604" s="153"/>
      <c r="C604" s="153"/>
      <c r="D604" s="153"/>
      <c r="E604" s="154"/>
      <c r="F604" s="155"/>
      <c r="G604" s="155"/>
      <c r="H604" s="155"/>
      <c r="I604" s="155"/>
      <c r="J604" s="154"/>
      <c r="K604" s="155"/>
      <c r="L604" s="155"/>
      <c r="M604" s="155"/>
      <c r="N604" s="155"/>
      <c r="O604" s="154"/>
      <c r="P604" s="155"/>
      <c r="Q604" s="155"/>
      <c r="R604" s="155"/>
      <c r="S604" s="155"/>
      <c r="T604" s="154"/>
      <c r="U604" s="155"/>
      <c r="V604" s="155"/>
      <c r="W604" s="155"/>
      <c r="X604" s="155"/>
      <c r="Y604" s="154"/>
      <c r="Z604" s="155"/>
      <c r="AA604" s="155"/>
      <c r="AB604" s="155"/>
      <c r="AC604" s="155"/>
      <c r="AD604" s="154"/>
      <c r="AE604" s="155"/>
      <c r="AF604" s="155"/>
      <c r="AG604" s="155"/>
      <c r="AH604" s="155"/>
      <c r="AI604" s="154"/>
      <c r="AJ604" s="155"/>
      <c r="AK604" s="155"/>
      <c r="AL604" s="155"/>
      <c r="AM604" s="155"/>
      <c r="AN604" s="156"/>
    </row>
    <row r="605" spans="1:40" s="28" customFormat="1" ht="19" customHeight="1">
      <c r="A605" s="153"/>
      <c r="B605" s="153"/>
      <c r="C605" s="153"/>
      <c r="D605" s="153"/>
      <c r="E605" s="154"/>
      <c r="F605" s="155"/>
      <c r="G605" s="155"/>
      <c r="H605" s="155"/>
      <c r="I605" s="155"/>
      <c r="J605" s="154"/>
      <c r="K605" s="155"/>
      <c r="L605" s="155"/>
      <c r="M605" s="155"/>
      <c r="N605" s="155"/>
      <c r="O605" s="154"/>
      <c r="P605" s="155"/>
      <c r="Q605" s="155"/>
      <c r="R605" s="155"/>
      <c r="S605" s="155"/>
      <c r="T605" s="154"/>
      <c r="U605" s="155"/>
      <c r="V605" s="155"/>
      <c r="W605" s="155"/>
      <c r="X605" s="155"/>
      <c r="Y605" s="154"/>
      <c r="Z605" s="155"/>
      <c r="AA605" s="155"/>
      <c r="AB605" s="155"/>
      <c r="AC605" s="155"/>
      <c r="AD605" s="154"/>
      <c r="AE605" s="155"/>
      <c r="AF605" s="155"/>
      <c r="AG605" s="155"/>
      <c r="AH605" s="155"/>
      <c r="AI605" s="154"/>
      <c r="AJ605" s="155"/>
      <c r="AK605" s="155"/>
      <c r="AL605" s="155"/>
      <c r="AM605" s="155"/>
      <c r="AN605" s="156"/>
    </row>
    <row r="606" spans="1:40" s="28" customFormat="1" ht="19" customHeight="1">
      <c r="A606" s="153"/>
      <c r="B606" s="153"/>
      <c r="C606" s="153"/>
      <c r="D606" s="153"/>
      <c r="E606" s="154"/>
      <c r="F606" s="155"/>
      <c r="G606" s="155"/>
      <c r="H606" s="155"/>
      <c r="I606" s="155"/>
      <c r="J606" s="154"/>
      <c r="K606" s="155"/>
      <c r="L606" s="155"/>
      <c r="M606" s="155"/>
      <c r="N606" s="155"/>
      <c r="O606" s="154"/>
      <c r="P606" s="155"/>
      <c r="Q606" s="155"/>
      <c r="R606" s="155"/>
      <c r="S606" s="155"/>
      <c r="T606" s="154"/>
      <c r="U606" s="155"/>
      <c r="V606" s="155"/>
      <c r="W606" s="155"/>
      <c r="X606" s="155"/>
      <c r="Y606" s="154"/>
      <c r="Z606" s="155"/>
      <c r="AA606" s="155"/>
      <c r="AB606" s="155"/>
      <c r="AC606" s="155"/>
      <c r="AD606" s="154"/>
      <c r="AE606" s="155"/>
      <c r="AF606" s="155"/>
      <c r="AG606" s="155"/>
      <c r="AH606" s="155"/>
      <c r="AI606" s="154"/>
      <c r="AJ606" s="155"/>
      <c r="AK606" s="155"/>
      <c r="AL606" s="155"/>
      <c r="AM606" s="155"/>
      <c r="AN606" s="156"/>
    </row>
    <row r="607" spans="1:40" s="28" customFormat="1" ht="19" customHeight="1">
      <c r="A607" s="153"/>
      <c r="B607" s="153"/>
      <c r="C607" s="153"/>
      <c r="D607" s="153"/>
      <c r="E607" s="154"/>
      <c r="F607" s="155"/>
      <c r="G607" s="155"/>
      <c r="H607" s="155"/>
      <c r="I607" s="155"/>
      <c r="J607" s="154"/>
      <c r="K607" s="155"/>
      <c r="L607" s="155"/>
      <c r="M607" s="155"/>
      <c r="N607" s="155"/>
      <c r="O607" s="154"/>
      <c r="P607" s="155"/>
      <c r="Q607" s="155"/>
      <c r="R607" s="155"/>
      <c r="S607" s="155"/>
      <c r="T607" s="154"/>
      <c r="U607" s="155"/>
      <c r="V607" s="155"/>
      <c r="W607" s="155"/>
      <c r="X607" s="155"/>
      <c r="Y607" s="154"/>
      <c r="Z607" s="155"/>
      <c r="AA607" s="155"/>
      <c r="AB607" s="155"/>
      <c r="AC607" s="155"/>
      <c r="AD607" s="154"/>
      <c r="AE607" s="155"/>
      <c r="AF607" s="155"/>
      <c r="AG607" s="155"/>
      <c r="AH607" s="155"/>
      <c r="AI607" s="154"/>
      <c r="AJ607" s="155"/>
      <c r="AK607" s="155"/>
      <c r="AL607" s="155"/>
      <c r="AM607" s="155"/>
      <c r="AN607" s="156"/>
    </row>
    <row r="608" spans="1:40" s="28" customFormat="1" ht="19" customHeight="1">
      <c r="A608" s="153"/>
      <c r="B608" s="153"/>
      <c r="C608" s="153"/>
      <c r="D608" s="153"/>
      <c r="E608" s="154"/>
      <c r="F608" s="155"/>
      <c r="G608" s="155"/>
      <c r="H608" s="155"/>
      <c r="I608" s="155"/>
      <c r="J608" s="154"/>
      <c r="K608" s="155"/>
      <c r="L608" s="155"/>
      <c r="M608" s="155"/>
      <c r="N608" s="155"/>
      <c r="O608" s="154"/>
      <c r="P608" s="155"/>
      <c r="Q608" s="155"/>
      <c r="R608" s="155"/>
      <c r="S608" s="155"/>
      <c r="T608" s="154"/>
      <c r="U608" s="155"/>
      <c r="V608" s="155"/>
      <c r="W608" s="155"/>
      <c r="X608" s="155"/>
      <c r="Y608" s="154"/>
      <c r="Z608" s="155"/>
      <c r="AA608" s="155"/>
      <c r="AB608" s="155"/>
      <c r="AC608" s="155"/>
      <c r="AD608" s="154"/>
      <c r="AE608" s="155"/>
      <c r="AF608" s="155"/>
      <c r="AG608" s="155"/>
      <c r="AH608" s="155"/>
      <c r="AI608" s="154"/>
      <c r="AJ608" s="155"/>
      <c r="AK608" s="155"/>
      <c r="AL608" s="155"/>
      <c r="AM608" s="155"/>
      <c r="AN608" s="156"/>
    </row>
    <row r="609" spans="1:40" s="28" customFormat="1" ht="19" customHeight="1">
      <c r="A609" s="153"/>
      <c r="B609" s="153"/>
      <c r="C609" s="153"/>
      <c r="D609" s="153"/>
      <c r="E609" s="154"/>
      <c r="F609" s="155"/>
      <c r="G609" s="155"/>
      <c r="H609" s="155"/>
      <c r="I609" s="155"/>
      <c r="J609" s="154"/>
      <c r="K609" s="155"/>
      <c r="L609" s="155"/>
      <c r="M609" s="155"/>
      <c r="N609" s="155"/>
      <c r="O609" s="154"/>
      <c r="P609" s="155"/>
      <c r="Q609" s="155"/>
      <c r="R609" s="155"/>
      <c r="S609" s="155"/>
      <c r="T609" s="154"/>
      <c r="U609" s="155"/>
      <c r="V609" s="155"/>
      <c r="W609" s="155"/>
      <c r="X609" s="155"/>
      <c r="Y609" s="154"/>
      <c r="Z609" s="155"/>
      <c r="AA609" s="155"/>
      <c r="AB609" s="155"/>
      <c r="AC609" s="155"/>
      <c r="AD609" s="154"/>
      <c r="AE609" s="155"/>
      <c r="AF609" s="155"/>
      <c r="AG609" s="155"/>
      <c r="AH609" s="155"/>
      <c r="AI609" s="154"/>
      <c r="AJ609" s="155"/>
      <c r="AK609" s="155"/>
      <c r="AL609" s="155"/>
      <c r="AM609" s="155"/>
      <c r="AN609" s="156"/>
    </row>
    <row r="610" spans="1:40" s="28" customFormat="1" ht="19" customHeight="1">
      <c r="A610" s="153"/>
      <c r="B610" s="153"/>
      <c r="C610" s="153"/>
      <c r="D610" s="153"/>
      <c r="E610" s="154"/>
      <c r="F610" s="155"/>
      <c r="G610" s="155"/>
      <c r="H610" s="155"/>
      <c r="I610" s="155"/>
      <c r="J610" s="154"/>
      <c r="K610" s="155"/>
      <c r="L610" s="155"/>
      <c r="M610" s="155"/>
      <c r="N610" s="155"/>
      <c r="O610" s="154"/>
      <c r="P610" s="155"/>
      <c r="Q610" s="155"/>
      <c r="R610" s="155"/>
      <c r="S610" s="155"/>
      <c r="T610" s="154"/>
      <c r="U610" s="155"/>
      <c r="V610" s="155"/>
      <c r="W610" s="155"/>
      <c r="X610" s="155"/>
      <c r="Y610" s="154"/>
      <c r="Z610" s="155"/>
      <c r="AA610" s="155"/>
      <c r="AB610" s="155"/>
      <c r="AC610" s="155"/>
      <c r="AD610" s="154"/>
      <c r="AE610" s="155"/>
      <c r="AF610" s="155"/>
      <c r="AG610" s="155"/>
      <c r="AH610" s="155"/>
      <c r="AI610" s="154"/>
      <c r="AJ610" s="155"/>
      <c r="AK610" s="155"/>
      <c r="AL610" s="155"/>
      <c r="AM610" s="155"/>
      <c r="AN610" s="156"/>
    </row>
    <row r="611" spans="1:40" s="28" customFormat="1" ht="19" customHeight="1">
      <c r="A611" s="153"/>
      <c r="B611" s="153"/>
      <c r="C611" s="153"/>
      <c r="D611" s="153"/>
      <c r="E611" s="154"/>
      <c r="F611" s="155"/>
      <c r="G611" s="155"/>
      <c r="H611" s="155"/>
      <c r="I611" s="155"/>
      <c r="J611" s="154"/>
      <c r="K611" s="155"/>
      <c r="L611" s="155"/>
      <c r="M611" s="155"/>
      <c r="N611" s="155"/>
      <c r="O611" s="154"/>
      <c r="P611" s="155"/>
      <c r="Q611" s="155"/>
      <c r="R611" s="155"/>
      <c r="S611" s="155"/>
      <c r="T611" s="154"/>
      <c r="U611" s="155"/>
      <c r="V611" s="155"/>
      <c r="W611" s="155"/>
      <c r="X611" s="155"/>
      <c r="Y611" s="154"/>
      <c r="Z611" s="155"/>
      <c r="AA611" s="155"/>
      <c r="AB611" s="155"/>
      <c r="AC611" s="155"/>
      <c r="AD611" s="154"/>
      <c r="AE611" s="155"/>
      <c r="AF611" s="155"/>
      <c r="AG611" s="155"/>
      <c r="AH611" s="155"/>
      <c r="AI611" s="154"/>
      <c r="AJ611" s="155"/>
      <c r="AK611" s="155"/>
      <c r="AL611" s="155"/>
      <c r="AM611" s="155"/>
      <c r="AN611" s="156"/>
    </row>
    <row r="612" spans="1:40" s="28" customFormat="1" ht="19" customHeight="1">
      <c r="A612" s="153"/>
      <c r="B612" s="153"/>
      <c r="C612" s="153"/>
      <c r="D612" s="153"/>
      <c r="E612" s="154"/>
      <c r="F612" s="155"/>
      <c r="G612" s="155"/>
      <c r="H612" s="155"/>
      <c r="I612" s="155"/>
      <c r="J612" s="154"/>
      <c r="K612" s="155"/>
      <c r="L612" s="155"/>
      <c r="M612" s="155"/>
      <c r="N612" s="155"/>
      <c r="O612" s="154"/>
      <c r="P612" s="155"/>
      <c r="Q612" s="155"/>
      <c r="R612" s="155"/>
      <c r="S612" s="155"/>
      <c r="T612" s="154"/>
      <c r="U612" s="155"/>
      <c r="V612" s="155"/>
      <c r="W612" s="155"/>
      <c r="X612" s="155"/>
      <c r="Y612" s="154"/>
      <c r="Z612" s="155"/>
      <c r="AA612" s="155"/>
      <c r="AB612" s="155"/>
      <c r="AC612" s="155"/>
      <c r="AD612" s="154"/>
      <c r="AE612" s="155"/>
      <c r="AF612" s="155"/>
      <c r="AG612" s="155"/>
      <c r="AH612" s="155"/>
      <c r="AI612" s="154"/>
      <c r="AJ612" s="155"/>
      <c r="AK612" s="155"/>
      <c r="AL612" s="155"/>
      <c r="AM612" s="155"/>
      <c r="AN612" s="156"/>
    </row>
    <row r="613" spans="1:40" s="28" customFormat="1" ht="19" customHeight="1">
      <c r="A613" s="153"/>
      <c r="B613" s="153"/>
      <c r="C613" s="153"/>
      <c r="D613" s="153"/>
      <c r="E613" s="154"/>
      <c r="F613" s="155"/>
      <c r="G613" s="155"/>
      <c r="H613" s="155"/>
      <c r="I613" s="155"/>
      <c r="J613" s="154"/>
      <c r="K613" s="155"/>
      <c r="L613" s="155"/>
      <c r="M613" s="155"/>
      <c r="N613" s="155"/>
      <c r="O613" s="154"/>
      <c r="P613" s="155"/>
      <c r="Q613" s="155"/>
      <c r="R613" s="155"/>
      <c r="S613" s="155"/>
      <c r="T613" s="154"/>
      <c r="U613" s="155"/>
      <c r="V613" s="155"/>
      <c r="W613" s="155"/>
      <c r="X613" s="155"/>
      <c r="Y613" s="154"/>
      <c r="Z613" s="155"/>
      <c r="AA613" s="155"/>
      <c r="AB613" s="155"/>
      <c r="AC613" s="155"/>
      <c r="AD613" s="154"/>
      <c r="AE613" s="155"/>
      <c r="AF613" s="155"/>
      <c r="AG613" s="155"/>
      <c r="AH613" s="155"/>
      <c r="AI613" s="154"/>
      <c r="AJ613" s="155"/>
      <c r="AK613" s="155"/>
      <c r="AL613" s="155"/>
      <c r="AM613" s="155"/>
      <c r="AN613" s="156"/>
    </row>
    <row r="614" spans="1:40" s="28" customFormat="1" ht="19" customHeight="1">
      <c r="A614" s="153"/>
      <c r="B614" s="153"/>
      <c r="C614" s="153"/>
      <c r="D614" s="153"/>
      <c r="E614" s="154"/>
      <c r="F614" s="155"/>
      <c r="G614" s="155"/>
      <c r="H614" s="155"/>
      <c r="I614" s="155"/>
      <c r="J614" s="154"/>
      <c r="K614" s="155"/>
      <c r="L614" s="155"/>
      <c r="M614" s="155"/>
      <c r="N614" s="155"/>
      <c r="O614" s="154"/>
      <c r="P614" s="155"/>
      <c r="Q614" s="155"/>
      <c r="R614" s="155"/>
      <c r="S614" s="155"/>
      <c r="T614" s="154"/>
      <c r="U614" s="155"/>
      <c r="V614" s="155"/>
      <c r="W614" s="155"/>
      <c r="X614" s="155"/>
      <c r="Y614" s="154"/>
      <c r="Z614" s="155"/>
      <c r="AA614" s="155"/>
      <c r="AB614" s="155"/>
      <c r="AC614" s="155"/>
      <c r="AD614" s="154"/>
      <c r="AE614" s="155"/>
      <c r="AF614" s="155"/>
      <c r="AG614" s="155"/>
      <c r="AH614" s="155"/>
      <c r="AI614" s="154"/>
      <c r="AJ614" s="155"/>
      <c r="AK614" s="155"/>
      <c r="AL614" s="155"/>
      <c r="AM614" s="155"/>
      <c r="AN614" s="156"/>
    </row>
    <row r="615" spans="1:40" s="28" customFormat="1" ht="19" customHeight="1">
      <c r="A615" s="153"/>
      <c r="B615" s="153"/>
      <c r="C615" s="153"/>
      <c r="D615" s="153"/>
      <c r="E615" s="154"/>
      <c r="F615" s="155"/>
      <c r="G615" s="155"/>
      <c r="H615" s="155"/>
      <c r="I615" s="155"/>
      <c r="J615" s="154"/>
      <c r="K615" s="155"/>
      <c r="L615" s="155"/>
      <c r="M615" s="155"/>
      <c r="N615" s="155"/>
      <c r="O615" s="154"/>
      <c r="P615" s="155"/>
      <c r="Q615" s="155"/>
      <c r="R615" s="155"/>
      <c r="S615" s="155"/>
      <c r="T615" s="154"/>
      <c r="U615" s="155"/>
      <c r="V615" s="155"/>
      <c r="W615" s="155"/>
      <c r="X615" s="155"/>
      <c r="Y615" s="154"/>
      <c r="Z615" s="155"/>
      <c r="AA615" s="155"/>
      <c r="AB615" s="155"/>
      <c r="AC615" s="155"/>
      <c r="AD615" s="154"/>
      <c r="AE615" s="155"/>
      <c r="AF615" s="155"/>
      <c r="AG615" s="155"/>
      <c r="AH615" s="155"/>
      <c r="AI615" s="154"/>
      <c r="AJ615" s="155"/>
      <c r="AK615" s="155"/>
      <c r="AL615" s="155"/>
      <c r="AM615" s="155"/>
      <c r="AN615" s="156"/>
    </row>
    <row r="616" spans="1:40" s="28" customFormat="1" ht="19" customHeight="1">
      <c r="A616" s="153"/>
      <c r="B616" s="153"/>
      <c r="C616" s="153"/>
      <c r="D616" s="153"/>
      <c r="E616" s="154"/>
      <c r="F616" s="155"/>
      <c r="G616" s="155"/>
      <c r="H616" s="155"/>
      <c r="I616" s="155"/>
      <c r="J616" s="154"/>
      <c r="K616" s="155"/>
      <c r="L616" s="155"/>
      <c r="M616" s="155"/>
      <c r="N616" s="155"/>
      <c r="O616" s="154"/>
      <c r="P616" s="155"/>
      <c r="Q616" s="155"/>
      <c r="R616" s="155"/>
      <c r="S616" s="155"/>
      <c r="T616" s="154"/>
      <c r="U616" s="155"/>
      <c r="V616" s="155"/>
      <c r="W616" s="155"/>
      <c r="X616" s="155"/>
      <c r="Y616" s="154"/>
      <c r="Z616" s="155"/>
      <c r="AA616" s="155"/>
      <c r="AB616" s="155"/>
      <c r="AC616" s="155"/>
      <c r="AD616" s="154"/>
      <c r="AE616" s="155"/>
      <c r="AF616" s="155"/>
      <c r="AG616" s="155"/>
      <c r="AH616" s="155"/>
      <c r="AI616" s="154"/>
      <c r="AJ616" s="155"/>
      <c r="AK616" s="155"/>
      <c r="AL616" s="155"/>
      <c r="AM616" s="155"/>
      <c r="AN616" s="156"/>
    </row>
    <row r="617" spans="1:40" s="28" customFormat="1" ht="19" customHeight="1">
      <c r="A617" s="153"/>
      <c r="B617" s="153"/>
      <c r="C617" s="153"/>
      <c r="D617" s="153"/>
      <c r="E617" s="154"/>
      <c r="F617" s="155"/>
      <c r="G617" s="155"/>
      <c r="H617" s="155"/>
      <c r="I617" s="155"/>
      <c r="J617" s="154"/>
      <c r="K617" s="155"/>
      <c r="L617" s="155"/>
      <c r="M617" s="155"/>
      <c r="N617" s="155"/>
      <c r="O617" s="154"/>
      <c r="P617" s="155"/>
      <c r="Q617" s="155"/>
      <c r="R617" s="155"/>
      <c r="S617" s="155"/>
      <c r="T617" s="154"/>
      <c r="U617" s="155"/>
      <c r="V617" s="155"/>
      <c r="W617" s="155"/>
      <c r="X617" s="155"/>
      <c r="Y617" s="154"/>
      <c r="Z617" s="155"/>
      <c r="AA617" s="155"/>
      <c r="AB617" s="155"/>
      <c r="AC617" s="155"/>
      <c r="AD617" s="154"/>
      <c r="AE617" s="155"/>
      <c r="AF617" s="155"/>
      <c r="AG617" s="155"/>
      <c r="AH617" s="155"/>
      <c r="AI617" s="154"/>
      <c r="AJ617" s="155"/>
      <c r="AK617" s="155"/>
      <c r="AL617" s="155"/>
      <c r="AM617" s="155"/>
      <c r="AN617" s="156"/>
    </row>
    <row r="618" spans="1:40" s="28" customFormat="1" ht="19" customHeight="1">
      <c r="A618" s="153"/>
      <c r="B618" s="153"/>
      <c r="C618" s="153"/>
      <c r="D618" s="153"/>
      <c r="E618" s="154"/>
      <c r="F618" s="155"/>
      <c r="G618" s="155"/>
      <c r="H618" s="155"/>
      <c r="I618" s="155"/>
      <c r="J618" s="154"/>
      <c r="K618" s="155"/>
      <c r="L618" s="155"/>
      <c r="M618" s="155"/>
      <c r="N618" s="155"/>
      <c r="O618" s="154"/>
      <c r="P618" s="155"/>
      <c r="Q618" s="155"/>
      <c r="R618" s="155"/>
      <c r="S618" s="155"/>
      <c r="T618" s="154"/>
      <c r="U618" s="155"/>
      <c r="V618" s="155"/>
      <c r="W618" s="155"/>
      <c r="X618" s="155"/>
      <c r="Y618" s="154"/>
      <c r="Z618" s="155"/>
      <c r="AA618" s="155"/>
      <c r="AB618" s="155"/>
      <c r="AC618" s="155"/>
      <c r="AD618" s="154"/>
      <c r="AE618" s="155"/>
      <c r="AF618" s="155"/>
      <c r="AG618" s="155"/>
      <c r="AH618" s="155"/>
      <c r="AI618" s="154"/>
      <c r="AJ618" s="155"/>
      <c r="AK618" s="155"/>
      <c r="AL618" s="155"/>
      <c r="AM618" s="155"/>
      <c r="AN618" s="156"/>
    </row>
    <row r="619" spans="1:40" s="28" customFormat="1" ht="19" customHeight="1">
      <c r="A619" s="153"/>
      <c r="B619" s="153"/>
      <c r="C619" s="153"/>
      <c r="D619" s="153"/>
      <c r="E619" s="154"/>
      <c r="F619" s="155"/>
      <c r="G619" s="155"/>
      <c r="H619" s="155"/>
      <c r="I619" s="155"/>
      <c r="J619" s="154"/>
      <c r="K619" s="155"/>
      <c r="L619" s="155"/>
      <c r="M619" s="155"/>
      <c r="N619" s="155"/>
      <c r="O619" s="154"/>
      <c r="P619" s="155"/>
      <c r="Q619" s="155"/>
      <c r="R619" s="155"/>
      <c r="S619" s="155"/>
      <c r="T619" s="154"/>
      <c r="U619" s="155"/>
      <c r="V619" s="155"/>
      <c r="W619" s="155"/>
      <c r="X619" s="155"/>
      <c r="Y619" s="154"/>
      <c r="Z619" s="155"/>
      <c r="AA619" s="155"/>
      <c r="AB619" s="155"/>
      <c r="AC619" s="155"/>
      <c r="AD619" s="154"/>
      <c r="AE619" s="155"/>
      <c r="AF619" s="155"/>
      <c r="AG619" s="155"/>
      <c r="AH619" s="155"/>
      <c r="AI619" s="154"/>
      <c r="AJ619" s="155"/>
      <c r="AK619" s="155"/>
      <c r="AL619" s="155"/>
      <c r="AM619" s="155"/>
      <c r="AN619" s="156"/>
    </row>
    <row r="620" spans="1:40" s="28" customFormat="1" ht="19" customHeight="1">
      <c r="A620" s="153"/>
      <c r="B620" s="153"/>
      <c r="C620" s="153"/>
      <c r="D620" s="153"/>
      <c r="E620" s="154"/>
      <c r="F620" s="155"/>
      <c r="G620" s="155"/>
      <c r="H620" s="155"/>
      <c r="I620" s="155"/>
      <c r="J620" s="154"/>
      <c r="K620" s="155"/>
      <c r="L620" s="155"/>
      <c r="M620" s="155"/>
      <c r="N620" s="155"/>
      <c r="O620" s="154"/>
      <c r="P620" s="155"/>
      <c r="Q620" s="155"/>
      <c r="R620" s="155"/>
      <c r="S620" s="155"/>
      <c r="T620" s="154"/>
      <c r="U620" s="155"/>
      <c r="V620" s="155"/>
      <c r="W620" s="155"/>
      <c r="X620" s="155"/>
      <c r="Y620" s="154"/>
      <c r="Z620" s="155"/>
      <c r="AA620" s="155"/>
      <c r="AB620" s="155"/>
      <c r="AC620" s="155"/>
      <c r="AD620" s="154"/>
      <c r="AE620" s="155"/>
      <c r="AF620" s="155"/>
      <c r="AG620" s="155"/>
      <c r="AH620" s="155"/>
      <c r="AI620" s="154"/>
      <c r="AJ620" s="155"/>
      <c r="AK620" s="155"/>
      <c r="AL620" s="155"/>
      <c r="AM620" s="155"/>
      <c r="AN620" s="156"/>
    </row>
    <row r="621" spans="1:40" s="28" customFormat="1" ht="19" customHeight="1">
      <c r="A621" s="153"/>
      <c r="B621" s="153"/>
      <c r="C621" s="153"/>
      <c r="D621" s="153"/>
      <c r="E621" s="154"/>
      <c r="F621" s="155"/>
      <c r="G621" s="155"/>
      <c r="H621" s="155"/>
      <c r="I621" s="155"/>
      <c r="J621" s="154"/>
      <c r="K621" s="155"/>
      <c r="L621" s="155"/>
      <c r="M621" s="155"/>
      <c r="N621" s="155"/>
      <c r="O621" s="154"/>
      <c r="P621" s="155"/>
      <c r="Q621" s="155"/>
      <c r="R621" s="155"/>
      <c r="S621" s="155"/>
      <c r="T621" s="154"/>
      <c r="U621" s="155"/>
      <c r="V621" s="155"/>
      <c r="W621" s="155"/>
      <c r="X621" s="155"/>
      <c r="Y621" s="154"/>
      <c r="Z621" s="155"/>
      <c r="AA621" s="155"/>
      <c r="AB621" s="155"/>
      <c r="AC621" s="155"/>
      <c r="AD621" s="154"/>
      <c r="AE621" s="155"/>
      <c r="AF621" s="155"/>
      <c r="AG621" s="155"/>
      <c r="AH621" s="155"/>
      <c r="AI621" s="154"/>
      <c r="AJ621" s="155"/>
      <c r="AK621" s="155"/>
      <c r="AL621" s="155"/>
      <c r="AM621" s="155"/>
      <c r="AN621" s="156"/>
    </row>
    <row r="622" spans="1:40" s="28" customFormat="1" ht="19" customHeight="1">
      <c r="A622" s="153"/>
      <c r="B622" s="153"/>
      <c r="C622" s="153"/>
      <c r="D622" s="153"/>
      <c r="E622" s="154"/>
      <c r="F622" s="155"/>
      <c r="G622" s="155"/>
      <c r="H622" s="155"/>
      <c r="I622" s="155"/>
      <c r="J622" s="154"/>
      <c r="K622" s="155"/>
      <c r="L622" s="155"/>
      <c r="M622" s="155"/>
      <c r="N622" s="155"/>
      <c r="O622" s="154"/>
      <c r="P622" s="155"/>
      <c r="Q622" s="155"/>
      <c r="R622" s="155"/>
      <c r="S622" s="155"/>
      <c r="T622" s="154"/>
      <c r="U622" s="155"/>
      <c r="V622" s="155"/>
      <c r="W622" s="155"/>
      <c r="X622" s="155"/>
      <c r="Y622" s="154"/>
      <c r="Z622" s="155"/>
      <c r="AA622" s="155"/>
      <c r="AB622" s="155"/>
      <c r="AC622" s="155"/>
      <c r="AD622" s="154"/>
      <c r="AE622" s="155"/>
      <c r="AF622" s="155"/>
      <c r="AG622" s="155"/>
      <c r="AH622" s="155"/>
      <c r="AI622" s="154"/>
      <c r="AJ622" s="155"/>
      <c r="AK622" s="155"/>
      <c r="AL622" s="155"/>
      <c r="AM622" s="155"/>
      <c r="AN622" s="156"/>
    </row>
    <row r="623" spans="1:40" s="28" customFormat="1" ht="19" customHeight="1">
      <c r="A623" s="153"/>
      <c r="B623" s="153"/>
      <c r="C623" s="153"/>
      <c r="D623" s="153"/>
      <c r="E623" s="154"/>
      <c r="F623" s="155"/>
      <c r="G623" s="155"/>
      <c r="H623" s="155"/>
      <c r="I623" s="155"/>
      <c r="J623" s="154"/>
      <c r="K623" s="155"/>
      <c r="L623" s="155"/>
      <c r="M623" s="155"/>
      <c r="N623" s="155"/>
      <c r="O623" s="154"/>
      <c r="P623" s="155"/>
      <c r="Q623" s="155"/>
      <c r="R623" s="155"/>
      <c r="S623" s="155"/>
      <c r="T623" s="154"/>
      <c r="U623" s="155"/>
      <c r="V623" s="155"/>
      <c r="W623" s="155"/>
      <c r="X623" s="155"/>
      <c r="Y623" s="154"/>
      <c r="Z623" s="155"/>
      <c r="AA623" s="155"/>
      <c r="AB623" s="155"/>
      <c r="AC623" s="155"/>
      <c r="AD623" s="154"/>
      <c r="AE623" s="155"/>
      <c r="AF623" s="155"/>
      <c r="AG623" s="155"/>
      <c r="AH623" s="155"/>
      <c r="AI623" s="154"/>
      <c r="AJ623" s="155"/>
      <c r="AK623" s="155"/>
      <c r="AL623" s="155"/>
      <c r="AM623" s="155"/>
      <c r="AN623" s="156"/>
    </row>
    <row r="624" spans="1:40" s="28" customFormat="1" ht="19" customHeight="1">
      <c r="A624" s="153"/>
      <c r="B624" s="153"/>
      <c r="C624" s="153"/>
      <c r="D624" s="153"/>
      <c r="E624" s="154"/>
      <c r="F624" s="155"/>
      <c r="G624" s="155"/>
      <c r="H624" s="155"/>
      <c r="I624" s="155"/>
      <c r="J624" s="154"/>
      <c r="K624" s="155"/>
      <c r="L624" s="155"/>
      <c r="M624" s="155"/>
      <c r="N624" s="155"/>
      <c r="O624" s="154"/>
      <c r="P624" s="155"/>
      <c r="Q624" s="155"/>
      <c r="R624" s="155"/>
      <c r="S624" s="155"/>
      <c r="T624" s="154"/>
      <c r="U624" s="155"/>
      <c r="V624" s="155"/>
      <c r="W624" s="155"/>
      <c r="X624" s="155"/>
      <c r="Y624" s="154"/>
      <c r="Z624" s="155"/>
      <c r="AA624" s="155"/>
      <c r="AB624" s="155"/>
      <c r="AC624" s="155"/>
      <c r="AD624" s="154"/>
      <c r="AE624" s="155"/>
      <c r="AF624" s="155"/>
      <c r="AG624" s="155"/>
      <c r="AH624" s="155"/>
      <c r="AI624" s="154"/>
      <c r="AJ624" s="155"/>
      <c r="AK624" s="155"/>
      <c r="AL624" s="155"/>
      <c r="AM624" s="155"/>
      <c r="AN624" s="156"/>
    </row>
    <row r="625" spans="1:40" s="28" customFormat="1" ht="19" customHeight="1">
      <c r="A625" s="153"/>
      <c r="B625" s="153"/>
      <c r="C625" s="153"/>
      <c r="D625" s="153"/>
      <c r="E625" s="154"/>
      <c r="F625" s="155"/>
      <c r="G625" s="155"/>
      <c r="H625" s="155"/>
      <c r="I625" s="155"/>
      <c r="J625" s="154"/>
      <c r="K625" s="155"/>
      <c r="L625" s="155"/>
      <c r="M625" s="155"/>
      <c r="N625" s="155"/>
      <c r="O625" s="154"/>
      <c r="P625" s="155"/>
      <c r="Q625" s="155"/>
      <c r="R625" s="155"/>
      <c r="S625" s="155"/>
      <c r="T625" s="154"/>
      <c r="U625" s="155"/>
      <c r="V625" s="155"/>
      <c r="W625" s="155"/>
      <c r="X625" s="155"/>
      <c r="Y625" s="154"/>
      <c r="Z625" s="155"/>
      <c r="AA625" s="155"/>
      <c r="AB625" s="155"/>
      <c r="AC625" s="155"/>
      <c r="AD625" s="154"/>
      <c r="AE625" s="155"/>
      <c r="AF625" s="155"/>
      <c r="AG625" s="155"/>
      <c r="AH625" s="155"/>
      <c r="AI625" s="154"/>
      <c r="AJ625" s="155"/>
      <c r="AK625" s="155"/>
      <c r="AL625" s="155"/>
      <c r="AM625" s="155"/>
      <c r="AN625" s="156"/>
    </row>
    <row r="626" spans="1:40" s="28" customFormat="1" ht="19" customHeight="1">
      <c r="A626" s="153"/>
      <c r="B626" s="153"/>
      <c r="C626" s="153"/>
      <c r="D626" s="153"/>
      <c r="E626" s="154"/>
      <c r="F626" s="155"/>
      <c r="G626" s="155"/>
      <c r="H626" s="155"/>
      <c r="I626" s="155"/>
      <c r="J626" s="154"/>
      <c r="K626" s="155"/>
      <c r="L626" s="155"/>
      <c r="M626" s="155"/>
      <c r="N626" s="155"/>
      <c r="O626" s="154"/>
      <c r="P626" s="155"/>
      <c r="Q626" s="155"/>
      <c r="R626" s="155"/>
      <c r="S626" s="155"/>
      <c r="T626" s="154"/>
      <c r="U626" s="155"/>
      <c r="V626" s="155"/>
      <c r="W626" s="155"/>
      <c r="X626" s="155"/>
      <c r="Y626" s="154"/>
      <c r="Z626" s="155"/>
      <c r="AA626" s="155"/>
      <c r="AB626" s="155"/>
      <c r="AC626" s="155"/>
      <c r="AD626" s="154"/>
      <c r="AE626" s="155"/>
      <c r="AF626" s="155"/>
      <c r="AG626" s="155"/>
      <c r="AH626" s="155"/>
      <c r="AI626" s="154"/>
      <c r="AJ626" s="155"/>
      <c r="AK626" s="155"/>
      <c r="AL626" s="155"/>
      <c r="AM626" s="155"/>
      <c r="AN626" s="156"/>
    </row>
    <row r="627" spans="1:40" s="28" customFormat="1" ht="19" customHeight="1">
      <c r="A627" s="153"/>
      <c r="B627" s="153"/>
      <c r="C627" s="153"/>
      <c r="D627" s="153"/>
      <c r="E627" s="154"/>
      <c r="F627" s="155"/>
      <c r="G627" s="155"/>
      <c r="H627" s="155"/>
      <c r="I627" s="155"/>
      <c r="J627" s="154"/>
      <c r="K627" s="155"/>
      <c r="L627" s="155"/>
      <c r="M627" s="155"/>
      <c r="N627" s="155"/>
      <c r="O627" s="154"/>
      <c r="P627" s="155"/>
      <c r="Q627" s="155"/>
      <c r="R627" s="155"/>
      <c r="S627" s="155"/>
      <c r="T627" s="154"/>
      <c r="U627" s="155"/>
      <c r="V627" s="155"/>
      <c r="W627" s="155"/>
      <c r="X627" s="155"/>
      <c r="Y627" s="154"/>
      <c r="Z627" s="155"/>
      <c r="AA627" s="155"/>
      <c r="AB627" s="155"/>
      <c r="AC627" s="155"/>
      <c r="AD627" s="154"/>
      <c r="AE627" s="155"/>
      <c r="AF627" s="155"/>
      <c r="AG627" s="155"/>
      <c r="AH627" s="155"/>
      <c r="AI627" s="154"/>
      <c r="AJ627" s="155"/>
      <c r="AK627" s="155"/>
      <c r="AL627" s="155"/>
      <c r="AM627" s="155"/>
      <c r="AN627" s="156"/>
    </row>
    <row r="628" spans="1:40" s="28" customFormat="1" ht="19" customHeight="1">
      <c r="A628" s="153"/>
      <c r="B628" s="153"/>
      <c r="C628" s="153"/>
      <c r="D628" s="153"/>
      <c r="E628" s="154"/>
      <c r="F628" s="155"/>
      <c r="G628" s="155"/>
      <c r="H628" s="155"/>
      <c r="I628" s="155"/>
      <c r="J628" s="154"/>
      <c r="K628" s="155"/>
      <c r="L628" s="155"/>
      <c r="M628" s="155"/>
      <c r="N628" s="155"/>
      <c r="O628" s="154"/>
      <c r="P628" s="155"/>
      <c r="Q628" s="155"/>
      <c r="R628" s="155"/>
      <c r="S628" s="155"/>
      <c r="T628" s="154"/>
      <c r="U628" s="155"/>
      <c r="V628" s="155"/>
      <c r="W628" s="155"/>
      <c r="X628" s="155"/>
      <c r="Y628" s="154"/>
      <c r="Z628" s="155"/>
      <c r="AA628" s="155"/>
      <c r="AB628" s="155"/>
      <c r="AC628" s="155"/>
      <c r="AD628" s="154"/>
      <c r="AE628" s="155"/>
      <c r="AF628" s="155"/>
      <c r="AG628" s="155"/>
      <c r="AH628" s="155"/>
      <c r="AI628" s="154"/>
      <c r="AJ628" s="155"/>
      <c r="AK628" s="155"/>
      <c r="AL628" s="155"/>
      <c r="AM628" s="155"/>
      <c r="AN628" s="156"/>
    </row>
    <row r="629" spans="1:40" s="28" customFormat="1" ht="19" customHeight="1">
      <c r="A629" s="153"/>
      <c r="B629" s="153"/>
      <c r="C629" s="153"/>
      <c r="D629" s="153"/>
      <c r="E629" s="154"/>
      <c r="F629" s="155"/>
      <c r="G629" s="155"/>
      <c r="H629" s="155"/>
      <c r="I629" s="155"/>
      <c r="J629" s="154"/>
      <c r="K629" s="155"/>
      <c r="L629" s="155"/>
      <c r="M629" s="155"/>
      <c r="N629" s="155"/>
      <c r="O629" s="154"/>
      <c r="P629" s="155"/>
      <c r="Q629" s="155"/>
      <c r="R629" s="155"/>
      <c r="S629" s="155"/>
      <c r="T629" s="154"/>
      <c r="U629" s="155"/>
      <c r="V629" s="155"/>
      <c r="W629" s="155"/>
      <c r="X629" s="155"/>
      <c r="Y629" s="154"/>
      <c r="Z629" s="155"/>
      <c r="AA629" s="155"/>
      <c r="AB629" s="155"/>
      <c r="AC629" s="155"/>
      <c r="AD629" s="154"/>
      <c r="AE629" s="155"/>
      <c r="AF629" s="155"/>
      <c r="AG629" s="155"/>
      <c r="AH629" s="155"/>
      <c r="AI629" s="154"/>
      <c r="AJ629" s="155"/>
      <c r="AK629" s="155"/>
      <c r="AL629" s="155"/>
      <c r="AM629" s="155"/>
      <c r="AN629" s="156"/>
    </row>
    <row r="630" spans="1:40" s="28" customFormat="1" ht="19" customHeight="1">
      <c r="A630" s="153"/>
      <c r="B630" s="153"/>
      <c r="C630" s="153"/>
      <c r="D630" s="153"/>
      <c r="E630" s="154"/>
      <c r="F630" s="155"/>
      <c r="G630" s="155"/>
      <c r="H630" s="155"/>
      <c r="I630" s="155"/>
      <c r="J630" s="154"/>
      <c r="K630" s="155"/>
      <c r="L630" s="155"/>
      <c r="M630" s="155"/>
      <c r="N630" s="155"/>
      <c r="O630" s="154"/>
      <c r="P630" s="155"/>
      <c r="Q630" s="155"/>
      <c r="R630" s="155"/>
      <c r="S630" s="155"/>
      <c r="T630" s="154"/>
      <c r="U630" s="155"/>
      <c r="V630" s="155"/>
      <c r="W630" s="155"/>
      <c r="X630" s="155"/>
      <c r="Y630" s="154"/>
      <c r="Z630" s="155"/>
      <c r="AA630" s="155"/>
      <c r="AB630" s="155"/>
      <c r="AC630" s="155"/>
      <c r="AD630" s="154"/>
      <c r="AE630" s="155"/>
      <c r="AF630" s="155"/>
      <c r="AG630" s="155"/>
      <c r="AH630" s="155"/>
      <c r="AI630" s="154"/>
      <c r="AJ630" s="155"/>
      <c r="AK630" s="155"/>
      <c r="AL630" s="155"/>
      <c r="AM630" s="155"/>
      <c r="AN630" s="156"/>
    </row>
    <row r="631" spans="1:40" s="28" customFormat="1" ht="19" customHeight="1">
      <c r="A631" s="153"/>
      <c r="B631" s="153"/>
      <c r="C631" s="153"/>
      <c r="D631" s="153"/>
      <c r="E631" s="154"/>
      <c r="F631" s="155"/>
      <c r="G631" s="155"/>
      <c r="H631" s="155"/>
      <c r="I631" s="155"/>
      <c r="J631" s="154"/>
      <c r="K631" s="155"/>
      <c r="L631" s="155"/>
      <c r="M631" s="155"/>
      <c r="N631" s="155"/>
      <c r="O631" s="154"/>
      <c r="P631" s="155"/>
      <c r="Q631" s="155"/>
      <c r="R631" s="155"/>
      <c r="S631" s="155"/>
      <c r="T631" s="154"/>
      <c r="U631" s="155"/>
      <c r="V631" s="155"/>
      <c r="W631" s="155"/>
      <c r="X631" s="155"/>
      <c r="Y631" s="154"/>
      <c r="Z631" s="155"/>
      <c r="AA631" s="155"/>
      <c r="AB631" s="155"/>
      <c r="AC631" s="155"/>
      <c r="AD631" s="154"/>
      <c r="AE631" s="155"/>
      <c r="AF631" s="155"/>
      <c r="AG631" s="155"/>
      <c r="AH631" s="155"/>
      <c r="AI631" s="154"/>
      <c r="AJ631" s="155"/>
      <c r="AK631" s="155"/>
      <c r="AL631" s="155"/>
      <c r="AM631" s="155"/>
      <c r="AN631" s="156"/>
    </row>
    <row r="632" spans="1:40" s="28" customFormat="1" ht="19" customHeight="1">
      <c r="A632" s="153"/>
      <c r="B632" s="153"/>
      <c r="C632" s="153"/>
      <c r="D632" s="153"/>
      <c r="E632" s="154"/>
      <c r="F632" s="155"/>
      <c r="G632" s="155"/>
      <c r="H632" s="155"/>
      <c r="I632" s="155"/>
      <c r="J632" s="154"/>
      <c r="K632" s="155"/>
      <c r="L632" s="155"/>
      <c r="M632" s="155"/>
      <c r="N632" s="155"/>
      <c r="O632" s="154"/>
      <c r="P632" s="155"/>
      <c r="Q632" s="155"/>
      <c r="R632" s="155"/>
      <c r="S632" s="155"/>
      <c r="T632" s="154"/>
      <c r="U632" s="155"/>
      <c r="V632" s="155"/>
      <c r="W632" s="155"/>
      <c r="X632" s="155"/>
      <c r="Y632" s="154"/>
      <c r="Z632" s="155"/>
      <c r="AA632" s="155"/>
      <c r="AB632" s="155"/>
      <c r="AC632" s="155"/>
      <c r="AD632" s="154"/>
      <c r="AE632" s="155"/>
      <c r="AF632" s="155"/>
      <c r="AG632" s="155"/>
      <c r="AH632" s="155"/>
      <c r="AI632" s="154"/>
      <c r="AJ632" s="155"/>
      <c r="AK632" s="155"/>
      <c r="AL632" s="155"/>
      <c r="AM632" s="155"/>
      <c r="AN632" s="156"/>
    </row>
    <row r="633" spans="1:40" s="28" customFormat="1" ht="19" customHeight="1">
      <c r="A633" s="153"/>
      <c r="B633" s="153"/>
      <c r="C633" s="153"/>
      <c r="D633" s="153"/>
      <c r="E633" s="154"/>
      <c r="F633" s="155"/>
      <c r="G633" s="155"/>
      <c r="H633" s="155"/>
      <c r="I633" s="155"/>
      <c r="J633" s="154"/>
      <c r="K633" s="155"/>
      <c r="L633" s="155"/>
      <c r="M633" s="155"/>
      <c r="N633" s="155"/>
      <c r="O633" s="154"/>
      <c r="P633" s="155"/>
      <c r="Q633" s="155"/>
      <c r="R633" s="155"/>
      <c r="S633" s="155"/>
      <c r="T633" s="154"/>
      <c r="U633" s="155"/>
      <c r="V633" s="155"/>
      <c r="W633" s="155"/>
      <c r="X633" s="155"/>
      <c r="Y633" s="154"/>
      <c r="Z633" s="155"/>
      <c r="AA633" s="155"/>
      <c r="AB633" s="155"/>
      <c r="AC633" s="155"/>
      <c r="AD633" s="154"/>
      <c r="AE633" s="155"/>
      <c r="AF633" s="155"/>
      <c r="AG633" s="155"/>
      <c r="AH633" s="155"/>
      <c r="AI633" s="154"/>
      <c r="AJ633" s="155"/>
      <c r="AK633" s="155"/>
      <c r="AL633" s="155"/>
      <c r="AM633" s="155"/>
      <c r="AN633" s="156"/>
    </row>
    <row r="634" spans="1:40" s="28" customFormat="1" ht="19" customHeight="1">
      <c r="A634" s="153"/>
      <c r="B634" s="153"/>
      <c r="C634" s="153"/>
      <c r="D634" s="153"/>
      <c r="E634" s="154"/>
      <c r="F634" s="155"/>
      <c r="G634" s="155"/>
      <c r="H634" s="155"/>
      <c r="I634" s="155"/>
      <c r="J634" s="154"/>
      <c r="K634" s="155"/>
      <c r="L634" s="155"/>
      <c r="M634" s="155"/>
      <c r="N634" s="155"/>
      <c r="O634" s="154"/>
      <c r="P634" s="155"/>
      <c r="Q634" s="155"/>
      <c r="R634" s="155"/>
      <c r="S634" s="155"/>
      <c r="T634" s="154"/>
      <c r="U634" s="155"/>
      <c r="V634" s="155"/>
      <c r="W634" s="155"/>
      <c r="X634" s="155"/>
      <c r="Y634" s="154"/>
      <c r="Z634" s="155"/>
      <c r="AA634" s="155"/>
      <c r="AB634" s="155"/>
      <c r="AC634" s="155"/>
      <c r="AD634" s="154"/>
      <c r="AE634" s="155"/>
      <c r="AF634" s="155"/>
      <c r="AG634" s="155"/>
      <c r="AH634" s="155"/>
      <c r="AI634" s="154"/>
      <c r="AJ634" s="155"/>
      <c r="AK634" s="155"/>
      <c r="AL634" s="155"/>
      <c r="AM634" s="155"/>
      <c r="AN634" s="156"/>
    </row>
    <row r="635" spans="1:40" s="28" customFormat="1" ht="19" customHeight="1">
      <c r="A635" s="153"/>
      <c r="B635" s="153"/>
      <c r="C635" s="153"/>
      <c r="D635" s="153"/>
      <c r="E635" s="154"/>
      <c r="F635" s="155"/>
      <c r="G635" s="155"/>
      <c r="H635" s="155"/>
      <c r="I635" s="155"/>
      <c r="J635" s="154"/>
      <c r="K635" s="155"/>
      <c r="L635" s="155"/>
      <c r="M635" s="155"/>
      <c r="N635" s="155"/>
      <c r="O635" s="154"/>
      <c r="P635" s="155"/>
      <c r="Q635" s="155"/>
      <c r="R635" s="155"/>
      <c r="S635" s="155"/>
      <c r="T635" s="154"/>
      <c r="U635" s="155"/>
      <c r="V635" s="155"/>
      <c r="W635" s="155"/>
      <c r="X635" s="155"/>
      <c r="Y635" s="154"/>
      <c r="Z635" s="155"/>
      <c r="AA635" s="155"/>
      <c r="AB635" s="155"/>
      <c r="AC635" s="155"/>
      <c r="AD635" s="154"/>
      <c r="AE635" s="155"/>
      <c r="AF635" s="155"/>
      <c r="AG635" s="155"/>
      <c r="AH635" s="155"/>
      <c r="AI635" s="154"/>
      <c r="AJ635" s="155"/>
      <c r="AK635" s="155"/>
      <c r="AL635" s="155"/>
      <c r="AM635" s="155"/>
      <c r="AN635" s="156"/>
    </row>
    <row r="636" spans="1:40" s="28" customFormat="1" ht="19" customHeight="1">
      <c r="A636" s="153"/>
      <c r="B636" s="153"/>
      <c r="C636" s="153"/>
      <c r="D636" s="153"/>
      <c r="E636" s="154"/>
      <c r="F636" s="155"/>
      <c r="G636" s="155"/>
      <c r="H636" s="155"/>
      <c r="I636" s="155"/>
      <c r="J636" s="154"/>
      <c r="K636" s="155"/>
      <c r="L636" s="155"/>
      <c r="M636" s="155"/>
      <c r="N636" s="155"/>
      <c r="O636" s="154"/>
      <c r="P636" s="155"/>
      <c r="Q636" s="155"/>
      <c r="R636" s="155"/>
      <c r="S636" s="155"/>
      <c r="T636" s="154"/>
      <c r="U636" s="155"/>
      <c r="V636" s="155"/>
      <c r="W636" s="155"/>
      <c r="X636" s="155"/>
      <c r="Y636" s="154"/>
      <c r="Z636" s="155"/>
      <c r="AA636" s="155"/>
      <c r="AB636" s="155"/>
      <c r="AC636" s="155"/>
      <c r="AD636" s="154"/>
      <c r="AE636" s="155"/>
      <c r="AF636" s="155"/>
      <c r="AG636" s="155"/>
      <c r="AH636" s="155"/>
      <c r="AI636" s="154"/>
      <c r="AJ636" s="155"/>
      <c r="AK636" s="155"/>
      <c r="AL636" s="155"/>
      <c r="AM636" s="155"/>
      <c r="AN636" s="156"/>
    </row>
    <row r="637" spans="1:40" s="28" customFormat="1" ht="19" customHeight="1">
      <c r="A637" s="153"/>
      <c r="B637" s="153"/>
      <c r="C637" s="153"/>
      <c r="D637" s="153"/>
      <c r="E637" s="154"/>
      <c r="F637" s="155"/>
      <c r="G637" s="155"/>
      <c r="H637" s="155"/>
      <c r="I637" s="155"/>
      <c r="J637" s="154"/>
      <c r="K637" s="155"/>
      <c r="L637" s="155"/>
      <c r="M637" s="155"/>
      <c r="N637" s="155"/>
      <c r="O637" s="154"/>
      <c r="P637" s="155"/>
      <c r="Q637" s="155"/>
      <c r="R637" s="155"/>
      <c r="S637" s="155"/>
      <c r="T637" s="154"/>
      <c r="U637" s="155"/>
      <c r="V637" s="155"/>
      <c r="W637" s="155"/>
      <c r="X637" s="155"/>
      <c r="Y637" s="154"/>
      <c r="Z637" s="155"/>
      <c r="AA637" s="155"/>
      <c r="AB637" s="155"/>
      <c r="AC637" s="155"/>
      <c r="AD637" s="154"/>
      <c r="AE637" s="155"/>
      <c r="AF637" s="155"/>
      <c r="AG637" s="155"/>
      <c r="AH637" s="155"/>
      <c r="AI637" s="154"/>
      <c r="AJ637" s="155"/>
      <c r="AK637" s="155"/>
      <c r="AL637" s="155"/>
      <c r="AM637" s="155"/>
      <c r="AN637" s="156"/>
    </row>
    <row r="638" spans="1:40" s="28" customFormat="1" ht="19" customHeight="1">
      <c r="A638" s="153"/>
      <c r="B638" s="153"/>
      <c r="C638" s="153"/>
      <c r="D638" s="153"/>
      <c r="E638" s="154"/>
      <c r="F638" s="155"/>
      <c r="G638" s="155"/>
      <c r="H638" s="155"/>
      <c r="I638" s="155"/>
      <c r="J638" s="154"/>
      <c r="K638" s="155"/>
      <c r="L638" s="155"/>
      <c r="M638" s="155"/>
      <c r="N638" s="155"/>
      <c r="O638" s="154"/>
      <c r="P638" s="155"/>
      <c r="Q638" s="155"/>
      <c r="R638" s="155"/>
      <c r="S638" s="155"/>
      <c r="T638" s="154"/>
      <c r="U638" s="155"/>
      <c r="V638" s="155"/>
      <c r="W638" s="155"/>
      <c r="X638" s="155"/>
      <c r="Y638" s="154"/>
      <c r="Z638" s="155"/>
      <c r="AA638" s="155"/>
      <c r="AB638" s="155"/>
      <c r="AC638" s="155"/>
      <c r="AD638" s="154"/>
      <c r="AE638" s="155"/>
      <c r="AF638" s="155"/>
      <c r="AG638" s="155"/>
      <c r="AH638" s="155"/>
      <c r="AI638" s="154"/>
      <c r="AJ638" s="155"/>
      <c r="AK638" s="155"/>
      <c r="AL638" s="155"/>
      <c r="AM638" s="155"/>
      <c r="AN638" s="156"/>
    </row>
    <row r="639" spans="1:40" s="28" customFormat="1" ht="19" customHeight="1">
      <c r="A639" s="153"/>
      <c r="B639" s="153"/>
      <c r="C639" s="153"/>
      <c r="D639" s="153"/>
      <c r="E639" s="154"/>
      <c r="F639" s="155"/>
      <c r="G639" s="155"/>
      <c r="H639" s="155"/>
      <c r="I639" s="155"/>
      <c r="J639" s="154"/>
      <c r="K639" s="155"/>
      <c r="L639" s="155"/>
      <c r="M639" s="155"/>
      <c r="N639" s="155"/>
      <c r="O639" s="154"/>
      <c r="P639" s="155"/>
      <c r="Q639" s="155"/>
      <c r="R639" s="155"/>
      <c r="S639" s="155"/>
      <c r="T639" s="154"/>
      <c r="U639" s="155"/>
      <c r="V639" s="155"/>
      <c r="W639" s="155"/>
      <c r="X639" s="155"/>
      <c r="Y639" s="154"/>
      <c r="Z639" s="155"/>
      <c r="AA639" s="155"/>
      <c r="AB639" s="155"/>
      <c r="AC639" s="155"/>
      <c r="AD639" s="154"/>
      <c r="AE639" s="155"/>
      <c r="AF639" s="155"/>
      <c r="AG639" s="155"/>
      <c r="AH639" s="155"/>
      <c r="AI639" s="154"/>
      <c r="AJ639" s="155"/>
      <c r="AK639" s="155"/>
      <c r="AL639" s="155"/>
      <c r="AM639" s="155"/>
      <c r="AN639" s="156"/>
    </row>
    <row r="640" spans="1:40" s="28" customFormat="1" ht="19" customHeight="1">
      <c r="A640" s="153"/>
      <c r="B640" s="153"/>
      <c r="C640" s="153"/>
      <c r="D640" s="153"/>
      <c r="E640" s="154"/>
      <c r="F640" s="155"/>
      <c r="G640" s="155"/>
      <c r="H640" s="155"/>
      <c r="I640" s="155"/>
      <c r="J640" s="154"/>
      <c r="K640" s="155"/>
      <c r="L640" s="155"/>
      <c r="M640" s="155"/>
      <c r="N640" s="155"/>
      <c r="O640" s="154"/>
      <c r="P640" s="155"/>
      <c r="Q640" s="155"/>
      <c r="R640" s="155"/>
      <c r="S640" s="155"/>
      <c r="T640" s="154"/>
      <c r="U640" s="155"/>
      <c r="V640" s="155"/>
      <c r="W640" s="155"/>
      <c r="X640" s="155"/>
      <c r="Y640" s="154"/>
      <c r="Z640" s="155"/>
      <c r="AA640" s="155"/>
      <c r="AB640" s="155"/>
      <c r="AC640" s="155"/>
      <c r="AD640" s="154"/>
      <c r="AE640" s="155"/>
      <c r="AF640" s="155"/>
      <c r="AG640" s="155"/>
      <c r="AH640" s="155"/>
      <c r="AI640" s="154"/>
      <c r="AJ640" s="155"/>
      <c r="AK640" s="155"/>
      <c r="AL640" s="155"/>
      <c r="AM640" s="155"/>
      <c r="AN640" s="156"/>
    </row>
    <row r="641" spans="1:40" s="28" customFormat="1" ht="19" customHeight="1">
      <c r="A641" s="153"/>
      <c r="B641" s="153"/>
      <c r="C641" s="153"/>
      <c r="D641" s="153"/>
      <c r="E641" s="154"/>
      <c r="F641" s="155"/>
      <c r="G641" s="155"/>
      <c r="H641" s="155"/>
      <c r="I641" s="155"/>
      <c r="J641" s="154"/>
      <c r="K641" s="155"/>
      <c r="L641" s="155"/>
      <c r="M641" s="155"/>
      <c r="N641" s="155"/>
      <c r="O641" s="154"/>
      <c r="P641" s="155"/>
      <c r="Q641" s="155"/>
      <c r="R641" s="155"/>
      <c r="S641" s="155"/>
      <c r="T641" s="154"/>
      <c r="U641" s="155"/>
      <c r="V641" s="155"/>
      <c r="W641" s="155"/>
      <c r="X641" s="155"/>
      <c r="Y641" s="154"/>
      <c r="Z641" s="155"/>
      <c r="AA641" s="155"/>
      <c r="AB641" s="155"/>
      <c r="AC641" s="155"/>
      <c r="AD641" s="154"/>
      <c r="AE641" s="155"/>
      <c r="AF641" s="155"/>
      <c r="AG641" s="155"/>
      <c r="AH641" s="155"/>
      <c r="AI641" s="154"/>
      <c r="AJ641" s="155"/>
      <c r="AK641" s="155"/>
      <c r="AL641" s="155"/>
      <c r="AM641" s="155"/>
      <c r="AN641" s="156"/>
    </row>
    <row r="642" spans="1:40" s="28" customFormat="1" ht="19" customHeight="1">
      <c r="A642" s="153"/>
      <c r="B642" s="153"/>
      <c r="C642" s="153"/>
      <c r="D642" s="153"/>
      <c r="E642" s="154"/>
      <c r="F642" s="155"/>
      <c r="G642" s="155"/>
      <c r="H642" s="155"/>
      <c r="I642" s="155"/>
      <c r="J642" s="154"/>
      <c r="K642" s="155"/>
      <c r="L642" s="155"/>
      <c r="M642" s="155"/>
      <c r="N642" s="155"/>
      <c r="O642" s="154"/>
      <c r="P642" s="155"/>
      <c r="Q642" s="155"/>
      <c r="R642" s="155"/>
      <c r="S642" s="155"/>
      <c r="T642" s="154"/>
      <c r="U642" s="155"/>
      <c r="V642" s="155"/>
      <c r="W642" s="155"/>
      <c r="X642" s="155"/>
      <c r="Y642" s="154"/>
      <c r="Z642" s="155"/>
      <c r="AA642" s="155"/>
      <c r="AB642" s="155"/>
      <c r="AC642" s="155"/>
      <c r="AD642" s="154"/>
      <c r="AE642" s="155"/>
      <c r="AF642" s="155"/>
      <c r="AG642" s="155"/>
      <c r="AH642" s="155"/>
      <c r="AI642" s="154"/>
      <c r="AJ642" s="155"/>
      <c r="AK642" s="155"/>
      <c r="AL642" s="155"/>
      <c r="AM642" s="155"/>
      <c r="AN642" s="156"/>
    </row>
    <row r="643" spans="1:40" s="28" customFormat="1" ht="19" customHeight="1">
      <c r="A643" s="153"/>
      <c r="B643" s="153"/>
      <c r="C643" s="153"/>
      <c r="D643" s="153"/>
      <c r="E643" s="154"/>
      <c r="F643" s="155"/>
      <c r="G643" s="155"/>
      <c r="H643" s="155"/>
      <c r="I643" s="155"/>
      <c r="J643" s="154"/>
      <c r="K643" s="155"/>
      <c r="L643" s="155"/>
      <c r="M643" s="155"/>
      <c r="N643" s="155"/>
      <c r="O643" s="154"/>
      <c r="P643" s="155"/>
      <c r="Q643" s="155"/>
      <c r="R643" s="155"/>
      <c r="S643" s="155"/>
      <c r="T643" s="154"/>
      <c r="U643" s="155"/>
      <c r="V643" s="155"/>
      <c r="W643" s="155"/>
      <c r="X643" s="155"/>
      <c r="Y643" s="154"/>
      <c r="Z643" s="155"/>
      <c r="AA643" s="155"/>
      <c r="AB643" s="155"/>
      <c r="AC643" s="155"/>
      <c r="AD643" s="154"/>
      <c r="AE643" s="155"/>
      <c r="AF643" s="155"/>
      <c r="AG643" s="155"/>
      <c r="AH643" s="155"/>
      <c r="AI643" s="154"/>
      <c r="AJ643" s="155"/>
      <c r="AK643" s="155"/>
      <c r="AL643" s="155"/>
      <c r="AM643" s="155"/>
      <c r="AN643" s="156"/>
    </row>
    <row r="644" spans="1:40" s="28" customFormat="1" ht="19" customHeight="1">
      <c r="A644" s="153"/>
      <c r="B644" s="153"/>
      <c r="C644" s="153"/>
      <c r="D644" s="153"/>
      <c r="E644" s="154"/>
      <c r="F644" s="155"/>
      <c r="G644" s="155"/>
      <c r="H644" s="155"/>
      <c r="I644" s="155"/>
      <c r="J644" s="154"/>
      <c r="K644" s="155"/>
      <c r="L644" s="155"/>
      <c r="M644" s="155"/>
      <c r="N644" s="155"/>
      <c r="O644" s="154"/>
      <c r="P644" s="155"/>
      <c r="Q644" s="155"/>
      <c r="R644" s="155"/>
      <c r="S644" s="155"/>
      <c r="T644" s="154"/>
      <c r="U644" s="155"/>
      <c r="V644" s="155"/>
      <c r="W644" s="155"/>
      <c r="X644" s="155"/>
      <c r="Y644" s="154"/>
      <c r="Z644" s="155"/>
      <c r="AA644" s="155"/>
      <c r="AB644" s="155"/>
      <c r="AC644" s="155"/>
      <c r="AD644" s="154"/>
      <c r="AE644" s="155"/>
      <c r="AF644" s="155"/>
      <c r="AG644" s="155"/>
      <c r="AH644" s="155"/>
      <c r="AI644" s="154"/>
      <c r="AJ644" s="155"/>
      <c r="AK644" s="155"/>
      <c r="AL644" s="155"/>
      <c r="AM644" s="155"/>
      <c r="AN644" s="156"/>
    </row>
    <row r="645" spans="1:40" s="28" customFormat="1" ht="19" customHeight="1">
      <c r="A645" s="153"/>
      <c r="B645" s="153"/>
      <c r="C645" s="153"/>
      <c r="D645" s="153"/>
      <c r="E645" s="154"/>
      <c r="F645" s="155"/>
      <c r="G645" s="155"/>
      <c r="H645" s="155"/>
      <c r="I645" s="155"/>
      <c r="J645" s="154"/>
      <c r="K645" s="155"/>
      <c r="L645" s="155"/>
      <c r="M645" s="155"/>
      <c r="N645" s="155"/>
      <c r="O645" s="154"/>
      <c r="P645" s="155"/>
      <c r="Q645" s="155"/>
      <c r="R645" s="155"/>
      <c r="S645" s="155"/>
      <c r="T645" s="154"/>
      <c r="U645" s="155"/>
      <c r="V645" s="155"/>
      <c r="W645" s="155"/>
      <c r="X645" s="155"/>
      <c r="Y645" s="154"/>
      <c r="Z645" s="155"/>
      <c r="AA645" s="155"/>
      <c r="AB645" s="155"/>
      <c r="AC645" s="155"/>
      <c r="AD645" s="154"/>
      <c r="AE645" s="155"/>
      <c r="AF645" s="155"/>
      <c r="AG645" s="155"/>
      <c r="AH645" s="155"/>
      <c r="AI645" s="154"/>
      <c r="AJ645" s="155"/>
      <c r="AK645" s="155"/>
      <c r="AL645" s="155"/>
      <c r="AM645" s="155"/>
      <c r="AN645" s="156"/>
    </row>
    <row r="646" spans="1:40" s="28" customFormat="1" ht="19" customHeight="1">
      <c r="A646" s="153"/>
      <c r="B646" s="153"/>
      <c r="C646" s="153"/>
      <c r="D646" s="153"/>
      <c r="E646" s="154"/>
      <c r="F646" s="155"/>
      <c r="G646" s="155"/>
      <c r="H646" s="155"/>
      <c r="I646" s="155"/>
      <c r="J646" s="154"/>
      <c r="K646" s="155"/>
      <c r="L646" s="155"/>
      <c r="M646" s="155"/>
      <c r="N646" s="155"/>
      <c r="O646" s="154"/>
      <c r="P646" s="155"/>
      <c r="Q646" s="155"/>
      <c r="R646" s="155"/>
      <c r="S646" s="155"/>
      <c r="T646" s="154"/>
      <c r="U646" s="155"/>
      <c r="V646" s="155"/>
      <c r="W646" s="155"/>
      <c r="X646" s="155"/>
      <c r="Y646" s="154"/>
      <c r="Z646" s="155"/>
      <c r="AA646" s="155"/>
      <c r="AB646" s="155"/>
      <c r="AC646" s="155"/>
      <c r="AD646" s="154"/>
      <c r="AE646" s="155"/>
      <c r="AF646" s="155"/>
      <c r="AG646" s="155"/>
      <c r="AH646" s="155"/>
      <c r="AI646" s="154"/>
      <c r="AJ646" s="155"/>
      <c r="AK646" s="155"/>
      <c r="AL646" s="155"/>
      <c r="AM646" s="155"/>
      <c r="AN646" s="156"/>
    </row>
    <row r="647" spans="1:40" s="28" customFormat="1" ht="19" customHeight="1">
      <c r="A647" s="153"/>
      <c r="B647" s="153"/>
      <c r="C647" s="153"/>
      <c r="D647" s="153"/>
      <c r="E647" s="154"/>
      <c r="F647" s="155"/>
      <c r="G647" s="155"/>
      <c r="H647" s="155"/>
      <c r="I647" s="155"/>
      <c r="J647" s="154"/>
      <c r="K647" s="155"/>
      <c r="L647" s="155"/>
      <c r="M647" s="155"/>
      <c r="N647" s="155"/>
      <c r="O647" s="154"/>
      <c r="P647" s="155"/>
      <c r="Q647" s="155"/>
      <c r="R647" s="155"/>
      <c r="S647" s="155"/>
      <c r="T647" s="154"/>
      <c r="U647" s="155"/>
      <c r="V647" s="155"/>
      <c r="W647" s="155"/>
      <c r="X647" s="155"/>
      <c r="Y647" s="154"/>
      <c r="Z647" s="155"/>
      <c r="AA647" s="155"/>
      <c r="AB647" s="155"/>
      <c r="AC647" s="155"/>
      <c r="AD647" s="154"/>
      <c r="AE647" s="155"/>
      <c r="AF647" s="155"/>
      <c r="AG647" s="155"/>
      <c r="AH647" s="155"/>
      <c r="AI647" s="154"/>
      <c r="AJ647" s="155"/>
      <c r="AK647" s="155"/>
      <c r="AL647" s="155"/>
      <c r="AM647" s="155"/>
      <c r="AN647" s="156"/>
    </row>
    <row r="648" spans="1:40" s="28" customFormat="1" ht="19" customHeight="1">
      <c r="A648" s="153"/>
      <c r="B648" s="153"/>
      <c r="C648" s="153"/>
      <c r="D648" s="153"/>
      <c r="E648" s="154"/>
      <c r="F648" s="155"/>
      <c r="G648" s="155"/>
      <c r="H648" s="155"/>
      <c r="I648" s="155"/>
      <c r="J648" s="154"/>
      <c r="K648" s="155"/>
      <c r="L648" s="155"/>
      <c r="M648" s="155"/>
      <c r="N648" s="155"/>
      <c r="O648" s="154"/>
      <c r="P648" s="155"/>
      <c r="Q648" s="155"/>
      <c r="R648" s="155"/>
      <c r="S648" s="155"/>
      <c r="T648" s="154"/>
      <c r="U648" s="155"/>
      <c r="V648" s="155"/>
      <c r="W648" s="155"/>
      <c r="X648" s="155"/>
      <c r="Y648" s="154"/>
      <c r="Z648" s="155"/>
      <c r="AA648" s="155"/>
      <c r="AB648" s="155"/>
      <c r="AC648" s="155"/>
      <c r="AD648" s="154"/>
      <c r="AE648" s="155"/>
      <c r="AF648" s="155"/>
      <c r="AG648" s="155"/>
      <c r="AH648" s="155"/>
      <c r="AI648" s="154"/>
      <c r="AJ648" s="155"/>
      <c r="AK648" s="155"/>
      <c r="AL648" s="155"/>
      <c r="AM648" s="155"/>
      <c r="AN648" s="156"/>
    </row>
    <row r="649" spans="1:40" s="28" customFormat="1" ht="19" customHeight="1">
      <c r="A649" s="153"/>
      <c r="B649" s="153"/>
      <c r="C649" s="153"/>
      <c r="D649" s="153"/>
      <c r="E649" s="154"/>
      <c r="F649" s="155"/>
      <c r="G649" s="155"/>
      <c r="H649" s="155"/>
      <c r="I649" s="155"/>
      <c r="J649" s="154"/>
      <c r="K649" s="155"/>
      <c r="L649" s="155"/>
      <c r="M649" s="155"/>
      <c r="N649" s="155"/>
      <c r="O649" s="154"/>
      <c r="P649" s="155"/>
      <c r="Q649" s="155"/>
      <c r="R649" s="155"/>
      <c r="S649" s="155"/>
      <c r="T649" s="154"/>
      <c r="U649" s="155"/>
      <c r="V649" s="155"/>
      <c r="W649" s="155"/>
      <c r="X649" s="155"/>
      <c r="Y649" s="154"/>
      <c r="Z649" s="155"/>
      <c r="AA649" s="155"/>
      <c r="AB649" s="155"/>
      <c r="AC649" s="155"/>
      <c r="AD649" s="154"/>
      <c r="AE649" s="155"/>
      <c r="AF649" s="155"/>
      <c r="AG649" s="155"/>
      <c r="AH649" s="155"/>
      <c r="AI649" s="154"/>
      <c r="AJ649" s="155"/>
      <c r="AK649" s="155"/>
      <c r="AL649" s="155"/>
      <c r="AM649" s="155"/>
      <c r="AN649" s="156"/>
    </row>
    <row r="650" spans="1:40" s="28" customFormat="1" ht="19" customHeight="1">
      <c r="A650" s="153"/>
      <c r="B650" s="153"/>
      <c r="C650" s="153"/>
      <c r="D650" s="153"/>
      <c r="E650" s="154"/>
      <c r="F650" s="155"/>
      <c r="G650" s="155"/>
      <c r="H650" s="155"/>
      <c r="I650" s="155"/>
      <c r="J650" s="154"/>
      <c r="K650" s="155"/>
      <c r="L650" s="155"/>
      <c r="M650" s="155"/>
      <c r="N650" s="155"/>
      <c r="O650" s="154"/>
      <c r="P650" s="155"/>
      <c r="Q650" s="155"/>
      <c r="R650" s="155"/>
      <c r="S650" s="155"/>
      <c r="T650" s="154"/>
      <c r="U650" s="155"/>
      <c r="V650" s="155"/>
      <c r="W650" s="155"/>
      <c r="X650" s="155"/>
      <c r="Y650" s="154"/>
      <c r="Z650" s="155"/>
      <c r="AA650" s="155"/>
      <c r="AB650" s="155"/>
      <c r="AC650" s="155"/>
      <c r="AD650" s="154"/>
      <c r="AE650" s="155"/>
      <c r="AF650" s="155"/>
      <c r="AG650" s="155"/>
      <c r="AH650" s="155"/>
      <c r="AI650" s="154"/>
      <c r="AJ650" s="155"/>
      <c r="AK650" s="155"/>
      <c r="AL650" s="155"/>
      <c r="AM650" s="155"/>
      <c r="AN650" s="156"/>
    </row>
    <row r="651" spans="1:40" s="28" customFormat="1" ht="19" customHeight="1">
      <c r="A651" s="153"/>
      <c r="B651" s="153"/>
      <c r="C651" s="153"/>
      <c r="D651" s="153"/>
      <c r="E651" s="154"/>
      <c r="F651" s="155"/>
      <c r="G651" s="155"/>
      <c r="H651" s="155"/>
      <c r="I651" s="155"/>
      <c r="J651" s="154"/>
      <c r="K651" s="155"/>
      <c r="L651" s="155"/>
      <c r="M651" s="155"/>
      <c r="N651" s="155"/>
      <c r="O651" s="154"/>
      <c r="P651" s="155"/>
      <c r="Q651" s="155"/>
      <c r="R651" s="155"/>
      <c r="S651" s="155"/>
      <c r="T651" s="154"/>
      <c r="U651" s="155"/>
      <c r="V651" s="155"/>
      <c r="W651" s="155"/>
      <c r="X651" s="155"/>
      <c r="Y651" s="154"/>
      <c r="Z651" s="155"/>
      <c r="AA651" s="155"/>
      <c r="AB651" s="155"/>
      <c r="AC651" s="155"/>
      <c r="AD651" s="154"/>
      <c r="AE651" s="155"/>
      <c r="AF651" s="155"/>
      <c r="AG651" s="155"/>
      <c r="AH651" s="155"/>
      <c r="AI651" s="154"/>
      <c r="AJ651" s="155"/>
      <c r="AK651" s="155"/>
      <c r="AL651" s="155"/>
      <c r="AM651" s="155"/>
      <c r="AN651" s="156"/>
    </row>
    <row r="652" spans="1:40" s="28" customFormat="1" ht="19" customHeight="1">
      <c r="A652" s="153"/>
      <c r="B652" s="153"/>
      <c r="C652" s="153"/>
      <c r="D652" s="153"/>
      <c r="E652" s="154"/>
      <c r="F652" s="155"/>
      <c r="G652" s="155"/>
      <c r="H652" s="155"/>
      <c r="I652" s="155"/>
      <c r="J652" s="154"/>
      <c r="K652" s="155"/>
      <c r="L652" s="155"/>
      <c r="M652" s="155"/>
      <c r="N652" s="155"/>
      <c r="O652" s="154"/>
      <c r="P652" s="155"/>
      <c r="Q652" s="155"/>
      <c r="R652" s="155"/>
      <c r="S652" s="155"/>
      <c r="T652" s="154"/>
      <c r="U652" s="155"/>
      <c r="V652" s="155"/>
      <c r="W652" s="155"/>
      <c r="X652" s="155"/>
      <c r="Y652" s="154"/>
      <c r="Z652" s="155"/>
      <c r="AA652" s="155"/>
      <c r="AB652" s="155"/>
      <c r="AC652" s="155"/>
      <c r="AD652" s="154"/>
      <c r="AE652" s="155"/>
      <c r="AF652" s="155"/>
      <c r="AG652" s="155"/>
      <c r="AH652" s="155"/>
      <c r="AI652" s="154"/>
      <c r="AJ652" s="155"/>
      <c r="AK652" s="155"/>
      <c r="AL652" s="155"/>
      <c r="AM652" s="155"/>
      <c r="AN652" s="156"/>
    </row>
    <row r="653" spans="1:40" s="28" customFormat="1" ht="19" customHeight="1">
      <c r="A653" s="153"/>
      <c r="B653" s="153"/>
      <c r="C653" s="153"/>
      <c r="D653" s="153"/>
      <c r="E653" s="154"/>
      <c r="F653" s="155"/>
      <c r="G653" s="155"/>
      <c r="H653" s="155"/>
      <c r="I653" s="155"/>
      <c r="J653" s="154"/>
      <c r="K653" s="155"/>
      <c r="L653" s="155"/>
      <c r="M653" s="155"/>
      <c r="N653" s="155"/>
      <c r="O653" s="154"/>
      <c r="P653" s="155"/>
      <c r="Q653" s="155"/>
      <c r="R653" s="155"/>
      <c r="S653" s="155"/>
      <c r="T653" s="154"/>
      <c r="U653" s="155"/>
      <c r="V653" s="155"/>
      <c r="W653" s="155"/>
      <c r="X653" s="155"/>
      <c r="Y653" s="154"/>
      <c r="Z653" s="155"/>
      <c r="AA653" s="155"/>
      <c r="AB653" s="155"/>
      <c r="AC653" s="155"/>
      <c r="AD653" s="154"/>
      <c r="AE653" s="155"/>
      <c r="AF653" s="155"/>
      <c r="AG653" s="155"/>
      <c r="AH653" s="155"/>
      <c r="AI653" s="154"/>
      <c r="AJ653" s="155"/>
      <c r="AK653" s="155"/>
      <c r="AL653" s="155"/>
      <c r="AM653" s="155"/>
      <c r="AN653" s="156"/>
    </row>
    <row r="654" spans="1:40" s="28" customFormat="1" ht="19" customHeight="1">
      <c r="A654" s="153"/>
      <c r="B654" s="153"/>
      <c r="C654" s="153"/>
      <c r="D654" s="153"/>
      <c r="E654" s="154"/>
      <c r="F654" s="155"/>
      <c r="G654" s="155"/>
      <c r="H654" s="155"/>
      <c r="I654" s="155"/>
      <c r="J654" s="154"/>
      <c r="K654" s="155"/>
      <c r="L654" s="155"/>
      <c r="M654" s="155"/>
      <c r="N654" s="155"/>
      <c r="O654" s="154"/>
      <c r="P654" s="155"/>
      <c r="Q654" s="155"/>
      <c r="R654" s="155"/>
      <c r="S654" s="155"/>
      <c r="T654" s="154"/>
      <c r="U654" s="155"/>
      <c r="V654" s="155"/>
      <c r="W654" s="155"/>
      <c r="X654" s="155"/>
      <c r="Y654" s="154"/>
      <c r="Z654" s="155"/>
      <c r="AA654" s="155"/>
      <c r="AB654" s="155"/>
      <c r="AC654" s="155"/>
      <c r="AD654" s="154"/>
      <c r="AE654" s="155"/>
      <c r="AF654" s="155"/>
      <c r="AG654" s="155"/>
      <c r="AH654" s="155"/>
      <c r="AI654" s="154"/>
      <c r="AJ654" s="155"/>
      <c r="AK654" s="155"/>
      <c r="AL654" s="155"/>
      <c r="AM654" s="155"/>
      <c r="AN654" s="156"/>
    </row>
    <row r="655" spans="1:40" s="28" customFormat="1" ht="19" customHeight="1">
      <c r="A655" s="153"/>
      <c r="B655" s="153"/>
      <c r="C655" s="153"/>
      <c r="D655" s="153"/>
      <c r="E655" s="154"/>
      <c r="F655" s="155"/>
      <c r="G655" s="155"/>
      <c r="H655" s="155"/>
      <c r="I655" s="155"/>
      <c r="J655" s="154"/>
      <c r="K655" s="155"/>
      <c r="L655" s="155"/>
      <c r="M655" s="155"/>
      <c r="N655" s="155"/>
      <c r="O655" s="154"/>
      <c r="P655" s="155"/>
      <c r="Q655" s="155"/>
      <c r="R655" s="155"/>
      <c r="S655" s="155"/>
      <c r="T655" s="154"/>
      <c r="U655" s="155"/>
      <c r="V655" s="155"/>
      <c r="W655" s="155"/>
      <c r="X655" s="155"/>
      <c r="Y655" s="154"/>
      <c r="Z655" s="155"/>
      <c r="AA655" s="155"/>
      <c r="AB655" s="155"/>
      <c r="AC655" s="155"/>
      <c r="AD655" s="154"/>
      <c r="AE655" s="155"/>
      <c r="AF655" s="155"/>
      <c r="AG655" s="155"/>
      <c r="AH655" s="155"/>
      <c r="AI655" s="154"/>
      <c r="AJ655" s="155"/>
      <c r="AK655" s="155"/>
      <c r="AL655" s="155"/>
      <c r="AM655" s="155"/>
      <c r="AN655" s="156"/>
    </row>
    <row r="656" spans="1:40" s="28" customFormat="1" ht="19" customHeight="1">
      <c r="A656" s="153"/>
      <c r="B656" s="153"/>
      <c r="C656" s="153"/>
      <c r="D656" s="153"/>
      <c r="E656" s="154"/>
      <c r="F656" s="155"/>
      <c r="G656" s="155"/>
      <c r="H656" s="155"/>
      <c r="I656" s="155"/>
      <c r="J656" s="154"/>
      <c r="K656" s="155"/>
      <c r="L656" s="155"/>
      <c r="M656" s="155"/>
      <c r="N656" s="155"/>
      <c r="O656" s="154"/>
      <c r="P656" s="155"/>
      <c r="Q656" s="155"/>
      <c r="R656" s="155"/>
      <c r="S656" s="155"/>
      <c r="T656" s="154"/>
      <c r="U656" s="155"/>
      <c r="V656" s="155"/>
      <c r="W656" s="155"/>
      <c r="X656" s="155"/>
      <c r="Y656" s="154"/>
      <c r="Z656" s="155"/>
      <c r="AA656" s="155"/>
      <c r="AB656" s="155"/>
      <c r="AC656" s="155"/>
      <c r="AD656" s="154"/>
      <c r="AE656" s="155"/>
      <c r="AF656" s="155"/>
      <c r="AG656" s="155"/>
      <c r="AH656" s="155"/>
      <c r="AI656" s="154"/>
      <c r="AJ656" s="155"/>
      <c r="AK656" s="155"/>
      <c r="AL656" s="155"/>
      <c r="AM656" s="155"/>
      <c r="AN656" s="156"/>
    </row>
    <row r="657" spans="1:40" s="28" customFormat="1" ht="19" customHeight="1">
      <c r="A657" s="153"/>
      <c r="B657" s="153"/>
      <c r="C657" s="153"/>
      <c r="D657" s="153"/>
      <c r="E657" s="154"/>
      <c r="F657" s="155"/>
      <c r="G657" s="155"/>
      <c r="H657" s="155"/>
      <c r="I657" s="155"/>
      <c r="J657" s="154"/>
      <c r="K657" s="155"/>
      <c r="L657" s="155"/>
      <c r="M657" s="155"/>
      <c r="N657" s="155"/>
      <c r="O657" s="154"/>
      <c r="P657" s="155"/>
      <c r="Q657" s="155"/>
      <c r="R657" s="155"/>
      <c r="S657" s="155"/>
      <c r="T657" s="154"/>
      <c r="U657" s="155"/>
      <c r="V657" s="155"/>
      <c r="W657" s="155"/>
      <c r="X657" s="155"/>
      <c r="Y657" s="154"/>
      <c r="Z657" s="155"/>
      <c r="AA657" s="155"/>
      <c r="AB657" s="155"/>
      <c r="AC657" s="155"/>
      <c r="AD657" s="154"/>
      <c r="AE657" s="155"/>
      <c r="AF657" s="155"/>
      <c r="AG657" s="155"/>
      <c r="AH657" s="155"/>
      <c r="AI657" s="154"/>
      <c r="AJ657" s="155"/>
      <c r="AK657" s="155"/>
      <c r="AL657" s="155"/>
      <c r="AM657" s="155"/>
      <c r="AN657" s="156"/>
    </row>
    <row r="658" spans="1:40" s="28" customFormat="1" ht="19" customHeight="1">
      <c r="A658" s="153"/>
      <c r="B658" s="153"/>
      <c r="C658" s="153"/>
      <c r="D658" s="153"/>
      <c r="E658" s="154"/>
      <c r="F658" s="155"/>
      <c r="G658" s="155"/>
      <c r="H658" s="155"/>
      <c r="I658" s="155"/>
      <c r="J658" s="154"/>
      <c r="K658" s="155"/>
      <c r="L658" s="155"/>
      <c r="M658" s="155"/>
      <c r="N658" s="155"/>
      <c r="O658" s="154"/>
      <c r="P658" s="155"/>
      <c r="Q658" s="155"/>
      <c r="R658" s="155"/>
      <c r="S658" s="155"/>
      <c r="T658" s="154"/>
      <c r="U658" s="155"/>
      <c r="V658" s="155"/>
      <c r="W658" s="155"/>
      <c r="X658" s="155"/>
      <c r="Y658" s="154"/>
      <c r="Z658" s="155"/>
      <c r="AA658" s="155"/>
      <c r="AB658" s="155"/>
      <c r="AC658" s="155"/>
      <c r="AD658" s="154"/>
      <c r="AE658" s="155"/>
      <c r="AF658" s="155"/>
      <c r="AG658" s="155"/>
      <c r="AH658" s="155"/>
      <c r="AI658" s="154"/>
      <c r="AJ658" s="155"/>
      <c r="AK658" s="155"/>
      <c r="AL658" s="155"/>
      <c r="AM658" s="155"/>
      <c r="AN658" s="156"/>
    </row>
    <row r="659" spans="1:40" s="28" customFormat="1" ht="19" customHeight="1">
      <c r="A659" s="153"/>
      <c r="B659" s="153"/>
      <c r="C659" s="153"/>
      <c r="D659" s="153"/>
      <c r="E659" s="154"/>
      <c r="F659" s="155"/>
      <c r="G659" s="155"/>
      <c r="H659" s="155"/>
      <c r="I659" s="155"/>
      <c r="J659" s="154"/>
      <c r="K659" s="155"/>
      <c r="L659" s="155"/>
      <c r="M659" s="155"/>
      <c r="N659" s="155"/>
      <c r="O659" s="154"/>
      <c r="P659" s="155"/>
      <c r="Q659" s="155"/>
      <c r="R659" s="155"/>
      <c r="S659" s="155"/>
      <c r="T659" s="154"/>
      <c r="U659" s="155"/>
      <c r="V659" s="155"/>
      <c r="W659" s="155"/>
      <c r="X659" s="155"/>
      <c r="Y659" s="154"/>
      <c r="Z659" s="155"/>
      <c r="AA659" s="155"/>
      <c r="AB659" s="155"/>
      <c r="AC659" s="155"/>
      <c r="AD659" s="154"/>
      <c r="AE659" s="155"/>
      <c r="AF659" s="155"/>
      <c r="AG659" s="155"/>
      <c r="AH659" s="155"/>
      <c r="AI659" s="154"/>
      <c r="AJ659" s="155"/>
      <c r="AK659" s="155"/>
      <c r="AL659" s="155"/>
      <c r="AM659" s="155"/>
      <c r="AN659" s="156"/>
    </row>
    <row r="660" spans="1:40" s="28" customFormat="1" ht="19" customHeight="1">
      <c r="A660" s="153"/>
      <c r="B660" s="153"/>
      <c r="C660" s="153"/>
      <c r="D660" s="153"/>
      <c r="E660" s="154"/>
      <c r="F660" s="155"/>
      <c r="G660" s="155"/>
      <c r="H660" s="155"/>
      <c r="I660" s="155"/>
      <c r="J660" s="154"/>
      <c r="K660" s="155"/>
      <c r="L660" s="155"/>
      <c r="M660" s="155"/>
      <c r="N660" s="155"/>
      <c r="O660" s="154"/>
      <c r="P660" s="155"/>
      <c r="Q660" s="155"/>
      <c r="R660" s="155"/>
      <c r="S660" s="155"/>
      <c r="T660" s="154"/>
      <c r="U660" s="155"/>
      <c r="V660" s="155"/>
      <c r="W660" s="155"/>
      <c r="X660" s="155"/>
      <c r="Y660" s="154"/>
      <c r="Z660" s="155"/>
      <c r="AA660" s="155"/>
      <c r="AB660" s="155"/>
      <c r="AC660" s="155"/>
      <c r="AD660" s="154"/>
      <c r="AE660" s="155"/>
      <c r="AF660" s="155"/>
      <c r="AG660" s="155"/>
      <c r="AH660" s="155"/>
      <c r="AI660" s="154"/>
      <c r="AJ660" s="155"/>
      <c r="AK660" s="155"/>
      <c r="AL660" s="155"/>
      <c r="AM660" s="155"/>
      <c r="AN660" s="156"/>
    </row>
    <row r="661" spans="1:40" s="28" customFormat="1" ht="19" customHeight="1">
      <c r="A661" s="153"/>
      <c r="B661" s="153"/>
      <c r="C661" s="153"/>
      <c r="D661" s="153"/>
      <c r="E661" s="154"/>
      <c r="F661" s="155"/>
      <c r="G661" s="155"/>
      <c r="H661" s="155"/>
      <c r="I661" s="155"/>
      <c r="J661" s="154"/>
      <c r="K661" s="155"/>
      <c r="L661" s="155"/>
      <c r="M661" s="155"/>
      <c r="N661" s="155"/>
      <c r="O661" s="154"/>
      <c r="P661" s="155"/>
      <c r="Q661" s="155"/>
      <c r="R661" s="155"/>
      <c r="S661" s="155"/>
      <c r="T661" s="154"/>
      <c r="U661" s="155"/>
      <c r="V661" s="155"/>
      <c r="W661" s="155"/>
      <c r="X661" s="155"/>
      <c r="Y661" s="154"/>
      <c r="Z661" s="155"/>
      <c r="AA661" s="155"/>
      <c r="AB661" s="155"/>
      <c r="AC661" s="155"/>
      <c r="AD661" s="154"/>
      <c r="AE661" s="155"/>
      <c r="AF661" s="155"/>
      <c r="AG661" s="155"/>
      <c r="AH661" s="155"/>
      <c r="AI661" s="154"/>
      <c r="AJ661" s="155"/>
      <c r="AK661" s="155"/>
      <c r="AL661" s="155"/>
      <c r="AM661" s="155"/>
      <c r="AN661" s="156"/>
    </row>
    <row r="662" spans="1:40" s="28" customFormat="1" ht="19" customHeight="1">
      <c r="A662" s="153"/>
      <c r="B662" s="153"/>
      <c r="C662" s="153"/>
      <c r="D662" s="153"/>
      <c r="E662" s="154"/>
      <c r="F662" s="155"/>
      <c r="G662" s="155"/>
      <c r="H662" s="155"/>
      <c r="I662" s="155"/>
      <c r="J662" s="154"/>
      <c r="K662" s="155"/>
      <c r="L662" s="155"/>
      <c r="M662" s="155"/>
      <c r="N662" s="155"/>
      <c r="O662" s="154"/>
      <c r="P662" s="155"/>
      <c r="Q662" s="155"/>
      <c r="R662" s="155"/>
      <c r="S662" s="155"/>
      <c r="T662" s="154"/>
      <c r="U662" s="155"/>
      <c r="V662" s="155"/>
      <c r="W662" s="155"/>
      <c r="X662" s="155"/>
      <c r="Y662" s="154"/>
      <c r="Z662" s="155"/>
      <c r="AA662" s="155"/>
      <c r="AB662" s="155"/>
      <c r="AC662" s="155"/>
      <c r="AD662" s="154"/>
      <c r="AE662" s="155"/>
      <c r="AF662" s="155"/>
      <c r="AG662" s="155"/>
      <c r="AH662" s="155"/>
      <c r="AI662" s="154"/>
      <c r="AJ662" s="155"/>
      <c r="AK662" s="155"/>
      <c r="AL662" s="155"/>
      <c r="AM662" s="155"/>
      <c r="AN662" s="156"/>
    </row>
    <row r="663" spans="1:40" s="28" customFormat="1" ht="19" customHeight="1">
      <c r="A663" s="153"/>
      <c r="B663" s="153"/>
      <c r="C663" s="153"/>
      <c r="D663" s="153"/>
      <c r="E663" s="154"/>
      <c r="F663" s="155"/>
      <c r="G663" s="155"/>
      <c r="H663" s="155"/>
      <c r="I663" s="155"/>
      <c r="J663" s="154"/>
      <c r="K663" s="155"/>
      <c r="L663" s="155"/>
      <c r="M663" s="155"/>
      <c r="N663" s="155"/>
      <c r="O663" s="154"/>
      <c r="P663" s="155"/>
      <c r="Q663" s="155"/>
      <c r="R663" s="155"/>
      <c r="S663" s="155"/>
      <c r="T663" s="154"/>
      <c r="U663" s="155"/>
      <c r="V663" s="155"/>
      <c r="W663" s="155"/>
      <c r="X663" s="155"/>
      <c r="Y663" s="154"/>
      <c r="Z663" s="155"/>
      <c r="AA663" s="155"/>
      <c r="AB663" s="155"/>
      <c r="AC663" s="155"/>
      <c r="AD663" s="154"/>
      <c r="AE663" s="155"/>
      <c r="AF663" s="155"/>
      <c r="AG663" s="155"/>
      <c r="AH663" s="155"/>
      <c r="AI663" s="154"/>
      <c r="AJ663" s="155"/>
      <c r="AK663" s="155"/>
      <c r="AL663" s="155"/>
      <c r="AM663" s="155"/>
      <c r="AN663" s="156"/>
    </row>
    <row r="664" spans="1:40" s="28" customFormat="1" ht="19" customHeight="1">
      <c r="A664" s="153"/>
      <c r="B664" s="153"/>
      <c r="C664" s="153"/>
      <c r="D664" s="153"/>
      <c r="E664" s="154"/>
      <c r="F664" s="155"/>
      <c r="G664" s="155"/>
      <c r="H664" s="155"/>
      <c r="I664" s="155"/>
      <c r="J664" s="154"/>
      <c r="K664" s="155"/>
      <c r="L664" s="155"/>
      <c r="M664" s="155"/>
      <c r="N664" s="155"/>
      <c r="O664" s="154"/>
      <c r="P664" s="155"/>
      <c r="Q664" s="155"/>
      <c r="R664" s="155"/>
      <c r="S664" s="155"/>
      <c r="T664" s="154"/>
      <c r="U664" s="155"/>
      <c r="V664" s="155"/>
      <c r="W664" s="155"/>
      <c r="X664" s="155"/>
      <c r="Y664" s="154"/>
      <c r="Z664" s="155"/>
      <c r="AA664" s="155"/>
      <c r="AB664" s="155"/>
      <c r="AC664" s="155"/>
      <c r="AD664" s="154"/>
      <c r="AE664" s="155"/>
      <c r="AF664" s="155"/>
      <c r="AG664" s="155"/>
      <c r="AH664" s="155"/>
      <c r="AI664" s="154"/>
      <c r="AJ664" s="155"/>
      <c r="AK664" s="155"/>
      <c r="AL664" s="155"/>
      <c r="AM664" s="155"/>
      <c r="AN664" s="156"/>
    </row>
    <row r="665" spans="1:40" s="28" customFormat="1" ht="19" customHeight="1">
      <c r="A665" s="153"/>
      <c r="B665" s="153"/>
      <c r="C665" s="153"/>
      <c r="D665" s="153"/>
      <c r="E665" s="154"/>
      <c r="F665" s="155"/>
      <c r="G665" s="155"/>
      <c r="H665" s="155"/>
      <c r="I665" s="155"/>
      <c r="J665" s="154"/>
      <c r="K665" s="155"/>
      <c r="L665" s="155"/>
      <c r="M665" s="155"/>
      <c r="N665" s="155"/>
      <c r="O665" s="154"/>
      <c r="P665" s="155"/>
      <c r="Q665" s="155"/>
      <c r="R665" s="155"/>
      <c r="S665" s="155"/>
      <c r="T665" s="154"/>
      <c r="U665" s="155"/>
      <c r="V665" s="155"/>
      <c r="W665" s="155"/>
      <c r="X665" s="155"/>
      <c r="Y665" s="154"/>
      <c r="Z665" s="155"/>
      <c r="AA665" s="155"/>
      <c r="AB665" s="155"/>
      <c r="AC665" s="155"/>
      <c r="AD665" s="154"/>
      <c r="AE665" s="155"/>
      <c r="AF665" s="155"/>
      <c r="AG665" s="155"/>
      <c r="AH665" s="155"/>
      <c r="AI665" s="154"/>
      <c r="AJ665" s="155"/>
      <c r="AK665" s="155"/>
      <c r="AL665" s="155"/>
      <c r="AM665" s="155"/>
      <c r="AN665" s="156"/>
    </row>
    <row r="666" spans="1:40" s="28" customFormat="1" ht="19" customHeight="1">
      <c r="A666" s="153"/>
      <c r="B666" s="153"/>
      <c r="C666" s="153"/>
      <c r="D666" s="153"/>
      <c r="E666" s="154"/>
      <c r="F666" s="155"/>
      <c r="G666" s="155"/>
      <c r="H666" s="155"/>
      <c r="I666" s="155"/>
      <c r="J666" s="154"/>
      <c r="K666" s="155"/>
      <c r="L666" s="155"/>
      <c r="M666" s="155"/>
      <c r="N666" s="155"/>
      <c r="O666" s="154"/>
      <c r="P666" s="155"/>
      <c r="Q666" s="155"/>
      <c r="R666" s="155"/>
      <c r="S666" s="155"/>
      <c r="T666" s="154"/>
      <c r="U666" s="155"/>
      <c r="V666" s="155"/>
      <c r="W666" s="155"/>
      <c r="X666" s="155"/>
      <c r="Y666" s="154"/>
      <c r="Z666" s="155"/>
      <c r="AA666" s="155"/>
      <c r="AB666" s="155"/>
      <c r="AC666" s="155"/>
      <c r="AD666" s="154"/>
      <c r="AE666" s="155"/>
      <c r="AF666" s="155"/>
      <c r="AG666" s="155"/>
      <c r="AH666" s="155"/>
      <c r="AI666" s="154"/>
      <c r="AJ666" s="155"/>
      <c r="AK666" s="155"/>
      <c r="AL666" s="155"/>
      <c r="AM666" s="155"/>
      <c r="AN666" s="156"/>
    </row>
    <row r="667" spans="1:40" s="28" customFormat="1" ht="19" customHeight="1">
      <c r="A667" s="153"/>
      <c r="B667" s="153"/>
      <c r="C667" s="153"/>
      <c r="D667" s="153"/>
      <c r="E667" s="154"/>
      <c r="F667" s="155"/>
      <c r="G667" s="155"/>
      <c r="H667" s="155"/>
      <c r="I667" s="155"/>
      <c r="J667" s="154"/>
      <c r="K667" s="155"/>
      <c r="L667" s="155"/>
      <c r="M667" s="155"/>
      <c r="N667" s="155"/>
      <c r="O667" s="154"/>
      <c r="P667" s="155"/>
      <c r="Q667" s="155"/>
      <c r="R667" s="155"/>
      <c r="S667" s="155"/>
      <c r="T667" s="154"/>
      <c r="U667" s="155"/>
      <c r="V667" s="155"/>
      <c r="W667" s="155"/>
      <c r="X667" s="155"/>
      <c r="Y667" s="154"/>
      <c r="Z667" s="155"/>
      <c r="AA667" s="155"/>
      <c r="AB667" s="155"/>
      <c r="AC667" s="155"/>
      <c r="AD667" s="154"/>
      <c r="AE667" s="155"/>
      <c r="AF667" s="155"/>
      <c r="AG667" s="155"/>
      <c r="AH667" s="155"/>
      <c r="AI667" s="154"/>
      <c r="AJ667" s="155"/>
      <c r="AK667" s="155"/>
      <c r="AL667" s="155"/>
      <c r="AM667" s="155"/>
      <c r="AN667" s="156"/>
    </row>
    <row r="668" spans="1:40" s="28" customFormat="1" ht="19" customHeight="1">
      <c r="A668" s="153"/>
      <c r="B668" s="153"/>
      <c r="C668" s="153"/>
      <c r="D668" s="153"/>
      <c r="E668" s="154"/>
      <c r="F668" s="155"/>
      <c r="G668" s="155"/>
      <c r="H668" s="155"/>
      <c r="I668" s="155"/>
      <c r="J668" s="154"/>
      <c r="K668" s="155"/>
      <c r="L668" s="155"/>
      <c r="M668" s="155"/>
      <c r="N668" s="155"/>
      <c r="O668" s="154"/>
      <c r="P668" s="155"/>
      <c r="Q668" s="155"/>
      <c r="R668" s="155"/>
      <c r="S668" s="155"/>
      <c r="T668" s="154"/>
      <c r="U668" s="155"/>
      <c r="V668" s="155"/>
      <c r="W668" s="155"/>
      <c r="X668" s="155"/>
      <c r="Y668" s="154"/>
      <c r="Z668" s="155"/>
      <c r="AA668" s="155"/>
      <c r="AB668" s="155"/>
      <c r="AC668" s="155"/>
      <c r="AD668" s="154"/>
      <c r="AE668" s="155"/>
      <c r="AF668" s="155"/>
      <c r="AG668" s="155"/>
      <c r="AH668" s="155"/>
      <c r="AI668" s="154"/>
      <c r="AJ668" s="155"/>
      <c r="AK668" s="155"/>
      <c r="AL668" s="155"/>
      <c r="AM668" s="155"/>
      <c r="AN668" s="156"/>
    </row>
    <row r="669" spans="1:40" s="28" customFormat="1" ht="19" customHeight="1">
      <c r="A669" s="153"/>
      <c r="B669" s="153"/>
      <c r="C669" s="153"/>
      <c r="D669" s="153"/>
      <c r="E669" s="154"/>
      <c r="F669" s="155"/>
      <c r="G669" s="155"/>
      <c r="H669" s="155"/>
      <c r="I669" s="155"/>
      <c r="J669" s="154"/>
      <c r="K669" s="155"/>
      <c r="L669" s="155"/>
      <c r="M669" s="155"/>
      <c r="N669" s="155"/>
      <c r="O669" s="154"/>
      <c r="P669" s="155"/>
      <c r="Q669" s="155"/>
      <c r="R669" s="155"/>
      <c r="S669" s="155"/>
      <c r="T669" s="154"/>
      <c r="U669" s="155"/>
      <c r="V669" s="155"/>
      <c r="W669" s="155"/>
      <c r="X669" s="155"/>
      <c r="Y669" s="154"/>
      <c r="Z669" s="155"/>
      <c r="AA669" s="155"/>
      <c r="AB669" s="155"/>
      <c r="AC669" s="155"/>
      <c r="AD669" s="154"/>
      <c r="AE669" s="155"/>
      <c r="AF669" s="155"/>
      <c r="AG669" s="155"/>
      <c r="AH669" s="155"/>
      <c r="AI669" s="154"/>
      <c r="AJ669" s="155"/>
      <c r="AK669" s="155"/>
      <c r="AL669" s="155"/>
      <c r="AM669" s="155"/>
      <c r="AN669" s="156"/>
    </row>
    <row r="670" spans="1:40" s="28" customFormat="1" ht="19" customHeight="1">
      <c r="A670" s="153"/>
      <c r="B670" s="153"/>
      <c r="C670" s="153"/>
      <c r="D670" s="153"/>
      <c r="E670" s="154"/>
      <c r="F670" s="155"/>
      <c r="G670" s="155"/>
      <c r="H670" s="155"/>
      <c r="I670" s="155"/>
      <c r="J670" s="154"/>
      <c r="K670" s="155"/>
      <c r="L670" s="155"/>
      <c r="M670" s="155"/>
      <c r="N670" s="155"/>
      <c r="O670" s="154"/>
      <c r="P670" s="155"/>
      <c r="Q670" s="155"/>
      <c r="R670" s="155"/>
      <c r="S670" s="155"/>
      <c r="T670" s="154"/>
      <c r="U670" s="155"/>
      <c r="V670" s="155"/>
      <c r="W670" s="155"/>
      <c r="X670" s="155"/>
      <c r="Y670" s="154"/>
      <c r="Z670" s="155"/>
      <c r="AA670" s="155"/>
      <c r="AB670" s="155"/>
      <c r="AC670" s="155"/>
      <c r="AD670" s="154"/>
      <c r="AE670" s="155"/>
      <c r="AF670" s="155"/>
      <c r="AG670" s="155"/>
      <c r="AH670" s="155"/>
      <c r="AI670" s="154"/>
      <c r="AJ670" s="155"/>
      <c r="AK670" s="155"/>
      <c r="AL670" s="155"/>
      <c r="AM670" s="155"/>
      <c r="AN670" s="156"/>
    </row>
    <row r="671" spans="1:40" s="28" customFormat="1" ht="19" customHeight="1">
      <c r="A671" s="153"/>
      <c r="B671" s="153"/>
      <c r="C671" s="153"/>
      <c r="D671" s="153"/>
      <c r="E671" s="154"/>
      <c r="F671" s="155"/>
      <c r="G671" s="155"/>
      <c r="H671" s="155"/>
      <c r="I671" s="155"/>
      <c r="J671" s="154"/>
      <c r="K671" s="155"/>
      <c r="L671" s="155"/>
      <c r="M671" s="155"/>
      <c r="N671" s="155"/>
      <c r="O671" s="154"/>
      <c r="P671" s="155"/>
      <c r="Q671" s="155"/>
      <c r="R671" s="155"/>
      <c r="S671" s="155"/>
      <c r="T671" s="154"/>
      <c r="U671" s="155"/>
      <c r="V671" s="155"/>
      <c r="W671" s="155"/>
      <c r="X671" s="155"/>
      <c r="Y671" s="154"/>
      <c r="Z671" s="155"/>
      <c r="AA671" s="155"/>
      <c r="AB671" s="155"/>
      <c r="AC671" s="155"/>
      <c r="AD671" s="154"/>
      <c r="AE671" s="155"/>
      <c r="AF671" s="155"/>
      <c r="AG671" s="155"/>
      <c r="AH671" s="155"/>
      <c r="AI671" s="154"/>
      <c r="AJ671" s="155"/>
      <c r="AK671" s="155"/>
      <c r="AL671" s="155"/>
      <c r="AM671" s="155"/>
      <c r="AN671" s="156"/>
    </row>
    <row r="672" spans="1:40" s="28" customFormat="1" ht="19" customHeight="1">
      <c r="A672" s="153"/>
      <c r="B672" s="153"/>
      <c r="C672" s="153"/>
      <c r="D672" s="153"/>
      <c r="E672" s="154"/>
      <c r="F672" s="155"/>
      <c r="G672" s="155"/>
      <c r="H672" s="155"/>
      <c r="I672" s="155"/>
      <c r="J672" s="154"/>
      <c r="K672" s="155"/>
      <c r="L672" s="155"/>
      <c r="M672" s="155"/>
      <c r="N672" s="155"/>
      <c r="O672" s="154"/>
      <c r="P672" s="155"/>
      <c r="Q672" s="155"/>
      <c r="R672" s="155"/>
      <c r="S672" s="155"/>
      <c r="T672" s="154"/>
      <c r="U672" s="155"/>
      <c r="V672" s="155"/>
      <c r="W672" s="155"/>
      <c r="X672" s="155"/>
      <c r="Y672" s="154"/>
      <c r="Z672" s="155"/>
      <c r="AA672" s="155"/>
      <c r="AB672" s="155"/>
      <c r="AC672" s="155"/>
      <c r="AD672" s="154"/>
      <c r="AE672" s="155"/>
      <c r="AF672" s="155"/>
      <c r="AG672" s="155"/>
      <c r="AH672" s="155"/>
      <c r="AI672" s="154"/>
      <c r="AJ672" s="155"/>
      <c r="AK672" s="155"/>
      <c r="AL672" s="155"/>
      <c r="AM672" s="155"/>
      <c r="AN672" s="156"/>
    </row>
    <row r="673" spans="1:40" s="28" customFormat="1" ht="19" customHeight="1">
      <c r="A673" s="153"/>
      <c r="B673" s="153"/>
      <c r="C673" s="153"/>
      <c r="D673" s="153"/>
      <c r="E673" s="154"/>
      <c r="F673" s="155"/>
      <c r="G673" s="155"/>
      <c r="H673" s="155"/>
      <c r="I673" s="155"/>
      <c r="J673" s="154"/>
      <c r="K673" s="155"/>
      <c r="L673" s="155"/>
      <c r="M673" s="155"/>
      <c r="N673" s="155"/>
      <c r="O673" s="154"/>
      <c r="P673" s="155"/>
      <c r="Q673" s="155"/>
      <c r="R673" s="155"/>
      <c r="S673" s="155"/>
      <c r="T673" s="154"/>
      <c r="U673" s="155"/>
      <c r="V673" s="155"/>
      <c r="W673" s="155"/>
      <c r="X673" s="155"/>
      <c r="Y673" s="154"/>
      <c r="Z673" s="155"/>
      <c r="AA673" s="155"/>
      <c r="AB673" s="155"/>
      <c r="AC673" s="155"/>
      <c r="AD673" s="154"/>
      <c r="AE673" s="155"/>
      <c r="AF673" s="155"/>
      <c r="AG673" s="155"/>
      <c r="AH673" s="155"/>
      <c r="AI673" s="154"/>
      <c r="AJ673" s="155"/>
      <c r="AK673" s="155"/>
      <c r="AL673" s="155"/>
      <c r="AM673" s="155"/>
      <c r="AN673" s="156"/>
    </row>
    <row r="674" spans="1:40" s="28" customFormat="1" ht="19" customHeight="1">
      <c r="A674" s="153"/>
      <c r="B674" s="153"/>
      <c r="C674" s="153"/>
      <c r="D674" s="153"/>
      <c r="E674" s="154"/>
      <c r="F674" s="155"/>
      <c r="G674" s="155"/>
      <c r="H674" s="155"/>
      <c r="I674" s="155"/>
      <c r="J674" s="154"/>
      <c r="K674" s="155"/>
      <c r="L674" s="155"/>
      <c r="M674" s="155"/>
      <c r="N674" s="155"/>
      <c r="O674" s="154"/>
      <c r="P674" s="155"/>
      <c r="Q674" s="155"/>
      <c r="R674" s="155"/>
      <c r="S674" s="155"/>
      <c r="T674" s="154"/>
      <c r="U674" s="155"/>
      <c r="V674" s="155"/>
      <c r="W674" s="155"/>
      <c r="X674" s="155"/>
      <c r="Y674" s="154"/>
      <c r="Z674" s="155"/>
      <c r="AA674" s="155"/>
      <c r="AB674" s="155"/>
      <c r="AC674" s="155"/>
      <c r="AD674" s="154"/>
      <c r="AE674" s="155"/>
      <c r="AF674" s="155"/>
      <c r="AG674" s="155"/>
      <c r="AH674" s="155"/>
      <c r="AI674" s="154"/>
      <c r="AJ674" s="155"/>
      <c r="AK674" s="155"/>
      <c r="AL674" s="155"/>
      <c r="AM674" s="155"/>
      <c r="AN674" s="156"/>
    </row>
    <row r="675" spans="1:40" s="28" customFormat="1" ht="19" customHeight="1">
      <c r="A675" s="153"/>
      <c r="B675" s="153"/>
      <c r="C675" s="153"/>
      <c r="D675" s="153"/>
      <c r="E675" s="154"/>
      <c r="F675" s="155"/>
      <c r="G675" s="155"/>
      <c r="H675" s="155"/>
      <c r="I675" s="155"/>
      <c r="J675" s="154"/>
      <c r="K675" s="155"/>
      <c r="L675" s="155"/>
      <c r="M675" s="155"/>
      <c r="N675" s="155"/>
      <c r="O675" s="154"/>
      <c r="P675" s="155"/>
      <c r="Q675" s="155"/>
      <c r="R675" s="155"/>
      <c r="S675" s="155"/>
      <c r="T675" s="154"/>
      <c r="U675" s="155"/>
      <c r="V675" s="155"/>
      <c r="W675" s="155"/>
      <c r="X675" s="155"/>
      <c r="Y675" s="154"/>
      <c r="Z675" s="155"/>
      <c r="AA675" s="155"/>
      <c r="AB675" s="155"/>
      <c r="AC675" s="155"/>
      <c r="AD675" s="154"/>
      <c r="AE675" s="155"/>
      <c r="AF675" s="155"/>
      <c r="AG675" s="155"/>
      <c r="AH675" s="155"/>
      <c r="AI675" s="154"/>
      <c r="AJ675" s="155"/>
      <c r="AK675" s="155"/>
      <c r="AL675" s="155"/>
      <c r="AM675" s="155"/>
      <c r="AN675" s="156"/>
    </row>
    <row r="676" spans="1:40" s="28" customFormat="1" ht="19" customHeight="1">
      <c r="A676" s="153"/>
      <c r="B676" s="153"/>
      <c r="C676" s="153"/>
      <c r="D676" s="153"/>
      <c r="E676" s="154"/>
      <c r="F676" s="155"/>
      <c r="G676" s="155"/>
      <c r="H676" s="155"/>
      <c r="I676" s="155"/>
      <c r="J676" s="154"/>
      <c r="K676" s="155"/>
      <c r="L676" s="155"/>
      <c r="M676" s="155"/>
      <c r="N676" s="155"/>
      <c r="O676" s="154"/>
      <c r="P676" s="155"/>
      <c r="Q676" s="155"/>
      <c r="R676" s="155"/>
      <c r="S676" s="155"/>
      <c r="T676" s="154"/>
      <c r="U676" s="155"/>
      <c r="V676" s="155"/>
      <c r="W676" s="155"/>
      <c r="X676" s="155"/>
      <c r="Y676" s="154"/>
      <c r="Z676" s="155"/>
      <c r="AA676" s="155"/>
      <c r="AB676" s="155"/>
      <c r="AC676" s="155"/>
      <c r="AD676" s="154"/>
      <c r="AE676" s="155"/>
      <c r="AF676" s="155"/>
      <c r="AG676" s="155"/>
      <c r="AH676" s="155"/>
      <c r="AI676" s="154"/>
      <c r="AJ676" s="155"/>
      <c r="AK676" s="155"/>
      <c r="AL676" s="155"/>
      <c r="AM676" s="155"/>
      <c r="AN676" s="156"/>
    </row>
    <row r="677" spans="1:40" s="28" customFormat="1" ht="19" customHeight="1">
      <c r="A677" s="153"/>
      <c r="B677" s="153"/>
      <c r="C677" s="153"/>
      <c r="D677" s="153"/>
      <c r="E677" s="154"/>
      <c r="F677" s="155"/>
      <c r="G677" s="155"/>
      <c r="H677" s="155"/>
      <c r="I677" s="155"/>
      <c r="J677" s="154"/>
      <c r="K677" s="155"/>
      <c r="L677" s="155"/>
      <c r="M677" s="155"/>
      <c r="N677" s="155"/>
      <c r="O677" s="154"/>
      <c r="P677" s="155"/>
      <c r="Q677" s="155"/>
      <c r="R677" s="155"/>
      <c r="S677" s="155"/>
      <c r="T677" s="154"/>
      <c r="U677" s="155"/>
      <c r="V677" s="155"/>
      <c r="W677" s="155"/>
      <c r="X677" s="155"/>
      <c r="Y677" s="154"/>
      <c r="Z677" s="155"/>
      <c r="AA677" s="155"/>
      <c r="AB677" s="155"/>
      <c r="AC677" s="155"/>
      <c r="AD677" s="154"/>
      <c r="AE677" s="155"/>
      <c r="AF677" s="155"/>
      <c r="AG677" s="155"/>
      <c r="AH677" s="155"/>
      <c r="AI677" s="154"/>
      <c r="AJ677" s="155"/>
      <c r="AK677" s="155"/>
      <c r="AL677" s="155"/>
      <c r="AM677" s="155"/>
      <c r="AN677" s="156"/>
    </row>
    <row r="678" spans="1:40" s="28" customFormat="1" ht="19" customHeight="1">
      <c r="A678" s="153"/>
      <c r="B678" s="153"/>
      <c r="C678" s="153"/>
      <c r="D678" s="153"/>
      <c r="E678" s="154"/>
      <c r="F678" s="155"/>
      <c r="G678" s="155"/>
      <c r="H678" s="155"/>
      <c r="I678" s="155"/>
      <c r="J678" s="154"/>
      <c r="K678" s="155"/>
      <c r="L678" s="155"/>
      <c r="M678" s="155"/>
      <c r="N678" s="155"/>
      <c r="O678" s="154"/>
      <c r="P678" s="155"/>
      <c r="Q678" s="155"/>
      <c r="R678" s="155"/>
      <c r="S678" s="155"/>
      <c r="T678" s="154"/>
      <c r="U678" s="155"/>
      <c r="V678" s="155"/>
      <c r="W678" s="155"/>
      <c r="X678" s="155"/>
      <c r="Y678" s="154"/>
      <c r="Z678" s="155"/>
      <c r="AA678" s="155"/>
      <c r="AB678" s="155"/>
      <c r="AC678" s="155"/>
      <c r="AD678" s="154"/>
      <c r="AE678" s="155"/>
      <c r="AF678" s="155"/>
      <c r="AG678" s="155"/>
      <c r="AH678" s="155"/>
      <c r="AI678" s="154"/>
      <c r="AJ678" s="155"/>
      <c r="AK678" s="155"/>
      <c r="AL678" s="155"/>
      <c r="AM678" s="155"/>
      <c r="AN678" s="156"/>
    </row>
    <row r="679" spans="1:40" s="28" customFormat="1" ht="19" customHeight="1">
      <c r="A679" s="153"/>
      <c r="B679" s="153"/>
      <c r="C679" s="153"/>
      <c r="D679" s="153"/>
      <c r="E679" s="154"/>
      <c r="F679" s="155"/>
      <c r="G679" s="155"/>
      <c r="H679" s="155"/>
      <c r="I679" s="155"/>
      <c r="J679" s="154"/>
      <c r="K679" s="155"/>
      <c r="L679" s="155"/>
      <c r="M679" s="155"/>
      <c r="N679" s="155"/>
      <c r="O679" s="154"/>
      <c r="P679" s="155"/>
      <c r="Q679" s="155"/>
      <c r="R679" s="155"/>
      <c r="S679" s="155"/>
      <c r="T679" s="154"/>
      <c r="U679" s="155"/>
      <c r="V679" s="155"/>
      <c r="W679" s="155"/>
      <c r="X679" s="155"/>
      <c r="Y679" s="154"/>
      <c r="Z679" s="155"/>
      <c r="AA679" s="155"/>
      <c r="AB679" s="155"/>
      <c r="AC679" s="155"/>
      <c r="AD679" s="154"/>
      <c r="AE679" s="155"/>
      <c r="AF679" s="155"/>
      <c r="AG679" s="155"/>
      <c r="AH679" s="155"/>
      <c r="AI679" s="154"/>
      <c r="AJ679" s="155"/>
      <c r="AK679" s="155"/>
      <c r="AL679" s="155"/>
      <c r="AM679" s="155"/>
      <c r="AN679" s="156"/>
    </row>
    <row r="680" spans="1:40" s="28" customFormat="1" ht="19" customHeight="1">
      <c r="A680" s="153"/>
      <c r="B680" s="153"/>
      <c r="C680" s="153"/>
      <c r="D680" s="153"/>
      <c r="E680" s="154"/>
      <c r="F680" s="155"/>
      <c r="G680" s="155"/>
      <c r="H680" s="155"/>
      <c r="I680" s="155"/>
      <c r="J680" s="154"/>
      <c r="K680" s="155"/>
      <c r="L680" s="155"/>
      <c r="M680" s="155"/>
      <c r="N680" s="155"/>
      <c r="O680" s="154"/>
      <c r="P680" s="155"/>
      <c r="Q680" s="155"/>
      <c r="R680" s="155"/>
      <c r="S680" s="155"/>
      <c r="T680" s="154"/>
      <c r="U680" s="155"/>
      <c r="V680" s="155"/>
      <c r="W680" s="155"/>
      <c r="X680" s="155"/>
      <c r="Y680" s="154"/>
      <c r="Z680" s="155"/>
      <c r="AA680" s="155"/>
      <c r="AB680" s="155"/>
      <c r="AC680" s="155"/>
      <c r="AD680" s="154"/>
      <c r="AE680" s="155"/>
      <c r="AF680" s="155"/>
      <c r="AG680" s="155"/>
      <c r="AH680" s="155"/>
      <c r="AI680" s="154"/>
      <c r="AJ680" s="155"/>
      <c r="AK680" s="155"/>
      <c r="AL680" s="155"/>
      <c r="AM680" s="155"/>
      <c r="AN680" s="156"/>
    </row>
    <row r="681" spans="1:40" s="28" customFormat="1" ht="19" customHeight="1">
      <c r="A681" s="153"/>
      <c r="B681" s="153"/>
      <c r="C681" s="153"/>
      <c r="D681" s="153"/>
      <c r="E681" s="154"/>
      <c r="F681" s="155"/>
      <c r="G681" s="155"/>
      <c r="H681" s="155"/>
      <c r="I681" s="155"/>
      <c r="J681" s="154"/>
      <c r="K681" s="155"/>
      <c r="L681" s="155"/>
      <c r="M681" s="155"/>
      <c r="N681" s="155"/>
      <c r="O681" s="154"/>
      <c r="P681" s="155"/>
      <c r="Q681" s="155"/>
      <c r="R681" s="155"/>
      <c r="S681" s="155"/>
      <c r="T681" s="154"/>
      <c r="U681" s="155"/>
      <c r="V681" s="155"/>
      <c r="W681" s="155"/>
      <c r="X681" s="155"/>
      <c r="Y681" s="154"/>
      <c r="Z681" s="155"/>
      <c r="AA681" s="155"/>
      <c r="AB681" s="155"/>
      <c r="AC681" s="155"/>
      <c r="AD681" s="154"/>
      <c r="AE681" s="155"/>
      <c r="AF681" s="155"/>
      <c r="AG681" s="155"/>
      <c r="AH681" s="155"/>
      <c r="AI681" s="154"/>
      <c r="AJ681" s="155"/>
      <c r="AK681" s="155"/>
      <c r="AL681" s="155"/>
      <c r="AM681" s="155"/>
      <c r="AN681" s="156"/>
    </row>
    <row r="682" spans="1:40" s="28" customFormat="1" ht="19" customHeight="1">
      <c r="A682" s="153"/>
      <c r="B682" s="153"/>
      <c r="C682" s="153"/>
      <c r="D682" s="153"/>
      <c r="E682" s="154"/>
      <c r="F682" s="155"/>
      <c r="G682" s="155"/>
      <c r="H682" s="155"/>
      <c r="I682" s="155"/>
      <c r="J682" s="154"/>
      <c r="K682" s="155"/>
      <c r="L682" s="155"/>
      <c r="M682" s="155"/>
      <c r="N682" s="155"/>
      <c r="O682" s="154"/>
      <c r="P682" s="155"/>
      <c r="Q682" s="155"/>
      <c r="R682" s="155"/>
      <c r="S682" s="155"/>
      <c r="T682" s="154"/>
      <c r="U682" s="155"/>
      <c r="V682" s="155"/>
      <c r="W682" s="155"/>
      <c r="X682" s="155"/>
      <c r="Y682" s="154"/>
      <c r="Z682" s="155"/>
      <c r="AA682" s="155"/>
      <c r="AB682" s="155"/>
      <c r="AC682" s="155"/>
      <c r="AD682" s="154"/>
      <c r="AE682" s="155"/>
      <c r="AF682" s="155"/>
      <c r="AG682" s="155"/>
      <c r="AH682" s="155"/>
      <c r="AI682" s="154"/>
      <c r="AJ682" s="155"/>
      <c r="AK682" s="155"/>
      <c r="AL682" s="155"/>
      <c r="AM682" s="155"/>
      <c r="AN682" s="156"/>
    </row>
    <row r="683" spans="1:40" s="28" customFormat="1" ht="19" customHeight="1">
      <c r="A683" s="153"/>
      <c r="B683" s="153"/>
      <c r="C683" s="153"/>
      <c r="D683" s="153"/>
      <c r="E683" s="154"/>
      <c r="F683" s="155"/>
      <c r="G683" s="155"/>
      <c r="H683" s="155"/>
      <c r="I683" s="155"/>
      <c r="J683" s="154"/>
      <c r="K683" s="155"/>
      <c r="L683" s="155"/>
      <c r="M683" s="155"/>
      <c r="N683" s="155"/>
      <c r="O683" s="154"/>
      <c r="P683" s="155"/>
      <c r="Q683" s="155"/>
      <c r="R683" s="155"/>
      <c r="S683" s="155"/>
      <c r="T683" s="154"/>
      <c r="U683" s="155"/>
      <c r="V683" s="155"/>
      <c r="W683" s="155"/>
      <c r="X683" s="155"/>
      <c r="Y683" s="154"/>
      <c r="Z683" s="155"/>
      <c r="AA683" s="155"/>
      <c r="AB683" s="155"/>
      <c r="AC683" s="155"/>
      <c r="AD683" s="154"/>
      <c r="AE683" s="155"/>
      <c r="AF683" s="155"/>
      <c r="AG683" s="155"/>
      <c r="AH683" s="155"/>
      <c r="AI683" s="154"/>
      <c r="AJ683" s="155"/>
      <c r="AK683" s="155"/>
      <c r="AL683" s="155"/>
      <c r="AM683" s="155"/>
      <c r="AN683" s="156"/>
    </row>
    <row r="684" spans="1:40" s="28" customFormat="1" ht="19" customHeight="1">
      <c r="A684" s="153"/>
      <c r="B684" s="153"/>
      <c r="C684" s="153"/>
      <c r="D684" s="153"/>
      <c r="E684" s="154"/>
      <c r="F684" s="155"/>
      <c r="G684" s="155"/>
      <c r="H684" s="155"/>
      <c r="I684" s="155"/>
      <c r="J684" s="154"/>
      <c r="K684" s="155"/>
      <c r="L684" s="155"/>
      <c r="M684" s="155"/>
      <c r="N684" s="155"/>
      <c r="O684" s="154"/>
      <c r="P684" s="155"/>
      <c r="Q684" s="155"/>
      <c r="R684" s="155"/>
      <c r="S684" s="155"/>
      <c r="T684" s="154"/>
      <c r="U684" s="155"/>
      <c r="V684" s="155"/>
      <c r="W684" s="155"/>
      <c r="X684" s="155"/>
      <c r="Y684" s="154"/>
      <c r="Z684" s="155"/>
      <c r="AA684" s="155"/>
      <c r="AB684" s="155"/>
      <c r="AC684" s="155"/>
      <c r="AD684" s="154"/>
      <c r="AE684" s="155"/>
      <c r="AF684" s="155"/>
      <c r="AG684" s="155"/>
      <c r="AH684" s="155"/>
      <c r="AI684" s="154"/>
      <c r="AJ684" s="155"/>
      <c r="AK684" s="155"/>
      <c r="AL684" s="155"/>
      <c r="AM684" s="155"/>
      <c r="AN684" s="156"/>
    </row>
    <row r="685" spans="1:40" s="28" customFormat="1" ht="19" customHeight="1">
      <c r="A685" s="153"/>
      <c r="B685" s="153"/>
      <c r="C685" s="153"/>
      <c r="D685" s="153"/>
      <c r="E685" s="154"/>
      <c r="F685" s="155"/>
      <c r="G685" s="155"/>
      <c r="H685" s="155"/>
      <c r="I685" s="155"/>
      <c r="J685" s="154"/>
      <c r="K685" s="155"/>
      <c r="L685" s="155"/>
      <c r="M685" s="155"/>
      <c r="N685" s="155"/>
      <c r="O685" s="154"/>
      <c r="P685" s="155"/>
      <c r="Q685" s="155"/>
      <c r="R685" s="155"/>
      <c r="S685" s="155"/>
      <c r="T685" s="154"/>
      <c r="U685" s="155"/>
      <c r="V685" s="155"/>
      <c r="W685" s="155"/>
      <c r="X685" s="155"/>
      <c r="Y685" s="154"/>
      <c r="Z685" s="155"/>
      <c r="AA685" s="155"/>
      <c r="AB685" s="155"/>
      <c r="AC685" s="155"/>
      <c r="AD685" s="154"/>
      <c r="AE685" s="155"/>
      <c r="AF685" s="155"/>
      <c r="AG685" s="155"/>
      <c r="AH685" s="155"/>
      <c r="AI685" s="154"/>
      <c r="AJ685" s="155"/>
      <c r="AK685" s="155"/>
      <c r="AL685" s="155"/>
      <c r="AM685" s="155"/>
      <c r="AN685" s="156"/>
    </row>
    <row r="686" spans="1:40" s="28" customFormat="1" ht="19" customHeight="1">
      <c r="A686" s="153"/>
      <c r="B686" s="153"/>
      <c r="C686" s="153"/>
      <c r="D686" s="153"/>
      <c r="E686" s="154"/>
      <c r="F686" s="155"/>
      <c r="G686" s="155"/>
      <c r="H686" s="155"/>
      <c r="I686" s="155"/>
      <c r="J686" s="154"/>
      <c r="K686" s="155"/>
      <c r="L686" s="155"/>
      <c r="M686" s="155"/>
      <c r="N686" s="155"/>
      <c r="O686" s="154"/>
      <c r="P686" s="155"/>
      <c r="Q686" s="155"/>
      <c r="R686" s="155"/>
      <c r="S686" s="155"/>
      <c r="T686" s="154"/>
      <c r="U686" s="155"/>
      <c r="V686" s="155"/>
      <c r="W686" s="155"/>
      <c r="X686" s="155"/>
      <c r="Y686" s="154"/>
      <c r="Z686" s="155"/>
      <c r="AA686" s="155"/>
      <c r="AB686" s="155"/>
      <c r="AC686" s="155"/>
      <c r="AD686" s="154"/>
      <c r="AE686" s="155"/>
      <c r="AF686" s="155"/>
      <c r="AG686" s="155"/>
      <c r="AH686" s="155"/>
      <c r="AI686" s="154"/>
      <c r="AJ686" s="155"/>
      <c r="AK686" s="155"/>
      <c r="AL686" s="155"/>
      <c r="AM686" s="155"/>
      <c r="AN686" s="156"/>
    </row>
    <row r="687" spans="1:40" s="28" customFormat="1" ht="19" customHeight="1">
      <c r="A687" s="153"/>
      <c r="B687" s="153"/>
      <c r="C687" s="153"/>
      <c r="D687" s="153"/>
      <c r="E687" s="154"/>
      <c r="F687" s="155"/>
      <c r="G687" s="155"/>
      <c r="H687" s="155"/>
      <c r="I687" s="155"/>
      <c r="J687" s="154"/>
      <c r="K687" s="155"/>
      <c r="L687" s="155"/>
      <c r="M687" s="155"/>
      <c r="N687" s="155"/>
      <c r="O687" s="154"/>
      <c r="P687" s="155"/>
      <c r="Q687" s="155"/>
      <c r="R687" s="155"/>
      <c r="S687" s="155"/>
      <c r="T687" s="154"/>
      <c r="U687" s="155"/>
      <c r="V687" s="155"/>
      <c r="W687" s="155"/>
      <c r="X687" s="155"/>
      <c r="Y687" s="154"/>
      <c r="Z687" s="155"/>
      <c r="AA687" s="155"/>
      <c r="AB687" s="155"/>
      <c r="AC687" s="155"/>
      <c r="AD687" s="154"/>
      <c r="AE687" s="155"/>
      <c r="AF687" s="155"/>
      <c r="AG687" s="155"/>
      <c r="AH687" s="155"/>
      <c r="AI687" s="154"/>
      <c r="AJ687" s="155"/>
      <c r="AK687" s="155"/>
      <c r="AL687" s="155"/>
      <c r="AM687" s="155"/>
      <c r="AN687" s="156"/>
    </row>
    <row r="688" spans="1:40" s="28" customFormat="1" ht="19" customHeight="1">
      <c r="A688" s="153"/>
      <c r="B688" s="153"/>
      <c r="C688" s="153"/>
      <c r="D688" s="153"/>
      <c r="E688" s="154"/>
      <c r="F688" s="155"/>
      <c r="G688" s="155"/>
      <c r="H688" s="155"/>
      <c r="I688" s="155"/>
      <c r="J688" s="154"/>
      <c r="K688" s="155"/>
      <c r="L688" s="155"/>
      <c r="M688" s="155"/>
      <c r="N688" s="155"/>
      <c r="O688" s="154"/>
      <c r="P688" s="155"/>
      <c r="Q688" s="155"/>
      <c r="R688" s="155"/>
      <c r="S688" s="155"/>
      <c r="T688" s="154"/>
      <c r="U688" s="155"/>
      <c r="V688" s="155"/>
      <c r="W688" s="155"/>
      <c r="X688" s="155"/>
      <c r="Y688" s="154"/>
      <c r="Z688" s="155"/>
      <c r="AA688" s="155"/>
      <c r="AB688" s="155"/>
      <c r="AC688" s="155"/>
      <c r="AD688" s="154"/>
      <c r="AE688" s="155"/>
      <c r="AF688" s="155"/>
      <c r="AG688" s="155"/>
      <c r="AH688" s="155"/>
      <c r="AI688" s="154"/>
      <c r="AJ688" s="155"/>
      <c r="AK688" s="155"/>
      <c r="AL688" s="155"/>
      <c r="AM688" s="155"/>
      <c r="AN688" s="156"/>
    </row>
    <row r="689" spans="1:40" s="28" customFormat="1" ht="19" customHeight="1">
      <c r="A689" s="153"/>
      <c r="B689" s="153"/>
      <c r="C689" s="153"/>
      <c r="D689" s="153"/>
      <c r="E689" s="154"/>
      <c r="F689" s="155"/>
      <c r="G689" s="155"/>
      <c r="H689" s="155"/>
      <c r="I689" s="155"/>
      <c r="J689" s="154"/>
      <c r="K689" s="155"/>
      <c r="L689" s="155"/>
      <c r="M689" s="155"/>
      <c r="N689" s="155"/>
      <c r="O689" s="154"/>
      <c r="P689" s="155"/>
      <c r="Q689" s="155"/>
      <c r="R689" s="155"/>
      <c r="S689" s="155"/>
      <c r="T689" s="154"/>
      <c r="U689" s="155"/>
      <c r="V689" s="155"/>
      <c r="W689" s="155"/>
      <c r="X689" s="155"/>
      <c r="Y689" s="154"/>
      <c r="Z689" s="155"/>
      <c r="AA689" s="155"/>
      <c r="AB689" s="155"/>
      <c r="AC689" s="155"/>
      <c r="AD689" s="154"/>
      <c r="AE689" s="155"/>
      <c r="AF689" s="155"/>
      <c r="AG689" s="155"/>
      <c r="AH689" s="155"/>
      <c r="AI689" s="154"/>
      <c r="AJ689" s="155"/>
      <c r="AK689" s="155"/>
      <c r="AL689" s="155"/>
      <c r="AM689" s="155"/>
      <c r="AN689" s="156"/>
    </row>
    <row r="690" spans="1:40" s="28" customFormat="1" ht="19" customHeight="1">
      <c r="A690" s="153"/>
      <c r="B690" s="153"/>
      <c r="C690" s="153"/>
      <c r="D690" s="153"/>
      <c r="E690" s="154"/>
      <c r="F690" s="155"/>
      <c r="G690" s="155"/>
      <c r="H690" s="155"/>
      <c r="I690" s="155"/>
      <c r="J690" s="154"/>
      <c r="K690" s="155"/>
      <c r="L690" s="155"/>
      <c r="M690" s="155"/>
      <c r="N690" s="155"/>
      <c r="O690" s="154"/>
      <c r="P690" s="155"/>
      <c r="Q690" s="155"/>
      <c r="R690" s="155"/>
      <c r="S690" s="155"/>
      <c r="T690" s="154"/>
      <c r="U690" s="155"/>
      <c r="V690" s="155"/>
      <c r="W690" s="155"/>
      <c r="X690" s="155"/>
      <c r="Y690" s="154"/>
      <c r="Z690" s="155"/>
      <c r="AA690" s="155"/>
      <c r="AB690" s="155"/>
      <c r="AC690" s="155"/>
      <c r="AD690" s="154"/>
      <c r="AE690" s="155"/>
      <c r="AF690" s="155"/>
      <c r="AG690" s="155"/>
      <c r="AH690" s="155"/>
      <c r="AI690" s="154"/>
      <c r="AJ690" s="155"/>
      <c r="AK690" s="155"/>
      <c r="AL690" s="155"/>
      <c r="AM690" s="155"/>
      <c r="AN690" s="156"/>
    </row>
    <row r="691" spans="1:40" s="28" customFormat="1" ht="19" customHeight="1">
      <c r="A691" s="153"/>
      <c r="B691" s="153"/>
      <c r="C691" s="153"/>
      <c r="D691" s="153"/>
      <c r="E691" s="154"/>
      <c r="F691" s="155"/>
      <c r="G691" s="155"/>
      <c r="H691" s="155"/>
      <c r="I691" s="155"/>
      <c r="J691" s="154"/>
      <c r="K691" s="155"/>
      <c r="L691" s="155"/>
      <c r="M691" s="155"/>
      <c r="N691" s="155"/>
      <c r="O691" s="154"/>
      <c r="P691" s="155"/>
      <c r="Q691" s="155"/>
      <c r="R691" s="155"/>
      <c r="S691" s="155"/>
      <c r="T691" s="154"/>
      <c r="U691" s="155"/>
      <c r="V691" s="155"/>
      <c r="W691" s="155"/>
      <c r="X691" s="155"/>
      <c r="Y691" s="154"/>
      <c r="Z691" s="155"/>
      <c r="AA691" s="155"/>
      <c r="AB691" s="155"/>
      <c r="AC691" s="155"/>
      <c r="AD691" s="154"/>
      <c r="AE691" s="155"/>
      <c r="AF691" s="155"/>
      <c r="AG691" s="155"/>
      <c r="AH691" s="155"/>
      <c r="AI691" s="154"/>
      <c r="AJ691" s="155"/>
      <c r="AK691" s="155"/>
      <c r="AL691" s="155"/>
      <c r="AM691" s="155"/>
      <c r="AN691" s="156"/>
    </row>
    <row r="692" spans="1:40" s="28" customFormat="1" ht="19" customHeight="1">
      <c r="A692" s="153"/>
      <c r="B692" s="153"/>
      <c r="C692" s="153"/>
      <c r="D692" s="153"/>
      <c r="E692" s="154"/>
      <c r="F692" s="155"/>
      <c r="G692" s="155"/>
      <c r="H692" s="155"/>
      <c r="I692" s="155"/>
      <c r="J692" s="154"/>
      <c r="K692" s="155"/>
      <c r="L692" s="155"/>
      <c r="M692" s="155"/>
      <c r="N692" s="155"/>
      <c r="O692" s="154"/>
      <c r="P692" s="155"/>
      <c r="Q692" s="155"/>
      <c r="R692" s="155"/>
      <c r="S692" s="155"/>
      <c r="T692" s="154"/>
      <c r="U692" s="155"/>
      <c r="V692" s="155"/>
      <c r="W692" s="155"/>
      <c r="X692" s="155"/>
      <c r="Y692" s="154"/>
      <c r="Z692" s="155"/>
      <c r="AA692" s="155"/>
      <c r="AB692" s="155"/>
      <c r="AC692" s="155"/>
      <c r="AD692" s="154"/>
      <c r="AE692" s="155"/>
      <c r="AF692" s="155"/>
      <c r="AG692" s="155"/>
      <c r="AH692" s="155"/>
      <c r="AI692" s="154"/>
      <c r="AJ692" s="155"/>
      <c r="AK692" s="155"/>
      <c r="AL692" s="155"/>
      <c r="AM692" s="155"/>
      <c r="AN692" s="156"/>
    </row>
    <row r="693" spans="1:40" s="28" customFormat="1" ht="19" customHeight="1">
      <c r="A693" s="153"/>
      <c r="B693" s="153"/>
      <c r="C693" s="153"/>
      <c r="D693" s="153"/>
      <c r="E693" s="154"/>
      <c r="F693" s="155"/>
      <c r="G693" s="155"/>
      <c r="H693" s="155"/>
      <c r="I693" s="155"/>
      <c r="J693" s="154"/>
      <c r="K693" s="155"/>
      <c r="L693" s="155"/>
      <c r="M693" s="155"/>
      <c r="N693" s="155"/>
      <c r="O693" s="154"/>
      <c r="P693" s="155"/>
      <c r="Q693" s="155"/>
      <c r="R693" s="155"/>
      <c r="S693" s="155"/>
      <c r="T693" s="154"/>
      <c r="U693" s="155"/>
      <c r="V693" s="155"/>
      <c r="W693" s="155"/>
      <c r="X693" s="155"/>
      <c r="Y693" s="154"/>
      <c r="Z693" s="155"/>
      <c r="AA693" s="155"/>
      <c r="AB693" s="155"/>
      <c r="AC693" s="155"/>
      <c r="AD693" s="154"/>
      <c r="AE693" s="155"/>
      <c r="AF693" s="155"/>
      <c r="AG693" s="155"/>
      <c r="AH693" s="155"/>
      <c r="AI693" s="154"/>
      <c r="AJ693" s="155"/>
      <c r="AK693" s="155"/>
      <c r="AL693" s="155"/>
      <c r="AM693" s="155"/>
      <c r="AN693" s="156"/>
    </row>
    <row r="694" spans="1:40" s="28" customFormat="1" ht="19" customHeight="1">
      <c r="A694" s="153"/>
      <c r="B694" s="153"/>
      <c r="C694" s="153"/>
      <c r="D694" s="153"/>
      <c r="E694" s="154"/>
      <c r="F694" s="155"/>
      <c r="G694" s="155"/>
      <c r="H694" s="155"/>
      <c r="I694" s="155"/>
      <c r="J694" s="154"/>
      <c r="K694" s="155"/>
      <c r="L694" s="155"/>
      <c r="M694" s="155"/>
      <c r="N694" s="155"/>
      <c r="O694" s="154"/>
      <c r="P694" s="155"/>
      <c r="Q694" s="155"/>
      <c r="R694" s="155"/>
      <c r="S694" s="155"/>
      <c r="T694" s="154"/>
      <c r="U694" s="155"/>
      <c r="V694" s="155"/>
      <c r="W694" s="155"/>
      <c r="X694" s="155"/>
      <c r="Y694" s="154"/>
      <c r="Z694" s="155"/>
      <c r="AA694" s="155"/>
      <c r="AB694" s="155"/>
      <c r="AC694" s="155"/>
      <c r="AD694" s="154"/>
      <c r="AE694" s="155"/>
      <c r="AF694" s="155"/>
      <c r="AG694" s="155"/>
      <c r="AH694" s="155"/>
      <c r="AI694" s="154"/>
      <c r="AJ694" s="155"/>
      <c r="AK694" s="155"/>
      <c r="AL694" s="155"/>
      <c r="AM694" s="155"/>
      <c r="AN694" s="156"/>
    </row>
    <row r="695" spans="1:40" s="28" customFormat="1" ht="19" customHeight="1">
      <c r="A695" s="153"/>
      <c r="B695" s="153"/>
      <c r="C695" s="153"/>
      <c r="D695" s="153"/>
      <c r="E695" s="154"/>
      <c r="F695" s="155"/>
      <c r="G695" s="155"/>
      <c r="H695" s="155"/>
      <c r="I695" s="155"/>
      <c r="J695" s="154"/>
      <c r="K695" s="155"/>
      <c r="L695" s="155"/>
      <c r="M695" s="155"/>
      <c r="N695" s="155"/>
      <c r="O695" s="154"/>
      <c r="P695" s="155"/>
      <c r="Q695" s="155"/>
      <c r="R695" s="155"/>
      <c r="S695" s="155"/>
      <c r="T695" s="154"/>
      <c r="U695" s="155"/>
      <c r="V695" s="155"/>
      <c r="W695" s="155"/>
      <c r="X695" s="155"/>
      <c r="Y695" s="154"/>
      <c r="Z695" s="155"/>
      <c r="AA695" s="155"/>
      <c r="AB695" s="155"/>
      <c r="AC695" s="155"/>
      <c r="AD695" s="154"/>
      <c r="AE695" s="155"/>
      <c r="AF695" s="155"/>
      <c r="AG695" s="155"/>
      <c r="AH695" s="155"/>
      <c r="AI695" s="154"/>
      <c r="AJ695" s="155"/>
      <c r="AK695" s="155"/>
      <c r="AL695" s="155"/>
      <c r="AM695" s="155"/>
      <c r="AN695" s="156"/>
    </row>
    <row r="696" spans="1:40" s="28" customFormat="1" ht="19" customHeight="1">
      <c r="A696" s="153"/>
      <c r="B696" s="153"/>
      <c r="C696" s="153"/>
      <c r="D696" s="153"/>
      <c r="E696" s="154"/>
      <c r="F696" s="155"/>
      <c r="G696" s="155"/>
      <c r="H696" s="155"/>
      <c r="I696" s="155"/>
      <c r="J696" s="154"/>
      <c r="K696" s="155"/>
      <c r="L696" s="155"/>
      <c r="M696" s="155"/>
      <c r="N696" s="155"/>
      <c r="O696" s="154"/>
      <c r="P696" s="155"/>
      <c r="Q696" s="155"/>
      <c r="R696" s="155"/>
      <c r="S696" s="155"/>
      <c r="T696" s="154"/>
      <c r="U696" s="155"/>
      <c r="V696" s="155"/>
      <c r="W696" s="155"/>
      <c r="X696" s="155"/>
      <c r="Y696" s="154"/>
      <c r="Z696" s="155"/>
      <c r="AA696" s="155"/>
      <c r="AB696" s="155"/>
      <c r="AC696" s="155"/>
      <c r="AD696" s="154"/>
      <c r="AE696" s="155"/>
      <c r="AF696" s="155"/>
      <c r="AG696" s="155"/>
      <c r="AH696" s="155"/>
      <c r="AI696" s="154"/>
      <c r="AJ696" s="155"/>
      <c r="AK696" s="155"/>
      <c r="AL696" s="155"/>
      <c r="AM696" s="155"/>
      <c r="AN696" s="156"/>
    </row>
    <row r="697" spans="1:40" s="28" customFormat="1" ht="19" customHeight="1">
      <c r="A697" s="153"/>
      <c r="B697" s="153"/>
      <c r="C697" s="153"/>
      <c r="D697" s="153"/>
      <c r="E697" s="154"/>
      <c r="F697" s="155"/>
      <c r="G697" s="155"/>
      <c r="H697" s="155"/>
      <c r="I697" s="155"/>
      <c r="J697" s="154"/>
      <c r="K697" s="155"/>
      <c r="L697" s="155"/>
      <c r="M697" s="155"/>
      <c r="N697" s="155"/>
      <c r="O697" s="154"/>
      <c r="P697" s="155"/>
      <c r="Q697" s="155"/>
      <c r="R697" s="155"/>
      <c r="S697" s="155"/>
      <c r="T697" s="154"/>
      <c r="U697" s="155"/>
      <c r="V697" s="155"/>
      <c r="W697" s="155"/>
      <c r="X697" s="155"/>
      <c r="Y697" s="154"/>
      <c r="Z697" s="155"/>
      <c r="AA697" s="155"/>
      <c r="AB697" s="155"/>
      <c r="AC697" s="155"/>
      <c r="AD697" s="154"/>
      <c r="AE697" s="155"/>
      <c r="AF697" s="155"/>
      <c r="AG697" s="155"/>
      <c r="AH697" s="155"/>
      <c r="AI697" s="154"/>
      <c r="AJ697" s="155"/>
      <c r="AK697" s="155"/>
      <c r="AL697" s="155"/>
      <c r="AM697" s="155"/>
      <c r="AN697" s="156"/>
    </row>
    <row r="698" spans="1:40" s="28" customFormat="1" ht="19" customHeight="1">
      <c r="A698" s="153"/>
      <c r="B698" s="153"/>
      <c r="C698" s="153"/>
      <c r="D698" s="153"/>
      <c r="E698" s="154"/>
      <c r="F698" s="155"/>
      <c r="G698" s="155"/>
      <c r="H698" s="155"/>
      <c r="I698" s="155"/>
      <c r="J698" s="154"/>
      <c r="K698" s="155"/>
      <c r="L698" s="155"/>
      <c r="M698" s="155"/>
      <c r="N698" s="155"/>
      <c r="O698" s="154"/>
      <c r="P698" s="155"/>
      <c r="Q698" s="155"/>
      <c r="R698" s="155"/>
      <c r="S698" s="155"/>
      <c r="T698" s="154"/>
      <c r="U698" s="155"/>
      <c r="V698" s="155"/>
      <c r="W698" s="155"/>
      <c r="X698" s="155"/>
      <c r="Y698" s="154"/>
      <c r="Z698" s="155"/>
      <c r="AA698" s="155"/>
      <c r="AB698" s="155"/>
      <c r="AC698" s="155"/>
      <c r="AD698" s="154"/>
      <c r="AE698" s="155"/>
      <c r="AF698" s="155"/>
      <c r="AG698" s="155"/>
      <c r="AH698" s="155"/>
      <c r="AI698" s="154"/>
      <c r="AJ698" s="155"/>
      <c r="AK698" s="155"/>
      <c r="AL698" s="155"/>
      <c r="AM698" s="155"/>
      <c r="AN698" s="156"/>
    </row>
    <row r="699" spans="1:40" s="28" customFormat="1" ht="19" customHeight="1">
      <c r="A699" s="153"/>
      <c r="B699" s="153"/>
      <c r="C699" s="153"/>
      <c r="D699" s="153"/>
      <c r="E699" s="154"/>
      <c r="F699" s="155"/>
      <c r="G699" s="155"/>
      <c r="H699" s="155"/>
      <c r="I699" s="155"/>
      <c r="J699" s="154"/>
      <c r="K699" s="155"/>
      <c r="L699" s="155"/>
      <c r="M699" s="155"/>
      <c r="N699" s="155"/>
      <c r="O699" s="154"/>
      <c r="P699" s="155"/>
      <c r="Q699" s="155"/>
      <c r="R699" s="155"/>
      <c r="S699" s="155"/>
      <c r="T699" s="154"/>
      <c r="U699" s="155"/>
      <c r="V699" s="155"/>
      <c r="W699" s="155"/>
      <c r="X699" s="155"/>
      <c r="Y699" s="154"/>
      <c r="Z699" s="155"/>
      <c r="AA699" s="155"/>
      <c r="AB699" s="155"/>
      <c r="AC699" s="155"/>
      <c r="AD699" s="154"/>
      <c r="AE699" s="155"/>
      <c r="AF699" s="155"/>
      <c r="AG699" s="155"/>
      <c r="AH699" s="155"/>
      <c r="AI699" s="154"/>
      <c r="AJ699" s="155"/>
      <c r="AK699" s="155"/>
      <c r="AL699" s="155"/>
      <c r="AM699" s="155"/>
      <c r="AN699" s="156"/>
    </row>
    <row r="700" spans="1:40" s="28" customFormat="1" ht="19" customHeight="1">
      <c r="A700" s="153"/>
      <c r="B700" s="153"/>
      <c r="C700" s="153"/>
      <c r="D700" s="153"/>
      <c r="E700" s="154"/>
      <c r="F700" s="155"/>
      <c r="G700" s="155"/>
      <c r="H700" s="155"/>
      <c r="I700" s="155"/>
      <c r="J700" s="154"/>
      <c r="K700" s="155"/>
      <c r="L700" s="155"/>
      <c r="M700" s="155"/>
      <c r="N700" s="155"/>
      <c r="O700" s="154"/>
      <c r="P700" s="155"/>
      <c r="Q700" s="155"/>
      <c r="R700" s="155"/>
      <c r="S700" s="155"/>
      <c r="T700" s="154"/>
      <c r="U700" s="155"/>
      <c r="V700" s="155"/>
      <c r="W700" s="155"/>
      <c r="X700" s="155"/>
      <c r="Y700" s="154"/>
      <c r="Z700" s="155"/>
      <c r="AA700" s="155"/>
      <c r="AB700" s="155"/>
      <c r="AC700" s="155"/>
      <c r="AD700" s="154"/>
      <c r="AE700" s="155"/>
      <c r="AF700" s="155"/>
      <c r="AG700" s="155"/>
      <c r="AH700" s="155"/>
      <c r="AI700" s="154"/>
      <c r="AJ700" s="155"/>
      <c r="AK700" s="155"/>
      <c r="AL700" s="155"/>
      <c r="AM700" s="155"/>
      <c r="AN700" s="156"/>
    </row>
    <row r="701" spans="1:40" s="28" customFormat="1" ht="19" customHeight="1">
      <c r="A701" s="153"/>
      <c r="B701" s="153"/>
      <c r="C701" s="153"/>
      <c r="D701" s="153"/>
      <c r="E701" s="154"/>
      <c r="F701" s="155"/>
      <c r="G701" s="155"/>
      <c r="H701" s="155"/>
      <c r="I701" s="155"/>
      <c r="J701" s="154"/>
      <c r="K701" s="155"/>
      <c r="L701" s="155"/>
      <c r="M701" s="155"/>
      <c r="N701" s="155"/>
      <c r="O701" s="154"/>
      <c r="P701" s="155"/>
      <c r="Q701" s="155"/>
      <c r="R701" s="155"/>
      <c r="S701" s="155"/>
      <c r="T701" s="154"/>
      <c r="U701" s="155"/>
      <c r="V701" s="155"/>
      <c r="W701" s="155"/>
      <c r="X701" s="155"/>
      <c r="Y701" s="154"/>
      <c r="Z701" s="155"/>
      <c r="AA701" s="155"/>
      <c r="AB701" s="155"/>
      <c r="AC701" s="155"/>
      <c r="AD701" s="154"/>
      <c r="AE701" s="155"/>
      <c r="AF701" s="155"/>
      <c r="AG701" s="155"/>
      <c r="AH701" s="155"/>
      <c r="AI701" s="154"/>
      <c r="AJ701" s="155"/>
      <c r="AK701" s="155"/>
      <c r="AL701" s="155"/>
      <c r="AM701" s="155"/>
      <c r="AN701" s="156"/>
    </row>
    <row r="702" spans="1:40" s="28" customFormat="1" ht="19" customHeight="1">
      <c r="A702" s="153"/>
      <c r="B702" s="153"/>
      <c r="C702" s="153"/>
      <c r="D702" s="153"/>
      <c r="E702" s="154"/>
      <c r="F702" s="155"/>
      <c r="G702" s="155"/>
      <c r="H702" s="155"/>
      <c r="I702" s="155"/>
      <c r="J702" s="154"/>
      <c r="K702" s="155"/>
      <c r="L702" s="155"/>
      <c r="M702" s="155"/>
      <c r="N702" s="155"/>
      <c r="O702" s="154"/>
      <c r="P702" s="155"/>
      <c r="Q702" s="155"/>
      <c r="R702" s="155"/>
      <c r="S702" s="155"/>
      <c r="T702" s="154"/>
      <c r="U702" s="155"/>
      <c r="V702" s="155"/>
      <c r="W702" s="155"/>
      <c r="X702" s="155"/>
      <c r="Y702" s="154"/>
      <c r="Z702" s="155"/>
      <c r="AA702" s="155"/>
      <c r="AB702" s="155"/>
      <c r="AC702" s="155"/>
      <c r="AD702" s="154"/>
      <c r="AE702" s="155"/>
      <c r="AF702" s="155"/>
      <c r="AG702" s="155"/>
      <c r="AH702" s="155"/>
      <c r="AI702" s="154"/>
      <c r="AJ702" s="155"/>
      <c r="AK702" s="155"/>
      <c r="AL702" s="155"/>
      <c r="AM702" s="155"/>
      <c r="AN702" s="156"/>
    </row>
    <row r="703" spans="1:40" s="28" customFormat="1" ht="19" customHeight="1">
      <c r="A703" s="153"/>
      <c r="B703" s="153"/>
      <c r="C703" s="153"/>
      <c r="D703" s="153"/>
      <c r="E703" s="154"/>
      <c r="F703" s="155"/>
      <c r="G703" s="155"/>
      <c r="H703" s="155"/>
      <c r="I703" s="155"/>
      <c r="J703" s="154"/>
      <c r="K703" s="155"/>
      <c r="L703" s="155"/>
      <c r="M703" s="155"/>
      <c r="N703" s="155"/>
      <c r="O703" s="154"/>
      <c r="P703" s="155"/>
      <c r="Q703" s="155"/>
      <c r="R703" s="155"/>
      <c r="S703" s="155"/>
      <c r="T703" s="154"/>
      <c r="U703" s="155"/>
      <c r="V703" s="155"/>
      <c r="W703" s="155"/>
      <c r="X703" s="155"/>
      <c r="Y703" s="154"/>
      <c r="Z703" s="155"/>
      <c r="AA703" s="155"/>
      <c r="AB703" s="155"/>
      <c r="AC703" s="155"/>
      <c r="AD703" s="154"/>
      <c r="AE703" s="155"/>
      <c r="AF703" s="155"/>
      <c r="AG703" s="155"/>
      <c r="AH703" s="155"/>
      <c r="AI703" s="154"/>
      <c r="AJ703" s="155"/>
      <c r="AK703" s="155"/>
      <c r="AL703" s="155"/>
      <c r="AM703" s="155"/>
      <c r="AN703" s="156"/>
    </row>
    <row r="704" spans="1:40" s="28" customFormat="1" ht="19" customHeight="1">
      <c r="A704" s="153"/>
      <c r="B704" s="153"/>
      <c r="C704" s="153"/>
      <c r="D704" s="153"/>
      <c r="E704" s="154"/>
      <c r="F704" s="155"/>
      <c r="G704" s="155"/>
      <c r="H704" s="155"/>
      <c r="I704" s="155"/>
      <c r="J704" s="154"/>
      <c r="K704" s="155"/>
      <c r="L704" s="155"/>
      <c r="M704" s="155"/>
      <c r="N704" s="155"/>
      <c r="O704" s="154"/>
      <c r="P704" s="155"/>
      <c r="Q704" s="155"/>
      <c r="R704" s="155"/>
      <c r="S704" s="155"/>
      <c r="T704" s="154"/>
      <c r="U704" s="155"/>
      <c r="V704" s="155"/>
      <c r="W704" s="155"/>
      <c r="X704" s="155"/>
      <c r="Y704" s="154"/>
      <c r="Z704" s="155"/>
      <c r="AA704" s="155"/>
      <c r="AB704" s="155"/>
      <c r="AC704" s="155"/>
      <c r="AD704" s="154"/>
      <c r="AE704" s="155"/>
      <c r="AF704" s="155"/>
      <c r="AG704" s="155"/>
      <c r="AH704" s="155"/>
      <c r="AI704" s="154"/>
      <c r="AJ704" s="155"/>
      <c r="AK704" s="155"/>
      <c r="AL704" s="155"/>
      <c r="AM704" s="155"/>
      <c r="AN704" s="156"/>
    </row>
    <row r="705" spans="1:40" s="28" customFormat="1" ht="19" customHeight="1">
      <c r="A705" s="153"/>
      <c r="B705" s="153"/>
      <c r="C705" s="153"/>
      <c r="D705" s="153"/>
      <c r="E705" s="154"/>
      <c r="F705" s="155"/>
      <c r="G705" s="155"/>
      <c r="H705" s="155"/>
      <c r="I705" s="155"/>
      <c r="J705" s="154"/>
      <c r="K705" s="155"/>
      <c r="L705" s="155"/>
      <c r="M705" s="155"/>
      <c r="N705" s="155"/>
      <c r="O705" s="154"/>
      <c r="P705" s="155"/>
      <c r="Q705" s="155"/>
      <c r="R705" s="155"/>
      <c r="S705" s="155"/>
      <c r="T705" s="154"/>
      <c r="U705" s="155"/>
      <c r="V705" s="155"/>
      <c r="W705" s="155"/>
      <c r="X705" s="155"/>
      <c r="Y705" s="154"/>
      <c r="Z705" s="155"/>
      <c r="AA705" s="155"/>
      <c r="AB705" s="155"/>
      <c r="AC705" s="155"/>
      <c r="AD705" s="154"/>
      <c r="AE705" s="155"/>
      <c r="AF705" s="155"/>
      <c r="AG705" s="155"/>
      <c r="AH705" s="155"/>
      <c r="AI705" s="154"/>
      <c r="AJ705" s="155"/>
      <c r="AK705" s="155"/>
      <c r="AL705" s="155"/>
      <c r="AM705" s="155"/>
      <c r="AN705" s="156"/>
    </row>
    <row r="706" spans="1:40" s="28" customFormat="1" ht="19" customHeight="1">
      <c r="A706" s="153"/>
      <c r="B706" s="153"/>
      <c r="C706" s="153"/>
      <c r="D706" s="153"/>
      <c r="E706" s="154"/>
      <c r="F706" s="155"/>
      <c r="G706" s="155"/>
      <c r="H706" s="155"/>
      <c r="I706" s="155"/>
      <c r="J706" s="154"/>
      <c r="K706" s="155"/>
      <c r="L706" s="155"/>
      <c r="M706" s="155"/>
      <c r="N706" s="155"/>
      <c r="O706" s="154"/>
      <c r="P706" s="155"/>
      <c r="Q706" s="155"/>
      <c r="R706" s="155"/>
      <c r="S706" s="155"/>
      <c r="T706" s="154"/>
      <c r="U706" s="155"/>
      <c r="V706" s="155"/>
      <c r="W706" s="155"/>
      <c r="X706" s="155"/>
      <c r="Y706" s="154"/>
      <c r="Z706" s="155"/>
      <c r="AA706" s="155"/>
      <c r="AB706" s="155"/>
      <c r="AC706" s="155"/>
      <c r="AD706" s="154"/>
      <c r="AE706" s="155"/>
      <c r="AF706" s="155"/>
      <c r="AG706" s="155"/>
      <c r="AH706" s="155"/>
      <c r="AI706" s="154"/>
      <c r="AJ706" s="155"/>
      <c r="AK706" s="155"/>
      <c r="AL706" s="155"/>
      <c r="AM706" s="155"/>
      <c r="AN706" s="156"/>
    </row>
    <row r="707" spans="1:40" s="28" customFormat="1" ht="19" customHeight="1">
      <c r="A707" s="153"/>
      <c r="B707" s="153"/>
      <c r="C707" s="153"/>
      <c r="D707" s="153"/>
      <c r="E707" s="154"/>
      <c r="F707" s="155"/>
      <c r="G707" s="155"/>
      <c r="H707" s="155"/>
      <c r="I707" s="155"/>
      <c r="J707" s="154"/>
      <c r="K707" s="155"/>
      <c r="L707" s="155"/>
      <c r="M707" s="155"/>
      <c r="N707" s="155"/>
      <c r="O707" s="154"/>
      <c r="P707" s="155"/>
      <c r="Q707" s="155"/>
      <c r="R707" s="155"/>
      <c r="S707" s="155"/>
      <c r="T707" s="154"/>
      <c r="U707" s="155"/>
      <c r="V707" s="155"/>
      <c r="W707" s="155"/>
      <c r="X707" s="155"/>
      <c r="Y707" s="154"/>
      <c r="Z707" s="155"/>
      <c r="AA707" s="155"/>
      <c r="AB707" s="155"/>
      <c r="AC707" s="155"/>
      <c r="AD707" s="154"/>
      <c r="AE707" s="155"/>
      <c r="AF707" s="155"/>
      <c r="AG707" s="155"/>
      <c r="AH707" s="155"/>
      <c r="AI707" s="154"/>
      <c r="AJ707" s="155"/>
      <c r="AK707" s="155"/>
      <c r="AL707" s="155"/>
      <c r="AM707" s="155"/>
      <c r="AN707" s="156"/>
    </row>
    <row r="708" spans="1:40" s="28" customFormat="1" ht="19" customHeight="1">
      <c r="A708" s="153"/>
      <c r="B708" s="153"/>
      <c r="C708" s="153"/>
      <c r="D708" s="153"/>
      <c r="E708" s="154"/>
      <c r="F708" s="155"/>
      <c r="G708" s="155"/>
      <c r="H708" s="155"/>
      <c r="I708" s="155"/>
      <c r="J708" s="154"/>
      <c r="K708" s="155"/>
      <c r="L708" s="155"/>
      <c r="M708" s="155"/>
      <c r="N708" s="155"/>
      <c r="O708" s="154"/>
      <c r="P708" s="155"/>
      <c r="Q708" s="155"/>
      <c r="R708" s="155"/>
      <c r="S708" s="155"/>
      <c r="T708" s="154"/>
      <c r="U708" s="155"/>
      <c r="V708" s="155"/>
      <c r="W708" s="155"/>
      <c r="X708" s="155"/>
      <c r="Y708" s="154"/>
      <c r="Z708" s="155"/>
      <c r="AA708" s="155"/>
      <c r="AB708" s="155"/>
      <c r="AC708" s="155"/>
      <c r="AD708" s="154"/>
      <c r="AE708" s="155"/>
      <c r="AF708" s="155"/>
      <c r="AG708" s="155"/>
      <c r="AH708" s="155"/>
      <c r="AI708" s="154"/>
      <c r="AJ708" s="155"/>
      <c r="AK708" s="155"/>
      <c r="AL708" s="155"/>
      <c r="AM708" s="155"/>
      <c r="AN708" s="156"/>
    </row>
    <row r="709" spans="1:40" s="28" customFormat="1" ht="19" customHeight="1">
      <c r="A709" s="153"/>
      <c r="B709" s="153"/>
      <c r="C709" s="153"/>
      <c r="D709" s="153"/>
      <c r="E709" s="154"/>
      <c r="F709" s="155"/>
      <c r="G709" s="155"/>
      <c r="H709" s="155"/>
      <c r="I709" s="155"/>
      <c r="J709" s="154"/>
      <c r="K709" s="155"/>
      <c r="L709" s="155"/>
      <c r="M709" s="155"/>
      <c r="N709" s="155"/>
      <c r="O709" s="154"/>
      <c r="P709" s="155"/>
      <c r="Q709" s="155"/>
      <c r="R709" s="155"/>
      <c r="S709" s="155"/>
      <c r="T709" s="154"/>
      <c r="U709" s="155"/>
      <c r="V709" s="155"/>
      <c r="W709" s="155"/>
      <c r="X709" s="155"/>
      <c r="Y709" s="154"/>
      <c r="Z709" s="155"/>
      <c r="AA709" s="155"/>
      <c r="AB709" s="155"/>
      <c r="AC709" s="155"/>
      <c r="AD709" s="154"/>
      <c r="AE709" s="155"/>
      <c r="AF709" s="155"/>
      <c r="AG709" s="155"/>
      <c r="AH709" s="155"/>
      <c r="AI709" s="154"/>
      <c r="AJ709" s="155"/>
      <c r="AK709" s="155"/>
      <c r="AL709" s="155"/>
      <c r="AM709" s="155"/>
      <c r="AN709" s="156"/>
    </row>
    <row r="710" spans="1:40" s="28" customFormat="1" ht="19" customHeight="1">
      <c r="A710" s="153"/>
      <c r="B710" s="153"/>
      <c r="C710" s="153"/>
      <c r="D710" s="153"/>
      <c r="E710" s="154"/>
      <c r="F710" s="155"/>
      <c r="G710" s="155"/>
      <c r="H710" s="155"/>
      <c r="I710" s="155"/>
      <c r="J710" s="154"/>
      <c r="K710" s="155"/>
      <c r="L710" s="155"/>
      <c r="M710" s="155"/>
      <c r="N710" s="155"/>
      <c r="O710" s="154"/>
      <c r="P710" s="155"/>
      <c r="Q710" s="155"/>
      <c r="R710" s="155"/>
      <c r="S710" s="155"/>
      <c r="T710" s="154"/>
      <c r="U710" s="155"/>
      <c r="V710" s="155"/>
      <c r="W710" s="155"/>
      <c r="X710" s="155"/>
      <c r="Y710" s="154"/>
      <c r="Z710" s="155"/>
      <c r="AA710" s="155"/>
      <c r="AB710" s="155"/>
      <c r="AC710" s="155"/>
      <c r="AD710" s="154"/>
      <c r="AE710" s="155"/>
      <c r="AF710" s="155"/>
      <c r="AG710" s="155"/>
      <c r="AH710" s="155"/>
      <c r="AI710" s="154"/>
      <c r="AJ710" s="155"/>
      <c r="AK710" s="155"/>
      <c r="AL710" s="155"/>
      <c r="AM710" s="155"/>
      <c r="AN710" s="156"/>
    </row>
    <row r="711" spans="1:40" s="28" customFormat="1" ht="19" customHeight="1">
      <c r="A711" s="153"/>
      <c r="B711" s="153"/>
      <c r="C711" s="153"/>
      <c r="D711" s="153"/>
      <c r="E711" s="154"/>
      <c r="F711" s="155"/>
      <c r="G711" s="155"/>
      <c r="H711" s="155"/>
      <c r="I711" s="155"/>
      <c r="J711" s="154"/>
      <c r="K711" s="155"/>
      <c r="L711" s="155"/>
      <c r="M711" s="155"/>
      <c r="N711" s="155"/>
      <c r="O711" s="154"/>
      <c r="P711" s="155"/>
      <c r="Q711" s="155"/>
      <c r="R711" s="155"/>
      <c r="S711" s="155"/>
      <c r="T711" s="154"/>
      <c r="U711" s="155"/>
      <c r="V711" s="155"/>
      <c r="W711" s="155"/>
      <c r="X711" s="155"/>
      <c r="Y711" s="154"/>
      <c r="Z711" s="155"/>
      <c r="AA711" s="155"/>
      <c r="AB711" s="155"/>
      <c r="AC711" s="155"/>
      <c r="AD711" s="154"/>
      <c r="AE711" s="155"/>
      <c r="AF711" s="155"/>
      <c r="AG711" s="155"/>
      <c r="AH711" s="155"/>
      <c r="AI711" s="154"/>
      <c r="AJ711" s="155"/>
      <c r="AK711" s="155"/>
      <c r="AL711" s="155"/>
      <c r="AM711" s="155"/>
      <c r="AN711" s="156"/>
    </row>
    <row r="712" spans="1:40" s="28" customFormat="1" ht="19" customHeight="1">
      <c r="A712" s="153"/>
      <c r="B712" s="153"/>
      <c r="C712" s="153"/>
      <c r="D712" s="153"/>
      <c r="E712" s="154"/>
      <c r="F712" s="155"/>
      <c r="G712" s="155"/>
      <c r="H712" s="155"/>
      <c r="I712" s="155"/>
      <c r="J712" s="154"/>
      <c r="K712" s="155"/>
      <c r="L712" s="155"/>
      <c r="M712" s="155"/>
      <c r="N712" s="155"/>
      <c r="O712" s="154"/>
      <c r="P712" s="155"/>
      <c r="Q712" s="155"/>
      <c r="R712" s="155"/>
      <c r="S712" s="155"/>
      <c r="T712" s="154"/>
      <c r="U712" s="155"/>
      <c r="V712" s="155"/>
      <c r="W712" s="155"/>
      <c r="X712" s="155"/>
      <c r="Y712" s="154"/>
      <c r="Z712" s="155"/>
      <c r="AA712" s="155"/>
      <c r="AB712" s="155"/>
      <c r="AC712" s="155"/>
      <c r="AD712" s="154"/>
      <c r="AE712" s="155"/>
      <c r="AF712" s="155"/>
      <c r="AG712" s="155"/>
      <c r="AH712" s="155"/>
      <c r="AI712" s="154"/>
      <c r="AJ712" s="155"/>
      <c r="AK712" s="155"/>
      <c r="AL712" s="155"/>
      <c r="AM712" s="155"/>
      <c r="AN712" s="156"/>
    </row>
    <row r="713" spans="1:40" s="28" customFormat="1" ht="19" customHeight="1">
      <c r="A713" s="153"/>
      <c r="B713" s="153"/>
      <c r="C713" s="153"/>
      <c r="D713" s="153"/>
      <c r="E713" s="154"/>
      <c r="F713" s="155"/>
      <c r="G713" s="155"/>
      <c r="H713" s="155"/>
      <c r="I713" s="155"/>
      <c r="J713" s="154"/>
      <c r="K713" s="155"/>
      <c r="L713" s="155"/>
      <c r="M713" s="155"/>
      <c r="N713" s="155"/>
      <c r="O713" s="154"/>
      <c r="P713" s="155"/>
      <c r="Q713" s="155"/>
      <c r="R713" s="155"/>
      <c r="S713" s="155"/>
      <c r="T713" s="154"/>
      <c r="U713" s="155"/>
      <c r="V713" s="155"/>
      <c r="W713" s="155"/>
      <c r="X713" s="155"/>
      <c r="Y713" s="154"/>
      <c r="Z713" s="155"/>
      <c r="AA713" s="155"/>
      <c r="AB713" s="155"/>
      <c r="AC713" s="155"/>
      <c r="AD713" s="154"/>
      <c r="AE713" s="155"/>
      <c r="AF713" s="155"/>
      <c r="AG713" s="155"/>
      <c r="AH713" s="155"/>
      <c r="AI713" s="154"/>
      <c r="AJ713" s="155"/>
      <c r="AK713" s="155"/>
      <c r="AL713" s="155"/>
      <c r="AM713" s="155"/>
      <c r="AN713" s="156"/>
    </row>
    <row r="714" spans="1:40" s="28" customFormat="1" ht="19" customHeight="1">
      <c r="A714" s="153"/>
      <c r="B714" s="153"/>
      <c r="C714" s="153"/>
      <c r="D714" s="153"/>
      <c r="E714" s="154"/>
      <c r="F714" s="155"/>
      <c r="G714" s="155"/>
      <c r="H714" s="155"/>
      <c r="I714" s="155"/>
      <c r="J714" s="154"/>
      <c r="K714" s="155"/>
      <c r="L714" s="155"/>
      <c r="M714" s="155"/>
      <c r="N714" s="155"/>
      <c r="O714" s="154"/>
      <c r="P714" s="155"/>
      <c r="Q714" s="155"/>
      <c r="R714" s="155"/>
      <c r="S714" s="155"/>
      <c r="T714" s="154"/>
      <c r="U714" s="155"/>
      <c r="V714" s="155"/>
      <c r="W714" s="155"/>
      <c r="X714" s="155"/>
      <c r="Y714" s="154"/>
      <c r="Z714" s="155"/>
      <c r="AA714" s="155"/>
      <c r="AB714" s="155"/>
      <c r="AC714" s="155"/>
      <c r="AD714" s="154"/>
      <c r="AE714" s="155"/>
      <c r="AF714" s="155"/>
      <c r="AG714" s="155"/>
      <c r="AH714" s="155"/>
      <c r="AI714" s="154"/>
      <c r="AJ714" s="155"/>
      <c r="AK714" s="155"/>
      <c r="AL714" s="155"/>
      <c r="AM714" s="155"/>
      <c r="AN714" s="156"/>
    </row>
    <row r="715" spans="1:40" s="28" customFormat="1" ht="19" customHeight="1">
      <c r="A715" s="153"/>
      <c r="B715" s="153"/>
      <c r="C715" s="153"/>
      <c r="D715" s="153"/>
      <c r="E715" s="154"/>
      <c r="F715" s="155"/>
      <c r="G715" s="155"/>
      <c r="H715" s="155"/>
      <c r="I715" s="155"/>
      <c r="J715" s="154"/>
      <c r="K715" s="155"/>
      <c r="L715" s="155"/>
      <c r="M715" s="155"/>
      <c r="N715" s="155"/>
      <c r="O715" s="154"/>
      <c r="P715" s="155"/>
      <c r="Q715" s="155"/>
      <c r="R715" s="155"/>
      <c r="S715" s="155"/>
      <c r="T715" s="154"/>
      <c r="U715" s="155"/>
      <c r="V715" s="155"/>
      <c r="W715" s="155"/>
      <c r="X715" s="155"/>
      <c r="Y715" s="154"/>
      <c r="Z715" s="155"/>
      <c r="AA715" s="155"/>
      <c r="AB715" s="155"/>
      <c r="AC715" s="155"/>
      <c r="AD715" s="154"/>
      <c r="AE715" s="155"/>
      <c r="AF715" s="155"/>
      <c r="AG715" s="155"/>
      <c r="AH715" s="155"/>
      <c r="AI715" s="154"/>
      <c r="AJ715" s="155"/>
      <c r="AK715" s="155"/>
      <c r="AL715" s="155"/>
      <c r="AM715" s="155"/>
      <c r="AN715" s="156"/>
    </row>
    <row r="716" spans="1:40" s="28" customFormat="1" ht="19" customHeight="1">
      <c r="A716" s="153"/>
      <c r="B716" s="153"/>
      <c r="C716" s="153"/>
      <c r="D716" s="153"/>
      <c r="E716" s="154"/>
      <c r="F716" s="155"/>
      <c r="G716" s="155"/>
      <c r="H716" s="155"/>
      <c r="I716" s="155"/>
      <c r="J716" s="154"/>
      <c r="K716" s="155"/>
      <c r="L716" s="155"/>
      <c r="M716" s="155"/>
      <c r="N716" s="155"/>
      <c r="O716" s="154"/>
      <c r="P716" s="155"/>
      <c r="Q716" s="155"/>
      <c r="R716" s="155"/>
      <c r="S716" s="155"/>
      <c r="T716" s="154"/>
      <c r="U716" s="155"/>
      <c r="V716" s="155"/>
      <c r="W716" s="155"/>
      <c r="X716" s="155"/>
      <c r="Y716" s="154"/>
      <c r="Z716" s="155"/>
      <c r="AA716" s="155"/>
      <c r="AB716" s="155"/>
      <c r="AC716" s="155"/>
      <c r="AD716" s="154"/>
      <c r="AE716" s="155"/>
      <c r="AF716" s="155"/>
      <c r="AG716" s="155"/>
      <c r="AH716" s="155"/>
      <c r="AI716" s="154"/>
      <c r="AJ716" s="155"/>
      <c r="AK716" s="155"/>
      <c r="AL716" s="155"/>
      <c r="AM716" s="155"/>
      <c r="AN716" s="156"/>
    </row>
    <row r="717" spans="1:40" s="28" customFormat="1" ht="19" customHeight="1">
      <c r="A717" s="153"/>
      <c r="B717" s="153"/>
      <c r="C717" s="153"/>
      <c r="D717" s="153"/>
      <c r="E717" s="154"/>
      <c r="F717" s="155"/>
      <c r="G717" s="155"/>
      <c r="H717" s="155"/>
      <c r="I717" s="155"/>
      <c r="J717" s="154"/>
      <c r="K717" s="155"/>
      <c r="L717" s="155"/>
      <c r="M717" s="155"/>
      <c r="N717" s="155"/>
      <c r="O717" s="154"/>
      <c r="P717" s="155"/>
      <c r="Q717" s="155"/>
      <c r="R717" s="155"/>
      <c r="S717" s="155"/>
      <c r="T717" s="154"/>
      <c r="U717" s="155"/>
      <c r="V717" s="155"/>
      <c r="W717" s="155"/>
      <c r="X717" s="155"/>
      <c r="Y717" s="154"/>
      <c r="Z717" s="155"/>
      <c r="AA717" s="155"/>
      <c r="AB717" s="155"/>
      <c r="AC717" s="155"/>
      <c r="AD717" s="154"/>
      <c r="AE717" s="155"/>
      <c r="AF717" s="155"/>
      <c r="AG717" s="155"/>
      <c r="AH717" s="155"/>
      <c r="AI717" s="154"/>
      <c r="AJ717" s="155"/>
      <c r="AK717" s="155"/>
      <c r="AL717" s="155"/>
      <c r="AM717" s="155"/>
      <c r="AN717" s="156"/>
    </row>
    <row r="718" spans="1:40" s="28" customFormat="1" ht="19" customHeight="1">
      <c r="A718" s="153"/>
      <c r="B718" s="153"/>
      <c r="C718" s="153"/>
      <c r="D718" s="153"/>
      <c r="E718" s="154"/>
      <c r="F718" s="155"/>
      <c r="G718" s="155"/>
      <c r="H718" s="155"/>
      <c r="I718" s="155"/>
      <c r="J718" s="154"/>
      <c r="K718" s="155"/>
      <c r="L718" s="155"/>
      <c r="M718" s="155"/>
      <c r="N718" s="155"/>
      <c r="O718" s="154"/>
      <c r="P718" s="155"/>
      <c r="Q718" s="155"/>
      <c r="R718" s="155"/>
      <c r="S718" s="155"/>
      <c r="T718" s="154"/>
      <c r="U718" s="155"/>
      <c r="V718" s="155"/>
      <c r="W718" s="155"/>
      <c r="X718" s="155"/>
      <c r="Y718" s="154"/>
      <c r="Z718" s="155"/>
      <c r="AA718" s="155"/>
      <c r="AB718" s="155"/>
      <c r="AC718" s="155"/>
      <c r="AD718" s="154"/>
      <c r="AE718" s="155"/>
      <c r="AF718" s="155"/>
      <c r="AG718" s="155"/>
      <c r="AH718" s="155"/>
      <c r="AI718" s="154"/>
      <c r="AJ718" s="155"/>
      <c r="AK718" s="155"/>
      <c r="AL718" s="155"/>
      <c r="AM718" s="155"/>
      <c r="AN718" s="156"/>
    </row>
    <row r="719" spans="1:40" s="28" customFormat="1" ht="19" customHeight="1">
      <c r="A719" s="153"/>
      <c r="B719" s="153"/>
      <c r="C719" s="153"/>
      <c r="D719" s="153"/>
      <c r="E719" s="154"/>
      <c r="F719" s="155"/>
      <c r="G719" s="155"/>
      <c r="H719" s="155"/>
      <c r="I719" s="155"/>
      <c r="J719" s="154"/>
      <c r="K719" s="155"/>
      <c r="L719" s="155"/>
      <c r="M719" s="155"/>
      <c r="N719" s="155"/>
      <c r="O719" s="154"/>
      <c r="P719" s="155"/>
      <c r="Q719" s="155"/>
      <c r="R719" s="155"/>
      <c r="S719" s="155"/>
      <c r="T719" s="154"/>
      <c r="U719" s="155"/>
      <c r="V719" s="155"/>
      <c r="W719" s="155"/>
      <c r="X719" s="155"/>
      <c r="Y719" s="154"/>
      <c r="Z719" s="155"/>
      <c r="AA719" s="155"/>
      <c r="AB719" s="155"/>
      <c r="AC719" s="155"/>
      <c r="AD719" s="154"/>
      <c r="AE719" s="155"/>
      <c r="AF719" s="155"/>
      <c r="AG719" s="155"/>
      <c r="AH719" s="155"/>
      <c r="AI719" s="154"/>
      <c r="AJ719" s="155"/>
      <c r="AK719" s="155"/>
      <c r="AL719" s="155"/>
      <c r="AM719" s="155"/>
      <c r="AN719" s="156"/>
    </row>
    <row r="720" spans="1:40" s="28" customFormat="1" ht="19" customHeight="1">
      <c r="A720" s="153"/>
      <c r="B720" s="153"/>
      <c r="C720" s="153"/>
      <c r="D720" s="153"/>
      <c r="E720" s="154"/>
      <c r="F720" s="155"/>
      <c r="G720" s="155"/>
      <c r="H720" s="155"/>
      <c r="I720" s="155"/>
      <c r="J720" s="154"/>
      <c r="K720" s="155"/>
      <c r="L720" s="155"/>
      <c r="M720" s="155"/>
      <c r="N720" s="155"/>
      <c r="O720" s="154"/>
      <c r="P720" s="155"/>
      <c r="Q720" s="155"/>
      <c r="R720" s="155"/>
      <c r="S720" s="155"/>
      <c r="T720" s="154"/>
      <c r="U720" s="155"/>
      <c r="V720" s="155"/>
      <c r="W720" s="155"/>
      <c r="X720" s="155"/>
      <c r="Y720" s="154"/>
      <c r="Z720" s="155"/>
      <c r="AA720" s="155"/>
      <c r="AB720" s="155"/>
      <c r="AC720" s="155"/>
      <c r="AD720" s="154"/>
      <c r="AE720" s="155"/>
      <c r="AF720" s="155"/>
      <c r="AG720" s="155"/>
      <c r="AH720" s="155"/>
      <c r="AI720" s="154"/>
      <c r="AJ720" s="155"/>
      <c r="AK720" s="155"/>
      <c r="AL720" s="155"/>
      <c r="AM720" s="155"/>
      <c r="AN720" s="156"/>
    </row>
    <row r="721" spans="1:40" s="28" customFormat="1" ht="19" customHeight="1">
      <c r="A721" s="153"/>
      <c r="B721" s="153"/>
      <c r="C721" s="153"/>
      <c r="D721" s="153"/>
      <c r="E721" s="154"/>
      <c r="F721" s="155"/>
      <c r="G721" s="155"/>
      <c r="H721" s="155"/>
      <c r="I721" s="155"/>
      <c r="J721" s="154"/>
      <c r="K721" s="155"/>
      <c r="L721" s="155"/>
      <c r="M721" s="155"/>
      <c r="N721" s="155"/>
      <c r="O721" s="154"/>
      <c r="P721" s="155"/>
      <c r="Q721" s="155"/>
      <c r="R721" s="155"/>
      <c r="S721" s="155"/>
      <c r="T721" s="154"/>
      <c r="U721" s="155"/>
      <c r="V721" s="155"/>
      <c r="W721" s="155"/>
      <c r="X721" s="155"/>
      <c r="Y721" s="154"/>
      <c r="Z721" s="155"/>
      <c r="AA721" s="155"/>
      <c r="AB721" s="155"/>
      <c r="AC721" s="155"/>
      <c r="AD721" s="154"/>
      <c r="AE721" s="155"/>
      <c r="AF721" s="155"/>
      <c r="AG721" s="155"/>
      <c r="AH721" s="155"/>
      <c r="AI721" s="154"/>
      <c r="AJ721" s="155"/>
      <c r="AK721" s="155"/>
      <c r="AL721" s="155"/>
      <c r="AM721" s="155"/>
      <c r="AN721" s="156"/>
    </row>
    <row r="722" spans="1:40" s="28" customFormat="1" ht="19" customHeight="1">
      <c r="A722" s="153"/>
      <c r="B722" s="153"/>
      <c r="C722" s="153"/>
      <c r="D722" s="153"/>
      <c r="E722" s="154"/>
      <c r="F722" s="155"/>
      <c r="G722" s="155"/>
      <c r="H722" s="155"/>
      <c r="I722" s="155"/>
      <c r="J722" s="154"/>
      <c r="K722" s="155"/>
      <c r="L722" s="155"/>
      <c r="M722" s="155"/>
      <c r="N722" s="155"/>
      <c r="O722" s="154"/>
      <c r="P722" s="155"/>
      <c r="Q722" s="155"/>
      <c r="R722" s="155"/>
      <c r="S722" s="155"/>
      <c r="T722" s="154"/>
      <c r="U722" s="155"/>
      <c r="V722" s="155"/>
      <c r="W722" s="155"/>
      <c r="X722" s="155"/>
      <c r="Y722" s="154"/>
      <c r="Z722" s="155"/>
      <c r="AA722" s="155"/>
      <c r="AB722" s="155"/>
      <c r="AC722" s="155"/>
      <c r="AD722" s="154"/>
      <c r="AE722" s="155"/>
      <c r="AF722" s="155"/>
      <c r="AG722" s="155"/>
      <c r="AH722" s="155"/>
      <c r="AI722" s="154"/>
      <c r="AJ722" s="155"/>
      <c r="AK722" s="155"/>
      <c r="AL722" s="155"/>
      <c r="AM722" s="155"/>
      <c r="AN722" s="156"/>
    </row>
    <row r="723" spans="1:40" s="28" customFormat="1" ht="19" customHeight="1">
      <c r="A723" s="153"/>
      <c r="B723" s="153"/>
      <c r="C723" s="153"/>
      <c r="D723" s="153"/>
      <c r="E723" s="154"/>
      <c r="F723" s="155"/>
      <c r="G723" s="155"/>
      <c r="H723" s="155"/>
      <c r="I723" s="155"/>
      <c r="J723" s="154"/>
      <c r="K723" s="155"/>
      <c r="L723" s="155"/>
      <c r="M723" s="155"/>
      <c r="N723" s="155"/>
      <c r="O723" s="154"/>
      <c r="P723" s="155"/>
      <c r="Q723" s="155"/>
      <c r="R723" s="155"/>
      <c r="S723" s="155"/>
      <c r="T723" s="154"/>
      <c r="U723" s="155"/>
      <c r="V723" s="155"/>
      <c r="W723" s="155"/>
      <c r="X723" s="155"/>
      <c r="Y723" s="154"/>
      <c r="Z723" s="155"/>
      <c r="AA723" s="155"/>
      <c r="AB723" s="155"/>
      <c r="AC723" s="155"/>
      <c r="AD723" s="154"/>
      <c r="AE723" s="155"/>
      <c r="AF723" s="155"/>
      <c r="AG723" s="155"/>
      <c r="AH723" s="155"/>
      <c r="AI723" s="154"/>
      <c r="AJ723" s="155"/>
      <c r="AK723" s="155"/>
      <c r="AL723" s="155"/>
      <c r="AM723" s="155"/>
      <c r="AN723" s="156"/>
    </row>
    <row r="724" spans="1:40" s="28" customFormat="1" ht="19" customHeight="1">
      <c r="A724" s="153"/>
      <c r="B724" s="153"/>
      <c r="C724" s="153"/>
      <c r="D724" s="153"/>
      <c r="E724" s="154"/>
      <c r="F724" s="155"/>
      <c r="G724" s="155"/>
      <c r="H724" s="155"/>
      <c r="I724" s="155"/>
      <c r="J724" s="154"/>
      <c r="K724" s="155"/>
      <c r="L724" s="155"/>
      <c r="M724" s="155"/>
      <c r="N724" s="155"/>
      <c r="O724" s="154"/>
      <c r="P724" s="155"/>
      <c r="Q724" s="155"/>
      <c r="R724" s="155"/>
      <c r="S724" s="155"/>
      <c r="T724" s="154"/>
      <c r="U724" s="155"/>
      <c r="V724" s="155"/>
      <c r="W724" s="155"/>
      <c r="X724" s="155"/>
      <c r="Y724" s="154"/>
      <c r="Z724" s="155"/>
      <c r="AA724" s="155"/>
      <c r="AB724" s="155"/>
      <c r="AC724" s="155"/>
      <c r="AD724" s="154"/>
      <c r="AE724" s="155"/>
      <c r="AF724" s="155"/>
      <c r="AG724" s="155"/>
      <c r="AH724" s="155"/>
      <c r="AI724" s="154"/>
      <c r="AJ724" s="155"/>
      <c r="AK724" s="155"/>
      <c r="AL724" s="155"/>
      <c r="AM724" s="155"/>
      <c r="AN724" s="156"/>
    </row>
    <row r="725" spans="1:40" s="28" customFormat="1" ht="19" customHeight="1">
      <c r="A725" s="153"/>
      <c r="B725" s="153"/>
      <c r="C725" s="153"/>
      <c r="D725" s="153"/>
      <c r="E725" s="154"/>
      <c r="F725" s="155"/>
      <c r="G725" s="155"/>
      <c r="H725" s="155"/>
      <c r="I725" s="155"/>
      <c r="J725" s="154"/>
      <c r="K725" s="155"/>
      <c r="L725" s="155"/>
      <c r="M725" s="155"/>
      <c r="N725" s="155"/>
      <c r="O725" s="154"/>
      <c r="P725" s="155"/>
      <c r="Q725" s="155"/>
      <c r="R725" s="155"/>
      <c r="S725" s="155"/>
      <c r="T725" s="154"/>
      <c r="U725" s="155"/>
      <c r="V725" s="155"/>
      <c r="W725" s="155"/>
      <c r="X725" s="155"/>
      <c r="Y725" s="154"/>
      <c r="Z725" s="155"/>
      <c r="AA725" s="155"/>
      <c r="AB725" s="155"/>
      <c r="AC725" s="155"/>
      <c r="AD725" s="154"/>
      <c r="AE725" s="155"/>
      <c r="AF725" s="155"/>
      <c r="AG725" s="155"/>
      <c r="AH725" s="155"/>
      <c r="AI725" s="154"/>
      <c r="AJ725" s="155"/>
      <c r="AK725" s="155"/>
      <c r="AL725" s="155"/>
      <c r="AM725" s="155"/>
      <c r="AN725" s="156"/>
    </row>
    <row r="726" spans="1:40" s="28" customFormat="1" ht="19" customHeight="1">
      <c r="A726" s="153"/>
      <c r="B726" s="153"/>
      <c r="C726" s="153"/>
      <c r="D726" s="153"/>
      <c r="E726" s="154"/>
      <c r="F726" s="155"/>
      <c r="G726" s="155"/>
      <c r="H726" s="155"/>
      <c r="I726" s="155"/>
      <c r="J726" s="154"/>
      <c r="K726" s="155"/>
      <c r="L726" s="155"/>
      <c r="M726" s="155"/>
      <c r="N726" s="155"/>
      <c r="O726" s="154"/>
      <c r="P726" s="155"/>
      <c r="Q726" s="155"/>
      <c r="R726" s="155"/>
      <c r="S726" s="155"/>
      <c r="T726" s="154"/>
      <c r="U726" s="155"/>
      <c r="V726" s="155"/>
      <c r="W726" s="155"/>
      <c r="X726" s="155"/>
      <c r="Y726" s="154"/>
      <c r="Z726" s="155"/>
      <c r="AA726" s="155"/>
      <c r="AB726" s="155"/>
      <c r="AC726" s="155"/>
      <c r="AD726" s="154"/>
      <c r="AE726" s="155"/>
      <c r="AF726" s="155"/>
      <c r="AG726" s="155"/>
      <c r="AH726" s="155"/>
      <c r="AI726" s="154"/>
      <c r="AJ726" s="155"/>
      <c r="AK726" s="155"/>
      <c r="AL726" s="155"/>
      <c r="AM726" s="155"/>
      <c r="AN726" s="156"/>
    </row>
    <row r="727" spans="1:40" s="28" customFormat="1" ht="19" customHeight="1">
      <c r="A727" s="153"/>
      <c r="B727" s="153"/>
      <c r="C727" s="153"/>
      <c r="D727" s="153"/>
      <c r="E727" s="154"/>
      <c r="F727" s="155"/>
      <c r="G727" s="155"/>
      <c r="H727" s="155"/>
      <c r="I727" s="155"/>
      <c r="J727" s="154"/>
      <c r="K727" s="155"/>
      <c r="L727" s="155"/>
      <c r="M727" s="155"/>
      <c r="N727" s="155"/>
      <c r="O727" s="154"/>
      <c r="P727" s="155"/>
      <c r="Q727" s="155"/>
      <c r="R727" s="155"/>
      <c r="S727" s="155"/>
      <c r="T727" s="154"/>
      <c r="U727" s="155"/>
      <c r="V727" s="155"/>
      <c r="W727" s="155"/>
      <c r="X727" s="155"/>
      <c r="Y727" s="154"/>
      <c r="Z727" s="155"/>
      <c r="AA727" s="155"/>
      <c r="AB727" s="155"/>
      <c r="AC727" s="155"/>
      <c r="AD727" s="154"/>
      <c r="AE727" s="155"/>
      <c r="AF727" s="155"/>
      <c r="AG727" s="155"/>
      <c r="AH727" s="155"/>
      <c r="AI727" s="154"/>
      <c r="AJ727" s="155"/>
      <c r="AK727" s="155"/>
      <c r="AL727" s="155"/>
      <c r="AM727" s="155"/>
      <c r="AN727" s="156"/>
    </row>
    <row r="728" spans="1:40" s="28" customFormat="1" ht="19" customHeight="1">
      <c r="A728" s="153"/>
      <c r="B728" s="153"/>
      <c r="C728" s="153"/>
      <c r="D728" s="153"/>
      <c r="E728" s="154"/>
      <c r="F728" s="155"/>
      <c r="G728" s="155"/>
      <c r="H728" s="155"/>
      <c r="I728" s="155"/>
      <c r="J728" s="154"/>
      <c r="K728" s="155"/>
      <c r="L728" s="155"/>
      <c r="M728" s="155"/>
      <c r="N728" s="155"/>
      <c r="O728" s="154"/>
      <c r="P728" s="155"/>
      <c r="Q728" s="155"/>
      <c r="R728" s="155"/>
      <c r="S728" s="155"/>
      <c r="T728" s="154"/>
      <c r="U728" s="155"/>
      <c r="V728" s="155"/>
      <c r="W728" s="155"/>
      <c r="X728" s="155"/>
      <c r="Y728" s="154"/>
      <c r="Z728" s="155"/>
      <c r="AA728" s="155"/>
      <c r="AB728" s="155"/>
      <c r="AC728" s="155"/>
      <c r="AD728" s="154"/>
      <c r="AE728" s="155"/>
      <c r="AF728" s="155"/>
      <c r="AG728" s="155"/>
      <c r="AH728" s="155"/>
      <c r="AI728" s="154"/>
      <c r="AJ728" s="155"/>
      <c r="AK728" s="155"/>
      <c r="AL728" s="155"/>
      <c r="AM728" s="155"/>
      <c r="AN728" s="156"/>
    </row>
    <row r="729" spans="1:40" s="28" customFormat="1" ht="19" customHeight="1">
      <c r="A729" s="153"/>
      <c r="B729" s="153"/>
      <c r="C729" s="153"/>
      <c r="D729" s="153"/>
      <c r="E729" s="154"/>
      <c r="F729" s="155"/>
      <c r="G729" s="155"/>
      <c r="H729" s="155"/>
      <c r="I729" s="155"/>
      <c r="J729" s="154"/>
      <c r="K729" s="155"/>
      <c r="L729" s="155"/>
      <c r="M729" s="155"/>
      <c r="N729" s="155"/>
      <c r="O729" s="154"/>
      <c r="P729" s="155"/>
      <c r="Q729" s="155"/>
      <c r="R729" s="155"/>
      <c r="S729" s="155"/>
      <c r="T729" s="154"/>
      <c r="U729" s="155"/>
      <c r="V729" s="155"/>
      <c r="W729" s="155"/>
      <c r="X729" s="155"/>
      <c r="Y729" s="154"/>
      <c r="Z729" s="155"/>
      <c r="AA729" s="155"/>
      <c r="AB729" s="155"/>
      <c r="AC729" s="155"/>
      <c r="AD729" s="154"/>
      <c r="AE729" s="155"/>
      <c r="AF729" s="155"/>
      <c r="AG729" s="155"/>
      <c r="AH729" s="155"/>
      <c r="AI729" s="154"/>
      <c r="AJ729" s="155"/>
      <c r="AK729" s="155"/>
      <c r="AL729" s="155"/>
      <c r="AM729" s="155"/>
      <c r="AN729" s="156"/>
    </row>
    <row r="730" spans="1:40" s="28" customFormat="1" ht="19" customHeight="1">
      <c r="A730" s="153"/>
      <c r="B730" s="153"/>
      <c r="C730" s="153"/>
      <c r="D730" s="153"/>
      <c r="E730" s="154"/>
      <c r="F730" s="155"/>
      <c r="G730" s="155"/>
      <c r="H730" s="155"/>
      <c r="I730" s="155"/>
      <c r="J730" s="154"/>
      <c r="K730" s="155"/>
      <c r="L730" s="155"/>
      <c r="M730" s="155"/>
      <c r="N730" s="155"/>
      <c r="O730" s="154"/>
      <c r="P730" s="155"/>
      <c r="Q730" s="155"/>
      <c r="R730" s="155"/>
      <c r="S730" s="155"/>
      <c r="T730" s="154"/>
      <c r="U730" s="155"/>
      <c r="V730" s="155"/>
      <c r="W730" s="155"/>
      <c r="X730" s="155"/>
      <c r="Y730" s="154"/>
      <c r="Z730" s="155"/>
      <c r="AA730" s="155"/>
      <c r="AB730" s="155"/>
      <c r="AC730" s="155"/>
      <c r="AD730" s="154"/>
      <c r="AE730" s="155"/>
      <c r="AF730" s="155"/>
      <c r="AG730" s="155"/>
      <c r="AH730" s="155"/>
      <c r="AI730" s="154"/>
      <c r="AJ730" s="155"/>
      <c r="AK730" s="155"/>
      <c r="AL730" s="155"/>
      <c r="AM730" s="155"/>
      <c r="AN730" s="156"/>
    </row>
    <row r="731" spans="1:40" s="28" customFormat="1" ht="19" customHeight="1">
      <c r="A731" s="153"/>
      <c r="B731" s="153"/>
      <c r="C731" s="153"/>
      <c r="D731" s="153"/>
      <c r="E731" s="154"/>
      <c r="F731" s="155"/>
      <c r="G731" s="155"/>
      <c r="H731" s="155"/>
      <c r="I731" s="155"/>
      <c r="J731" s="154"/>
      <c r="K731" s="155"/>
      <c r="L731" s="155"/>
      <c r="M731" s="155"/>
      <c r="N731" s="155"/>
      <c r="O731" s="154"/>
      <c r="P731" s="155"/>
      <c r="Q731" s="155"/>
      <c r="R731" s="155"/>
      <c r="S731" s="155"/>
      <c r="T731" s="154"/>
      <c r="U731" s="155"/>
      <c r="V731" s="155"/>
      <c r="W731" s="155"/>
      <c r="X731" s="155"/>
      <c r="Y731" s="154"/>
      <c r="Z731" s="155"/>
      <c r="AA731" s="155"/>
      <c r="AB731" s="155"/>
      <c r="AC731" s="155"/>
      <c r="AD731" s="154"/>
      <c r="AE731" s="155"/>
      <c r="AF731" s="155"/>
      <c r="AG731" s="155"/>
      <c r="AH731" s="155"/>
      <c r="AI731" s="154"/>
      <c r="AJ731" s="155"/>
      <c r="AK731" s="155"/>
      <c r="AL731" s="155"/>
      <c r="AM731" s="155"/>
      <c r="AN731" s="156"/>
    </row>
    <row r="732" spans="1:40" s="28" customFormat="1" ht="19" customHeight="1">
      <c r="A732" s="153"/>
      <c r="B732" s="153"/>
      <c r="C732" s="153"/>
      <c r="D732" s="153"/>
      <c r="E732" s="154"/>
      <c r="F732" s="155"/>
      <c r="G732" s="155"/>
      <c r="H732" s="155"/>
      <c r="I732" s="155"/>
      <c r="J732" s="154"/>
      <c r="K732" s="155"/>
      <c r="L732" s="155"/>
      <c r="M732" s="155"/>
      <c r="N732" s="155"/>
      <c r="O732" s="154"/>
      <c r="P732" s="155"/>
      <c r="Q732" s="155"/>
      <c r="R732" s="155"/>
      <c r="S732" s="155"/>
      <c r="T732" s="154"/>
      <c r="U732" s="155"/>
      <c r="V732" s="155"/>
      <c r="W732" s="155"/>
      <c r="X732" s="155"/>
      <c r="Y732" s="154"/>
      <c r="Z732" s="155"/>
      <c r="AA732" s="155"/>
      <c r="AB732" s="155"/>
      <c r="AC732" s="155"/>
      <c r="AD732" s="154"/>
      <c r="AE732" s="155"/>
      <c r="AF732" s="155"/>
      <c r="AG732" s="155"/>
      <c r="AH732" s="155"/>
      <c r="AI732" s="154"/>
      <c r="AJ732" s="155"/>
      <c r="AK732" s="155"/>
      <c r="AL732" s="155"/>
      <c r="AM732" s="155"/>
      <c r="AN732" s="156"/>
    </row>
    <row r="733" spans="1:40" s="28" customFormat="1" ht="19" customHeight="1">
      <c r="A733" s="153"/>
      <c r="B733" s="153"/>
      <c r="C733" s="153"/>
      <c r="D733" s="153"/>
      <c r="E733" s="154"/>
      <c r="F733" s="155"/>
      <c r="G733" s="155"/>
      <c r="H733" s="155"/>
      <c r="I733" s="155"/>
      <c r="J733" s="154"/>
      <c r="K733" s="155"/>
      <c r="L733" s="155"/>
      <c r="M733" s="155"/>
      <c r="N733" s="155"/>
      <c r="O733" s="154"/>
      <c r="P733" s="155"/>
      <c r="Q733" s="155"/>
      <c r="R733" s="155"/>
      <c r="S733" s="155"/>
      <c r="T733" s="154"/>
      <c r="U733" s="155"/>
      <c r="V733" s="155"/>
      <c r="W733" s="155"/>
      <c r="X733" s="155"/>
      <c r="Y733" s="154"/>
      <c r="Z733" s="155"/>
      <c r="AA733" s="155"/>
      <c r="AB733" s="155"/>
      <c r="AC733" s="155"/>
      <c r="AD733" s="154"/>
      <c r="AE733" s="155"/>
      <c r="AF733" s="155"/>
      <c r="AG733" s="155"/>
      <c r="AH733" s="155"/>
      <c r="AI733" s="154"/>
      <c r="AJ733" s="155"/>
      <c r="AK733" s="155"/>
      <c r="AL733" s="155"/>
      <c r="AM733" s="155"/>
      <c r="AN733" s="156"/>
    </row>
    <row r="734" spans="1:40" s="28" customFormat="1" ht="19" customHeight="1">
      <c r="A734" s="153"/>
      <c r="B734" s="153"/>
      <c r="C734" s="153"/>
      <c r="D734" s="153"/>
      <c r="E734" s="154"/>
      <c r="F734" s="155"/>
      <c r="G734" s="155"/>
      <c r="H734" s="155"/>
      <c r="I734" s="155"/>
      <c r="J734" s="154"/>
      <c r="K734" s="155"/>
      <c r="L734" s="155"/>
      <c r="M734" s="155"/>
      <c r="N734" s="155"/>
      <c r="O734" s="154"/>
      <c r="P734" s="155"/>
      <c r="Q734" s="155"/>
      <c r="R734" s="155"/>
      <c r="S734" s="155"/>
      <c r="T734" s="154"/>
      <c r="U734" s="155"/>
      <c r="V734" s="155"/>
      <c r="W734" s="155"/>
      <c r="X734" s="155"/>
      <c r="Y734" s="154"/>
      <c r="Z734" s="155"/>
      <c r="AA734" s="155"/>
      <c r="AB734" s="155"/>
      <c r="AC734" s="155"/>
      <c r="AD734" s="154"/>
      <c r="AE734" s="155"/>
      <c r="AF734" s="155"/>
      <c r="AG734" s="155"/>
      <c r="AH734" s="155"/>
      <c r="AI734" s="154"/>
      <c r="AJ734" s="155"/>
      <c r="AK734" s="155"/>
      <c r="AL734" s="155"/>
      <c r="AM734" s="155"/>
      <c r="AN734" s="156"/>
    </row>
    <row r="735" spans="1:40" s="28" customFormat="1" ht="19" customHeight="1">
      <c r="A735" s="153"/>
      <c r="B735" s="153"/>
      <c r="C735" s="153"/>
      <c r="D735" s="153"/>
      <c r="E735" s="154"/>
      <c r="F735" s="155"/>
      <c r="G735" s="155"/>
      <c r="H735" s="155"/>
      <c r="I735" s="155"/>
      <c r="J735" s="154"/>
      <c r="K735" s="155"/>
      <c r="L735" s="155"/>
      <c r="M735" s="155"/>
      <c r="N735" s="155"/>
      <c r="O735" s="154"/>
      <c r="P735" s="155"/>
      <c r="Q735" s="155"/>
      <c r="R735" s="155"/>
      <c r="S735" s="155"/>
      <c r="T735" s="154"/>
      <c r="U735" s="155"/>
      <c r="V735" s="155"/>
      <c r="W735" s="155"/>
      <c r="X735" s="155"/>
      <c r="Y735" s="154"/>
      <c r="Z735" s="155"/>
      <c r="AA735" s="155"/>
      <c r="AB735" s="155"/>
      <c r="AC735" s="155"/>
      <c r="AD735" s="154"/>
      <c r="AE735" s="155"/>
      <c r="AF735" s="155"/>
      <c r="AG735" s="155"/>
      <c r="AH735" s="155"/>
      <c r="AI735" s="154"/>
      <c r="AJ735" s="155"/>
      <c r="AK735" s="155"/>
      <c r="AL735" s="155"/>
      <c r="AM735" s="155"/>
      <c r="AN735" s="156"/>
    </row>
    <row r="736" spans="1:40" s="28" customFormat="1" ht="19" customHeight="1">
      <c r="A736" s="153"/>
      <c r="B736" s="153"/>
      <c r="C736" s="153"/>
      <c r="D736" s="153"/>
      <c r="E736" s="154"/>
      <c r="F736" s="155"/>
      <c r="G736" s="155"/>
      <c r="H736" s="155"/>
      <c r="I736" s="155"/>
      <c r="J736" s="154"/>
      <c r="K736" s="155"/>
      <c r="L736" s="155"/>
      <c r="M736" s="155"/>
      <c r="N736" s="155"/>
      <c r="O736" s="154"/>
      <c r="P736" s="155"/>
      <c r="Q736" s="155"/>
      <c r="R736" s="155"/>
      <c r="S736" s="155"/>
      <c r="T736" s="154"/>
      <c r="U736" s="155"/>
      <c r="V736" s="155"/>
      <c r="W736" s="155"/>
      <c r="X736" s="155"/>
      <c r="Y736" s="154"/>
      <c r="Z736" s="155"/>
      <c r="AA736" s="155"/>
      <c r="AB736" s="155"/>
      <c r="AC736" s="155"/>
      <c r="AD736" s="154"/>
      <c r="AE736" s="155"/>
      <c r="AF736" s="155"/>
      <c r="AG736" s="155"/>
      <c r="AH736" s="155"/>
      <c r="AI736" s="154"/>
      <c r="AJ736" s="155"/>
      <c r="AK736" s="155"/>
      <c r="AL736" s="155"/>
      <c r="AM736" s="155"/>
      <c r="AN736" s="156"/>
    </row>
    <row r="737" spans="1:40" s="28" customFormat="1" ht="19" customHeight="1">
      <c r="A737" s="153"/>
      <c r="B737" s="153"/>
      <c r="C737" s="153"/>
      <c r="D737" s="153"/>
      <c r="E737" s="154"/>
      <c r="F737" s="155"/>
      <c r="G737" s="155"/>
      <c r="H737" s="155"/>
      <c r="I737" s="155"/>
      <c r="J737" s="154"/>
      <c r="K737" s="155"/>
      <c r="L737" s="155"/>
      <c r="M737" s="155"/>
      <c r="N737" s="155"/>
      <c r="O737" s="154"/>
      <c r="P737" s="155"/>
      <c r="Q737" s="155"/>
      <c r="R737" s="155"/>
      <c r="S737" s="155"/>
      <c r="T737" s="154"/>
      <c r="U737" s="155"/>
      <c r="V737" s="155"/>
      <c r="W737" s="155"/>
      <c r="X737" s="155"/>
      <c r="Y737" s="154"/>
      <c r="Z737" s="155"/>
      <c r="AA737" s="155"/>
      <c r="AB737" s="155"/>
      <c r="AC737" s="155"/>
      <c r="AD737" s="154"/>
      <c r="AE737" s="155"/>
      <c r="AF737" s="155"/>
      <c r="AG737" s="155"/>
      <c r="AH737" s="155"/>
      <c r="AI737" s="154"/>
      <c r="AJ737" s="155"/>
      <c r="AK737" s="155"/>
      <c r="AL737" s="155"/>
      <c r="AM737" s="155"/>
      <c r="AN737" s="156"/>
    </row>
    <row r="738" spans="1:40" s="28" customFormat="1" ht="19" customHeight="1">
      <c r="A738" s="153"/>
      <c r="B738" s="153"/>
      <c r="C738" s="153"/>
      <c r="D738" s="153"/>
      <c r="E738" s="154"/>
      <c r="F738" s="155"/>
      <c r="G738" s="155"/>
      <c r="H738" s="155"/>
      <c r="I738" s="155"/>
      <c r="J738" s="154"/>
      <c r="K738" s="155"/>
      <c r="L738" s="155"/>
      <c r="M738" s="155"/>
      <c r="N738" s="155"/>
      <c r="O738" s="154"/>
      <c r="P738" s="155"/>
      <c r="Q738" s="155"/>
      <c r="R738" s="155"/>
      <c r="S738" s="155"/>
      <c r="T738" s="154"/>
      <c r="U738" s="155"/>
      <c r="V738" s="155"/>
      <c r="W738" s="155"/>
      <c r="X738" s="155"/>
      <c r="Y738" s="154"/>
      <c r="Z738" s="155"/>
      <c r="AA738" s="155"/>
      <c r="AB738" s="155"/>
      <c r="AC738" s="155"/>
      <c r="AD738" s="154"/>
      <c r="AE738" s="155"/>
      <c r="AF738" s="155"/>
      <c r="AG738" s="155"/>
      <c r="AH738" s="155"/>
      <c r="AI738" s="154"/>
      <c r="AJ738" s="155"/>
      <c r="AK738" s="155"/>
      <c r="AL738" s="155"/>
      <c r="AM738" s="155"/>
      <c r="AN738" s="156"/>
    </row>
    <row r="739" spans="1:40" s="28" customFormat="1" ht="19" customHeight="1">
      <c r="A739" s="153"/>
      <c r="B739" s="153"/>
      <c r="C739" s="153"/>
      <c r="D739" s="153"/>
      <c r="E739" s="154"/>
      <c r="F739" s="155"/>
      <c r="G739" s="155"/>
      <c r="H739" s="155"/>
      <c r="I739" s="155"/>
      <c r="J739" s="154"/>
      <c r="K739" s="155"/>
      <c r="L739" s="155"/>
      <c r="M739" s="155"/>
      <c r="N739" s="155"/>
      <c r="O739" s="154"/>
      <c r="P739" s="155"/>
      <c r="Q739" s="155"/>
      <c r="R739" s="155"/>
      <c r="S739" s="155"/>
      <c r="T739" s="154"/>
      <c r="U739" s="155"/>
      <c r="V739" s="155"/>
      <c r="W739" s="155"/>
      <c r="X739" s="155"/>
      <c r="Y739" s="154"/>
      <c r="Z739" s="155"/>
      <c r="AA739" s="155"/>
      <c r="AB739" s="155"/>
      <c r="AC739" s="155"/>
      <c r="AD739" s="154"/>
      <c r="AE739" s="155"/>
      <c r="AF739" s="155"/>
      <c r="AG739" s="155"/>
      <c r="AH739" s="155"/>
      <c r="AI739" s="154"/>
      <c r="AJ739" s="155"/>
      <c r="AK739" s="155"/>
      <c r="AL739" s="155"/>
      <c r="AM739" s="155"/>
      <c r="AN739" s="156"/>
    </row>
    <row r="740" spans="1:40" s="28" customFormat="1" ht="19" customHeight="1">
      <c r="A740" s="153"/>
      <c r="B740" s="153"/>
      <c r="C740" s="153"/>
      <c r="D740" s="153"/>
      <c r="E740" s="154"/>
      <c r="F740" s="155"/>
      <c r="G740" s="155"/>
      <c r="H740" s="155"/>
      <c r="I740" s="155"/>
      <c r="J740" s="154"/>
      <c r="K740" s="155"/>
      <c r="L740" s="155"/>
      <c r="M740" s="155"/>
      <c r="N740" s="155"/>
      <c r="O740" s="154"/>
      <c r="P740" s="155"/>
      <c r="Q740" s="155"/>
      <c r="R740" s="155"/>
      <c r="S740" s="155"/>
      <c r="T740" s="154"/>
      <c r="U740" s="155"/>
      <c r="V740" s="155"/>
      <c r="W740" s="155"/>
      <c r="X740" s="155"/>
      <c r="Y740" s="154"/>
      <c r="Z740" s="155"/>
      <c r="AA740" s="155"/>
      <c r="AB740" s="155"/>
      <c r="AC740" s="155"/>
      <c r="AD740" s="154"/>
      <c r="AE740" s="155"/>
      <c r="AF740" s="155"/>
      <c r="AG740" s="155"/>
      <c r="AH740" s="155"/>
      <c r="AI740" s="154"/>
      <c r="AJ740" s="155"/>
      <c r="AK740" s="155"/>
      <c r="AL740" s="155"/>
      <c r="AM740" s="155"/>
      <c r="AN740" s="156"/>
    </row>
    <row r="741" spans="1:40" s="28" customFormat="1" ht="19" customHeight="1">
      <c r="A741" s="153"/>
      <c r="B741" s="153"/>
      <c r="C741" s="153"/>
      <c r="D741" s="153"/>
      <c r="E741" s="154"/>
      <c r="F741" s="155"/>
      <c r="G741" s="155"/>
      <c r="H741" s="155"/>
      <c r="I741" s="155"/>
      <c r="J741" s="154"/>
      <c r="K741" s="155"/>
      <c r="L741" s="155"/>
      <c r="M741" s="155"/>
      <c r="N741" s="155"/>
      <c r="O741" s="154"/>
      <c r="P741" s="155"/>
      <c r="Q741" s="155"/>
      <c r="R741" s="155"/>
      <c r="S741" s="155"/>
      <c r="T741" s="154"/>
      <c r="U741" s="155"/>
      <c r="V741" s="155"/>
      <c r="W741" s="155"/>
      <c r="X741" s="155"/>
      <c r="Y741" s="154"/>
      <c r="Z741" s="155"/>
      <c r="AA741" s="155"/>
      <c r="AB741" s="155"/>
      <c r="AC741" s="155"/>
      <c r="AD741" s="154"/>
      <c r="AE741" s="155"/>
      <c r="AF741" s="155"/>
      <c r="AG741" s="155"/>
      <c r="AH741" s="155"/>
      <c r="AI741" s="154"/>
      <c r="AJ741" s="155"/>
      <c r="AK741" s="155"/>
      <c r="AL741" s="155"/>
      <c r="AM741" s="155"/>
      <c r="AN741" s="156"/>
    </row>
    <row r="742" spans="1:40" s="28" customFormat="1" ht="19" customHeight="1">
      <c r="A742" s="153"/>
      <c r="B742" s="153"/>
      <c r="C742" s="153"/>
      <c r="D742" s="153"/>
      <c r="E742" s="154"/>
      <c r="F742" s="155"/>
      <c r="G742" s="155"/>
      <c r="H742" s="155"/>
      <c r="I742" s="155"/>
      <c r="J742" s="154"/>
      <c r="K742" s="155"/>
      <c r="L742" s="155"/>
      <c r="M742" s="155"/>
      <c r="N742" s="155"/>
      <c r="O742" s="154"/>
      <c r="P742" s="155"/>
      <c r="Q742" s="155"/>
      <c r="R742" s="155"/>
      <c r="S742" s="155"/>
      <c r="T742" s="154"/>
      <c r="U742" s="155"/>
      <c r="V742" s="155"/>
      <c r="W742" s="155"/>
      <c r="X742" s="155"/>
      <c r="Y742" s="154"/>
      <c r="Z742" s="155"/>
      <c r="AA742" s="155"/>
      <c r="AB742" s="155"/>
      <c r="AC742" s="155"/>
      <c r="AD742" s="154"/>
      <c r="AE742" s="155"/>
      <c r="AF742" s="155"/>
      <c r="AG742" s="155"/>
      <c r="AH742" s="155"/>
      <c r="AI742" s="154"/>
      <c r="AJ742" s="155"/>
      <c r="AK742" s="155"/>
      <c r="AL742" s="155"/>
      <c r="AM742" s="155"/>
      <c r="AN742" s="156"/>
    </row>
    <row r="743" spans="1:40" s="28" customFormat="1" ht="19" customHeight="1">
      <c r="A743" s="153"/>
      <c r="B743" s="153"/>
      <c r="C743" s="153"/>
      <c r="D743" s="153"/>
      <c r="E743" s="154"/>
      <c r="F743" s="155"/>
      <c r="G743" s="155"/>
      <c r="H743" s="155"/>
      <c r="I743" s="155"/>
      <c r="J743" s="154"/>
      <c r="K743" s="155"/>
      <c r="L743" s="155"/>
      <c r="M743" s="155"/>
      <c r="N743" s="155"/>
      <c r="O743" s="154"/>
      <c r="P743" s="155"/>
      <c r="Q743" s="155"/>
      <c r="R743" s="155"/>
      <c r="S743" s="155"/>
      <c r="T743" s="154"/>
      <c r="U743" s="155"/>
      <c r="V743" s="155"/>
      <c r="W743" s="155"/>
      <c r="X743" s="155"/>
      <c r="Y743" s="154"/>
      <c r="Z743" s="155"/>
      <c r="AA743" s="155"/>
      <c r="AB743" s="155"/>
      <c r="AC743" s="155"/>
      <c r="AD743" s="154"/>
      <c r="AE743" s="155"/>
      <c r="AF743" s="155"/>
      <c r="AG743" s="155"/>
      <c r="AH743" s="155"/>
      <c r="AI743" s="154"/>
      <c r="AJ743" s="155"/>
      <c r="AK743" s="155"/>
      <c r="AL743" s="155"/>
      <c r="AM743" s="155"/>
      <c r="AN743" s="156"/>
    </row>
    <row r="744" spans="1:40" s="28" customFormat="1" ht="19" customHeight="1">
      <c r="A744" s="153"/>
      <c r="B744" s="153"/>
      <c r="C744" s="153"/>
      <c r="D744" s="153"/>
      <c r="E744" s="154"/>
      <c r="F744" s="155"/>
      <c r="G744" s="155"/>
      <c r="H744" s="155"/>
      <c r="I744" s="155"/>
      <c r="J744" s="154"/>
      <c r="K744" s="155"/>
      <c r="L744" s="155"/>
      <c r="M744" s="155"/>
      <c r="N744" s="155"/>
      <c r="O744" s="154"/>
      <c r="P744" s="155"/>
      <c r="Q744" s="155"/>
      <c r="R744" s="155"/>
      <c r="S744" s="155"/>
      <c r="T744" s="154"/>
      <c r="U744" s="155"/>
      <c r="V744" s="155"/>
      <c r="W744" s="155"/>
      <c r="X744" s="155"/>
      <c r="Y744" s="154"/>
      <c r="Z744" s="155"/>
      <c r="AA744" s="155"/>
      <c r="AB744" s="155"/>
      <c r="AC744" s="155"/>
      <c r="AD744" s="154"/>
      <c r="AE744" s="155"/>
      <c r="AF744" s="155"/>
      <c r="AG744" s="155"/>
      <c r="AH744" s="155"/>
      <c r="AI744" s="154"/>
      <c r="AJ744" s="155"/>
      <c r="AK744" s="155"/>
      <c r="AL744" s="155"/>
      <c r="AM744" s="155"/>
      <c r="AN744" s="156"/>
    </row>
    <row r="745" spans="1:40" s="28" customFormat="1" ht="19" customHeight="1">
      <c r="A745" s="153"/>
      <c r="B745" s="153"/>
      <c r="C745" s="153"/>
      <c r="D745" s="153"/>
      <c r="E745" s="154"/>
      <c r="F745" s="155"/>
      <c r="G745" s="155"/>
      <c r="H745" s="155"/>
      <c r="I745" s="155"/>
      <c r="J745" s="154"/>
      <c r="K745" s="155"/>
      <c r="L745" s="155"/>
      <c r="M745" s="155"/>
      <c r="N745" s="155"/>
      <c r="O745" s="154"/>
      <c r="P745" s="155"/>
      <c r="Q745" s="155"/>
      <c r="R745" s="155"/>
      <c r="S745" s="155"/>
      <c r="T745" s="154"/>
      <c r="U745" s="155"/>
      <c r="V745" s="155"/>
      <c r="W745" s="155"/>
      <c r="X745" s="155"/>
      <c r="Y745" s="154"/>
      <c r="Z745" s="155"/>
      <c r="AA745" s="155"/>
      <c r="AB745" s="155"/>
      <c r="AC745" s="155"/>
      <c r="AD745" s="154"/>
      <c r="AE745" s="155"/>
      <c r="AF745" s="155"/>
      <c r="AG745" s="155"/>
      <c r="AH745" s="155"/>
      <c r="AI745" s="154"/>
      <c r="AJ745" s="155"/>
      <c r="AK745" s="155"/>
      <c r="AL745" s="155"/>
      <c r="AM745" s="155"/>
      <c r="AN745" s="156"/>
    </row>
    <row r="746" spans="1:40" s="28" customFormat="1" ht="19" customHeight="1">
      <c r="A746" s="153"/>
      <c r="B746" s="153"/>
      <c r="C746" s="153"/>
      <c r="D746" s="153"/>
      <c r="E746" s="154"/>
      <c r="F746" s="155"/>
      <c r="G746" s="155"/>
      <c r="H746" s="155"/>
      <c r="I746" s="155"/>
      <c r="J746" s="154"/>
      <c r="K746" s="155"/>
      <c r="L746" s="155"/>
      <c r="M746" s="155"/>
      <c r="N746" s="155"/>
      <c r="O746" s="154"/>
      <c r="P746" s="155"/>
      <c r="Q746" s="155"/>
      <c r="R746" s="155"/>
      <c r="S746" s="155"/>
      <c r="T746" s="154"/>
      <c r="U746" s="155"/>
      <c r="V746" s="155"/>
      <c r="W746" s="155"/>
      <c r="X746" s="155"/>
      <c r="Y746" s="154"/>
      <c r="Z746" s="155"/>
      <c r="AA746" s="155"/>
      <c r="AB746" s="155"/>
      <c r="AC746" s="155"/>
      <c r="AD746" s="154"/>
      <c r="AE746" s="155"/>
      <c r="AF746" s="155"/>
      <c r="AG746" s="155"/>
      <c r="AH746" s="155"/>
      <c r="AI746" s="154"/>
      <c r="AJ746" s="155"/>
      <c r="AK746" s="155"/>
      <c r="AL746" s="155"/>
      <c r="AM746" s="155"/>
      <c r="AN746" s="156"/>
    </row>
    <row r="747" spans="1:40" s="28" customFormat="1" ht="19" customHeight="1">
      <c r="A747" s="153"/>
      <c r="B747" s="153"/>
      <c r="C747" s="153"/>
      <c r="D747" s="153"/>
      <c r="E747" s="154"/>
      <c r="F747" s="155"/>
      <c r="G747" s="155"/>
      <c r="H747" s="155"/>
      <c r="I747" s="155"/>
      <c r="J747" s="154"/>
      <c r="K747" s="155"/>
      <c r="L747" s="155"/>
      <c r="M747" s="155"/>
      <c r="N747" s="155"/>
      <c r="O747" s="154"/>
      <c r="P747" s="155"/>
      <c r="Q747" s="155"/>
      <c r="R747" s="155"/>
      <c r="S747" s="155"/>
      <c r="T747" s="154"/>
      <c r="U747" s="155"/>
      <c r="V747" s="155"/>
      <c r="W747" s="155"/>
      <c r="X747" s="155"/>
      <c r="Y747" s="154"/>
      <c r="Z747" s="155"/>
      <c r="AA747" s="155"/>
      <c r="AB747" s="155"/>
      <c r="AC747" s="155"/>
      <c r="AD747" s="154"/>
      <c r="AE747" s="155"/>
      <c r="AF747" s="155"/>
      <c r="AG747" s="155"/>
      <c r="AH747" s="155"/>
      <c r="AI747" s="154"/>
      <c r="AJ747" s="155"/>
      <c r="AK747" s="155"/>
      <c r="AL747" s="155"/>
      <c r="AM747" s="155"/>
      <c r="AN747" s="156"/>
    </row>
    <row r="748" spans="1:40" s="28" customFormat="1" ht="19" customHeight="1">
      <c r="A748" s="153"/>
      <c r="B748" s="153"/>
      <c r="C748" s="153"/>
      <c r="D748" s="153"/>
      <c r="E748" s="154"/>
      <c r="F748" s="155"/>
      <c r="G748" s="155"/>
      <c r="H748" s="155"/>
      <c r="I748" s="155"/>
      <c r="J748" s="154"/>
      <c r="K748" s="155"/>
      <c r="L748" s="155"/>
      <c r="M748" s="155"/>
      <c r="N748" s="155"/>
      <c r="O748" s="154"/>
      <c r="P748" s="155"/>
      <c r="Q748" s="155"/>
      <c r="R748" s="155"/>
      <c r="S748" s="155"/>
      <c r="T748" s="154"/>
      <c r="U748" s="155"/>
      <c r="V748" s="155"/>
      <c r="W748" s="155"/>
      <c r="X748" s="155"/>
      <c r="Y748" s="154"/>
      <c r="Z748" s="155"/>
      <c r="AA748" s="155"/>
      <c r="AB748" s="155"/>
      <c r="AC748" s="155"/>
      <c r="AD748" s="154"/>
      <c r="AE748" s="155"/>
      <c r="AF748" s="155"/>
      <c r="AG748" s="155"/>
      <c r="AH748" s="155"/>
      <c r="AI748" s="154"/>
      <c r="AJ748" s="155"/>
      <c r="AK748" s="155"/>
      <c r="AL748" s="155"/>
      <c r="AM748" s="155"/>
      <c r="AN748" s="156"/>
    </row>
    <row r="749" spans="1:40" s="28" customFormat="1" ht="19" customHeight="1">
      <c r="A749" s="153"/>
      <c r="B749" s="153"/>
      <c r="C749" s="153"/>
      <c r="D749" s="153"/>
      <c r="E749" s="154"/>
      <c r="F749" s="155"/>
      <c r="G749" s="155"/>
      <c r="H749" s="155"/>
      <c r="I749" s="155"/>
      <c r="J749" s="154"/>
      <c r="K749" s="155"/>
      <c r="L749" s="155"/>
      <c r="M749" s="155"/>
      <c r="N749" s="155"/>
      <c r="O749" s="154"/>
      <c r="P749" s="155"/>
      <c r="Q749" s="155"/>
      <c r="R749" s="155"/>
      <c r="S749" s="155"/>
      <c r="T749" s="154"/>
      <c r="U749" s="155"/>
      <c r="V749" s="155"/>
      <c r="W749" s="155"/>
      <c r="X749" s="155"/>
      <c r="Y749" s="154"/>
      <c r="Z749" s="155"/>
      <c r="AA749" s="155"/>
      <c r="AB749" s="155"/>
      <c r="AC749" s="155"/>
      <c r="AD749" s="154"/>
      <c r="AE749" s="155"/>
      <c r="AF749" s="155"/>
      <c r="AG749" s="155"/>
      <c r="AH749" s="155"/>
      <c r="AI749" s="154"/>
      <c r="AJ749" s="155"/>
      <c r="AK749" s="155"/>
      <c r="AL749" s="155"/>
      <c r="AM749" s="155"/>
      <c r="AN749" s="156"/>
    </row>
    <row r="750" spans="1:40" s="28" customFormat="1" ht="19" customHeight="1">
      <c r="A750" s="153"/>
      <c r="B750" s="153"/>
      <c r="C750" s="153"/>
      <c r="D750" s="153"/>
      <c r="E750" s="154"/>
      <c r="F750" s="155"/>
      <c r="G750" s="155"/>
      <c r="H750" s="155"/>
      <c r="I750" s="155"/>
      <c r="J750" s="154"/>
      <c r="K750" s="155"/>
      <c r="L750" s="155"/>
      <c r="M750" s="155"/>
      <c r="N750" s="155"/>
      <c r="O750" s="154"/>
      <c r="P750" s="155"/>
      <c r="Q750" s="155"/>
      <c r="R750" s="155"/>
      <c r="S750" s="155"/>
      <c r="T750" s="154"/>
      <c r="U750" s="155"/>
      <c r="V750" s="155"/>
      <c r="W750" s="155"/>
      <c r="X750" s="155"/>
      <c r="Y750" s="154"/>
      <c r="Z750" s="155"/>
      <c r="AA750" s="155"/>
      <c r="AB750" s="155"/>
      <c r="AC750" s="155"/>
      <c r="AD750" s="154"/>
      <c r="AE750" s="155"/>
      <c r="AF750" s="155"/>
      <c r="AG750" s="155"/>
      <c r="AH750" s="155"/>
      <c r="AI750" s="154"/>
      <c r="AJ750" s="155"/>
      <c r="AK750" s="155"/>
      <c r="AL750" s="155"/>
      <c r="AM750" s="155"/>
      <c r="AN750" s="156"/>
    </row>
    <row r="751" spans="1:40" s="28" customFormat="1" ht="19" customHeight="1">
      <c r="A751" s="153"/>
      <c r="B751" s="153"/>
      <c r="C751" s="153"/>
      <c r="D751" s="153"/>
      <c r="E751" s="154"/>
      <c r="F751" s="155"/>
      <c r="G751" s="155"/>
      <c r="H751" s="155"/>
      <c r="I751" s="155"/>
      <c r="J751" s="154"/>
      <c r="K751" s="155"/>
      <c r="L751" s="155"/>
      <c r="M751" s="155"/>
      <c r="N751" s="155"/>
      <c r="O751" s="154"/>
      <c r="P751" s="155"/>
      <c r="Q751" s="155"/>
      <c r="R751" s="155"/>
      <c r="S751" s="155"/>
      <c r="T751" s="154"/>
      <c r="U751" s="155"/>
      <c r="V751" s="155"/>
      <c r="W751" s="155"/>
      <c r="X751" s="155"/>
      <c r="Y751" s="154"/>
      <c r="Z751" s="155"/>
      <c r="AA751" s="155"/>
      <c r="AB751" s="155"/>
      <c r="AC751" s="155"/>
      <c r="AD751" s="154"/>
      <c r="AE751" s="155"/>
      <c r="AF751" s="155"/>
      <c r="AG751" s="155"/>
      <c r="AH751" s="155"/>
      <c r="AI751" s="154"/>
      <c r="AJ751" s="155"/>
      <c r="AK751" s="155"/>
      <c r="AL751" s="155"/>
      <c r="AM751" s="155"/>
      <c r="AN751" s="156"/>
    </row>
    <row r="752" spans="1:40" s="28" customFormat="1" ht="19" customHeight="1">
      <c r="A752" s="153"/>
      <c r="B752" s="153"/>
      <c r="C752" s="153"/>
      <c r="D752" s="153"/>
      <c r="E752" s="154"/>
      <c r="F752" s="155"/>
      <c r="G752" s="155"/>
      <c r="H752" s="155"/>
      <c r="I752" s="155"/>
      <c r="J752" s="154"/>
      <c r="K752" s="155"/>
      <c r="L752" s="155"/>
      <c r="M752" s="155"/>
      <c r="N752" s="155"/>
      <c r="O752" s="154"/>
      <c r="P752" s="155"/>
      <c r="Q752" s="155"/>
      <c r="R752" s="155"/>
      <c r="S752" s="155"/>
      <c r="T752" s="154"/>
      <c r="U752" s="155"/>
      <c r="V752" s="155"/>
      <c r="W752" s="155"/>
      <c r="X752" s="155"/>
      <c r="Y752" s="154"/>
      <c r="Z752" s="155"/>
      <c r="AA752" s="155"/>
      <c r="AB752" s="155"/>
      <c r="AC752" s="155"/>
      <c r="AD752" s="154"/>
      <c r="AE752" s="155"/>
      <c r="AF752" s="155"/>
      <c r="AG752" s="155"/>
      <c r="AH752" s="155"/>
      <c r="AI752" s="154"/>
      <c r="AJ752" s="155"/>
      <c r="AK752" s="155"/>
      <c r="AL752" s="155"/>
      <c r="AM752" s="155"/>
      <c r="AN752" s="156"/>
    </row>
    <row r="753" spans="1:40" s="28" customFormat="1" ht="19" customHeight="1">
      <c r="A753" s="153"/>
      <c r="B753" s="153"/>
      <c r="C753" s="153"/>
      <c r="D753" s="153"/>
      <c r="E753" s="154"/>
      <c r="F753" s="155"/>
      <c r="G753" s="155"/>
      <c r="H753" s="155"/>
      <c r="I753" s="155"/>
      <c r="J753" s="154"/>
      <c r="K753" s="155"/>
      <c r="L753" s="155"/>
      <c r="M753" s="155"/>
      <c r="N753" s="155"/>
      <c r="O753" s="154"/>
      <c r="P753" s="155"/>
      <c r="Q753" s="155"/>
      <c r="R753" s="155"/>
      <c r="S753" s="155"/>
      <c r="T753" s="154"/>
      <c r="U753" s="155"/>
      <c r="V753" s="155"/>
      <c r="W753" s="155"/>
      <c r="X753" s="155"/>
      <c r="Y753" s="154"/>
      <c r="Z753" s="155"/>
      <c r="AA753" s="155"/>
      <c r="AB753" s="155"/>
      <c r="AC753" s="155"/>
      <c r="AD753" s="154"/>
      <c r="AE753" s="155"/>
      <c r="AF753" s="155"/>
      <c r="AG753" s="155"/>
      <c r="AH753" s="155"/>
      <c r="AI753" s="154"/>
      <c r="AJ753" s="155"/>
      <c r="AK753" s="155"/>
      <c r="AL753" s="155"/>
      <c r="AM753" s="155"/>
      <c r="AN753" s="156"/>
    </row>
    <row r="754" spans="1:40" s="28" customFormat="1" ht="19" customHeight="1">
      <c r="A754" s="153"/>
      <c r="B754" s="153"/>
      <c r="C754" s="153"/>
      <c r="D754" s="153"/>
      <c r="E754" s="154"/>
      <c r="F754" s="155"/>
      <c r="G754" s="155"/>
      <c r="H754" s="155"/>
      <c r="I754" s="155"/>
      <c r="J754" s="154"/>
      <c r="K754" s="155"/>
      <c r="L754" s="155"/>
      <c r="M754" s="155"/>
      <c r="N754" s="155"/>
      <c r="O754" s="154"/>
      <c r="P754" s="155"/>
      <c r="Q754" s="155"/>
      <c r="R754" s="155"/>
      <c r="S754" s="155"/>
      <c r="T754" s="154"/>
      <c r="U754" s="155"/>
      <c r="V754" s="155"/>
      <c r="W754" s="155"/>
      <c r="X754" s="155"/>
      <c r="Y754" s="154"/>
      <c r="Z754" s="155"/>
      <c r="AA754" s="155"/>
      <c r="AB754" s="155"/>
      <c r="AC754" s="155"/>
      <c r="AD754" s="154"/>
      <c r="AE754" s="155"/>
      <c r="AF754" s="155"/>
      <c r="AG754" s="155"/>
      <c r="AH754" s="155"/>
      <c r="AI754" s="154"/>
      <c r="AJ754" s="155"/>
      <c r="AK754" s="155"/>
      <c r="AL754" s="155"/>
      <c r="AM754" s="155"/>
      <c r="AN754" s="156"/>
    </row>
    <row r="755" spans="1:40" s="28" customFormat="1" ht="19" customHeight="1">
      <c r="A755" s="153"/>
      <c r="B755" s="153"/>
      <c r="C755" s="153"/>
      <c r="D755" s="153"/>
      <c r="E755" s="154"/>
      <c r="F755" s="155"/>
      <c r="G755" s="155"/>
      <c r="H755" s="155"/>
      <c r="I755" s="155"/>
      <c r="J755" s="154"/>
      <c r="K755" s="155"/>
      <c r="L755" s="155"/>
      <c r="M755" s="155"/>
      <c r="N755" s="155"/>
      <c r="O755" s="154"/>
      <c r="P755" s="155"/>
      <c r="Q755" s="155"/>
      <c r="R755" s="155"/>
      <c r="S755" s="155"/>
      <c r="T755" s="154"/>
      <c r="U755" s="155"/>
      <c r="V755" s="155"/>
      <c r="W755" s="155"/>
      <c r="X755" s="155"/>
      <c r="Y755" s="154"/>
      <c r="Z755" s="155"/>
      <c r="AA755" s="155"/>
      <c r="AB755" s="155"/>
      <c r="AC755" s="155"/>
      <c r="AD755" s="154"/>
      <c r="AE755" s="155"/>
      <c r="AF755" s="155"/>
      <c r="AG755" s="155"/>
      <c r="AH755" s="155"/>
      <c r="AI755" s="154"/>
      <c r="AJ755" s="155"/>
      <c r="AK755" s="155"/>
      <c r="AL755" s="155"/>
      <c r="AM755" s="155"/>
      <c r="AN755" s="156"/>
    </row>
    <row r="756" spans="1:40" s="28" customFormat="1" ht="19" customHeight="1">
      <c r="A756" s="153"/>
      <c r="B756" s="153"/>
      <c r="C756" s="153"/>
      <c r="D756" s="153"/>
      <c r="E756" s="154"/>
      <c r="F756" s="155"/>
      <c r="G756" s="155"/>
      <c r="H756" s="155"/>
      <c r="I756" s="155"/>
      <c r="J756" s="154"/>
      <c r="K756" s="155"/>
      <c r="L756" s="155"/>
      <c r="M756" s="155"/>
      <c r="N756" s="155"/>
      <c r="O756" s="154"/>
      <c r="P756" s="155"/>
      <c r="Q756" s="155"/>
      <c r="R756" s="155"/>
      <c r="S756" s="155"/>
      <c r="T756" s="154"/>
      <c r="U756" s="155"/>
      <c r="V756" s="155"/>
      <c r="W756" s="155"/>
      <c r="X756" s="155"/>
      <c r="Y756" s="154"/>
      <c r="Z756" s="155"/>
      <c r="AA756" s="155"/>
      <c r="AB756" s="155"/>
      <c r="AC756" s="155"/>
      <c r="AD756" s="154"/>
      <c r="AE756" s="155"/>
      <c r="AF756" s="155"/>
      <c r="AG756" s="155"/>
      <c r="AH756" s="155"/>
      <c r="AI756" s="154"/>
      <c r="AJ756" s="155"/>
      <c r="AK756" s="155"/>
      <c r="AL756" s="155"/>
      <c r="AM756" s="155"/>
      <c r="AN756" s="156"/>
    </row>
    <row r="757" spans="1:40" s="28" customFormat="1" ht="19" customHeight="1">
      <c r="A757" s="153"/>
      <c r="B757" s="153"/>
      <c r="C757" s="153"/>
      <c r="D757" s="153"/>
      <c r="E757" s="154"/>
      <c r="F757" s="155"/>
      <c r="G757" s="155"/>
      <c r="H757" s="155"/>
      <c r="I757" s="155"/>
      <c r="J757" s="154"/>
      <c r="K757" s="155"/>
      <c r="L757" s="155"/>
      <c r="M757" s="155"/>
      <c r="N757" s="155"/>
      <c r="O757" s="154"/>
      <c r="P757" s="155"/>
      <c r="Q757" s="155"/>
      <c r="R757" s="155"/>
      <c r="S757" s="155"/>
      <c r="T757" s="154"/>
      <c r="U757" s="155"/>
      <c r="V757" s="155"/>
      <c r="W757" s="155"/>
      <c r="X757" s="155"/>
      <c r="Y757" s="154"/>
      <c r="Z757" s="155"/>
      <c r="AA757" s="155"/>
      <c r="AB757" s="155"/>
      <c r="AC757" s="155"/>
      <c r="AD757" s="154"/>
      <c r="AE757" s="155"/>
      <c r="AF757" s="155"/>
      <c r="AG757" s="155"/>
      <c r="AH757" s="155"/>
      <c r="AI757" s="154"/>
      <c r="AJ757" s="155"/>
      <c r="AK757" s="155"/>
      <c r="AL757" s="155"/>
      <c r="AM757" s="155"/>
      <c r="AN757" s="156"/>
    </row>
    <row r="758" spans="1:40" s="28" customFormat="1" ht="19" customHeight="1">
      <c r="A758" s="153"/>
      <c r="B758" s="153"/>
      <c r="C758" s="153"/>
      <c r="D758" s="153"/>
      <c r="E758" s="154"/>
      <c r="F758" s="155"/>
      <c r="G758" s="155"/>
      <c r="H758" s="155"/>
      <c r="I758" s="155"/>
      <c r="J758" s="154"/>
      <c r="K758" s="155"/>
      <c r="L758" s="155"/>
      <c r="M758" s="155"/>
      <c r="N758" s="155"/>
      <c r="O758" s="154"/>
      <c r="P758" s="155"/>
      <c r="Q758" s="155"/>
      <c r="R758" s="155"/>
      <c r="S758" s="155"/>
      <c r="T758" s="154"/>
      <c r="U758" s="155"/>
      <c r="V758" s="155"/>
      <c r="W758" s="155"/>
      <c r="X758" s="155"/>
      <c r="Y758" s="154"/>
      <c r="Z758" s="155"/>
      <c r="AA758" s="155"/>
      <c r="AB758" s="155"/>
      <c r="AC758" s="155"/>
      <c r="AD758" s="154"/>
      <c r="AE758" s="155"/>
      <c r="AF758" s="155"/>
      <c r="AG758" s="155"/>
      <c r="AH758" s="155"/>
      <c r="AI758" s="154"/>
      <c r="AJ758" s="155"/>
      <c r="AK758" s="155"/>
      <c r="AL758" s="155"/>
      <c r="AM758" s="155"/>
      <c r="AN758" s="156"/>
    </row>
    <row r="759" spans="1:40" s="28" customFormat="1" ht="19" customHeight="1">
      <c r="A759" s="153"/>
      <c r="B759" s="153"/>
      <c r="C759" s="153"/>
      <c r="D759" s="153"/>
      <c r="E759" s="154"/>
      <c r="F759" s="155"/>
      <c r="G759" s="155"/>
      <c r="H759" s="155"/>
      <c r="I759" s="155"/>
      <c r="J759" s="154"/>
      <c r="K759" s="155"/>
      <c r="L759" s="155"/>
      <c r="M759" s="155"/>
      <c r="N759" s="155"/>
      <c r="O759" s="154"/>
      <c r="P759" s="155"/>
      <c r="Q759" s="155"/>
      <c r="R759" s="155"/>
      <c r="S759" s="155"/>
      <c r="T759" s="154"/>
      <c r="U759" s="155"/>
      <c r="V759" s="155"/>
      <c r="W759" s="155"/>
      <c r="X759" s="155"/>
      <c r="Y759" s="154"/>
      <c r="Z759" s="155"/>
      <c r="AA759" s="155"/>
      <c r="AB759" s="155"/>
      <c r="AC759" s="155"/>
      <c r="AD759" s="154"/>
      <c r="AE759" s="155"/>
      <c r="AF759" s="155"/>
      <c r="AG759" s="155"/>
      <c r="AH759" s="155"/>
      <c r="AI759" s="154"/>
      <c r="AJ759" s="155"/>
      <c r="AK759" s="155"/>
      <c r="AL759" s="155"/>
      <c r="AM759" s="155"/>
      <c r="AN759" s="156"/>
    </row>
    <row r="760" spans="1:40" s="28" customFormat="1" ht="19" customHeight="1">
      <c r="A760" s="153"/>
      <c r="B760" s="153"/>
      <c r="C760" s="153"/>
      <c r="D760" s="153"/>
      <c r="E760" s="154"/>
      <c r="F760" s="155"/>
      <c r="G760" s="155"/>
      <c r="H760" s="155"/>
      <c r="I760" s="155"/>
      <c r="J760" s="154"/>
      <c r="K760" s="155"/>
      <c r="L760" s="155"/>
      <c r="M760" s="155"/>
      <c r="N760" s="155"/>
      <c r="O760" s="154"/>
      <c r="P760" s="155"/>
      <c r="Q760" s="155"/>
      <c r="R760" s="155"/>
      <c r="S760" s="155"/>
      <c r="T760" s="154"/>
      <c r="U760" s="155"/>
      <c r="V760" s="155"/>
      <c r="W760" s="155"/>
      <c r="X760" s="155"/>
      <c r="Y760" s="154"/>
      <c r="Z760" s="155"/>
      <c r="AA760" s="155"/>
      <c r="AB760" s="155"/>
      <c r="AC760" s="155"/>
      <c r="AD760" s="154"/>
      <c r="AE760" s="155"/>
      <c r="AF760" s="155"/>
      <c r="AG760" s="155"/>
      <c r="AH760" s="155"/>
      <c r="AI760" s="154"/>
      <c r="AJ760" s="155"/>
      <c r="AK760" s="155"/>
      <c r="AL760" s="155"/>
      <c r="AM760" s="155"/>
      <c r="AN760" s="156"/>
    </row>
    <row r="761" spans="1:40" s="28" customFormat="1" ht="19" customHeight="1">
      <c r="A761" s="153"/>
      <c r="B761" s="153"/>
      <c r="C761" s="153"/>
      <c r="D761" s="153"/>
      <c r="E761" s="154"/>
      <c r="F761" s="155"/>
      <c r="G761" s="155"/>
      <c r="H761" s="155"/>
      <c r="I761" s="155"/>
      <c r="J761" s="154"/>
      <c r="K761" s="155"/>
      <c r="L761" s="155"/>
      <c r="M761" s="155"/>
      <c r="N761" s="155"/>
      <c r="O761" s="154"/>
      <c r="P761" s="155"/>
      <c r="Q761" s="155"/>
      <c r="R761" s="155"/>
      <c r="S761" s="155"/>
      <c r="T761" s="154"/>
      <c r="U761" s="155"/>
      <c r="V761" s="155"/>
      <c r="W761" s="155"/>
      <c r="X761" s="155"/>
      <c r="Y761" s="154"/>
      <c r="Z761" s="155"/>
      <c r="AA761" s="155"/>
      <c r="AB761" s="155"/>
      <c r="AC761" s="155"/>
      <c r="AD761" s="154"/>
      <c r="AE761" s="155"/>
      <c r="AF761" s="155"/>
      <c r="AG761" s="155"/>
      <c r="AH761" s="155"/>
      <c r="AI761" s="154"/>
      <c r="AJ761" s="155"/>
      <c r="AK761" s="155"/>
      <c r="AL761" s="155"/>
      <c r="AM761" s="155"/>
      <c r="AN761" s="156"/>
    </row>
    <row r="762" spans="1:40" s="28" customFormat="1" ht="19" customHeight="1">
      <c r="A762" s="153"/>
      <c r="B762" s="153"/>
      <c r="C762" s="153"/>
      <c r="D762" s="153"/>
      <c r="E762" s="154"/>
      <c r="F762" s="155"/>
      <c r="G762" s="155"/>
      <c r="H762" s="155"/>
      <c r="I762" s="155"/>
      <c r="J762" s="154"/>
      <c r="K762" s="155"/>
      <c r="L762" s="155"/>
      <c r="M762" s="155"/>
      <c r="N762" s="155"/>
      <c r="O762" s="154"/>
      <c r="P762" s="155"/>
      <c r="Q762" s="155"/>
      <c r="R762" s="155"/>
      <c r="S762" s="155"/>
      <c r="T762" s="154"/>
      <c r="U762" s="155"/>
      <c r="V762" s="155"/>
      <c r="W762" s="155"/>
      <c r="X762" s="155"/>
      <c r="Y762" s="154"/>
      <c r="Z762" s="155"/>
      <c r="AA762" s="155"/>
      <c r="AB762" s="155"/>
      <c r="AC762" s="155"/>
      <c r="AD762" s="154"/>
      <c r="AE762" s="155"/>
      <c r="AF762" s="155"/>
      <c r="AG762" s="155"/>
      <c r="AH762" s="155"/>
      <c r="AI762" s="154"/>
      <c r="AJ762" s="155"/>
      <c r="AK762" s="155"/>
      <c r="AL762" s="155"/>
      <c r="AM762" s="155"/>
      <c r="AN762" s="156"/>
    </row>
    <row r="763" spans="1:40" s="28" customFormat="1" ht="19" customHeight="1">
      <c r="A763" s="153"/>
      <c r="B763" s="153"/>
      <c r="C763" s="153"/>
      <c r="D763" s="153"/>
      <c r="E763" s="154"/>
      <c r="F763" s="155"/>
      <c r="G763" s="155"/>
      <c r="H763" s="155"/>
      <c r="I763" s="155"/>
      <c r="J763" s="154"/>
      <c r="K763" s="155"/>
      <c r="L763" s="155"/>
      <c r="M763" s="155"/>
      <c r="N763" s="155"/>
      <c r="O763" s="154"/>
      <c r="P763" s="155"/>
      <c r="Q763" s="155"/>
      <c r="R763" s="155"/>
      <c r="S763" s="155"/>
      <c r="T763" s="154"/>
      <c r="U763" s="155"/>
      <c r="V763" s="155"/>
      <c r="W763" s="155"/>
      <c r="X763" s="155"/>
      <c r="Y763" s="154"/>
      <c r="Z763" s="155"/>
      <c r="AA763" s="155"/>
      <c r="AB763" s="155"/>
      <c r="AC763" s="155"/>
      <c r="AD763" s="154"/>
      <c r="AE763" s="155"/>
      <c r="AF763" s="155"/>
      <c r="AG763" s="155"/>
      <c r="AH763" s="155"/>
      <c r="AI763" s="154"/>
      <c r="AJ763" s="155"/>
      <c r="AK763" s="155"/>
      <c r="AL763" s="155"/>
      <c r="AM763" s="155"/>
      <c r="AN763" s="156"/>
    </row>
    <row r="764" spans="1:40" s="28" customFormat="1" ht="19" customHeight="1">
      <c r="A764" s="153"/>
      <c r="B764" s="153"/>
      <c r="C764" s="153"/>
      <c r="D764" s="153"/>
      <c r="E764" s="154"/>
      <c r="F764" s="155"/>
      <c r="G764" s="155"/>
      <c r="H764" s="155"/>
      <c r="I764" s="155"/>
      <c r="J764" s="154"/>
      <c r="K764" s="155"/>
      <c r="L764" s="155"/>
      <c r="M764" s="155"/>
      <c r="N764" s="155"/>
      <c r="O764" s="154"/>
      <c r="P764" s="155"/>
      <c r="Q764" s="155"/>
      <c r="R764" s="155"/>
      <c r="S764" s="155"/>
      <c r="T764" s="154"/>
      <c r="U764" s="155"/>
      <c r="V764" s="155"/>
      <c r="W764" s="155"/>
      <c r="X764" s="155"/>
      <c r="Y764" s="154"/>
      <c r="Z764" s="155"/>
      <c r="AA764" s="155"/>
      <c r="AB764" s="155"/>
      <c r="AC764" s="155"/>
      <c r="AD764" s="154"/>
      <c r="AE764" s="155"/>
      <c r="AF764" s="155"/>
      <c r="AG764" s="155"/>
      <c r="AH764" s="155"/>
      <c r="AI764" s="154"/>
      <c r="AJ764" s="155"/>
      <c r="AK764" s="155"/>
      <c r="AL764" s="155"/>
      <c r="AM764" s="155"/>
      <c r="AN764" s="156"/>
    </row>
    <row r="765" spans="1:40" s="28" customFormat="1" ht="19" customHeight="1">
      <c r="A765" s="153"/>
      <c r="B765" s="153"/>
      <c r="C765" s="153"/>
      <c r="D765" s="153"/>
      <c r="E765" s="154"/>
      <c r="F765" s="155"/>
      <c r="G765" s="155"/>
      <c r="H765" s="155"/>
      <c r="I765" s="155"/>
      <c r="J765" s="154"/>
      <c r="K765" s="155"/>
      <c r="L765" s="155"/>
      <c r="M765" s="155"/>
      <c r="N765" s="155"/>
      <c r="O765" s="154"/>
      <c r="P765" s="155"/>
      <c r="Q765" s="155"/>
      <c r="R765" s="155"/>
      <c r="S765" s="155"/>
      <c r="T765" s="154"/>
      <c r="U765" s="155"/>
      <c r="V765" s="155"/>
      <c r="W765" s="155"/>
      <c r="X765" s="155"/>
      <c r="Y765" s="154"/>
      <c r="Z765" s="155"/>
      <c r="AA765" s="155"/>
      <c r="AB765" s="155"/>
      <c r="AC765" s="155"/>
      <c r="AD765" s="154"/>
      <c r="AE765" s="155"/>
      <c r="AF765" s="155"/>
      <c r="AG765" s="155"/>
      <c r="AH765" s="155"/>
      <c r="AI765" s="154"/>
      <c r="AJ765" s="155"/>
      <c r="AK765" s="155"/>
      <c r="AL765" s="155"/>
      <c r="AM765" s="155"/>
      <c r="AN765" s="156"/>
    </row>
    <row r="766" spans="1:40" s="28" customFormat="1" ht="19" customHeight="1">
      <c r="A766" s="153"/>
      <c r="B766" s="153"/>
      <c r="C766" s="153"/>
      <c r="D766" s="153"/>
      <c r="E766" s="154"/>
      <c r="F766" s="155"/>
      <c r="G766" s="155"/>
      <c r="H766" s="155"/>
      <c r="I766" s="155"/>
      <c r="J766" s="154"/>
      <c r="K766" s="155"/>
      <c r="L766" s="155"/>
      <c r="M766" s="155"/>
      <c r="N766" s="155"/>
      <c r="O766" s="154"/>
      <c r="P766" s="155"/>
      <c r="Q766" s="155"/>
      <c r="R766" s="155"/>
      <c r="S766" s="155"/>
      <c r="T766" s="154"/>
      <c r="U766" s="155"/>
      <c r="V766" s="155"/>
      <c r="W766" s="155"/>
      <c r="X766" s="155"/>
      <c r="Y766" s="154"/>
      <c r="Z766" s="155"/>
      <c r="AA766" s="155"/>
      <c r="AB766" s="155"/>
      <c r="AC766" s="155"/>
      <c r="AD766" s="154"/>
      <c r="AE766" s="155"/>
      <c r="AF766" s="155"/>
      <c r="AG766" s="155"/>
      <c r="AH766" s="155"/>
      <c r="AI766" s="154"/>
      <c r="AJ766" s="155"/>
      <c r="AK766" s="155"/>
      <c r="AL766" s="155"/>
      <c r="AM766" s="155"/>
      <c r="AN766" s="156"/>
    </row>
    <row r="767" spans="1:40" s="28" customFormat="1" ht="19" customHeight="1">
      <c r="A767" s="153"/>
      <c r="B767" s="153"/>
      <c r="C767" s="153"/>
      <c r="D767" s="153"/>
      <c r="E767" s="154"/>
      <c r="F767" s="155"/>
      <c r="G767" s="155"/>
      <c r="H767" s="155"/>
      <c r="I767" s="155"/>
      <c r="J767" s="154"/>
      <c r="K767" s="155"/>
      <c r="L767" s="155"/>
      <c r="M767" s="155"/>
      <c r="N767" s="155"/>
      <c r="O767" s="154"/>
      <c r="P767" s="155"/>
      <c r="Q767" s="155"/>
      <c r="R767" s="155"/>
      <c r="S767" s="155"/>
      <c r="T767" s="154"/>
      <c r="U767" s="155"/>
      <c r="V767" s="155"/>
      <c r="W767" s="155"/>
      <c r="X767" s="155"/>
      <c r="Y767" s="154"/>
      <c r="Z767" s="155"/>
      <c r="AA767" s="155"/>
      <c r="AB767" s="155"/>
      <c r="AC767" s="155"/>
      <c r="AD767" s="154"/>
      <c r="AE767" s="155"/>
      <c r="AF767" s="155"/>
      <c r="AG767" s="155"/>
      <c r="AH767" s="155"/>
      <c r="AI767" s="154"/>
      <c r="AJ767" s="155"/>
      <c r="AK767" s="155"/>
      <c r="AL767" s="155"/>
      <c r="AM767" s="155"/>
      <c r="AN767" s="156"/>
    </row>
    <row r="768" spans="1:40" s="28" customFormat="1" ht="19" customHeight="1">
      <c r="A768" s="153"/>
      <c r="B768" s="153"/>
      <c r="C768" s="153"/>
      <c r="D768" s="153"/>
      <c r="E768" s="154"/>
      <c r="F768" s="155"/>
      <c r="G768" s="155"/>
      <c r="H768" s="155"/>
      <c r="I768" s="155"/>
      <c r="J768" s="154"/>
      <c r="K768" s="155"/>
      <c r="L768" s="155"/>
      <c r="M768" s="155"/>
      <c r="N768" s="155"/>
      <c r="O768" s="154"/>
      <c r="P768" s="155"/>
      <c r="Q768" s="155"/>
      <c r="R768" s="155"/>
      <c r="S768" s="155"/>
      <c r="T768" s="154"/>
      <c r="U768" s="155"/>
      <c r="V768" s="155"/>
      <c r="W768" s="155"/>
      <c r="X768" s="155"/>
      <c r="Y768" s="154"/>
      <c r="Z768" s="155"/>
      <c r="AA768" s="155"/>
      <c r="AB768" s="155"/>
      <c r="AC768" s="155"/>
      <c r="AD768" s="154"/>
      <c r="AE768" s="155"/>
      <c r="AF768" s="155"/>
      <c r="AG768" s="155"/>
      <c r="AH768" s="155"/>
      <c r="AI768" s="154"/>
      <c r="AJ768" s="155"/>
      <c r="AK768" s="155"/>
      <c r="AL768" s="155"/>
      <c r="AM768" s="155"/>
      <c r="AN768" s="156"/>
    </row>
    <row r="769" spans="1:40" s="28" customFormat="1" ht="19" customHeight="1">
      <c r="A769" s="153"/>
      <c r="B769" s="153"/>
      <c r="C769" s="153"/>
      <c r="D769" s="153"/>
      <c r="E769" s="154"/>
      <c r="F769" s="155"/>
      <c r="G769" s="155"/>
      <c r="H769" s="155"/>
      <c r="I769" s="155"/>
      <c r="J769" s="154"/>
      <c r="K769" s="155"/>
      <c r="L769" s="155"/>
      <c r="M769" s="155"/>
      <c r="N769" s="155"/>
      <c r="O769" s="154"/>
      <c r="P769" s="155"/>
      <c r="Q769" s="155"/>
      <c r="R769" s="155"/>
      <c r="S769" s="155"/>
      <c r="T769" s="154"/>
      <c r="U769" s="155"/>
      <c r="V769" s="155"/>
      <c r="W769" s="155"/>
      <c r="X769" s="155"/>
      <c r="Y769" s="154"/>
      <c r="Z769" s="155"/>
      <c r="AA769" s="155"/>
      <c r="AB769" s="155"/>
      <c r="AC769" s="155"/>
      <c r="AD769" s="154"/>
      <c r="AE769" s="155"/>
      <c r="AF769" s="155"/>
      <c r="AG769" s="155"/>
      <c r="AH769" s="155"/>
      <c r="AI769" s="154"/>
      <c r="AJ769" s="155"/>
      <c r="AK769" s="155"/>
      <c r="AL769" s="155"/>
      <c r="AM769" s="155"/>
      <c r="AN769" s="156"/>
    </row>
    <row r="770" spans="1:40" s="28" customFormat="1" ht="19" customHeight="1">
      <c r="A770" s="153"/>
      <c r="B770" s="153"/>
      <c r="C770" s="153"/>
      <c r="D770" s="153"/>
      <c r="E770" s="154"/>
      <c r="F770" s="155"/>
      <c r="G770" s="155"/>
      <c r="H770" s="155"/>
      <c r="I770" s="155"/>
      <c r="J770" s="154"/>
      <c r="K770" s="155"/>
      <c r="L770" s="155"/>
      <c r="M770" s="155"/>
      <c r="N770" s="155"/>
      <c r="O770" s="154"/>
      <c r="P770" s="155"/>
      <c r="Q770" s="155"/>
      <c r="R770" s="155"/>
      <c r="S770" s="155"/>
      <c r="T770" s="154"/>
      <c r="U770" s="155"/>
      <c r="V770" s="155"/>
      <c r="W770" s="155"/>
      <c r="X770" s="155"/>
      <c r="Y770" s="154"/>
      <c r="Z770" s="155"/>
      <c r="AA770" s="155"/>
      <c r="AB770" s="155"/>
      <c r="AC770" s="155"/>
      <c r="AD770" s="154"/>
      <c r="AE770" s="155"/>
      <c r="AF770" s="155"/>
      <c r="AG770" s="155"/>
      <c r="AH770" s="155"/>
      <c r="AI770" s="154"/>
      <c r="AJ770" s="155"/>
      <c r="AK770" s="155"/>
      <c r="AL770" s="155"/>
      <c r="AM770" s="155"/>
      <c r="AN770" s="156"/>
    </row>
    <row r="771" spans="1:40" s="28" customFormat="1" ht="19" customHeight="1">
      <c r="A771" s="153"/>
      <c r="B771" s="153"/>
      <c r="C771" s="153"/>
      <c r="D771" s="153"/>
      <c r="E771" s="154"/>
      <c r="F771" s="155"/>
      <c r="G771" s="155"/>
      <c r="H771" s="155"/>
      <c r="I771" s="155"/>
      <c r="J771" s="154"/>
      <c r="K771" s="155"/>
      <c r="L771" s="155"/>
      <c r="M771" s="155"/>
      <c r="N771" s="155"/>
      <c r="O771" s="154"/>
      <c r="P771" s="155"/>
      <c r="Q771" s="155"/>
      <c r="R771" s="155"/>
      <c r="S771" s="155"/>
      <c r="T771" s="154"/>
      <c r="U771" s="155"/>
      <c r="V771" s="155"/>
      <c r="W771" s="155"/>
      <c r="X771" s="155"/>
      <c r="Y771" s="154"/>
      <c r="Z771" s="155"/>
      <c r="AA771" s="155"/>
      <c r="AB771" s="155"/>
      <c r="AC771" s="155"/>
      <c r="AD771" s="154"/>
      <c r="AE771" s="155"/>
      <c r="AF771" s="155"/>
      <c r="AG771" s="155"/>
      <c r="AH771" s="155"/>
      <c r="AI771" s="154"/>
      <c r="AJ771" s="155"/>
      <c r="AK771" s="155"/>
      <c r="AL771" s="155"/>
      <c r="AM771" s="155"/>
      <c r="AN771" s="156"/>
    </row>
    <row r="772" spans="1:40" s="28" customFormat="1" ht="19" customHeight="1">
      <c r="A772" s="153"/>
      <c r="B772" s="153"/>
      <c r="C772" s="153"/>
      <c r="D772" s="153"/>
      <c r="E772" s="154"/>
      <c r="F772" s="155"/>
      <c r="G772" s="155"/>
      <c r="H772" s="155"/>
      <c r="I772" s="155"/>
      <c r="J772" s="154"/>
      <c r="K772" s="155"/>
      <c r="L772" s="155"/>
      <c r="M772" s="155"/>
      <c r="N772" s="155"/>
      <c r="O772" s="154"/>
      <c r="P772" s="155"/>
      <c r="Q772" s="155"/>
      <c r="R772" s="155"/>
      <c r="S772" s="155"/>
      <c r="T772" s="154"/>
      <c r="U772" s="155"/>
      <c r="V772" s="155"/>
      <c r="W772" s="155"/>
      <c r="X772" s="155"/>
      <c r="Y772" s="154"/>
      <c r="Z772" s="155"/>
      <c r="AA772" s="155"/>
      <c r="AB772" s="155"/>
      <c r="AC772" s="155"/>
      <c r="AD772" s="154"/>
      <c r="AE772" s="155"/>
      <c r="AF772" s="155"/>
      <c r="AG772" s="155"/>
      <c r="AH772" s="155"/>
      <c r="AI772" s="154"/>
      <c r="AJ772" s="155"/>
      <c r="AK772" s="155"/>
      <c r="AL772" s="155"/>
      <c r="AM772" s="155"/>
      <c r="AN772" s="156"/>
    </row>
    <row r="773" spans="1:40" s="28" customFormat="1" ht="19" customHeight="1">
      <c r="A773" s="153"/>
      <c r="B773" s="153"/>
      <c r="C773" s="153"/>
      <c r="D773" s="153"/>
      <c r="E773" s="154"/>
      <c r="F773" s="155"/>
      <c r="G773" s="155"/>
      <c r="H773" s="155"/>
      <c r="I773" s="155"/>
      <c r="J773" s="154"/>
      <c r="K773" s="155"/>
      <c r="L773" s="155"/>
      <c r="M773" s="155"/>
      <c r="N773" s="155"/>
      <c r="O773" s="154"/>
      <c r="P773" s="155"/>
      <c r="Q773" s="155"/>
      <c r="R773" s="155"/>
      <c r="S773" s="155"/>
      <c r="T773" s="154"/>
      <c r="U773" s="155"/>
      <c r="V773" s="155"/>
      <c r="W773" s="155"/>
      <c r="X773" s="155"/>
      <c r="Y773" s="154"/>
      <c r="Z773" s="155"/>
      <c r="AA773" s="155"/>
      <c r="AB773" s="155"/>
      <c r="AC773" s="155"/>
      <c r="AD773" s="154"/>
      <c r="AE773" s="155"/>
      <c r="AF773" s="155"/>
      <c r="AG773" s="155"/>
      <c r="AH773" s="155"/>
      <c r="AI773" s="154"/>
      <c r="AJ773" s="155"/>
      <c r="AK773" s="155"/>
      <c r="AL773" s="155"/>
      <c r="AM773" s="155"/>
      <c r="AN773" s="156"/>
    </row>
    <row r="774" spans="1:40" s="28" customFormat="1" ht="19" customHeight="1">
      <c r="A774" s="153"/>
      <c r="B774" s="153"/>
      <c r="C774" s="153"/>
      <c r="D774" s="153"/>
      <c r="E774" s="154"/>
      <c r="F774" s="155"/>
      <c r="G774" s="155"/>
      <c r="H774" s="155"/>
      <c r="I774" s="155"/>
      <c r="J774" s="154"/>
      <c r="K774" s="155"/>
      <c r="L774" s="155"/>
      <c r="M774" s="155"/>
      <c r="N774" s="155"/>
      <c r="O774" s="154"/>
      <c r="P774" s="155"/>
      <c r="Q774" s="155"/>
      <c r="R774" s="155"/>
      <c r="S774" s="155"/>
      <c r="T774" s="154"/>
      <c r="U774" s="155"/>
      <c r="V774" s="155"/>
      <c r="W774" s="155"/>
      <c r="X774" s="155"/>
      <c r="Y774" s="154"/>
      <c r="Z774" s="155"/>
      <c r="AA774" s="155"/>
      <c r="AB774" s="155"/>
      <c r="AC774" s="155"/>
      <c r="AD774" s="154"/>
      <c r="AE774" s="155"/>
      <c r="AF774" s="155"/>
      <c r="AG774" s="155"/>
      <c r="AH774" s="155"/>
      <c r="AI774" s="154"/>
      <c r="AJ774" s="155"/>
      <c r="AK774" s="155"/>
      <c r="AL774" s="155"/>
      <c r="AM774" s="155"/>
      <c r="AN774" s="156"/>
    </row>
    <row r="775" spans="1:40" s="28" customFormat="1" ht="19" customHeight="1">
      <c r="A775" s="153"/>
      <c r="B775" s="153"/>
      <c r="C775" s="153"/>
      <c r="D775" s="153"/>
      <c r="E775" s="154"/>
      <c r="F775" s="155"/>
      <c r="G775" s="155"/>
      <c r="H775" s="155"/>
      <c r="I775" s="155"/>
      <c r="J775" s="154"/>
      <c r="K775" s="155"/>
      <c r="L775" s="155"/>
      <c r="M775" s="155"/>
      <c r="N775" s="155"/>
      <c r="O775" s="154"/>
      <c r="P775" s="155"/>
      <c r="Q775" s="155"/>
      <c r="R775" s="155"/>
      <c r="S775" s="155"/>
      <c r="T775" s="154"/>
      <c r="U775" s="155"/>
      <c r="V775" s="155"/>
      <c r="W775" s="155"/>
      <c r="X775" s="155"/>
      <c r="Y775" s="154"/>
      <c r="Z775" s="155"/>
      <c r="AA775" s="155"/>
      <c r="AB775" s="155"/>
      <c r="AC775" s="155"/>
      <c r="AD775" s="154"/>
      <c r="AE775" s="155"/>
      <c r="AF775" s="155"/>
      <c r="AG775" s="155"/>
      <c r="AH775" s="155"/>
      <c r="AI775" s="154"/>
      <c r="AJ775" s="155"/>
      <c r="AK775" s="155"/>
      <c r="AL775" s="155"/>
      <c r="AM775" s="155"/>
      <c r="AN775" s="156"/>
    </row>
    <row r="776" spans="1:40" s="28" customFormat="1" ht="19" customHeight="1">
      <c r="A776" s="153"/>
      <c r="B776" s="153"/>
      <c r="C776" s="153"/>
      <c r="D776" s="153"/>
      <c r="E776" s="154"/>
      <c r="F776" s="155"/>
      <c r="G776" s="155"/>
      <c r="H776" s="155"/>
      <c r="I776" s="155"/>
      <c r="J776" s="154"/>
      <c r="K776" s="155"/>
      <c r="L776" s="155"/>
      <c r="M776" s="155"/>
      <c r="N776" s="155"/>
      <c r="O776" s="154"/>
      <c r="P776" s="155"/>
      <c r="Q776" s="155"/>
      <c r="R776" s="155"/>
      <c r="S776" s="155"/>
      <c r="T776" s="154"/>
      <c r="U776" s="155"/>
      <c r="V776" s="155"/>
      <c r="W776" s="155"/>
      <c r="X776" s="155"/>
      <c r="Y776" s="154"/>
      <c r="Z776" s="155"/>
      <c r="AA776" s="155"/>
      <c r="AB776" s="155"/>
      <c r="AC776" s="155"/>
      <c r="AD776" s="154"/>
      <c r="AE776" s="155"/>
      <c r="AF776" s="155"/>
      <c r="AG776" s="155"/>
      <c r="AH776" s="155"/>
      <c r="AI776" s="154"/>
      <c r="AJ776" s="155"/>
      <c r="AK776" s="155"/>
      <c r="AL776" s="155"/>
      <c r="AM776" s="155"/>
      <c r="AN776" s="156"/>
    </row>
    <row r="777" spans="1:40" s="28" customFormat="1" ht="19" customHeight="1">
      <c r="A777" s="153"/>
      <c r="B777" s="153"/>
      <c r="C777" s="153"/>
      <c r="D777" s="153"/>
      <c r="E777" s="154"/>
      <c r="F777" s="155"/>
      <c r="G777" s="155"/>
      <c r="H777" s="155"/>
      <c r="I777" s="155"/>
      <c r="J777" s="154"/>
      <c r="K777" s="155"/>
      <c r="L777" s="155"/>
      <c r="M777" s="155"/>
      <c r="N777" s="155"/>
      <c r="O777" s="154"/>
      <c r="P777" s="155"/>
      <c r="Q777" s="155"/>
      <c r="R777" s="155"/>
      <c r="S777" s="155"/>
      <c r="T777" s="154"/>
      <c r="U777" s="155"/>
      <c r="V777" s="155"/>
      <c r="W777" s="155"/>
      <c r="X777" s="155"/>
      <c r="Y777" s="154"/>
      <c r="Z777" s="155"/>
      <c r="AA777" s="155"/>
      <c r="AB777" s="155"/>
      <c r="AC777" s="155"/>
      <c r="AD777" s="154"/>
      <c r="AE777" s="155"/>
      <c r="AF777" s="155"/>
      <c r="AG777" s="155"/>
      <c r="AH777" s="155"/>
      <c r="AI777" s="154"/>
      <c r="AJ777" s="155"/>
      <c r="AK777" s="155"/>
      <c r="AL777" s="155"/>
      <c r="AM777" s="155"/>
      <c r="AN777" s="156"/>
    </row>
    <row r="778" spans="1:40" s="28" customFormat="1" ht="19" customHeight="1">
      <c r="A778" s="153"/>
      <c r="B778" s="153"/>
      <c r="C778" s="153"/>
      <c r="D778" s="153"/>
      <c r="E778" s="154"/>
      <c r="F778" s="155"/>
      <c r="G778" s="155"/>
      <c r="H778" s="155"/>
      <c r="I778" s="155"/>
      <c r="J778" s="154"/>
      <c r="K778" s="155"/>
      <c r="L778" s="155"/>
      <c r="M778" s="155"/>
      <c r="N778" s="155"/>
      <c r="O778" s="154"/>
      <c r="P778" s="155"/>
      <c r="Q778" s="155"/>
      <c r="R778" s="155"/>
      <c r="S778" s="155"/>
      <c r="T778" s="154"/>
      <c r="U778" s="155"/>
      <c r="V778" s="155"/>
      <c r="W778" s="155"/>
      <c r="X778" s="155"/>
      <c r="Y778" s="154"/>
      <c r="Z778" s="155"/>
      <c r="AA778" s="155"/>
      <c r="AB778" s="155"/>
      <c r="AC778" s="155"/>
      <c r="AD778" s="154"/>
      <c r="AE778" s="155"/>
      <c r="AF778" s="155"/>
      <c r="AG778" s="155"/>
      <c r="AH778" s="155"/>
      <c r="AI778" s="154"/>
      <c r="AJ778" s="155"/>
      <c r="AK778" s="155"/>
      <c r="AL778" s="155"/>
      <c r="AM778" s="155"/>
      <c r="AN778" s="156"/>
    </row>
    <row r="779" spans="1:40" s="28" customFormat="1" ht="19" customHeight="1">
      <c r="A779" s="153"/>
      <c r="B779" s="153"/>
      <c r="C779" s="153"/>
      <c r="D779" s="153"/>
      <c r="E779" s="154"/>
      <c r="F779" s="155"/>
      <c r="G779" s="155"/>
      <c r="H779" s="155"/>
      <c r="I779" s="155"/>
      <c r="J779" s="154"/>
      <c r="K779" s="155"/>
      <c r="L779" s="155"/>
      <c r="M779" s="155"/>
      <c r="N779" s="155"/>
      <c r="O779" s="154"/>
      <c r="P779" s="155"/>
      <c r="Q779" s="155"/>
      <c r="R779" s="155"/>
      <c r="S779" s="155"/>
      <c r="T779" s="154"/>
      <c r="U779" s="155"/>
      <c r="V779" s="155"/>
      <c r="W779" s="155"/>
      <c r="X779" s="155"/>
      <c r="Y779" s="154"/>
      <c r="Z779" s="155"/>
      <c r="AA779" s="155"/>
      <c r="AB779" s="155"/>
      <c r="AC779" s="155"/>
      <c r="AD779" s="154"/>
      <c r="AE779" s="155"/>
      <c r="AF779" s="155"/>
      <c r="AG779" s="155"/>
      <c r="AH779" s="155"/>
      <c r="AI779" s="154"/>
      <c r="AJ779" s="155"/>
      <c r="AK779" s="155"/>
      <c r="AL779" s="155"/>
      <c r="AM779" s="155"/>
      <c r="AN779" s="156"/>
    </row>
    <row r="780" spans="1:40" s="28" customFormat="1" ht="19" customHeight="1">
      <c r="A780" s="153"/>
      <c r="B780" s="153"/>
      <c r="C780" s="153"/>
      <c r="D780" s="153"/>
      <c r="E780" s="154"/>
      <c r="F780" s="155"/>
      <c r="G780" s="155"/>
      <c r="H780" s="155"/>
      <c r="I780" s="155"/>
      <c r="J780" s="154"/>
      <c r="K780" s="155"/>
      <c r="L780" s="155"/>
      <c r="M780" s="155"/>
      <c r="N780" s="155"/>
      <c r="O780" s="154"/>
      <c r="P780" s="155"/>
      <c r="Q780" s="155"/>
      <c r="R780" s="155"/>
      <c r="S780" s="155"/>
      <c r="T780" s="154"/>
      <c r="U780" s="155"/>
      <c r="V780" s="155"/>
      <c r="W780" s="155"/>
      <c r="X780" s="155"/>
      <c r="Y780" s="154"/>
      <c r="Z780" s="155"/>
      <c r="AA780" s="155"/>
      <c r="AB780" s="155"/>
      <c r="AC780" s="155"/>
      <c r="AD780" s="154"/>
      <c r="AE780" s="155"/>
      <c r="AF780" s="155"/>
      <c r="AG780" s="155"/>
      <c r="AH780" s="155"/>
      <c r="AI780" s="154"/>
      <c r="AJ780" s="155"/>
      <c r="AK780" s="155"/>
      <c r="AL780" s="155"/>
      <c r="AM780" s="155"/>
      <c r="AN780" s="156"/>
    </row>
    <row r="781" spans="1:40" s="28" customFormat="1" ht="19" customHeight="1">
      <c r="A781" s="153"/>
      <c r="B781" s="153"/>
      <c r="C781" s="153"/>
      <c r="D781" s="153"/>
      <c r="E781" s="154"/>
      <c r="F781" s="155"/>
      <c r="G781" s="155"/>
      <c r="H781" s="155"/>
      <c r="I781" s="155"/>
      <c r="J781" s="154"/>
      <c r="K781" s="155"/>
      <c r="L781" s="155"/>
      <c r="M781" s="155"/>
      <c r="N781" s="155"/>
      <c r="O781" s="154"/>
      <c r="P781" s="155"/>
      <c r="Q781" s="155"/>
      <c r="R781" s="155"/>
      <c r="S781" s="155"/>
      <c r="T781" s="154"/>
      <c r="U781" s="155"/>
      <c r="V781" s="155"/>
      <c r="W781" s="155"/>
      <c r="X781" s="155"/>
      <c r="Y781" s="154"/>
      <c r="Z781" s="155"/>
      <c r="AA781" s="155"/>
      <c r="AB781" s="155"/>
      <c r="AC781" s="155"/>
      <c r="AD781" s="154"/>
      <c r="AE781" s="155"/>
      <c r="AF781" s="155"/>
      <c r="AG781" s="155"/>
      <c r="AH781" s="155"/>
      <c r="AI781" s="154"/>
      <c r="AJ781" s="155"/>
      <c r="AK781" s="155"/>
      <c r="AL781" s="155"/>
      <c r="AM781" s="155"/>
      <c r="AN781" s="156"/>
    </row>
    <row r="782" spans="1:40" s="28" customFormat="1" ht="19" customHeight="1">
      <c r="A782" s="153"/>
      <c r="B782" s="153"/>
      <c r="C782" s="153"/>
      <c r="D782" s="153"/>
      <c r="E782" s="154"/>
      <c r="F782" s="155"/>
      <c r="G782" s="155"/>
      <c r="H782" s="155"/>
      <c r="I782" s="155"/>
      <c r="J782" s="154"/>
      <c r="K782" s="155"/>
      <c r="L782" s="155"/>
      <c r="M782" s="155"/>
      <c r="N782" s="155"/>
      <c r="O782" s="154"/>
      <c r="P782" s="155"/>
      <c r="Q782" s="155"/>
      <c r="R782" s="155"/>
      <c r="S782" s="155"/>
      <c r="T782" s="154"/>
      <c r="U782" s="155"/>
      <c r="V782" s="155"/>
      <c r="W782" s="155"/>
      <c r="X782" s="155"/>
      <c r="Y782" s="154"/>
      <c r="Z782" s="155"/>
      <c r="AA782" s="155"/>
      <c r="AB782" s="155"/>
      <c r="AC782" s="155"/>
      <c r="AD782" s="154"/>
      <c r="AE782" s="155"/>
      <c r="AF782" s="155"/>
      <c r="AG782" s="155"/>
      <c r="AH782" s="155"/>
      <c r="AI782" s="154"/>
      <c r="AJ782" s="155"/>
      <c r="AK782" s="155"/>
      <c r="AL782" s="155"/>
      <c r="AM782" s="155"/>
      <c r="AN782" s="156"/>
    </row>
    <row r="783" spans="1:40" s="28" customFormat="1" ht="19" customHeight="1">
      <c r="A783" s="153"/>
      <c r="B783" s="153"/>
      <c r="C783" s="153"/>
      <c r="D783" s="153"/>
      <c r="E783" s="154"/>
      <c r="F783" s="155"/>
      <c r="G783" s="155"/>
      <c r="H783" s="155"/>
      <c r="I783" s="155"/>
      <c r="J783" s="154"/>
      <c r="K783" s="155"/>
      <c r="L783" s="155"/>
      <c r="M783" s="155"/>
      <c r="N783" s="155"/>
      <c r="O783" s="154"/>
      <c r="P783" s="155"/>
      <c r="Q783" s="155"/>
      <c r="R783" s="155"/>
      <c r="S783" s="155"/>
      <c r="T783" s="154"/>
      <c r="U783" s="155"/>
      <c r="V783" s="155"/>
      <c r="W783" s="155"/>
      <c r="X783" s="155"/>
      <c r="Y783" s="154"/>
      <c r="Z783" s="155"/>
      <c r="AA783" s="155"/>
      <c r="AB783" s="155"/>
      <c r="AC783" s="155"/>
      <c r="AD783" s="154"/>
      <c r="AE783" s="155"/>
      <c r="AF783" s="155"/>
      <c r="AG783" s="155"/>
      <c r="AH783" s="155"/>
      <c r="AI783" s="154"/>
      <c r="AJ783" s="155"/>
      <c r="AK783" s="155"/>
      <c r="AL783" s="155"/>
      <c r="AM783" s="155"/>
      <c r="AN783" s="156"/>
    </row>
    <row r="784" spans="1:40" s="28" customFormat="1" ht="19" customHeight="1">
      <c r="A784" s="153"/>
      <c r="B784" s="153"/>
      <c r="C784" s="153"/>
      <c r="D784" s="153"/>
      <c r="E784" s="154"/>
      <c r="F784" s="155"/>
      <c r="G784" s="155"/>
      <c r="H784" s="155"/>
      <c r="I784" s="155"/>
      <c r="J784" s="154"/>
      <c r="K784" s="155"/>
      <c r="L784" s="155"/>
      <c r="M784" s="155"/>
      <c r="N784" s="155"/>
      <c r="O784" s="154"/>
      <c r="P784" s="155"/>
      <c r="Q784" s="155"/>
      <c r="R784" s="155"/>
      <c r="S784" s="155"/>
      <c r="T784" s="154"/>
      <c r="U784" s="155"/>
      <c r="V784" s="155"/>
      <c r="W784" s="155"/>
      <c r="X784" s="155"/>
      <c r="Y784" s="154"/>
      <c r="Z784" s="155"/>
      <c r="AA784" s="155"/>
      <c r="AB784" s="155"/>
      <c r="AC784" s="155"/>
      <c r="AD784" s="154"/>
      <c r="AE784" s="155"/>
      <c r="AF784" s="155"/>
      <c r="AG784" s="155"/>
      <c r="AH784" s="155"/>
      <c r="AI784" s="154"/>
      <c r="AJ784" s="155"/>
      <c r="AK784" s="155"/>
      <c r="AL784" s="155"/>
      <c r="AM784" s="155"/>
      <c r="AN784" s="156"/>
    </row>
    <row r="785" spans="1:40" s="28" customFormat="1" ht="19" customHeight="1">
      <c r="A785" s="153"/>
      <c r="B785" s="153"/>
      <c r="C785" s="153"/>
      <c r="D785" s="153"/>
      <c r="E785" s="154"/>
      <c r="F785" s="155"/>
      <c r="G785" s="155"/>
      <c r="H785" s="155"/>
      <c r="I785" s="155"/>
      <c r="J785" s="154"/>
      <c r="K785" s="155"/>
      <c r="L785" s="155"/>
      <c r="M785" s="155"/>
      <c r="N785" s="155"/>
      <c r="O785" s="154"/>
      <c r="P785" s="155"/>
      <c r="Q785" s="155"/>
      <c r="R785" s="155"/>
      <c r="S785" s="155"/>
      <c r="T785" s="154"/>
      <c r="U785" s="155"/>
      <c r="V785" s="155"/>
      <c r="W785" s="155"/>
      <c r="X785" s="155"/>
      <c r="Y785" s="154"/>
      <c r="Z785" s="155"/>
      <c r="AA785" s="155"/>
      <c r="AB785" s="155"/>
      <c r="AC785" s="155"/>
      <c r="AD785" s="154"/>
      <c r="AE785" s="155"/>
      <c r="AF785" s="155"/>
      <c r="AG785" s="155"/>
      <c r="AH785" s="155"/>
      <c r="AI785" s="154"/>
      <c r="AJ785" s="155"/>
      <c r="AK785" s="155"/>
      <c r="AL785" s="155"/>
      <c r="AM785" s="155"/>
      <c r="AN785" s="156"/>
    </row>
    <row r="786" spans="1:40" s="28" customFormat="1" ht="19" customHeight="1">
      <c r="A786" s="153"/>
      <c r="B786" s="153"/>
      <c r="C786" s="153"/>
      <c r="D786" s="153"/>
      <c r="E786" s="154"/>
      <c r="F786" s="155"/>
      <c r="G786" s="155"/>
      <c r="H786" s="155"/>
      <c r="I786" s="155"/>
      <c r="J786" s="154"/>
      <c r="K786" s="155"/>
      <c r="L786" s="155"/>
      <c r="M786" s="155"/>
      <c r="N786" s="155"/>
      <c r="O786" s="154"/>
      <c r="P786" s="155"/>
      <c r="Q786" s="155"/>
      <c r="R786" s="155"/>
      <c r="S786" s="155"/>
      <c r="T786" s="154"/>
      <c r="U786" s="155"/>
      <c r="V786" s="155"/>
      <c r="W786" s="155"/>
      <c r="X786" s="155"/>
      <c r="Y786" s="154"/>
      <c r="Z786" s="155"/>
      <c r="AA786" s="155"/>
      <c r="AB786" s="155"/>
      <c r="AC786" s="155"/>
      <c r="AD786" s="154"/>
      <c r="AE786" s="155"/>
      <c r="AF786" s="155"/>
      <c r="AG786" s="155"/>
      <c r="AH786" s="155"/>
      <c r="AI786" s="154"/>
      <c r="AJ786" s="155"/>
      <c r="AK786" s="155"/>
      <c r="AL786" s="155"/>
      <c r="AM786" s="155"/>
      <c r="AN786" s="156"/>
    </row>
    <row r="787" spans="1:40" s="28" customFormat="1" ht="19" customHeight="1">
      <c r="A787" s="153"/>
      <c r="B787" s="153"/>
      <c r="C787" s="153"/>
      <c r="D787" s="153"/>
      <c r="E787" s="154"/>
      <c r="F787" s="155"/>
      <c r="G787" s="155"/>
      <c r="H787" s="155"/>
      <c r="I787" s="155"/>
      <c r="J787" s="154"/>
      <c r="K787" s="155"/>
      <c r="L787" s="155"/>
      <c r="M787" s="155"/>
      <c r="N787" s="155"/>
      <c r="O787" s="154"/>
      <c r="P787" s="155"/>
      <c r="Q787" s="155"/>
      <c r="R787" s="155"/>
      <c r="S787" s="155"/>
      <c r="T787" s="154"/>
      <c r="U787" s="155"/>
      <c r="V787" s="155"/>
      <c r="W787" s="155"/>
      <c r="X787" s="155"/>
      <c r="Y787" s="154"/>
      <c r="Z787" s="155"/>
      <c r="AA787" s="155"/>
      <c r="AB787" s="155"/>
      <c r="AC787" s="155"/>
      <c r="AD787" s="154"/>
      <c r="AE787" s="155"/>
      <c r="AF787" s="155"/>
      <c r="AG787" s="155"/>
      <c r="AH787" s="155"/>
      <c r="AI787" s="154"/>
      <c r="AJ787" s="155"/>
      <c r="AK787" s="155"/>
      <c r="AL787" s="155"/>
      <c r="AM787" s="155"/>
      <c r="AN787" s="156"/>
    </row>
    <row r="788" spans="1:40" s="28" customFormat="1" ht="19" customHeight="1">
      <c r="A788" s="153"/>
      <c r="B788" s="153"/>
      <c r="C788" s="153"/>
      <c r="D788" s="153"/>
      <c r="E788" s="154"/>
      <c r="F788" s="155"/>
      <c r="G788" s="155"/>
      <c r="H788" s="155"/>
      <c r="I788" s="155"/>
      <c r="J788" s="154"/>
      <c r="K788" s="155"/>
      <c r="L788" s="155"/>
      <c r="M788" s="155"/>
      <c r="N788" s="155"/>
      <c r="O788" s="154"/>
      <c r="P788" s="155"/>
      <c r="Q788" s="155"/>
      <c r="R788" s="155"/>
      <c r="S788" s="155"/>
      <c r="T788" s="154"/>
      <c r="U788" s="155"/>
      <c r="V788" s="155"/>
      <c r="W788" s="155"/>
      <c r="X788" s="155"/>
      <c r="Y788" s="154"/>
      <c r="Z788" s="155"/>
      <c r="AA788" s="155"/>
      <c r="AB788" s="155"/>
      <c r="AC788" s="155"/>
      <c r="AD788" s="154"/>
      <c r="AE788" s="155"/>
      <c r="AF788" s="155"/>
      <c r="AG788" s="155"/>
      <c r="AH788" s="155"/>
      <c r="AI788" s="154"/>
      <c r="AJ788" s="155"/>
      <c r="AK788" s="155"/>
      <c r="AL788" s="155"/>
      <c r="AM788" s="155"/>
      <c r="AN788" s="156"/>
    </row>
    <row r="789" spans="1:40" s="28" customFormat="1" ht="19" customHeight="1">
      <c r="A789" s="153"/>
      <c r="B789" s="153"/>
      <c r="C789" s="153"/>
      <c r="D789" s="153"/>
      <c r="E789" s="154"/>
      <c r="F789" s="155"/>
      <c r="G789" s="155"/>
      <c r="H789" s="155"/>
      <c r="I789" s="155"/>
      <c r="J789" s="154"/>
      <c r="K789" s="155"/>
      <c r="L789" s="155"/>
      <c r="M789" s="155"/>
      <c r="N789" s="155"/>
      <c r="O789" s="154"/>
      <c r="P789" s="155"/>
      <c r="Q789" s="155"/>
      <c r="R789" s="155"/>
      <c r="S789" s="155"/>
      <c r="T789" s="154"/>
      <c r="U789" s="155"/>
      <c r="V789" s="155"/>
      <c r="W789" s="155"/>
      <c r="X789" s="155"/>
      <c r="Y789" s="154"/>
      <c r="Z789" s="155"/>
      <c r="AA789" s="155"/>
      <c r="AB789" s="155"/>
      <c r="AC789" s="155"/>
      <c r="AD789" s="154"/>
      <c r="AE789" s="155"/>
      <c r="AF789" s="155"/>
      <c r="AG789" s="155"/>
      <c r="AH789" s="155"/>
      <c r="AI789" s="154"/>
      <c r="AJ789" s="155"/>
      <c r="AK789" s="155"/>
      <c r="AL789" s="155"/>
      <c r="AM789" s="155"/>
      <c r="AN789" s="156"/>
    </row>
    <row r="790" spans="1:40" s="28" customFormat="1" ht="19" customHeight="1">
      <c r="A790" s="153"/>
      <c r="B790" s="153"/>
      <c r="C790" s="153"/>
      <c r="D790" s="153"/>
      <c r="E790" s="154"/>
      <c r="F790" s="155"/>
      <c r="G790" s="155"/>
      <c r="H790" s="155"/>
      <c r="I790" s="155"/>
      <c r="J790" s="154"/>
      <c r="K790" s="155"/>
      <c r="L790" s="155"/>
      <c r="M790" s="155"/>
      <c r="N790" s="155"/>
      <c r="O790" s="154"/>
      <c r="P790" s="155"/>
      <c r="Q790" s="155"/>
      <c r="R790" s="155"/>
      <c r="S790" s="155"/>
      <c r="T790" s="154"/>
      <c r="U790" s="155"/>
      <c r="V790" s="155"/>
      <c r="W790" s="155"/>
      <c r="X790" s="155"/>
      <c r="Y790" s="154"/>
      <c r="Z790" s="155"/>
      <c r="AA790" s="155"/>
      <c r="AB790" s="155"/>
      <c r="AC790" s="155"/>
      <c r="AD790" s="154"/>
      <c r="AE790" s="155"/>
      <c r="AF790" s="155"/>
      <c r="AG790" s="155"/>
      <c r="AH790" s="155"/>
      <c r="AI790" s="154"/>
      <c r="AJ790" s="155"/>
      <c r="AK790" s="155"/>
      <c r="AL790" s="155"/>
      <c r="AM790" s="155"/>
      <c r="AN790" s="156"/>
    </row>
    <row r="791" spans="1:40" s="28" customFormat="1" ht="19" customHeight="1">
      <c r="A791" s="153"/>
      <c r="B791" s="153"/>
      <c r="C791" s="153"/>
      <c r="D791" s="153"/>
      <c r="E791" s="154"/>
      <c r="F791" s="155"/>
      <c r="G791" s="155"/>
      <c r="H791" s="155"/>
      <c r="I791" s="155"/>
      <c r="J791" s="154"/>
      <c r="K791" s="155"/>
      <c r="L791" s="155"/>
      <c r="M791" s="155"/>
      <c r="N791" s="155"/>
      <c r="O791" s="154"/>
      <c r="P791" s="155"/>
      <c r="Q791" s="155"/>
      <c r="R791" s="155"/>
      <c r="S791" s="155"/>
      <c r="T791" s="154"/>
      <c r="U791" s="155"/>
      <c r="V791" s="155"/>
      <c r="W791" s="155"/>
      <c r="X791" s="155"/>
      <c r="Y791" s="154"/>
      <c r="Z791" s="155"/>
      <c r="AA791" s="155"/>
      <c r="AB791" s="155"/>
      <c r="AC791" s="155"/>
      <c r="AD791" s="154"/>
      <c r="AE791" s="155"/>
      <c r="AF791" s="155"/>
      <c r="AG791" s="155"/>
      <c r="AH791" s="155"/>
      <c r="AI791" s="154"/>
      <c r="AJ791" s="155"/>
      <c r="AK791" s="155"/>
      <c r="AL791" s="155"/>
      <c r="AM791" s="155"/>
      <c r="AN791" s="156"/>
    </row>
    <row r="792" spans="1:40" s="28" customFormat="1" ht="19" customHeight="1">
      <c r="A792" s="153"/>
      <c r="B792" s="153"/>
      <c r="C792" s="153"/>
      <c r="D792" s="153"/>
      <c r="E792" s="154"/>
      <c r="F792" s="155"/>
      <c r="G792" s="155"/>
      <c r="H792" s="155"/>
      <c r="I792" s="155"/>
      <c r="J792" s="154"/>
      <c r="K792" s="155"/>
      <c r="L792" s="155"/>
      <c r="M792" s="155"/>
      <c r="N792" s="155"/>
      <c r="O792" s="154"/>
      <c r="P792" s="155"/>
      <c r="Q792" s="155"/>
      <c r="R792" s="155"/>
      <c r="S792" s="155"/>
      <c r="T792" s="154"/>
      <c r="U792" s="155"/>
      <c r="V792" s="155"/>
      <c r="W792" s="155"/>
      <c r="X792" s="155"/>
      <c r="Y792" s="154"/>
      <c r="Z792" s="155"/>
      <c r="AA792" s="155"/>
      <c r="AB792" s="155"/>
      <c r="AC792" s="155"/>
      <c r="AD792" s="154"/>
      <c r="AE792" s="155"/>
      <c r="AF792" s="155"/>
      <c r="AG792" s="155"/>
      <c r="AH792" s="155"/>
      <c r="AI792" s="154"/>
      <c r="AJ792" s="155"/>
      <c r="AK792" s="155"/>
      <c r="AL792" s="155"/>
      <c r="AM792" s="155"/>
      <c r="AN792" s="156"/>
    </row>
    <row r="793" spans="1:40" s="28" customFormat="1" ht="19" customHeight="1">
      <c r="A793" s="153"/>
      <c r="B793" s="153"/>
      <c r="C793" s="153"/>
      <c r="D793" s="153"/>
      <c r="E793" s="154"/>
      <c r="F793" s="155"/>
      <c r="G793" s="155"/>
      <c r="H793" s="155"/>
      <c r="I793" s="155"/>
      <c r="J793" s="154"/>
      <c r="K793" s="155"/>
      <c r="L793" s="155"/>
      <c r="M793" s="155"/>
      <c r="N793" s="155"/>
      <c r="O793" s="154"/>
      <c r="P793" s="155"/>
      <c r="Q793" s="155"/>
      <c r="R793" s="155"/>
      <c r="S793" s="155"/>
      <c r="T793" s="154"/>
      <c r="U793" s="155"/>
      <c r="V793" s="155"/>
      <c r="W793" s="155"/>
      <c r="X793" s="155"/>
      <c r="Y793" s="154"/>
      <c r="Z793" s="155"/>
      <c r="AA793" s="155"/>
      <c r="AB793" s="155"/>
      <c r="AC793" s="155"/>
      <c r="AD793" s="154"/>
      <c r="AE793" s="155"/>
      <c r="AF793" s="155"/>
      <c r="AG793" s="155"/>
      <c r="AH793" s="155"/>
      <c r="AI793" s="154"/>
      <c r="AJ793" s="155"/>
      <c r="AK793" s="155"/>
      <c r="AL793" s="155"/>
      <c r="AM793" s="155"/>
      <c r="AN793" s="156"/>
    </row>
    <row r="794" spans="1:40" s="28" customFormat="1" ht="19" customHeight="1">
      <c r="A794" s="153"/>
      <c r="B794" s="153"/>
      <c r="C794" s="153"/>
      <c r="D794" s="153"/>
      <c r="E794" s="154"/>
      <c r="F794" s="155"/>
      <c r="G794" s="155"/>
      <c r="H794" s="155"/>
      <c r="I794" s="155"/>
      <c r="J794" s="154"/>
      <c r="K794" s="155"/>
      <c r="L794" s="155"/>
      <c r="M794" s="155"/>
      <c r="N794" s="155"/>
      <c r="O794" s="154"/>
      <c r="P794" s="155"/>
      <c r="Q794" s="155"/>
      <c r="R794" s="155"/>
      <c r="S794" s="155"/>
      <c r="T794" s="154"/>
      <c r="U794" s="155"/>
      <c r="V794" s="155"/>
      <c r="W794" s="155"/>
      <c r="X794" s="155"/>
      <c r="Y794" s="154"/>
      <c r="Z794" s="155"/>
      <c r="AA794" s="155"/>
      <c r="AB794" s="155"/>
      <c r="AC794" s="155"/>
      <c r="AD794" s="154"/>
      <c r="AE794" s="155"/>
      <c r="AF794" s="155"/>
      <c r="AG794" s="155"/>
      <c r="AH794" s="155"/>
      <c r="AI794" s="154"/>
      <c r="AJ794" s="155"/>
      <c r="AK794" s="155"/>
      <c r="AL794" s="155"/>
      <c r="AM794" s="155"/>
      <c r="AN794" s="156"/>
    </row>
    <row r="795" spans="1:40" s="28" customFormat="1" ht="19" customHeight="1">
      <c r="A795" s="153"/>
      <c r="B795" s="153"/>
      <c r="C795" s="153"/>
      <c r="D795" s="153"/>
      <c r="E795" s="154"/>
      <c r="F795" s="155"/>
      <c r="G795" s="155"/>
      <c r="H795" s="155"/>
      <c r="I795" s="155"/>
      <c r="J795" s="154"/>
      <c r="K795" s="155"/>
      <c r="L795" s="155"/>
      <c r="M795" s="155"/>
      <c r="N795" s="155"/>
      <c r="O795" s="154"/>
      <c r="P795" s="155"/>
      <c r="Q795" s="155"/>
      <c r="R795" s="155"/>
      <c r="S795" s="155"/>
      <c r="T795" s="154"/>
      <c r="U795" s="155"/>
      <c r="V795" s="155"/>
      <c r="W795" s="155"/>
      <c r="X795" s="155"/>
      <c r="Y795" s="154"/>
      <c r="Z795" s="155"/>
      <c r="AA795" s="155"/>
      <c r="AB795" s="155"/>
      <c r="AC795" s="155"/>
      <c r="AD795" s="154"/>
      <c r="AE795" s="155"/>
      <c r="AF795" s="155"/>
      <c r="AG795" s="155"/>
      <c r="AH795" s="155"/>
      <c r="AI795" s="154"/>
      <c r="AJ795" s="155"/>
      <c r="AK795" s="155"/>
      <c r="AL795" s="155"/>
      <c r="AM795" s="155"/>
      <c r="AN795" s="156"/>
    </row>
    <row r="796" spans="1:40" s="28" customFormat="1" ht="19" customHeight="1">
      <c r="A796" s="153"/>
      <c r="B796" s="153"/>
      <c r="C796" s="153"/>
      <c r="D796" s="153"/>
      <c r="E796" s="154"/>
      <c r="F796" s="155"/>
      <c r="G796" s="155"/>
      <c r="H796" s="155"/>
      <c r="I796" s="155"/>
      <c r="J796" s="154"/>
      <c r="K796" s="155"/>
      <c r="L796" s="155"/>
      <c r="M796" s="155"/>
      <c r="N796" s="155"/>
      <c r="O796" s="154"/>
      <c r="P796" s="155"/>
      <c r="Q796" s="155"/>
      <c r="R796" s="155"/>
      <c r="S796" s="155"/>
      <c r="T796" s="154"/>
      <c r="U796" s="155"/>
      <c r="V796" s="155"/>
      <c r="W796" s="155"/>
      <c r="X796" s="155"/>
      <c r="Y796" s="154"/>
      <c r="Z796" s="155"/>
      <c r="AA796" s="155"/>
      <c r="AB796" s="155"/>
      <c r="AC796" s="155"/>
      <c r="AD796" s="154"/>
      <c r="AE796" s="155"/>
      <c r="AF796" s="155"/>
      <c r="AG796" s="155"/>
      <c r="AH796" s="155"/>
      <c r="AI796" s="154"/>
      <c r="AJ796" s="155"/>
      <c r="AK796" s="155"/>
      <c r="AL796" s="155"/>
      <c r="AM796" s="155"/>
      <c r="AN796" s="156"/>
    </row>
    <row r="797" spans="1:40" s="28" customFormat="1" ht="19" customHeight="1">
      <c r="A797" s="153"/>
      <c r="B797" s="153"/>
      <c r="C797" s="153"/>
      <c r="D797" s="153"/>
      <c r="E797" s="154"/>
      <c r="F797" s="155"/>
      <c r="G797" s="155"/>
      <c r="H797" s="155"/>
      <c r="I797" s="155"/>
      <c r="J797" s="154"/>
      <c r="K797" s="155"/>
      <c r="L797" s="155"/>
      <c r="M797" s="155"/>
      <c r="N797" s="155"/>
      <c r="O797" s="154"/>
      <c r="P797" s="155"/>
      <c r="Q797" s="155"/>
      <c r="R797" s="155"/>
      <c r="S797" s="155"/>
      <c r="T797" s="154"/>
      <c r="U797" s="155"/>
      <c r="V797" s="155"/>
      <c r="W797" s="155"/>
      <c r="X797" s="155"/>
      <c r="Y797" s="154"/>
      <c r="Z797" s="155"/>
      <c r="AA797" s="155"/>
      <c r="AB797" s="155"/>
      <c r="AC797" s="155"/>
      <c r="AD797" s="154"/>
      <c r="AE797" s="155"/>
      <c r="AF797" s="155"/>
      <c r="AG797" s="155"/>
      <c r="AH797" s="155"/>
      <c r="AI797" s="154"/>
      <c r="AJ797" s="155"/>
      <c r="AK797" s="155"/>
      <c r="AL797" s="155"/>
      <c r="AM797" s="155"/>
      <c r="AN797" s="156"/>
    </row>
    <row r="798" spans="1:40" s="28" customFormat="1" ht="19" customHeight="1">
      <c r="A798" s="153"/>
      <c r="B798" s="153"/>
      <c r="C798" s="153"/>
      <c r="D798" s="153"/>
      <c r="E798" s="154"/>
      <c r="F798" s="155"/>
      <c r="G798" s="155"/>
      <c r="H798" s="155"/>
      <c r="I798" s="155"/>
      <c r="J798" s="154"/>
      <c r="K798" s="155"/>
      <c r="L798" s="155"/>
      <c r="M798" s="155"/>
      <c r="N798" s="155"/>
      <c r="O798" s="154"/>
      <c r="P798" s="155"/>
      <c r="Q798" s="155"/>
      <c r="R798" s="155"/>
      <c r="S798" s="155"/>
      <c r="T798" s="154"/>
      <c r="U798" s="155"/>
      <c r="V798" s="155"/>
      <c r="W798" s="155"/>
      <c r="X798" s="155"/>
      <c r="Y798" s="154"/>
      <c r="Z798" s="155"/>
      <c r="AA798" s="155"/>
      <c r="AB798" s="155"/>
      <c r="AC798" s="155"/>
      <c r="AD798" s="154"/>
      <c r="AE798" s="155"/>
      <c r="AF798" s="155"/>
      <c r="AG798" s="155"/>
      <c r="AH798" s="155"/>
      <c r="AI798" s="154"/>
      <c r="AJ798" s="155"/>
      <c r="AK798" s="155"/>
      <c r="AL798" s="155"/>
      <c r="AM798" s="155"/>
      <c r="AN798" s="156"/>
    </row>
    <row r="799" spans="1:40" s="28" customFormat="1" ht="19" customHeight="1">
      <c r="A799" s="153"/>
      <c r="B799" s="153"/>
      <c r="C799" s="153"/>
      <c r="D799" s="153"/>
      <c r="E799" s="154"/>
      <c r="F799" s="155"/>
      <c r="G799" s="155"/>
      <c r="H799" s="155"/>
      <c r="I799" s="155"/>
      <c r="J799" s="154"/>
      <c r="K799" s="155"/>
      <c r="L799" s="155"/>
      <c r="M799" s="155"/>
      <c r="N799" s="155"/>
      <c r="O799" s="154"/>
      <c r="P799" s="155"/>
      <c r="Q799" s="155"/>
      <c r="R799" s="155"/>
      <c r="S799" s="155"/>
      <c r="T799" s="154"/>
      <c r="U799" s="155"/>
      <c r="V799" s="155"/>
      <c r="W799" s="155"/>
      <c r="X799" s="155"/>
      <c r="Y799" s="154"/>
      <c r="Z799" s="155"/>
      <c r="AA799" s="155"/>
      <c r="AB799" s="155"/>
      <c r="AC799" s="155"/>
      <c r="AD799" s="154"/>
      <c r="AE799" s="155"/>
      <c r="AF799" s="155"/>
      <c r="AG799" s="155"/>
      <c r="AH799" s="155"/>
      <c r="AI799" s="154"/>
      <c r="AJ799" s="155"/>
      <c r="AK799" s="155"/>
      <c r="AL799" s="155"/>
      <c r="AM799" s="155"/>
      <c r="AN799" s="156"/>
    </row>
    <row r="800" spans="1:40" s="28" customFormat="1" ht="19" customHeight="1">
      <c r="A800" s="153"/>
      <c r="B800" s="153"/>
      <c r="C800" s="153"/>
      <c r="D800" s="153"/>
      <c r="E800" s="154"/>
      <c r="F800" s="155"/>
      <c r="G800" s="155"/>
      <c r="H800" s="155"/>
      <c r="I800" s="155"/>
      <c r="J800" s="154"/>
      <c r="K800" s="155"/>
      <c r="L800" s="155"/>
      <c r="M800" s="155"/>
      <c r="N800" s="155"/>
      <c r="O800" s="154"/>
      <c r="P800" s="155"/>
      <c r="Q800" s="155"/>
      <c r="R800" s="155"/>
      <c r="S800" s="155"/>
      <c r="T800" s="154"/>
      <c r="U800" s="155"/>
      <c r="V800" s="155"/>
      <c r="W800" s="155"/>
      <c r="X800" s="155"/>
      <c r="Y800" s="154"/>
      <c r="Z800" s="155"/>
      <c r="AA800" s="155"/>
      <c r="AB800" s="155"/>
      <c r="AC800" s="155"/>
      <c r="AD800" s="154"/>
      <c r="AE800" s="155"/>
      <c r="AF800" s="155"/>
      <c r="AG800" s="155"/>
      <c r="AH800" s="155"/>
      <c r="AI800" s="154"/>
      <c r="AJ800" s="155"/>
      <c r="AK800" s="155"/>
      <c r="AL800" s="155"/>
      <c r="AM800" s="155"/>
      <c r="AN800" s="156"/>
    </row>
    <row r="801" spans="1:40" s="28" customFormat="1" ht="19" customHeight="1">
      <c r="A801" s="153"/>
      <c r="B801" s="153"/>
      <c r="C801" s="153"/>
      <c r="D801" s="153"/>
      <c r="E801" s="154"/>
      <c r="F801" s="155"/>
      <c r="G801" s="155"/>
      <c r="H801" s="155"/>
      <c r="I801" s="155"/>
      <c r="J801" s="154"/>
      <c r="K801" s="155"/>
      <c r="L801" s="155"/>
      <c r="M801" s="155"/>
      <c r="N801" s="155"/>
      <c r="O801" s="154"/>
      <c r="P801" s="155"/>
      <c r="Q801" s="155"/>
      <c r="R801" s="155"/>
      <c r="S801" s="155"/>
      <c r="T801" s="154"/>
      <c r="U801" s="155"/>
      <c r="V801" s="155"/>
      <c r="W801" s="155"/>
      <c r="X801" s="155"/>
      <c r="Y801" s="154"/>
      <c r="Z801" s="155"/>
      <c r="AA801" s="155"/>
      <c r="AB801" s="155"/>
      <c r="AC801" s="155"/>
      <c r="AD801" s="154"/>
      <c r="AE801" s="155"/>
      <c r="AF801" s="155"/>
      <c r="AG801" s="155"/>
      <c r="AH801" s="155"/>
      <c r="AI801" s="154"/>
      <c r="AJ801" s="155"/>
      <c r="AK801" s="155"/>
      <c r="AL801" s="155"/>
      <c r="AM801" s="155"/>
      <c r="AN801" s="156"/>
    </row>
    <row r="802" spans="1:40" s="28" customFormat="1" ht="19" customHeight="1">
      <c r="A802" s="153"/>
      <c r="B802" s="153"/>
      <c r="C802" s="153"/>
      <c r="D802" s="153"/>
      <c r="E802" s="154"/>
      <c r="F802" s="155"/>
      <c r="G802" s="155"/>
      <c r="H802" s="155"/>
      <c r="I802" s="155"/>
      <c r="J802" s="154"/>
      <c r="K802" s="155"/>
      <c r="L802" s="155"/>
      <c r="M802" s="155"/>
      <c r="N802" s="155"/>
      <c r="O802" s="154"/>
      <c r="P802" s="155"/>
      <c r="Q802" s="155"/>
      <c r="R802" s="155"/>
      <c r="S802" s="155"/>
      <c r="T802" s="154"/>
      <c r="U802" s="155"/>
      <c r="V802" s="155"/>
      <c r="W802" s="155"/>
      <c r="X802" s="155"/>
      <c r="Y802" s="154"/>
      <c r="Z802" s="155"/>
      <c r="AA802" s="155"/>
      <c r="AB802" s="155"/>
      <c r="AC802" s="155"/>
      <c r="AD802" s="154"/>
      <c r="AE802" s="155"/>
      <c r="AF802" s="155"/>
      <c r="AG802" s="155"/>
      <c r="AH802" s="155"/>
      <c r="AI802" s="154"/>
      <c r="AJ802" s="155"/>
      <c r="AK802" s="155"/>
      <c r="AL802" s="155"/>
      <c r="AM802" s="155"/>
      <c r="AN802" s="156"/>
    </row>
    <row r="803" spans="1:40" s="28" customFormat="1" ht="19" customHeight="1">
      <c r="A803" s="153"/>
      <c r="B803" s="153"/>
      <c r="C803" s="153"/>
      <c r="D803" s="153"/>
      <c r="E803" s="154"/>
      <c r="F803" s="155"/>
      <c r="G803" s="155"/>
      <c r="H803" s="155"/>
      <c r="I803" s="155"/>
      <c r="J803" s="154"/>
      <c r="K803" s="155"/>
      <c r="L803" s="155"/>
      <c r="M803" s="155"/>
      <c r="N803" s="155"/>
      <c r="O803" s="154"/>
      <c r="P803" s="155"/>
      <c r="Q803" s="155"/>
      <c r="R803" s="155"/>
      <c r="S803" s="155"/>
      <c r="T803" s="154"/>
      <c r="U803" s="155"/>
      <c r="V803" s="155"/>
      <c r="W803" s="155"/>
      <c r="X803" s="155"/>
      <c r="Y803" s="154"/>
      <c r="Z803" s="155"/>
      <c r="AA803" s="155"/>
      <c r="AB803" s="155"/>
      <c r="AC803" s="155"/>
      <c r="AD803" s="154"/>
      <c r="AE803" s="155"/>
      <c r="AF803" s="155"/>
      <c r="AG803" s="155"/>
      <c r="AH803" s="155"/>
      <c r="AI803" s="154"/>
      <c r="AJ803" s="155"/>
      <c r="AK803" s="155"/>
      <c r="AL803" s="155"/>
      <c r="AM803" s="155"/>
      <c r="AN803" s="156"/>
    </row>
    <row r="804" spans="1:40" s="28" customFormat="1" ht="19" customHeight="1">
      <c r="A804" s="153"/>
      <c r="B804" s="153"/>
      <c r="C804" s="153"/>
      <c r="D804" s="153"/>
      <c r="E804" s="154"/>
      <c r="F804" s="155"/>
      <c r="G804" s="155"/>
      <c r="H804" s="155"/>
      <c r="I804" s="155"/>
      <c r="J804" s="154"/>
      <c r="K804" s="155"/>
      <c r="L804" s="155"/>
      <c r="M804" s="155"/>
      <c r="N804" s="155"/>
      <c r="O804" s="154"/>
      <c r="P804" s="155"/>
      <c r="Q804" s="155"/>
      <c r="R804" s="155"/>
      <c r="S804" s="155"/>
      <c r="T804" s="154"/>
      <c r="U804" s="155"/>
      <c r="V804" s="155"/>
      <c r="W804" s="155"/>
      <c r="X804" s="155"/>
      <c r="Y804" s="154"/>
      <c r="Z804" s="155"/>
      <c r="AA804" s="155"/>
      <c r="AB804" s="155"/>
      <c r="AC804" s="155"/>
      <c r="AD804" s="154"/>
      <c r="AE804" s="155"/>
      <c r="AF804" s="155"/>
      <c r="AG804" s="155"/>
      <c r="AH804" s="155"/>
      <c r="AI804" s="154"/>
      <c r="AJ804" s="155"/>
      <c r="AK804" s="155"/>
      <c r="AL804" s="155"/>
      <c r="AM804" s="155"/>
      <c r="AN804" s="156"/>
    </row>
    <row r="805" spans="1:40" s="28" customFormat="1" ht="19" customHeight="1">
      <c r="A805" s="153"/>
      <c r="B805" s="153"/>
      <c r="C805" s="153"/>
      <c r="D805" s="153"/>
      <c r="E805" s="154"/>
      <c r="F805" s="155"/>
      <c r="G805" s="155"/>
      <c r="H805" s="155"/>
      <c r="I805" s="155"/>
      <c r="J805" s="154"/>
      <c r="K805" s="155"/>
      <c r="L805" s="155"/>
      <c r="M805" s="155"/>
      <c r="N805" s="155"/>
      <c r="O805" s="154"/>
      <c r="P805" s="155"/>
      <c r="Q805" s="155"/>
      <c r="R805" s="155"/>
      <c r="S805" s="155"/>
      <c r="T805" s="154"/>
      <c r="U805" s="155"/>
      <c r="V805" s="155"/>
      <c r="W805" s="155"/>
      <c r="X805" s="155"/>
      <c r="Y805" s="154"/>
      <c r="Z805" s="155"/>
      <c r="AA805" s="155"/>
      <c r="AB805" s="155"/>
      <c r="AC805" s="155"/>
      <c r="AD805" s="154"/>
      <c r="AE805" s="155"/>
      <c r="AF805" s="155"/>
      <c r="AG805" s="155"/>
      <c r="AH805" s="155"/>
      <c r="AI805" s="154"/>
      <c r="AJ805" s="155"/>
      <c r="AK805" s="155"/>
      <c r="AL805" s="155"/>
      <c r="AM805" s="155"/>
      <c r="AN805" s="156"/>
    </row>
    <row r="806" spans="1:40" s="28" customFormat="1" ht="19" customHeight="1">
      <c r="A806" s="153"/>
      <c r="B806" s="153"/>
      <c r="C806" s="153"/>
      <c r="D806" s="153"/>
      <c r="E806" s="154"/>
      <c r="F806" s="155"/>
      <c r="G806" s="155"/>
      <c r="H806" s="155"/>
      <c r="I806" s="155"/>
      <c r="J806" s="154"/>
      <c r="K806" s="155"/>
      <c r="L806" s="155"/>
      <c r="M806" s="155"/>
      <c r="N806" s="155"/>
      <c r="O806" s="154"/>
      <c r="P806" s="155"/>
      <c r="Q806" s="155"/>
      <c r="R806" s="155"/>
      <c r="S806" s="155"/>
      <c r="T806" s="154"/>
      <c r="U806" s="155"/>
      <c r="V806" s="155"/>
      <c r="W806" s="155"/>
      <c r="X806" s="155"/>
      <c r="Y806" s="154"/>
      <c r="Z806" s="155"/>
      <c r="AA806" s="155"/>
      <c r="AB806" s="155"/>
      <c r="AC806" s="155"/>
      <c r="AD806" s="154"/>
      <c r="AE806" s="155"/>
      <c r="AF806" s="155"/>
      <c r="AG806" s="155"/>
      <c r="AH806" s="155"/>
      <c r="AI806" s="154"/>
      <c r="AJ806" s="155"/>
      <c r="AK806" s="155"/>
      <c r="AL806" s="155"/>
      <c r="AM806" s="155"/>
      <c r="AN806" s="156"/>
    </row>
    <row r="807" spans="1:40" s="28" customFormat="1" ht="19" customHeight="1">
      <c r="A807" s="153"/>
      <c r="B807" s="153"/>
      <c r="C807" s="153"/>
      <c r="D807" s="153"/>
      <c r="E807" s="154"/>
      <c r="F807" s="155"/>
      <c r="G807" s="155"/>
      <c r="H807" s="155"/>
      <c r="I807" s="155"/>
      <c r="J807" s="154"/>
      <c r="K807" s="155"/>
      <c r="L807" s="155"/>
      <c r="M807" s="155"/>
      <c r="N807" s="155"/>
      <c r="O807" s="154"/>
      <c r="P807" s="155"/>
      <c r="Q807" s="155"/>
      <c r="R807" s="155"/>
      <c r="S807" s="155"/>
      <c r="T807" s="154"/>
      <c r="U807" s="155"/>
      <c r="V807" s="155"/>
      <c r="W807" s="155"/>
      <c r="X807" s="155"/>
      <c r="Y807" s="154"/>
      <c r="Z807" s="155"/>
      <c r="AA807" s="155"/>
      <c r="AB807" s="155"/>
      <c r="AC807" s="155"/>
      <c r="AD807" s="154"/>
      <c r="AE807" s="155"/>
      <c r="AF807" s="155"/>
      <c r="AG807" s="155"/>
      <c r="AH807" s="155"/>
      <c r="AI807" s="154"/>
      <c r="AJ807" s="155"/>
      <c r="AK807" s="155"/>
      <c r="AL807" s="155"/>
      <c r="AM807" s="155"/>
      <c r="AN807" s="156"/>
    </row>
    <row r="808" spans="1:40" s="28" customFormat="1" ht="19" customHeight="1">
      <c r="A808" s="153"/>
      <c r="B808" s="153"/>
      <c r="C808" s="153"/>
      <c r="D808" s="153"/>
      <c r="E808" s="154"/>
      <c r="F808" s="155"/>
      <c r="G808" s="155"/>
      <c r="H808" s="155"/>
      <c r="I808" s="155"/>
      <c r="J808" s="154"/>
      <c r="K808" s="155"/>
      <c r="L808" s="155"/>
      <c r="M808" s="155"/>
      <c r="N808" s="155"/>
      <c r="O808" s="154"/>
      <c r="P808" s="155"/>
      <c r="Q808" s="155"/>
      <c r="R808" s="155"/>
      <c r="S808" s="155"/>
      <c r="T808" s="154"/>
      <c r="U808" s="155"/>
      <c r="V808" s="155"/>
      <c r="W808" s="155"/>
      <c r="X808" s="155"/>
      <c r="Y808" s="154"/>
      <c r="Z808" s="155"/>
      <c r="AA808" s="155"/>
      <c r="AB808" s="155"/>
      <c r="AC808" s="155"/>
      <c r="AD808" s="154"/>
      <c r="AE808" s="155"/>
      <c r="AF808" s="155"/>
      <c r="AG808" s="155"/>
      <c r="AH808" s="155"/>
      <c r="AI808" s="154"/>
      <c r="AJ808" s="155"/>
      <c r="AK808" s="155"/>
      <c r="AL808" s="155"/>
      <c r="AM808" s="155"/>
      <c r="AN808" s="156"/>
    </row>
    <row r="809" spans="1:40" s="28" customFormat="1" ht="19" customHeight="1">
      <c r="A809" s="153"/>
      <c r="B809" s="153"/>
      <c r="C809" s="153"/>
      <c r="D809" s="153"/>
      <c r="E809" s="154"/>
      <c r="F809" s="155"/>
      <c r="G809" s="155"/>
      <c r="H809" s="155"/>
      <c r="I809" s="155"/>
      <c r="J809" s="154"/>
      <c r="K809" s="155"/>
      <c r="L809" s="155"/>
      <c r="M809" s="155"/>
      <c r="N809" s="155"/>
      <c r="O809" s="154"/>
      <c r="P809" s="155"/>
      <c r="Q809" s="155"/>
      <c r="R809" s="155"/>
      <c r="S809" s="155"/>
      <c r="T809" s="154"/>
      <c r="U809" s="155"/>
      <c r="V809" s="155"/>
      <c r="W809" s="155"/>
      <c r="X809" s="155"/>
      <c r="Y809" s="154"/>
      <c r="Z809" s="155"/>
      <c r="AA809" s="155"/>
      <c r="AB809" s="155"/>
      <c r="AC809" s="155"/>
      <c r="AD809" s="154"/>
      <c r="AE809" s="155"/>
      <c r="AF809" s="155"/>
      <c r="AG809" s="155"/>
      <c r="AH809" s="155"/>
      <c r="AI809" s="154"/>
      <c r="AJ809" s="155"/>
      <c r="AK809" s="155"/>
      <c r="AL809" s="155"/>
      <c r="AM809" s="155"/>
      <c r="AN809" s="156"/>
    </row>
    <row r="810" spans="1:40" s="28" customFormat="1" ht="19" customHeight="1">
      <c r="A810" s="153"/>
      <c r="B810" s="153"/>
      <c r="C810" s="153"/>
      <c r="D810" s="153"/>
      <c r="E810" s="154"/>
      <c r="F810" s="155"/>
      <c r="G810" s="155"/>
      <c r="H810" s="155"/>
      <c r="I810" s="155"/>
      <c r="J810" s="154"/>
      <c r="K810" s="155"/>
      <c r="L810" s="155"/>
      <c r="M810" s="155"/>
      <c r="N810" s="155"/>
      <c r="O810" s="154"/>
      <c r="P810" s="155"/>
      <c r="Q810" s="155"/>
      <c r="R810" s="155"/>
      <c r="S810" s="155"/>
      <c r="T810" s="154"/>
      <c r="U810" s="155"/>
      <c r="V810" s="155"/>
      <c r="W810" s="155"/>
      <c r="X810" s="155"/>
      <c r="Y810" s="154"/>
      <c r="Z810" s="155"/>
      <c r="AA810" s="155"/>
      <c r="AB810" s="155"/>
      <c r="AC810" s="155"/>
      <c r="AD810" s="154"/>
      <c r="AE810" s="155"/>
      <c r="AF810" s="155"/>
      <c r="AG810" s="155"/>
      <c r="AH810" s="155"/>
      <c r="AI810" s="154"/>
      <c r="AJ810" s="155"/>
      <c r="AK810" s="155"/>
      <c r="AL810" s="155"/>
      <c r="AM810" s="155"/>
      <c r="AN810" s="156"/>
    </row>
    <row r="811" spans="1:40" s="28" customFormat="1" ht="19" customHeight="1">
      <c r="A811" s="153"/>
      <c r="B811" s="153"/>
      <c r="C811" s="153"/>
      <c r="D811" s="153"/>
      <c r="E811" s="154"/>
      <c r="F811" s="155"/>
      <c r="G811" s="155"/>
      <c r="H811" s="155"/>
      <c r="I811" s="155"/>
      <c r="J811" s="154"/>
      <c r="K811" s="155"/>
      <c r="L811" s="155"/>
      <c r="M811" s="155"/>
      <c r="N811" s="155"/>
      <c r="O811" s="154"/>
      <c r="P811" s="155"/>
      <c r="Q811" s="155"/>
      <c r="R811" s="155"/>
      <c r="S811" s="155"/>
      <c r="T811" s="154"/>
      <c r="U811" s="155"/>
      <c r="V811" s="155"/>
      <c r="W811" s="155"/>
      <c r="X811" s="155"/>
      <c r="Y811" s="154"/>
      <c r="Z811" s="155"/>
      <c r="AA811" s="155"/>
      <c r="AB811" s="155"/>
      <c r="AC811" s="155"/>
      <c r="AD811" s="154"/>
      <c r="AE811" s="155"/>
      <c r="AF811" s="155"/>
      <c r="AG811" s="155"/>
      <c r="AH811" s="155"/>
      <c r="AI811" s="154"/>
      <c r="AJ811" s="155"/>
      <c r="AK811" s="155"/>
      <c r="AL811" s="155"/>
      <c r="AM811" s="155"/>
      <c r="AN811" s="156"/>
    </row>
    <row r="812" spans="1:40" s="28" customFormat="1" ht="19" customHeight="1">
      <c r="A812" s="153"/>
      <c r="B812" s="153"/>
      <c r="C812" s="153"/>
      <c r="D812" s="153"/>
      <c r="E812" s="154"/>
      <c r="F812" s="155"/>
      <c r="G812" s="155"/>
      <c r="H812" s="155"/>
      <c r="I812" s="155"/>
      <c r="J812" s="154"/>
      <c r="K812" s="155"/>
      <c r="L812" s="155"/>
      <c r="M812" s="155"/>
      <c r="N812" s="155"/>
      <c r="O812" s="154"/>
      <c r="P812" s="155"/>
      <c r="Q812" s="155"/>
      <c r="R812" s="155"/>
      <c r="S812" s="155"/>
      <c r="T812" s="154"/>
      <c r="U812" s="155"/>
      <c r="V812" s="155"/>
      <c r="W812" s="155"/>
      <c r="X812" s="155"/>
      <c r="Y812" s="154"/>
      <c r="Z812" s="155"/>
      <c r="AA812" s="155"/>
      <c r="AB812" s="155"/>
      <c r="AC812" s="155"/>
      <c r="AD812" s="154"/>
      <c r="AE812" s="155"/>
      <c r="AF812" s="155"/>
      <c r="AG812" s="155"/>
      <c r="AH812" s="155"/>
      <c r="AI812" s="154"/>
      <c r="AJ812" s="155"/>
      <c r="AK812" s="155"/>
      <c r="AL812" s="155"/>
      <c r="AM812" s="155"/>
      <c r="AN812" s="156"/>
    </row>
    <row r="813" spans="1:40" s="28" customFormat="1" ht="19" customHeight="1">
      <c r="A813" s="153"/>
      <c r="B813" s="153"/>
      <c r="C813" s="153"/>
      <c r="D813" s="153"/>
      <c r="E813" s="154"/>
      <c r="F813" s="155"/>
      <c r="G813" s="155"/>
      <c r="H813" s="155"/>
      <c r="I813" s="155"/>
      <c r="J813" s="154"/>
      <c r="K813" s="155"/>
      <c r="L813" s="155"/>
      <c r="M813" s="155"/>
      <c r="N813" s="155"/>
      <c r="O813" s="154"/>
      <c r="P813" s="155"/>
      <c r="Q813" s="155"/>
      <c r="R813" s="155"/>
      <c r="S813" s="155"/>
      <c r="T813" s="154"/>
      <c r="U813" s="155"/>
      <c r="V813" s="155"/>
      <c r="W813" s="155"/>
      <c r="X813" s="155"/>
      <c r="Y813" s="154"/>
      <c r="Z813" s="155"/>
      <c r="AA813" s="155"/>
      <c r="AB813" s="155"/>
      <c r="AC813" s="155"/>
      <c r="AD813" s="154"/>
      <c r="AE813" s="155"/>
      <c r="AF813" s="155"/>
      <c r="AG813" s="155"/>
      <c r="AH813" s="155"/>
      <c r="AI813" s="154"/>
      <c r="AJ813" s="155"/>
      <c r="AK813" s="155"/>
      <c r="AL813" s="155"/>
      <c r="AM813" s="155"/>
      <c r="AN813" s="156"/>
    </row>
    <row r="814" spans="1:40" s="28" customFormat="1" ht="19" customHeight="1">
      <c r="A814" s="153"/>
      <c r="B814" s="153"/>
      <c r="C814" s="153"/>
      <c r="D814" s="153"/>
      <c r="E814" s="154"/>
      <c r="F814" s="155"/>
      <c r="G814" s="155"/>
      <c r="H814" s="155"/>
      <c r="I814" s="155"/>
      <c r="J814" s="154"/>
      <c r="K814" s="155"/>
      <c r="L814" s="155"/>
      <c r="M814" s="155"/>
      <c r="N814" s="155"/>
      <c r="O814" s="154"/>
      <c r="P814" s="155"/>
      <c r="Q814" s="155"/>
      <c r="R814" s="155"/>
      <c r="S814" s="155"/>
      <c r="T814" s="154"/>
      <c r="U814" s="155"/>
      <c r="V814" s="155"/>
      <c r="W814" s="155"/>
      <c r="X814" s="155"/>
      <c r="Y814" s="154"/>
      <c r="Z814" s="155"/>
      <c r="AA814" s="155"/>
      <c r="AB814" s="155"/>
      <c r="AC814" s="155"/>
      <c r="AD814" s="154"/>
      <c r="AE814" s="155"/>
      <c r="AF814" s="155"/>
      <c r="AG814" s="155"/>
      <c r="AH814" s="155"/>
      <c r="AI814" s="154"/>
      <c r="AJ814" s="155"/>
      <c r="AK814" s="155"/>
      <c r="AL814" s="155"/>
      <c r="AM814" s="155"/>
      <c r="AN814" s="156"/>
    </row>
    <row r="815" spans="1:40" s="28" customFormat="1" ht="19" customHeight="1">
      <c r="A815" s="153"/>
      <c r="B815" s="153"/>
      <c r="C815" s="153"/>
      <c r="D815" s="153"/>
      <c r="E815" s="154"/>
      <c r="F815" s="155"/>
      <c r="G815" s="155"/>
      <c r="H815" s="155"/>
      <c r="I815" s="155"/>
      <c r="J815" s="154"/>
      <c r="K815" s="155"/>
      <c r="L815" s="155"/>
      <c r="M815" s="155"/>
      <c r="N815" s="155"/>
      <c r="O815" s="154"/>
      <c r="P815" s="155"/>
      <c r="Q815" s="155"/>
      <c r="R815" s="155"/>
      <c r="S815" s="155"/>
      <c r="T815" s="154"/>
      <c r="U815" s="155"/>
      <c r="V815" s="155"/>
      <c r="W815" s="155"/>
      <c r="X815" s="155"/>
      <c r="Y815" s="154"/>
      <c r="Z815" s="155"/>
      <c r="AA815" s="155"/>
      <c r="AB815" s="155"/>
      <c r="AC815" s="155"/>
      <c r="AD815" s="154"/>
      <c r="AE815" s="155"/>
      <c r="AF815" s="155"/>
      <c r="AG815" s="155"/>
      <c r="AH815" s="155"/>
      <c r="AI815" s="154"/>
      <c r="AJ815" s="155"/>
      <c r="AK815" s="155"/>
      <c r="AL815" s="155"/>
      <c r="AM815" s="155"/>
      <c r="AN815" s="156"/>
    </row>
    <row r="816" spans="1:40" s="28" customFormat="1" ht="19" customHeight="1">
      <c r="A816" s="153"/>
      <c r="B816" s="153"/>
      <c r="C816" s="153"/>
      <c r="D816" s="153"/>
      <c r="E816" s="154"/>
      <c r="F816" s="155"/>
      <c r="G816" s="155"/>
      <c r="H816" s="155"/>
      <c r="I816" s="155"/>
      <c r="J816" s="154"/>
      <c r="K816" s="155"/>
      <c r="L816" s="155"/>
      <c r="M816" s="155"/>
      <c r="N816" s="155"/>
      <c r="O816" s="154"/>
      <c r="P816" s="155"/>
      <c r="Q816" s="155"/>
      <c r="R816" s="155"/>
      <c r="S816" s="155"/>
      <c r="T816" s="154"/>
      <c r="U816" s="155"/>
      <c r="V816" s="155"/>
      <c r="W816" s="155"/>
      <c r="X816" s="155"/>
      <c r="Y816" s="154"/>
      <c r="Z816" s="155"/>
      <c r="AA816" s="155"/>
      <c r="AB816" s="155"/>
      <c r="AC816" s="155"/>
      <c r="AD816" s="154"/>
      <c r="AE816" s="155"/>
      <c r="AF816" s="155"/>
      <c r="AG816" s="155"/>
      <c r="AH816" s="155"/>
      <c r="AI816" s="154"/>
      <c r="AJ816" s="155"/>
      <c r="AK816" s="155"/>
      <c r="AL816" s="155"/>
      <c r="AM816" s="155"/>
      <c r="AN816" s="156"/>
    </row>
    <row r="817" spans="1:40" s="28" customFormat="1" ht="19" customHeight="1">
      <c r="A817" s="153"/>
      <c r="B817" s="153"/>
      <c r="C817" s="153"/>
      <c r="D817" s="153"/>
      <c r="E817" s="154"/>
      <c r="F817" s="155"/>
      <c r="G817" s="155"/>
      <c r="H817" s="155"/>
      <c r="I817" s="155"/>
      <c r="J817" s="154"/>
      <c r="K817" s="155"/>
      <c r="L817" s="155"/>
      <c r="M817" s="155"/>
      <c r="N817" s="155"/>
      <c r="O817" s="154"/>
      <c r="P817" s="155"/>
      <c r="Q817" s="155"/>
      <c r="R817" s="155"/>
      <c r="S817" s="155"/>
      <c r="T817" s="154"/>
      <c r="U817" s="155"/>
      <c r="V817" s="155"/>
      <c r="W817" s="155"/>
      <c r="X817" s="155"/>
      <c r="Y817" s="154"/>
      <c r="Z817" s="155"/>
      <c r="AA817" s="155"/>
      <c r="AB817" s="155"/>
      <c r="AC817" s="155"/>
      <c r="AD817" s="154"/>
      <c r="AE817" s="155"/>
      <c r="AF817" s="155"/>
      <c r="AG817" s="155"/>
      <c r="AH817" s="155"/>
      <c r="AI817" s="154"/>
      <c r="AJ817" s="155"/>
      <c r="AK817" s="155"/>
      <c r="AL817" s="155"/>
      <c r="AM817" s="155"/>
      <c r="AN817" s="156"/>
    </row>
    <row r="818" spans="1:40" s="28" customFormat="1" ht="19" customHeight="1">
      <c r="A818" s="153"/>
      <c r="B818" s="153"/>
      <c r="C818" s="153"/>
      <c r="D818" s="153"/>
      <c r="E818" s="154"/>
      <c r="F818" s="155"/>
      <c r="G818" s="155"/>
      <c r="H818" s="155"/>
      <c r="I818" s="155"/>
      <c r="J818" s="154"/>
      <c r="K818" s="155"/>
      <c r="L818" s="155"/>
      <c r="M818" s="155"/>
      <c r="N818" s="155"/>
      <c r="O818" s="154"/>
      <c r="P818" s="155"/>
      <c r="Q818" s="155"/>
      <c r="R818" s="155"/>
      <c r="S818" s="155"/>
      <c r="T818" s="154"/>
      <c r="U818" s="155"/>
      <c r="V818" s="155"/>
      <c r="W818" s="155"/>
      <c r="X818" s="155"/>
      <c r="Y818" s="154"/>
      <c r="Z818" s="155"/>
      <c r="AA818" s="155"/>
      <c r="AB818" s="155"/>
      <c r="AC818" s="155"/>
      <c r="AD818" s="154"/>
      <c r="AE818" s="155"/>
      <c r="AF818" s="155"/>
      <c r="AG818" s="155"/>
      <c r="AH818" s="155"/>
      <c r="AI818" s="154"/>
      <c r="AJ818" s="155"/>
      <c r="AK818" s="155"/>
      <c r="AL818" s="155"/>
      <c r="AM818" s="155"/>
      <c r="AN818" s="156"/>
    </row>
    <row r="819" spans="1:40" s="28" customFormat="1" ht="19" customHeight="1">
      <c r="A819" s="153"/>
      <c r="B819" s="153"/>
      <c r="C819" s="153"/>
      <c r="D819" s="153"/>
      <c r="E819" s="154"/>
      <c r="F819" s="155"/>
      <c r="G819" s="155"/>
      <c r="H819" s="155"/>
      <c r="I819" s="155"/>
      <c r="J819" s="154"/>
      <c r="K819" s="155"/>
      <c r="L819" s="155"/>
      <c r="M819" s="155"/>
      <c r="N819" s="155"/>
      <c r="O819" s="154"/>
      <c r="P819" s="155"/>
      <c r="Q819" s="155"/>
      <c r="R819" s="155"/>
      <c r="S819" s="155"/>
      <c r="T819" s="154"/>
      <c r="U819" s="155"/>
      <c r="V819" s="155"/>
      <c r="W819" s="155"/>
      <c r="X819" s="155"/>
      <c r="Y819" s="154"/>
      <c r="Z819" s="155"/>
      <c r="AA819" s="155"/>
      <c r="AB819" s="155"/>
      <c r="AC819" s="155"/>
      <c r="AD819" s="154"/>
      <c r="AE819" s="155"/>
      <c r="AF819" s="155"/>
      <c r="AG819" s="155"/>
      <c r="AH819" s="155"/>
      <c r="AI819" s="154"/>
      <c r="AJ819" s="155"/>
      <c r="AK819" s="155"/>
      <c r="AL819" s="155"/>
      <c r="AM819" s="155"/>
      <c r="AN819" s="156"/>
    </row>
    <row r="820" spans="1:40" s="28" customFormat="1" ht="19" customHeight="1">
      <c r="A820" s="153"/>
      <c r="B820" s="153"/>
      <c r="C820" s="153"/>
      <c r="D820" s="153"/>
      <c r="E820" s="154"/>
      <c r="F820" s="155"/>
      <c r="G820" s="155"/>
      <c r="H820" s="155"/>
      <c r="I820" s="155"/>
      <c r="J820" s="154"/>
      <c r="K820" s="155"/>
      <c r="L820" s="155"/>
      <c r="M820" s="155"/>
      <c r="N820" s="155"/>
      <c r="O820" s="154"/>
      <c r="P820" s="155"/>
      <c r="Q820" s="155"/>
      <c r="R820" s="155"/>
      <c r="S820" s="155"/>
      <c r="T820" s="154"/>
      <c r="U820" s="155"/>
      <c r="V820" s="155"/>
      <c r="W820" s="155"/>
      <c r="X820" s="155"/>
      <c r="Y820" s="154"/>
      <c r="Z820" s="155"/>
      <c r="AA820" s="155"/>
      <c r="AB820" s="155"/>
      <c r="AC820" s="155"/>
      <c r="AD820" s="154"/>
      <c r="AE820" s="155"/>
      <c r="AF820" s="155"/>
      <c r="AG820" s="155"/>
      <c r="AH820" s="155"/>
      <c r="AI820" s="154"/>
      <c r="AJ820" s="155"/>
      <c r="AK820" s="155"/>
      <c r="AL820" s="155"/>
      <c r="AM820" s="155"/>
      <c r="AN820" s="156"/>
    </row>
    <row r="821" spans="1:40" s="28" customFormat="1" ht="19" customHeight="1">
      <c r="A821" s="153"/>
      <c r="B821" s="153"/>
      <c r="C821" s="153"/>
      <c r="D821" s="153"/>
      <c r="E821" s="154"/>
      <c r="F821" s="155"/>
      <c r="G821" s="155"/>
      <c r="H821" s="155"/>
      <c r="I821" s="155"/>
      <c r="J821" s="154"/>
      <c r="K821" s="155"/>
      <c r="L821" s="155"/>
      <c r="M821" s="155"/>
      <c r="N821" s="155"/>
      <c r="O821" s="154"/>
      <c r="P821" s="155"/>
      <c r="Q821" s="155"/>
      <c r="R821" s="155"/>
      <c r="S821" s="155"/>
      <c r="T821" s="154"/>
      <c r="U821" s="155"/>
      <c r="V821" s="155"/>
      <c r="W821" s="155"/>
      <c r="X821" s="155"/>
      <c r="Y821" s="154"/>
      <c r="Z821" s="155"/>
      <c r="AA821" s="155"/>
      <c r="AB821" s="155"/>
      <c r="AC821" s="155"/>
      <c r="AD821" s="154"/>
      <c r="AE821" s="155"/>
      <c r="AF821" s="155"/>
      <c r="AG821" s="155"/>
      <c r="AH821" s="155"/>
      <c r="AI821" s="154"/>
      <c r="AJ821" s="155"/>
      <c r="AK821" s="155"/>
      <c r="AL821" s="155"/>
      <c r="AM821" s="155"/>
      <c r="AN821" s="156"/>
    </row>
    <row r="822" spans="1:40" s="28" customFormat="1" ht="19" customHeight="1">
      <c r="A822" s="153"/>
      <c r="B822" s="153"/>
      <c r="C822" s="153"/>
      <c r="D822" s="153"/>
      <c r="E822" s="154"/>
      <c r="F822" s="155"/>
      <c r="G822" s="155"/>
      <c r="H822" s="155"/>
      <c r="I822" s="155"/>
      <c r="J822" s="154"/>
      <c r="K822" s="155"/>
      <c r="L822" s="155"/>
      <c r="M822" s="155"/>
      <c r="N822" s="155"/>
      <c r="O822" s="154"/>
      <c r="P822" s="155"/>
      <c r="Q822" s="155"/>
      <c r="R822" s="155"/>
      <c r="S822" s="155"/>
      <c r="T822" s="154"/>
      <c r="U822" s="155"/>
      <c r="V822" s="155"/>
      <c r="W822" s="155"/>
      <c r="X822" s="155"/>
      <c r="Y822" s="154"/>
      <c r="Z822" s="155"/>
      <c r="AA822" s="155"/>
      <c r="AB822" s="155"/>
      <c r="AC822" s="155"/>
      <c r="AD822" s="154"/>
      <c r="AE822" s="155"/>
      <c r="AF822" s="155"/>
      <c r="AG822" s="155"/>
      <c r="AH822" s="155"/>
      <c r="AI822" s="154"/>
      <c r="AJ822" s="155"/>
      <c r="AK822" s="155"/>
      <c r="AL822" s="155"/>
      <c r="AM822" s="155"/>
      <c r="AN822" s="156"/>
    </row>
    <row r="823" spans="1:40" s="28" customFormat="1" ht="19" customHeight="1">
      <c r="A823" s="153"/>
      <c r="B823" s="153"/>
      <c r="C823" s="153"/>
      <c r="D823" s="153"/>
      <c r="E823" s="154"/>
      <c r="F823" s="155"/>
      <c r="G823" s="155"/>
      <c r="H823" s="155"/>
      <c r="I823" s="155"/>
      <c r="J823" s="154"/>
      <c r="K823" s="155"/>
      <c r="L823" s="155"/>
      <c r="M823" s="155"/>
      <c r="N823" s="155"/>
      <c r="O823" s="154"/>
      <c r="P823" s="155"/>
      <c r="Q823" s="155"/>
      <c r="R823" s="155"/>
      <c r="S823" s="155"/>
      <c r="T823" s="154"/>
      <c r="U823" s="155"/>
      <c r="V823" s="155"/>
      <c r="W823" s="155"/>
      <c r="X823" s="155"/>
      <c r="Y823" s="154"/>
      <c r="Z823" s="155"/>
      <c r="AA823" s="155"/>
      <c r="AB823" s="155"/>
      <c r="AC823" s="155"/>
      <c r="AD823" s="154"/>
      <c r="AE823" s="155"/>
      <c r="AF823" s="155"/>
      <c r="AG823" s="155"/>
      <c r="AH823" s="155"/>
      <c r="AI823" s="154"/>
      <c r="AJ823" s="155"/>
      <c r="AK823" s="155"/>
      <c r="AL823" s="155"/>
      <c r="AM823" s="155"/>
      <c r="AN823" s="156"/>
    </row>
    <row r="824" spans="1:40" s="28" customFormat="1" ht="19" customHeight="1">
      <c r="A824" s="153"/>
      <c r="B824" s="153"/>
      <c r="C824" s="153"/>
      <c r="D824" s="153"/>
      <c r="E824" s="154"/>
      <c r="F824" s="155"/>
      <c r="G824" s="155"/>
      <c r="H824" s="155"/>
      <c r="I824" s="155"/>
      <c r="J824" s="154"/>
      <c r="K824" s="155"/>
      <c r="L824" s="155"/>
      <c r="M824" s="155"/>
      <c r="N824" s="155"/>
      <c r="O824" s="154"/>
      <c r="P824" s="155"/>
      <c r="Q824" s="155"/>
      <c r="R824" s="155"/>
      <c r="S824" s="155"/>
      <c r="T824" s="154"/>
      <c r="U824" s="155"/>
      <c r="V824" s="155"/>
      <c r="W824" s="155"/>
      <c r="X824" s="155"/>
      <c r="Y824" s="154"/>
      <c r="Z824" s="155"/>
      <c r="AA824" s="155"/>
      <c r="AB824" s="155"/>
      <c r="AC824" s="155"/>
      <c r="AD824" s="154"/>
      <c r="AE824" s="155"/>
      <c r="AF824" s="155"/>
      <c r="AG824" s="155"/>
      <c r="AH824" s="155"/>
      <c r="AI824" s="154"/>
      <c r="AJ824" s="155"/>
      <c r="AK824" s="155"/>
      <c r="AL824" s="155"/>
      <c r="AM824" s="155"/>
      <c r="AN824" s="156"/>
    </row>
    <row r="825" spans="1:40" s="28" customFormat="1" ht="19" customHeight="1">
      <c r="A825" s="153"/>
      <c r="B825" s="153"/>
      <c r="C825" s="153"/>
      <c r="D825" s="153"/>
      <c r="E825" s="154"/>
      <c r="F825" s="155"/>
      <c r="G825" s="155"/>
      <c r="H825" s="155"/>
      <c r="I825" s="155"/>
      <c r="J825" s="154"/>
      <c r="K825" s="155"/>
      <c r="L825" s="155"/>
      <c r="M825" s="155"/>
      <c r="N825" s="155"/>
      <c r="O825" s="154"/>
      <c r="P825" s="155"/>
      <c r="Q825" s="155"/>
      <c r="R825" s="155"/>
      <c r="S825" s="155"/>
      <c r="T825" s="154"/>
      <c r="U825" s="155"/>
      <c r="V825" s="155"/>
      <c r="W825" s="155"/>
      <c r="X825" s="155"/>
      <c r="Y825" s="154"/>
      <c r="Z825" s="155"/>
      <c r="AA825" s="155"/>
      <c r="AB825" s="155"/>
      <c r="AC825" s="155"/>
      <c r="AD825" s="154"/>
      <c r="AE825" s="155"/>
      <c r="AF825" s="155"/>
      <c r="AG825" s="155"/>
      <c r="AH825" s="155"/>
      <c r="AI825" s="154"/>
      <c r="AJ825" s="155"/>
      <c r="AK825" s="155"/>
      <c r="AL825" s="155"/>
      <c r="AM825" s="155"/>
      <c r="AN825" s="156"/>
    </row>
    <row r="826" spans="1:40" s="28" customFormat="1" ht="19" customHeight="1">
      <c r="A826" s="153"/>
      <c r="B826" s="153"/>
      <c r="C826" s="153"/>
      <c r="D826" s="153"/>
      <c r="E826" s="154"/>
      <c r="F826" s="155"/>
      <c r="G826" s="155"/>
      <c r="H826" s="155"/>
      <c r="I826" s="155"/>
      <c r="J826" s="154"/>
      <c r="K826" s="155"/>
      <c r="L826" s="155"/>
      <c r="M826" s="155"/>
      <c r="N826" s="155"/>
      <c r="O826" s="154"/>
      <c r="P826" s="155"/>
      <c r="Q826" s="155"/>
      <c r="R826" s="155"/>
      <c r="S826" s="155"/>
      <c r="T826" s="154"/>
      <c r="U826" s="155"/>
      <c r="V826" s="155"/>
      <c r="W826" s="155"/>
      <c r="X826" s="155"/>
      <c r="Y826" s="154"/>
      <c r="Z826" s="155"/>
      <c r="AA826" s="155"/>
      <c r="AB826" s="155"/>
      <c r="AC826" s="155"/>
      <c r="AD826" s="154"/>
      <c r="AE826" s="155"/>
      <c r="AF826" s="155"/>
      <c r="AG826" s="155"/>
      <c r="AH826" s="155"/>
      <c r="AI826" s="154"/>
      <c r="AJ826" s="155"/>
      <c r="AK826" s="155"/>
      <c r="AL826" s="155"/>
      <c r="AM826" s="155"/>
      <c r="AN826" s="156"/>
    </row>
    <row r="827" spans="1:40" s="28" customFormat="1" ht="19" customHeight="1">
      <c r="A827" s="153"/>
      <c r="B827" s="153"/>
      <c r="C827" s="153"/>
      <c r="D827" s="153"/>
      <c r="E827" s="154"/>
      <c r="F827" s="155"/>
      <c r="G827" s="155"/>
      <c r="H827" s="155"/>
      <c r="I827" s="155"/>
      <c r="J827" s="154"/>
      <c r="K827" s="155"/>
      <c r="L827" s="155"/>
      <c r="M827" s="155"/>
      <c r="N827" s="155"/>
      <c r="O827" s="154"/>
      <c r="P827" s="155"/>
      <c r="Q827" s="155"/>
      <c r="R827" s="155"/>
      <c r="S827" s="155"/>
      <c r="T827" s="154"/>
      <c r="U827" s="155"/>
      <c r="V827" s="155"/>
      <c r="W827" s="155"/>
      <c r="X827" s="155"/>
      <c r="Y827" s="154"/>
      <c r="Z827" s="155"/>
      <c r="AA827" s="155"/>
      <c r="AB827" s="155"/>
      <c r="AC827" s="155"/>
      <c r="AD827" s="154"/>
      <c r="AE827" s="155"/>
      <c r="AF827" s="155"/>
      <c r="AG827" s="155"/>
      <c r="AH827" s="155"/>
      <c r="AI827" s="154"/>
      <c r="AJ827" s="155"/>
      <c r="AK827" s="155"/>
      <c r="AL827" s="155"/>
      <c r="AM827" s="155"/>
      <c r="AN827" s="156"/>
    </row>
    <row r="828" spans="1:40" s="28" customFormat="1" ht="19" customHeight="1">
      <c r="A828" s="153"/>
      <c r="B828" s="153"/>
      <c r="C828" s="153"/>
      <c r="D828" s="153"/>
      <c r="E828" s="154"/>
      <c r="F828" s="155"/>
      <c r="G828" s="155"/>
      <c r="H828" s="155"/>
      <c r="I828" s="155"/>
      <c r="J828" s="154"/>
      <c r="K828" s="155"/>
      <c r="L828" s="155"/>
      <c r="M828" s="155"/>
      <c r="N828" s="155"/>
      <c r="O828" s="154"/>
      <c r="P828" s="155"/>
      <c r="Q828" s="155"/>
      <c r="R828" s="155"/>
      <c r="S828" s="155"/>
      <c r="T828" s="154"/>
      <c r="U828" s="155"/>
      <c r="V828" s="155"/>
      <c r="W828" s="155"/>
      <c r="X828" s="155"/>
      <c r="Y828" s="154"/>
      <c r="Z828" s="155"/>
      <c r="AA828" s="155"/>
      <c r="AB828" s="155"/>
      <c r="AC828" s="155"/>
      <c r="AD828" s="154"/>
      <c r="AE828" s="155"/>
      <c r="AF828" s="155"/>
      <c r="AG828" s="155"/>
      <c r="AH828" s="155"/>
      <c r="AI828" s="154"/>
      <c r="AJ828" s="155"/>
      <c r="AK828" s="155"/>
      <c r="AL828" s="155"/>
      <c r="AM828" s="155"/>
      <c r="AN828" s="156"/>
    </row>
    <row r="829" spans="1:40" s="28" customFormat="1" ht="19" customHeight="1">
      <c r="A829" s="153"/>
      <c r="B829" s="153"/>
      <c r="C829" s="153"/>
      <c r="D829" s="153"/>
      <c r="E829" s="154"/>
      <c r="F829" s="155"/>
      <c r="G829" s="155"/>
      <c r="H829" s="155"/>
      <c r="I829" s="155"/>
      <c r="J829" s="154"/>
      <c r="K829" s="155"/>
      <c r="L829" s="155"/>
      <c r="M829" s="155"/>
      <c r="N829" s="155"/>
      <c r="O829" s="154"/>
      <c r="P829" s="155"/>
      <c r="Q829" s="155"/>
      <c r="R829" s="155"/>
      <c r="S829" s="155"/>
      <c r="T829" s="154"/>
      <c r="U829" s="155"/>
      <c r="V829" s="155"/>
      <c r="W829" s="155"/>
      <c r="X829" s="155"/>
      <c r="Y829" s="154"/>
      <c r="Z829" s="155"/>
      <c r="AA829" s="155"/>
      <c r="AB829" s="155"/>
      <c r="AC829" s="155"/>
      <c r="AD829" s="154"/>
      <c r="AE829" s="155"/>
      <c r="AF829" s="155"/>
      <c r="AG829" s="155"/>
      <c r="AH829" s="155"/>
      <c r="AI829" s="154"/>
      <c r="AJ829" s="155"/>
      <c r="AK829" s="155"/>
      <c r="AL829" s="155"/>
      <c r="AM829" s="155"/>
      <c r="AN829" s="156"/>
    </row>
    <row r="830" spans="1:40" s="28" customFormat="1" ht="19" customHeight="1">
      <c r="A830" s="153"/>
      <c r="B830" s="153"/>
      <c r="C830" s="153"/>
      <c r="D830" s="153"/>
      <c r="E830" s="154"/>
      <c r="F830" s="155"/>
      <c r="G830" s="155"/>
      <c r="H830" s="155"/>
      <c r="I830" s="155"/>
      <c r="J830" s="154"/>
      <c r="K830" s="155"/>
      <c r="L830" s="155"/>
      <c r="M830" s="155"/>
      <c r="N830" s="155"/>
      <c r="O830" s="154"/>
      <c r="P830" s="155"/>
      <c r="Q830" s="155"/>
      <c r="R830" s="155"/>
      <c r="S830" s="155"/>
      <c r="T830" s="154"/>
      <c r="U830" s="155"/>
      <c r="V830" s="155"/>
      <c r="W830" s="155"/>
      <c r="X830" s="155"/>
      <c r="Y830" s="154"/>
      <c r="Z830" s="155"/>
      <c r="AA830" s="155"/>
      <c r="AB830" s="155"/>
      <c r="AC830" s="155"/>
      <c r="AD830" s="154"/>
      <c r="AE830" s="155"/>
      <c r="AF830" s="155"/>
      <c r="AG830" s="155"/>
      <c r="AH830" s="155"/>
      <c r="AI830" s="154"/>
      <c r="AJ830" s="155"/>
      <c r="AK830" s="155"/>
      <c r="AL830" s="155"/>
      <c r="AM830" s="155"/>
      <c r="AN830" s="156"/>
    </row>
    <row r="831" spans="1:40" s="28" customFormat="1" ht="19" customHeight="1">
      <c r="A831" s="153"/>
      <c r="B831" s="153"/>
      <c r="C831" s="153"/>
      <c r="D831" s="153"/>
      <c r="E831" s="154"/>
      <c r="F831" s="155"/>
      <c r="G831" s="155"/>
      <c r="H831" s="155"/>
      <c r="I831" s="155"/>
      <c r="J831" s="154"/>
      <c r="K831" s="155"/>
      <c r="L831" s="155"/>
      <c r="M831" s="155"/>
      <c r="N831" s="155"/>
      <c r="O831" s="154"/>
      <c r="P831" s="155"/>
      <c r="Q831" s="155"/>
      <c r="R831" s="155"/>
      <c r="S831" s="155"/>
      <c r="T831" s="154"/>
      <c r="U831" s="155"/>
      <c r="V831" s="155"/>
      <c r="W831" s="155"/>
      <c r="X831" s="155"/>
      <c r="Y831" s="154"/>
      <c r="Z831" s="155"/>
      <c r="AA831" s="155"/>
      <c r="AB831" s="155"/>
      <c r="AC831" s="155"/>
      <c r="AD831" s="154"/>
      <c r="AE831" s="155"/>
      <c r="AF831" s="155"/>
      <c r="AG831" s="155"/>
      <c r="AH831" s="155"/>
      <c r="AI831" s="154"/>
      <c r="AJ831" s="155"/>
      <c r="AK831" s="155"/>
      <c r="AL831" s="155"/>
      <c r="AM831" s="155"/>
      <c r="AN831" s="156"/>
    </row>
    <row r="832" spans="1:40" s="28" customFormat="1" ht="19" customHeight="1">
      <c r="A832" s="153"/>
      <c r="B832" s="153"/>
      <c r="C832" s="153"/>
      <c r="D832" s="153"/>
      <c r="E832" s="154"/>
      <c r="F832" s="155"/>
      <c r="G832" s="155"/>
      <c r="H832" s="155"/>
      <c r="I832" s="155"/>
      <c r="J832" s="154"/>
      <c r="K832" s="155"/>
      <c r="L832" s="155"/>
      <c r="M832" s="155"/>
      <c r="N832" s="155"/>
      <c r="O832" s="154"/>
      <c r="P832" s="155"/>
      <c r="Q832" s="155"/>
      <c r="R832" s="155"/>
      <c r="S832" s="155"/>
      <c r="T832" s="154"/>
      <c r="U832" s="155"/>
      <c r="V832" s="155"/>
      <c r="W832" s="155"/>
      <c r="X832" s="155"/>
      <c r="Y832" s="154"/>
      <c r="Z832" s="155"/>
      <c r="AA832" s="155"/>
      <c r="AB832" s="155"/>
      <c r="AC832" s="155"/>
      <c r="AD832" s="154"/>
      <c r="AE832" s="155"/>
      <c r="AF832" s="155"/>
      <c r="AG832" s="155"/>
      <c r="AH832" s="155"/>
      <c r="AI832" s="154"/>
      <c r="AJ832" s="155"/>
      <c r="AK832" s="155"/>
      <c r="AL832" s="155"/>
      <c r="AM832" s="155"/>
      <c r="AN832" s="156"/>
    </row>
    <row r="833" spans="1:40" s="28" customFormat="1" ht="19" customHeight="1">
      <c r="A833" s="153"/>
      <c r="B833" s="153"/>
      <c r="C833" s="153"/>
      <c r="D833" s="153"/>
      <c r="E833" s="154"/>
      <c r="F833" s="155"/>
      <c r="G833" s="155"/>
      <c r="H833" s="155"/>
      <c r="I833" s="155"/>
      <c r="J833" s="154"/>
      <c r="K833" s="155"/>
      <c r="L833" s="155"/>
      <c r="M833" s="155"/>
      <c r="N833" s="155"/>
      <c r="O833" s="154"/>
      <c r="P833" s="155"/>
      <c r="Q833" s="155"/>
      <c r="R833" s="155"/>
      <c r="S833" s="155"/>
      <c r="T833" s="154"/>
      <c r="U833" s="155"/>
      <c r="V833" s="155"/>
      <c r="W833" s="155"/>
      <c r="X833" s="155"/>
      <c r="Y833" s="154"/>
      <c r="Z833" s="155"/>
      <c r="AA833" s="155"/>
      <c r="AB833" s="155"/>
      <c r="AC833" s="155"/>
      <c r="AD833" s="154"/>
      <c r="AE833" s="155"/>
      <c r="AF833" s="155"/>
      <c r="AG833" s="155"/>
      <c r="AH833" s="155"/>
      <c r="AI833" s="154"/>
      <c r="AJ833" s="155"/>
      <c r="AK833" s="155"/>
      <c r="AL833" s="155"/>
      <c r="AM833" s="155"/>
      <c r="AN833" s="156"/>
    </row>
    <row r="834" spans="1:40" s="28" customFormat="1" ht="19" customHeight="1">
      <c r="A834" s="153"/>
      <c r="B834" s="153"/>
      <c r="C834" s="153"/>
      <c r="D834" s="153"/>
      <c r="E834" s="154"/>
      <c r="F834" s="155"/>
      <c r="G834" s="155"/>
      <c r="H834" s="155"/>
      <c r="I834" s="155"/>
      <c r="J834" s="154"/>
      <c r="K834" s="155"/>
      <c r="L834" s="155"/>
      <c r="M834" s="155"/>
      <c r="N834" s="155"/>
      <c r="O834" s="154"/>
      <c r="P834" s="155"/>
      <c r="Q834" s="155"/>
      <c r="R834" s="155"/>
      <c r="S834" s="155"/>
      <c r="T834" s="154"/>
      <c r="U834" s="155"/>
      <c r="V834" s="155"/>
      <c r="W834" s="155"/>
      <c r="X834" s="155"/>
      <c r="Y834" s="154"/>
      <c r="Z834" s="155"/>
      <c r="AA834" s="155"/>
      <c r="AB834" s="155"/>
      <c r="AC834" s="155"/>
      <c r="AD834" s="154"/>
      <c r="AE834" s="155"/>
      <c r="AF834" s="155"/>
      <c r="AG834" s="155"/>
      <c r="AH834" s="155"/>
      <c r="AI834" s="154"/>
      <c r="AJ834" s="155"/>
      <c r="AK834" s="155"/>
      <c r="AL834" s="155"/>
      <c r="AM834" s="155"/>
      <c r="AN834" s="156"/>
    </row>
    <row r="835" spans="1:40" s="28" customFormat="1" ht="19" customHeight="1">
      <c r="A835" s="153"/>
      <c r="B835" s="153"/>
      <c r="C835" s="153"/>
      <c r="D835" s="153"/>
      <c r="E835" s="154"/>
      <c r="F835" s="155"/>
      <c r="G835" s="155"/>
      <c r="H835" s="155"/>
      <c r="I835" s="155"/>
      <c r="J835" s="154"/>
      <c r="K835" s="155"/>
      <c r="L835" s="155"/>
      <c r="M835" s="155"/>
      <c r="N835" s="155"/>
      <c r="O835" s="154"/>
      <c r="P835" s="155"/>
      <c r="Q835" s="155"/>
      <c r="R835" s="155"/>
      <c r="S835" s="155"/>
      <c r="T835" s="154"/>
      <c r="U835" s="155"/>
      <c r="V835" s="155"/>
      <c r="W835" s="155"/>
      <c r="X835" s="155"/>
      <c r="Y835" s="154"/>
      <c r="Z835" s="155"/>
      <c r="AA835" s="155"/>
      <c r="AB835" s="155"/>
      <c r="AC835" s="155"/>
      <c r="AD835" s="154"/>
      <c r="AE835" s="155"/>
      <c r="AF835" s="155"/>
      <c r="AG835" s="155"/>
      <c r="AH835" s="155"/>
      <c r="AI835" s="154"/>
      <c r="AJ835" s="155"/>
      <c r="AK835" s="155"/>
      <c r="AL835" s="155"/>
      <c r="AM835" s="155"/>
      <c r="AN835" s="156"/>
    </row>
    <row r="836" spans="1:40" s="28" customFormat="1" ht="19" customHeight="1">
      <c r="A836" s="153"/>
      <c r="B836" s="153"/>
      <c r="C836" s="153"/>
      <c r="D836" s="153"/>
      <c r="E836" s="154"/>
      <c r="F836" s="155"/>
      <c r="G836" s="155"/>
      <c r="H836" s="155"/>
      <c r="I836" s="155"/>
      <c r="J836" s="154"/>
      <c r="K836" s="155"/>
      <c r="L836" s="155"/>
      <c r="M836" s="155"/>
      <c r="N836" s="155"/>
      <c r="O836" s="154"/>
      <c r="P836" s="155"/>
      <c r="Q836" s="155"/>
      <c r="R836" s="155"/>
      <c r="S836" s="155"/>
      <c r="T836" s="154"/>
      <c r="U836" s="155"/>
      <c r="V836" s="155"/>
      <c r="W836" s="155"/>
      <c r="X836" s="155"/>
      <c r="Y836" s="154"/>
      <c r="Z836" s="155"/>
      <c r="AA836" s="155"/>
      <c r="AB836" s="155"/>
      <c r="AC836" s="155"/>
      <c r="AD836" s="154"/>
      <c r="AE836" s="155"/>
      <c r="AF836" s="155"/>
      <c r="AG836" s="155"/>
      <c r="AH836" s="155"/>
      <c r="AI836" s="154"/>
      <c r="AJ836" s="155"/>
      <c r="AK836" s="155"/>
      <c r="AL836" s="155"/>
      <c r="AM836" s="155"/>
      <c r="AN836" s="156"/>
    </row>
    <row r="837" spans="1:40" s="28" customFormat="1" ht="19" customHeight="1">
      <c r="A837" s="153"/>
      <c r="B837" s="153"/>
      <c r="C837" s="153"/>
      <c r="D837" s="153"/>
      <c r="E837" s="154"/>
      <c r="F837" s="155"/>
      <c r="G837" s="155"/>
      <c r="H837" s="155"/>
      <c r="I837" s="155"/>
      <c r="J837" s="154"/>
      <c r="K837" s="155"/>
      <c r="L837" s="155"/>
      <c r="M837" s="155"/>
      <c r="N837" s="155"/>
      <c r="O837" s="154"/>
      <c r="P837" s="155"/>
      <c r="Q837" s="155"/>
      <c r="R837" s="155"/>
      <c r="S837" s="155"/>
      <c r="T837" s="154"/>
      <c r="U837" s="155"/>
      <c r="V837" s="155"/>
      <c r="W837" s="155"/>
      <c r="X837" s="155"/>
      <c r="Y837" s="154"/>
      <c r="Z837" s="155"/>
      <c r="AA837" s="155"/>
      <c r="AB837" s="155"/>
      <c r="AC837" s="155"/>
      <c r="AD837" s="154"/>
      <c r="AE837" s="155"/>
      <c r="AF837" s="155"/>
      <c r="AG837" s="155"/>
      <c r="AH837" s="155"/>
      <c r="AI837" s="154"/>
      <c r="AJ837" s="155"/>
      <c r="AK837" s="155"/>
      <c r="AL837" s="155"/>
      <c r="AM837" s="155"/>
      <c r="AN837" s="156"/>
    </row>
    <row r="838" spans="1:40" s="28" customFormat="1" ht="19" customHeight="1">
      <c r="A838" s="153"/>
      <c r="B838" s="153"/>
      <c r="C838" s="153"/>
      <c r="D838" s="153"/>
      <c r="E838" s="154"/>
      <c r="F838" s="155"/>
      <c r="G838" s="155"/>
      <c r="H838" s="155"/>
      <c r="I838" s="155"/>
      <c r="J838" s="154"/>
      <c r="K838" s="155"/>
      <c r="L838" s="155"/>
      <c r="M838" s="155"/>
      <c r="N838" s="155"/>
      <c r="O838" s="154"/>
      <c r="P838" s="155"/>
      <c r="Q838" s="155"/>
      <c r="R838" s="155"/>
      <c r="S838" s="155"/>
      <c r="T838" s="154"/>
      <c r="U838" s="155"/>
      <c r="V838" s="155"/>
      <c r="W838" s="155"/>
      <c r="X838" s="155"/>
      <c r="Y838" s="154"/>
      <c r="Z838" s="155"/>
      <c r="AA838" s="155"/>
      <c r="AB838" s="155"/>
      <c r="AC838" s="155"/>
      <c r="AD838" s="154"/>
      <c r="AE838" s="155"/>
      <c r="AF838" s="155"/>
      <c r="AG838" s="155"/>
      <c r="AH838" s="155"/>
      <c r="AI838" s="154"/>
      <c r="AJ838" s="155"/>
      <c r="AK838" s="155"/>
      <c r="AL838" s="155"/>
      <c r="AM838" s="155"/>
      <c r="AN838" s="156"/>
    </row>
    <row r="839" spans="1:40" s="28" customFormat="1" ht="19" customHeight="1">
      <c r="A839" s="153"/>
      <c r="B839" s="153"/>
      <c r="C839" s="153"/>
      <c r="D839" s="153"/>
      <c r="E839" s="154"/>
      <c r="F839" s="155"/>
      <c r="G839" s="155"/>
      <c r="H839" s="155"/>
      <c r="I839" s="155"/>
      <c r="J839" s="154"/>
      <c r="K839" s="155"/>
      <c r="L839" s="155"/>
      <c r="M839" s="155"/>
      <c r="N839" s="155"/>
      <c r="O839" s="154"/>
      <c r="P839" s="155"/>
      <c r="Q839" s="155"/>
      <c r="R839" s="155"/>
      <c r="S839" s="155"/>
      <c r="T839" s="154"/>
      <c r="U839" s="155"/>
      <c r="V839" s="155"/>
      <c r="W839" s="155"/>
      <c r="X839" s="155"/>
      <c r="Y839" s="154"/>
      <c r="Z839" s="155"/>
      <c r="AA839" s="155"/>
      <c r="AB839" s="155"/>
      <c r="AC839" s="155"/>
      <c r="AD839" s="154"/>
      <c r="AE839" s="155"/>
      <c r="AF839" s="155"/>
      <c r="AG839" s="155"/>
      <c r="AH839" s="155"/>
      <c r="AI839" s="154"/>
      <c r="AJ839" s="155"/>
      <c r="AK839" s="155"/>
      <c r="AL839" s="155"/>
      <c r="AM839" s="155"/>
      <c r="AN839" s="156"/>
    </row>
    <row r="840" spans="1:40" s="28" customFormat="1" ht="19" customHeight="1">
      <c r="A840" s="153"/>
      <c r="B840" s="153"/>
      <c r="C840" s="153"/>
      <c r="D840" s="153"/>
      <c r="E840" s="154"/>
      <c r="F840" s="155"/>
      <c r="G840" s="155"/>
      <c r="H840" s="155"/>
      <c r="I840" s="155"/>
      <c r="J840" s="154"/>
      <c r="K840" s="155"/>
      <c r="L840" s="155"/>
      <c r="M840" s="155"/>
      <c r="N840" s="155"/>
      <c r="O840" s="154"/>
      <c r="P840" s="155"/>
      <c r="Q840" s="155"/>
      <c r="R840" s="155"/>
      <c r="S840" s="155"/>
      <c r="T840" s="154"/>
      <c r="U840" s="155"/>
      <c r="V840" s="155"/>
      <c r="W840" s="155"/>
      <c r="X840" s="155"/>
      <c r="Y840" s="154"/>
      <c r="Z840" s="155"/>
      <c r="AA840" s="155"/>
      <c r="AB840" s="155"/>
      <c r="AC840" s="155"/>
      <c r="AD840" s="154"/>
      <c r="AE840" s="155"/>
      <c r="AF840" s="155"/>
      <c r="AG840" s="155"/>
      <c r="AH840" s="155"/>
      <c r="AI840" s="154"/>
      <c r="AJ840" s="155"/>
      <c r="AK840" s="155"/>
      <c r="AL840" s="155"/>
      <c r="AM840" s="155"/>
      <c r="AN840" s="156"/>
    </row>
    <row r="841" spans="1:40" s="28" customFormat="1" ht="19" customHeight="1">
      <c r="A841" s="153"/>
      <c r="B841" s="153"/>
      <c r="C841" s="153"/>
      <c r="D841" s="153"/>
      <c r="E841" s="154"/>
      <c r="F841" s="155"/>
      <c r="G841" s="155"/>
      <c r="H841" s="155"/>
      <c r="I841" s="155"/>
      <c r="J841" s="154"/>
      <c r="K841" s="155"/>
      <c r="L841" s="155"/>
      <c r="M841" s="155"/>
      <c r="N841" s="155"/>
      <c r="O841" s="154"/>
      <c r="P841" s="155"/>
      <c r="Q841" s="155"/>
      <c r="R841" s="155"/>
      <c r="S841" s="155"/>
      <c r="T841" s="154"/>
      <c r="U841" s="155"/>
      <c r="V841" s="155"/>
      <c r="W841" s="155"/>
      <c r="X841" s="155"/>
      <c r="Y841" s="154"/>
      <c r="Z841" s="155"/>
      <c r="AA841" s="155"/>
      <c r="AB841" s="155"/>
      <c r="AC841" s="155"/>
      <c r="AD841" s="154"/>
      <c r="AE841" s="155"/>
      <c r="AF841" s="155"/>
      <c r="AG841" s="155"/>
      <c r="AH841" s="155"/>
      <c r="AI841" s="154"/>
      <c r="AJ841" s="155"/>
      <c r="AK841" s="155"/>
      <c r="AL841" s="155"/>
      <c r="AM841" s="155"/>
      <c r="AN841" s="156"/>
    </row>
    <row r="842" spans="1:40" s="28" customFormat="1" ht="19" customHeight="1">
      <c r="A842" s="153"/>
      <c r="B842" s="153"/>
      <c r="C842" s="153"/>
      <c r="D842" s="153"/>
      <c r="E842" s="154"/>
      <c r="F842" s="155"/>
      <c r="G842" s="155"/>
      <c r="H842" s="155"/>
      <c r="I842" s="155"/>
      <c r="J842" s="154"/>
      <c r="K842" s="155"/>
      <c r="L842" s="155"/>
      <c r="M842" s="155"/>
      <c r="N842" s="155"/>
      <c r="O842" s="154"/>
      <c r="P842" s="155"/>
      <c r="Q842" s="155"/>
      <c r="R842" s="155"/>
      <c r="S842" s="155"/>
      <c r="T842" s="154"/>
      <c r="U842" s="155"/>
      <c r="V842" s="155"/>
      <c r="W842" s="155"/>
      <c r="X842" s="155"/>
      <c r="Y842" s="154"/>
      <c r="Z842" s="155"/>
      <c r="AA842" s="155"/>
      <c r="AB842" s="155"/>
      <c r="AC842" s="155"/>
      <c r="AD842" s="154"/>
      <c r="AE842" s="155"/>
      <c r="AF842" s="155"/>
      <c r="AG842" s="155"/>
      <c r="AH842" s="155"/>
      <c r="AI842" s="154"/>
      <c r="AJ842" s="155"/>
      <c r="AK842" s="155"/>
      <c r="AL842" s="155"/>
      <c r="AM842" s="155"/>
      <c r="AN842" s="156"/>
    </row>
    <row r="843" spans="1:40" s="28" customFormat="1" ht="19" customHeight="1">
      <c r="A843" s="153"/>
      <c r="B843" s="153"/>
      <c r="C843" s="153"/>
      <c r="D843" s="153"/>
      <c r="E843" s="154"/>
      <c r="F843" s="155"/>
      <c r="G843" s="155"/>
      <c r="H843" s="155"/>
      <c r="I843" s="155"/>
      <c r="J843" s="154"/>
      <c r="K843" s="155"/>
      <c r="L843" s="155"/>
      <c r="M843" s="155"/>
      <c r="N843" s="155"/>
      <c r="O843" s="154"/>
      <c r="P843" s="155"/>
      <c r="Q843" s="155"/>
      <c r="R843" s="155"/>
      <c r="S843" s="155"/>
      <c r="T843" s="154"/>
      <c r="U843" s="155"/>
      <c r="V843" s="155"/>
      <c r="W843" s="155"/>
      <c r="X843" s="155"/>
      <c r="Y843" s="154"/>
      <c r="Z843" s="155"/>
      <c r="AA843" s="155"/>
      <c r="AB843" s="155"/>
      <c r="AC843" s="155"/>
      <c r="AD843" s="154"/>
      <c r="AE843" s="155"/>
      <c r="AF843" s="155"/>
      <c r="AG843" s="155"/>
      <c r="AH843" s="155"/>
      <c r="AI843" s="154"/>
      <c r="AJ843" s="155"/>
      <c r="AK843" s="155"/>
      <c r="AL843" s="155"/>
      <c r="AM843" s="155"/>
      <c r="AN843" s="156"/>
    </row>
    <row r="844" spans="1:40" s="28" customFormat="1" ht="19" customHeight="1">
      <c r="A844" s="153"/>
      <c r="B844" s="153"/>
      <c r="C844" s="153"/>
      <c r="D844" s="153"/>
      <c r="E844" s="154"/>
      <c r="F844" s="155"/>
      <c r="G844" s="155"/>
      <c r="H844" s="155"/>
      <c r="I844" s="155"/>
      <c r="J844" s="154"/>
      <c r="K844" s="155"/>
      <c r="L844" s="155"/>
      <c r="M844" s="155"/>
      <c r="N844" s="155"/>
      <c r="O844" s="154"/>
      <c r="P844" s="155"/>
      <c r="Q844" s="155"/>
      <c r="R844" s="155"/>
      <c r="S844" s="155"/>
      <c r="T844" s="154"/>
      <c r="U844" s="155"/>
      <c r="V844" s="155"/>
      <c r="W844" s="155"/>
      <c r="X844" s="155"/>
      <c r="Y844" s="154"/>
      <c r="Z844" s="155"/>
      <c r="AA844" s="155"/>
      <c r="AB844" s="155"/>
      <c r="AC844" s="155"/>
      <c r="AD844" s="154"/>
      <c r="AE844" s="155"/>
      <c r="AF844" s="155"/>
      <c r="AG844" s="155"/>
      <c r="AH844" s="155"/>
      <c r="AI844" s="154"/>
      <c r="AJ844" s="155"/>
      <c r="AK844" s="155"/>
      <c r="AL844" s="155"/>
      <c r="AM844" s="155"/>
      <c r="AN844" s="156"/>
    </row>
    <row r="845" spans="1:40" s="28" customFormat="1" ht="19" customHeight="1">
      <c r="A845" s="153"/>
      <c r="B845" s="153"/>
      <c r="C845" s="153"/>
      <c r="D845" s="153"/>
      <c r="E845" s="154"/>
      <c r="F845" s="155"/>
      <c r="G845" s="155"/>
      <c r="H845" s="155"/>
      <c r="I845" s="155"/>
      <c r="J845" s="154"/>
      <c r="K845" s="155"/>
      <c r="L845" s="155"/>
      <c r="M845" s="155"/>
      <c r="N845" s="155"/>
      <c r="O845" s="154"/>
      <c r="P845" s="155"/>
      <c r="Q845" s="155"/>
      <c r="R845" s="155"/>
      <c r="S845" s="155"/>
      <c r="T845" s="154"/>
      <c r="U845" s="155"/>
      <c r="V845" s="155"/>
      <c r="W845" s="155"/>
      <c r="X845" s="155"/>
      <c r="Y845" s="154"/>
      <c r="Z845" s="155"/>
      <c r="AA845" s="155"/>
      <c r="AB845" s="155"/>
      <c r="AC845" s="155"/>
      <c r="AD845" s="154"/>
      <c r="AE845" s="155"/>
      <c r="AF845" s="155"/>
      <c r="AG845" s="155"/>
      <c r="AH845" s="155"/>
      <c r="AI845" s="154"/>
      <c r="AJ845" s="155"/>
      <c r="AK845" s="155"/>
      <c r="AL845" s="155"/>
      <c r="AM845" s="155"/>
      <c r="AN845" s="156"/>
    </row>
    <row r="846" spans="1:40" s="28" customFormat="1" ht="19" customHeight="1">
      <c r="A846" s="153"/>
      <c r="B846" s="153"/>
      <c r="C846" s="153"/>
      <c r="D846" s="153"/>
      <c r="E846" s="154"/>
      <c r="F846" s="155"/>
      <c r="G846" s="155"/>
      <c r="H846" s="155"/>
      <c r="I846" s="155"/>
      <c r="J846" s="154"/>
      <c r="K846" s="155"/>
      <c r="L846" s="155"/>
      <c r="M846" s="155"/>
      <c r="N846" s="155"/>
      <c r="O846" s="154"/>
      <c r="P846" s="155"/>
      <c r="Q846" s="155"/>
      <c r="R846" s="155"/>
      <c r="S846" s="155"/>
      <c r="T846" s="154"/>
      <c r="U846" s="155"/>
      <c r="V846" s="155"/>
      <c r="W846" s="155"/>
      <c r="X846" s="155"/>
      <c r="Y846" s="154"/>
      <c r="Z846" s="155"/>
      <c r="AA846" s="155"/>
      <c r="AB846" s="155"/>
      <c r="AC846" s="155"/>
      <c r="AD846" s="154"/>
      <c r="AE846" s="155"/>
      <c r="AF846" s="155"/>
      <c r="AG846" s="155"/>
      <c r="AH846" s="155"/>
      <c r="AI846" s="154"/>
      <c r="AJ846" s="155"/>
      <c r="AK846" s="155"/>
      <c r="AL846" s="155"/>
      <c r="AM846" s="155"/>
      <c r="AN846" s="156"/>
    </row>
    <row r="847" spans="1:40" s="28" customFormat="1" ht="19" customHeight="1">
      <c r="A847" s="153"/>
      <c r="B847" s="153"/>
      <c r="C847" s="153"/>
      <c r="D847" s="153"/>
      <c r="E847" s="154"/>
      <c r="F847" s="155"/>
      <c r="G847" s="155"/>
      <c r="H847" s="155"/>
      <c r="I847" s="155"/>
      <c r="J847" s="154"/>
      <c r="K847" s="155"/>
      <c r="L847" s="155"/>
      <c r="M847" s="155"/>
      <c r="N847" s="155"/>
      <c r="O847" s="154"/>
      <c r="P847" s="155"/>
      <c r="Q847" s="155"/>
      <c r="R847" s="155"/>
      <c r="S847" s="155"/>
      <c r="T847" s="154"/>
      <c r="U847" s="155"/>
      <c r="V847" s="155"/>
      <c r="W847" s="155"/>
      <c r="X847" s="155"/>
      <c r="Y847" s="154"/>
      <c r="Z847" s="155"/>
      <c r="AA847" s="155"/>
      <c r="AB847" s="155"/>
      <c r="AC847" s="155"/>
      <c r="AD847" s="154"/>
      <c r="AE847" s="155"/>
      <c r="AF847" s="155"/>
      <c r="AG847" s="155"/>
      <c r="AH847" s="155"/>
      <c r="AI847" s="154"/>
      <c r="AJ847" s="155"/>
      <c r="AK847" s="155"/>
      <c r="AL847" s="155"/>
      <c r="AM847" s="155"/>
      <c r="AN847" s="156"/>
    </row>
    <row r="848" spans="1:40" s="28" customFormat="1" ht="19" customHeight="1">
      <c r="A848" s="153"/>
      <c r="B848" s="153"/>
      <c r="C848" s="153"/>
      <c r="D848" s="153"/>
      <c r="E848" s="154"/>
      <c r="F848" s="155"/>
      <c r="G848" s="155"/>
      <c r="H848" s="155"/>
      <c r="I848" s="155"/>
      <c r="J848" s="154"/>
      <c r="K848" s="155"/>
      <c r="L848" s="155"/>
      <c r="M848" s="155"/>
      <c r="N848" s="155"/>
      <c r="O848" s="154"/>
      <c r="P848" s="155"/>
      <c r="Q848" s="155"/>
      <c r="R848" s="155"/>
      <c r="S848" s="155"/>
      <c r="T848" s="154"/>
      <c r="U848" s="155"/>
      <c r="V848" s="155"/>
      <c r="W848" s="155"/>
      <c r="X848" s="155"/>
      <c r="Y848" s="154"/>
      <c r="Z848" s="155"/>
      <c r="AA848" s="155"/>
      <c r="AB848" s="155"/>
      <c r="AC848" s="155"/>
      <c r="AD848" s="154"/>
      <c r="AE848" s="155"/>
      <c r="AF848" s="155"/>
      <c r="AG848" s="155"/>
      <c r="AH848" s="155"/>
      <c r="AI848" s="154"/>
      <c r="AJ848" s="155"/>
      <c r="AK848" s="155"/>
      <c r="AL848" s="155"/>
      <c r="AM848" s="155"/>
      <c r="AN848" s="156"/>
    </row>
    <row r="849" spans="1:40" s="28" customFormat="1" ht="19" customHeight="1">
      <c r="A849" s="153"/>
      <c r="B849" s="153"/>
      <c r="C849" s="153"/>
      <c r="D849" s="153"/>
      <c r="E849" s="154"/>
      <c r="F849" s="155"/>
      <c r="G849" s="155"/>
      <c r="H849" s="155"/>
      <c r="I849" s="155"/>
      <c r="J849" s="154"/>
      <c r="K849" s="155"/>
      <c r="L849" s="155"/>
      <c r="M849" s="155"/>
      <c r="N849" s="155"/>
      <c r="O849" s="154"/>
      <c r="P849" s="155"/>
      <c r="Q849" s="155"/>
      <c r="R849" s="155"/>
      <c r="S849" s="155"/>
      <c r="T849" s="154"/>
      <c r="U849" s="155"/>
      <c r="V849" s="155"/>
      <c r="W849" s="155"/>
      <c r="X849" s="155"/>
      <c r="Y849" s="154"/>
      <c r="Z849" s="155"/>
      <c r="AA849" s="155"/>
      <c r="AB849" s="155"/>
      <c r="AC849" s="155"/>
      <c r="AD849" s="154"/>
      <c r="AE849" s="155"/>
      <c r="AF849" s="155"/>
      <c r="AG849" s="155"/>
      <c r="AH849" s="155"/>
      <c r="AI849" s="154"/>
      <c r="AJ849" s="155"/>
      <c r="AK849" s="155"/>
      <c r="AL849" s="155"/>
      <c r="AM849" s="155"/>
      <c r="AN849" s="156"/>
    </row>
    <row r="850" spans="1:40" s="28" customFormat="1" ht="19" customHeight="1">
      <c r="A850" s="153"/>
      <c r="B850" s="153"/>
      <c r="C850" s="153"/>
      <c r="D850" s="153"/>
      <c r="E850" s="154"/>
      <c r="F850" s="155"/>
      <c r="G850" s="155"/>
      <c r="H850" s="155"/>
      <c r="I850" s="155"/>
      <c r="J850" s="154"/>
      <c r="K850" s="155"/>
      <c r="L850" s="155"/>
      <c r="M850" s="155"/>
      <c r="N850" s="155"/>
      <c r="O850" s="154"/>
      <c r="P850" s="155"/>
      <c r="Q850" s="155"/>
      <c r="R850" s="155"/>
      <c r="S850" s="155"/>
      <c r="T850" s="154"/>
      <c r="U850" s="155"/>
      <c r="V850" s="155"/>
      <c r="W850" s="155"/>
      <c r="X850" s="155"/>
      <c r="Y850" s="154"/>
      <c r="Z850" s="155"/>
      <c r="AA850" s="155"/>
      <c r="AB850" s="155"/>
      <c r="AC850" s="155"/>
      <c r="AD850" s="154"/>
      <c r="AE850" s="155"/>
      <c r="AF850" s="155"/>
      <c r="AG850" s="155"/>
      <c r="AH850" s="155"/>
      <c r="AI850" s="154"/>
      <c r="AJ850" s="155"/>
      <c r="AK850" s="155"/>
      <c r="AL850" s="155"/>
      <c r="AM850" s="155"/>
      <c r="AN850" s="156"/>
    </row>
    <row r="851" spans="1:40" s="28" customFormat="1" ht="19" customHeight="1">
      <c r="A851" s="153"/>
      <c r="B851" s="153"/>
      <c r="C851" s="153"/>
      <c r="D851" s="153"/>
      <c r="E851" s="154"/>
      <c r="F851" s="155"/>
      <c r="G851" s="155"/>
      <c r="H851" s="155"/>
      <c r="I851" s="155"/>
      <c r="J851" s="154"/>
      <c r="K851" s="155"/>
      <c r="L851" s="155"/>
      <c r="M851" s="155"/>
      <c r="N851" s="155"/>
      <c r="O851" s="154"/>
      <c r="P851" s="155"/>
      <c r="Q851" s="155"/>
      <c r="R851" s="155"/>
      <c r="S851" s="155"/>
      <c r="T851" s="154"/>
      <c r="U851" s="155"/>
      <c r="V851" s="155"/>
      <c r="W851" s="155"/>
      <c r="X851" s="155"/>
      <c r="Y851" s="154"/>
      <c r="Z851" s="155"/>
      <c r="AA851" s="155"/>
      <c r="AB851" s="155"/>
      <c r="AC851" s="155"/>
      <c r="AD851" s="154"/>
      <c r="AE851" s="155"/>
      <c r="AF851" s="155"/>
      <c r="AG851" s="155"/>
      <c r="AH851" s="155"/>
      <c r="AI851" s="154"/>
      <c r="AJ851" s="155"/>
      <c r="AK851" s="155"/>
      <c r="AL851" s="155"/>
      <c r="AM851" s="155"/>
      <c r="AN851" s="156"/>
    </row>
    <row r="852" spans="1:40" s="28" customFormat="1" ht="19" customHeight="1">
      <c r="A852" s="153"/>
      <c r="B852" s="153"/>
      <c r="C852" s="153"/>
      <c r="D852" s="153"/>
      <c r="E852" s="154"/>
      <c r="F852" s="155"/>
      <c r="G852" s="155"/>
      <c r="H852" s="155"/>
      <c r="I852" s="155"/>
      <c r="J852" s="154"/>
      <c r="K852" s="155"/>
      <c r="L852" s="155"/>
      <c r="M852" s="155"/>
      <c r="N852" s="155"/>
      <c r="O852" s="154"/>
      <c r="P852" s="155"/>
      <c r="Q852" s="155"/>
      <c r="R852" s="155"/>
      <c r="S852" s="155"/>
      <c r="T852" s="154"/>
      <c r="U852" s="155"/>
      <c r="V852" s="155"/>
      <c r="W852" s="155"/>
      <c r="X852" s="155"/>
      <c r="Y852" s="154"/>
      <c r="Z852" s="155"/>
      <c r="AA852" s="155"/>
      <c r="AB852" s="155"/>
      <c r="AC852" s="155"/>
      <c r="AD852" s="154"/>
      <c r="AE852" s="155"/>
      <c r="AF852" s="155"/>
      <c r="AG852" s="155"/>
      <c r="AH852" s="155"/>
      <c r="AI852" s="154"/>
      <c r="AJ852" s="155"/>
      <c r="AK852" s="155"/>
      <c r="AL852" s="155"/>
      <c r="AM852" s="155"/>
      <c r="AN852" s="156"/>
    </row>
    <row r="853" spans="1:40" s="28" customFormat="1" ht="19" customHeight="1">
      <c r="A853" s="153"/>
      <c r="B853" s="153"/>
      <c r="C853" s="153"/>
      <c r="D853" s="153"/>
      <c r="E853" s="154"/>
      <c r="F853" s="155"/>
      <c r="G853" s="155"/>
      <c r="H853" s="155"/>
      <c r="I853" s="155"/>
      <c r="J853" s="154"/>
      <c r="K853" s="155"/>
      <c r="L853" s="155"/>
      <c r="M853" s="155"/>
      <c r="N853" s="155"/>
      <c r="O853" s="154"/>
      <c r="P853" s="155"/>
      <c r="Q853" s="155"/>
      <c r="R853" s="155"/>
      <c r="S853" s="155"/>
      <c r="T853" s="154"/>
      <c r="U853" s="155"/>
      <c r="V853" s="155"/>
      <c r="W853" s="155"/>
      <c r="X853" s="155"/>
      <c r="Y853" s="154"/>
      <c r="Z853" s="155"/>
      <c r="AA853" s="155"/>
      <c r="AB853" s="155"/>
      <c r="AC853" s="155"/>
      <c r="AD853" s="154"/>
      <c r="AE853" s="155"/>
      <c r="AF853" s="155"/>
      <c r="AG853" s="155"/>
      <c r="AH853" s="155"/>
      <c r="AI853" s="154"/>
      <c r="AJ853" s="155"/>
      <c r="AK853" s="155"/>
      <c r="AL853" s="155"/>
      <c r="AM853" s="155"/>
      <c r="AN853" s="156"/>
    </row>
    <row r="854" spans="1:40" s="28" customFormat="1" ht="19" customHeight="1">
      <c r="A854" s="153"/>
      <c r="B854" s="153"/>
      <c r="C854" s="153"/>
      <c r="D854" s="153"/>
      <c r="E854" s="154"/>
      <c r="F854" s="155"/>
      <c r="G854" s="155"/>
      <c r="H854" s="155"/>
      <c r="I854" s="155"/>
      <c r="J854" s="154"/>
      <c r="K854" s="155"/>
      <c r="L854" s="155"/>
      <c r="M854" s="155"/>
      <c r="N854" s="155"/>
      <c r="O854" s="154"/>
      <c r="P854" s="155"/>
      <c r="Q854" s="155"/>
      <c r="R854" s="155"/>
      <c r="S854" s="155"/>
      <c r="T854" s="154"/>
      <c r="U854" s="155"/>
      <c r="V854" s="155"/>
      <c r="W854" s="155"/>
      <c r="X854" s="155"/>
      <c r="Y854" s="154"/>
      <c r="Z854" s="155"/>
      <c r="AA854" s="155"/>
      <c r="AB854" s="155"/>
      <c r="AC854" s="155"/>
      <c r="AD854" s="154"/>
      <c r="AE854" s="155"/>
      <c r="AF854" s="155"/>
      <c r="AG854" s="155"/>
      <c r="AH854" s="155"/>
      <c r="AI854" s="154"/>
      <c r="AJ854" s="155"/>
      <c r="AK854" s="155"/>
      <c r="AL854" s="155"/>
      <c r="AM854" s="155"/>
      <c r="AN854" s="156"/>
    </row>
    <row r="855" spans="1:40" s="28" customFormat="1" ht="19" customHeight="1">
      <c r="A855" s="153"/>
      <c r="B855" s="153"/>
      <c r="C855" s="153"/>
      <c r="D855" s="153"/>
      <c r="E855" s="154"/>
      <c r="F855" s="155"/>
      <c r="G855" s="155"/>
      <c r="H855" s="155"/>
      <c r="I855" s="155"/>
      <c r="J855" s="154"/>
      <c r="K855" s="155"/>
      <c r="L855" s="155"/>
      <c r="M855" s="155"/>
      <c r="N855" s="155"/>
      <c r="O855" s="154"/>
      <c r="P855" s="155"/>
      <c r="Q855" s="155"/>
      <c r="R855" s="155"/>
      <c r="S855" s="155"/>
      <c r="T855" s="154"/>
      <c r="U855" s="155"/>
      <c r="V855" s="155"/>
      <c r="W855" s="155"/>
      <c r="X855" s="155"/>
      <c r="Y855" s="154"/>
      <c r="Z855" s="155"/>
      <c r="AA855" s="155"/>
      <c r="AB855" s="155"/>
      <c r="AC855" s="155"/>
      <c r="AD855" s="154"/>
      <c r="AE855" s="155"/>
      <c r="AF855" s="155"/>
      <c r="AG855" s="155"/>
      <c r="AH855" s="155"/>
      <c r="AI855" s="154"/>
      <c r="AJ855" s="155"/>
      <c r="AK855" s="155"/>
      <c r="AL855" s="155"/>
      <c r="AM855" s="155"/>
      <c r="AN855" s="156"/>
    </row>
    <row r="856" spans="1:40" s="28" customFormat="1" ht="19" customHeight="1">
      <c r="A856" s="153"/>
      <c r="B856" s="153"/>
      <c r="C856" s="153"/>
      <c r="D856" s="153"/>
      <c r="E856" s="154"/>
      <c r="F856" s="155"/>
      <c r="G856" s="155"/>
      <c r="H856" s="155"/>
      <c r="I856" s="155"/>
      <c r="J856" s="154"/>
      <c r="K856" s="155"/>
      <c r="L856" s="155"/>
      <c r="M856" s="155"/>
      <c r="N856" s="155"/>
      <c r="O856" s="154"/>
      <c r="P856" s="155"/>
      <c r="Q856" s="155"/>
      <c r="R856" s="155"/>
      <c r="S856" s="155"/>
      <c r="T856" s="154"/>
      <c r="U856" s="155"/>
      <c r="V856" s="155"/>
      <c r="W856" s="155"/>
      <c r="X856" s="155"/>
      <c r="Y856" s="154"/>
      <c r="Z856" s="155"/>
      <c r="AA856" s="155"/>
      <c r="AB856" s="155"/>
      <c r="AC856" s="155"/>
      <c r="AD856" s="154"/>
      <c r="AE856" s="155"/>
      <c r="AF856" s="155"/>
      <c r="AG856" s="155"/>
      <c r="AH856" s="155"/>
      <c r="AI856" s="154"/>
      <c r="AJ856" s="155"/>
      <c r="AK856" s="155"/>
      <c r="AL856" s="155"/>
      <c r="AM856" s="155"/>
      <c r="AN856" s="156"/>
    </row>
    <row r="857" spans="1:40" s="28" customFormat="1" ht="19" customHeight="1">
      <c r="A857" s="153"/>
      <c r="B857" s="153"/>
      <c r="C857" s="153"/>
      <c r="D857" s="153"/>
      <c r="E857" s="154"/>
      <c r="F857" s="155"/>
      <c r="G857" s="155"/>
      <c r="H857" s="155"/>
      <c r="I857" s="155"/>
      <c r="J857" s="154"/>
      <c r="K857" s="155"/>
      <c r="L857" s="155"/>
      <c r="M857" s="155"/>
      <c r="N857" s="155"/>
      <c r="O857" s="154"/>
      <c r="P857" s="155"/>
      <c r="Q857" s="155"/>
      <c r="R857" s="155"/>
      <c r="S857" s="155"/>
      <c r="T857" s="154"/>
      <c r="U857" s="155"/>
      <c r="V857" s="155"/>
      <c r="W857" s="155"/>
      <c r="X857" s="155"/>
      <c r="Y857" s="154"/>
      <c r="Z857" s="155"/>
      <c r="AA857" s="155"/>
      <c r="AB857" s="155"/>
      <c r="AC857" s="155"/>
      <c r="AD857" s="154"/>
      <c r="AE857" s="155"/>
      <c r="AF857" s="155"/>
      <c r="AG857" s="155"/>
      <c r="AH857" s="155"/>
      <c r="AI857" s="154"/>
      <c r="AJ857" s="155"/>
      <c r="AK857" s="155"/>
      <c r="AL857" s="155"/>
      <c r="AM857" s="155"/>
      <c r="AN857" s="156"/>
    </row>
    <row r="858" spans="1:40" s="28" customFormat="1" ht="19" customHeight="1">
      <c r="A858" s="153"/>
      <c r="B858" s="153"/>
      <c r="C858" s="153"/>
      <c r="D858" s="153"/>
      <c r="E858" s="154"/>
      <c r="F858" s="155"/>
      <c r="G858" s="155"/>
      <c r="H858" s="155"/>
      <c r="I858" s="155"/>
      <c r="J858" s="154"/>
      <c r="K858" s="155"/>
      <c r="L858" s="155"/>
      <c r="M858" s="155"/>
      <c r="N858" s="155"/>
      <c r="O858" s="154"/>
      <c r="P858" s="155"/>
      <c r="Q858" s="155"/>
      <c r="R858" s="155"/>
      <c r="S858" s="155"/>
      <c r="T858" s="154"/>
      <c r="U858" s="155"/>
      <c r="V858" s="155"/>
      <c r="W858" s="155"/>
      <c r="X858" s="155"/>
      <c r="Y858" s="154"/>
      <c r="Z858" s="155"/>
      <c r="AA858" s="155"/>
      <c r="AB858" s="155"/>
      <c r="AC858" s="155"/>
      <c r="AD858" s="154"/>
      <c r="AE858" s="155"/>
      <c r="AF858" s="155"/>
      <c r="AG858" s="155"/>
      <c r="AH858" s="155"/>
      <c r="AI858" s="154"/>
      <c r="AJ858" s="155"/>
      <c r="AK858" s="155"/>
      <c r="AL858" s="155"/>
      <c r="AM858" s="155"/>
      <c r="AN858" s="156"/>
    </row>
    <row r="859" spans="1:40" s="28" customFormat="1" ht="19" customHeight="1">
      <c r="A859" s="153"/>
      <c r="B859" s="153"/>
      <c r="C859" s="153"/>
      <c r="D859" s="153"/>
      <c r="E859" s="154"/>
      <c r="F859" s="155"/>
      <c r="G859" s="155"/>
      <c r="H859" s="155"/>
      <c r="I859" s="155"/>
      <c r="J859" s="154"/>
      <c r="K859" s="155"/>
      <c r="L859" s="155"/>
      <c r="M859" s="155"/>
      <c r="N859" s="155"/>
      <c r="O859" s="154"/>
      <c r="P859" s="155"/>
      <c r="Q859" s="155"/>
      <c r="R859" s="155"/>
      <c r="S859" s="155"/>
      <c r="T859" s="154"/>
      <c r="U859" s="155"/>
      <c r="V859" s="155"/>
      <c r="W859" s="155"/>
      <c r="X859" s="155"/>
      <c r="Y859" s="154"/>
      <c r="Z859" s="155"/>
      <c r="AA859" s="155"/>
      <c r="AB859" s="155"/>
      <c r="AC859" s="155"/>
      <c r="AD859" s="154"/>
      <c r="AE859" s="155"/>
      <c r="AF859" s="155"/>
      <c r="AG859" s="155"/>
      <c r="AH859" s="155"/>
      <c r="AI859" s="154"/>
      <c r="AJ859" s="155"/>
      <c r="AK859" s="155"/>
      <c r="AL859" s="155"/>
      <c r="AM859" s="155"/>
      <c r="AN859" s="156"/>
    </row>
    <row r="860" spans="1:40" s="28" customFormat="1" ht="19" customHeight="1">
      <c r="A860" s="153"/>
      <c r="B860" s="153"/>
      <c r="C860" s="153"/>
      <c r="D860" s="153"/>
      <c r="E860" s="154"/>
      <c r="F860" s="155"/>
      <c r="G860" s="155"/>
      <c r="H860" s="155"/>
      <c r="I860" s="155"/>
      <c r="J860" s="154"/>
      <c r="K860" s="155"/>
      <c r="L860" s="155"/>
      <c r="M860" s="155"/>
      <c r="N860" s="155"/>
      <c r="O860" s="154"/>
      <c r="P860" s="155"/>
      <c r="Q860" s="155"/>
      <c r="R860" s="155"/>
      <c r="S860" s="155"/>
      <c r="T860" s="154"/>
      <c r="U860" s="155"/>
      <c r="V860" s="155"/>
      <c r="W860" s="155"/>
      <c r="X860" s="155"/>
      <c r="Y860" s="154"/>
      <c r="Z860" s="155"/>
      <c r="AA860" s="155"/>
      <c r="AB860" s="155"/>
      <c r="AC860" s="155"/>
      <c r="AD860" s="154"/>
      <c r="AE860" s="155"/>
      <c r="AF860" s="155"/>
      <c r="AG860" s="155"/>
      <c r="AH860" s="155"/>
      <c r="AI860" s="154"/>
      <c r="AJ860" s="155"/>
      <c r="AK860" s="155"/>
      <c r="AL860" s="155"/>
      <c r="AM860" s="155"/>
      <c r="AN860" s="156"/>
    </row>
    <row r="861" spans="1:40" s="28" customFormat="1" ht="19" customHeight="1">
      <c r="A861" s="153"/>
      <c r="B861" s="153"/>
      <c r="C861" s="153"/>
      <c r="D861" s="153"/>
      <c r="E861" s="154"/>
      <c r="F861" s="155"/>
      <c r="G861" s="155"/>
      <c r="H861" s="155"/>
      <c r="I861" s="155"/>
      <c r="J861" s="154"/>
      <c r="K861" s="155"/>
      <c r="L861" s="155"/>
      <c r="M861" s="155"/>
      <c r="N861" s="155"/>
      <c r="O861" s="154"/>
      <c r="P861" s="155"/>
      <c r="Q861" s="155"/>
      <c r="R861" s="155"/>
      <c r="S861" s="155"/>
      <c r="T861" s="154"/>
      <c r="U861" s="155"/>
      <c r="V861" s="155"/>
      <c r="W861" s="155"/>
      <c r="X861" s="155"/>
      <c r="Y861" s="154"/>
      <c r="Z861" s="155"/>
      <c r="AA861" s="155"/>
      <c r="AB861" s="155"/>
      <c r="AC861" s="155"/>
      <c r="AD861" s="154"/>
      <c r="AE861" s="155"/>
      <c r="AF861" s="155"/>
      <c r="AG861" s="155"/>
      <c r="AH861" s="155"/>
      <c r="AI861" s="154"/>
      <c r="AJ861" s="155"/>
      <c r="AK861" s="155"/>
      <c r="AL861" s="155"/>
      <c r="AM861" s="155"/>
      <c r="AN861" s="156"/>
    </row>
    <row r="862" spans="1:40" s="28" customFormat="1" ht="19" customHeight="1">
      <c r="A862" s="153"/>
      <c r="B862" s="153"/>
      <c r="C862" s="153"/>
      <c r="D862" s="153"/>
      <c r="E862" s="154"/>
      <c r="F862" s="155"/>
      <c r="G862" s="155"/>
      <c r="H862" s="155"/>
      <c r="I862" s="155"/>
      <c r="J862" s="154"/>
      <c r="K862" s="155"/>
      <c r="L862" s="155"/>
      <c r="M862" s="155"/>
      <c r="N862" s="155"/>
      <c r="O862" s="154"/>
      <c r="P862" s="155"/>
      <c r="Q862" s="155"/>
      <c r="R862" s="155"/>
      <c r="S862" s="155"/>
      <c r="T862" s="154"/>
      <c r="U862" s="155"/>
      <c r="V862" s="155"/>
      <c r="W862" s="155"/>
      <c r="X862" s="155"/>
      <c r="Y862" s="154"/>
      <c r="Z862" s="155"/>
      <c r="AA862" s="155"/>
      <c r="AB862" s="155"/>
      <c r="AC862" s="155"/>
      <c r="AD862" s="154"/>
      <c r="AE862" s="155"/>
      <c r="AF862" s="155"/>
      <c r="AG862" s="155"/>
      <c r="AH862" s="155"/>
      <c r="AI862" s="154"/>
      <c r="AJ862" s="155"/>
      <c r="AK862" s="155"/>
      <c r="AL862" s="155"/>
      <c r="AM862" s="155"/>
      <c r="AN862" s="156"/>
    </row>
    <row r="863" spans="1:40" s="28" customFormat="1" ht="19" customHeight="1">
      <c r="A863" s="153"/>
      <c r="B863" s="153"/>
      <c r="C863" s="153"/>
      <c r="D863" s="153"/>
      <c r="E863" s="154"/>
      <c r="F863" s="155"/>
      <c r="G863" s="155"/>
      <c r="H863" s="155"/>
      <c r="I863" s="155"/>
      <c r="J863" s="154"/>
      <c r="K863" s="155"/>
      <c r="L863" s="155"/>
      <c r="M863" s="155"/>
      <c r="N863" s="155"/>
      <c r="O863" s="154"/>
      <c r="P863" s="155"/>
      <c r="Q863" s="155"/>
      <c r="R863" s="155"/>
      <c r="S863" s="155"/>
      <c r="T863" s="154"/>
      <c r="U863" s="155"/>
      <c r="V863" s="155"/>
      <c r="W863" s="155"/>
      <c r="X863" s="155"/>
      <c r="Y863" s="154"/>
      <c r="Z863" s="155"/>
      <c r="AA863" s="155"/>
      <c r="AB863" s="155"/>
      <c r="AC863" s="155"/>
      <c r="AD863" s="154"/>
      <c r="AE863" s="155"/>
      <c r="AF863" s="155"/>
      <c r="AG863" s="155"/>
      <c r="AH863" s="155"/>
      <c r="AI863" s="154"/>
      <c r="AJ863" s="155"/>
      <c r="AK863" s="155"/>
      <c r="AL863" s="155"/>
      <c r="AM863" s="155"/>
      <c r="AN863" s="156"/>
    </row>
    <row r="864" spans="1:40" s="28" customFormat="1" ht="19" customHeight="1">
      <c r="A864" s="153"/>
      <c r="B864" s="153"/>
      <c r="C864" s="153"/>
      <c r="D864" s="153"/>
      <c r="E864" s="154"/>
      <c r="F864" s="155"/>
      <c r="G864" s="155"/>
      <c r="H864" s="155"/>
      <c r="I864" s="155"/>
      <c r="J864" s="154"/>
      <c r="K864" s="155"/>
      <c r="L864" s="155"/>
      <c r="M864" s="155"/>
      <c r="N864" s="155"/>
      <c r="O864" s="154"/>
      <c r="P864" s="155"/>
      <c r="Q864" s="155"/>
      <c r="R864" s="155"/>
      <c r="S864" s="155"/>
      <c r="T864" s="154"/>
      <c r="U864" s="155"/>
      <c r="V864" s="155"/>
      <c r="W864" s="155"/>
      <c r="X864" s="155"/>
      <c r="Y864" s="154"/>
      <c r="Z864" s="155"/>
      <c r="AA864" s="155"/>
      <c r="AB864" s="155"/>
      <c r="AC864" s="155"/>
      <c r="AD864" s="154"/>
      <c r="AE864" s="155"/>
      <c r="AF864" s="155"/>
      <c r="AG864" s="155"/>
      <c r="AH864" s="155"/>
      <c r="AI864" s="154"/>
      <c r="AJ864" s="155"/>
      <c r="AK864" s="155"/>
      <c r="AL864" s="155"/>
      <c r="AM864" s="155"/>
      <c r="AN864" s="156"/>
    </row>
    <row r="865" spans="1:40" s="28" customFormat="1" ht="19" customHeight="1">
      <c r="A865" s="153"/>
      <c r="B865" s="153"/>
      <c r="C865" s="153"/>
      <c r="D865" s="153"/>
      <c r="E865" s="154"/>
      <c r="F865" s="155"/>
      <c r="G865" s="155"/>
      <c r="H865" s="155"/>
      <c r="I865" s="155"/>
      <c r="J865" s="154"/>
      <c r="K865" s="155"/>
      <c r="L865" s="155"/>
      <c r="M865" s="155"/>
      <c r="N865" s="155"/>
      <c r="O865" s="154"/>
      <c r="P865" s="155"/>
      <c r="Q865" s="155"/>
      <c r="R865" s="155"/>
      <c r="S865" s="155"/>
      <c r="T865" s="154"/>
      <c r="U865" s="155"/>
      <c r="V865" s="155"/>
      <c r="W865" s="155"/>
      <c r="X865" s="155"/>
      <c r="Y865" s="154"/>
      <c r="Z865" s="155"/>
      <c r="AA865" s="155"/>
      <c r="AB865" s="155"/>
      <c r="AC865" s="155"/>
      <c r="AD865" s="154"/>
      <c r="AE865" s="155"/>
      <c r="AF865" s="155"/>
      <c r="AG865" s="155"/>
      <c r="AH865" s="155"/>
      <c r="AI865" s="154"/>
      <c r="AJ865" s="155"/>
      <c r="AK865" s="155"/>
      <c r="AL865" s="155"/>
      <c r="AM865" s="155"/>
      <c r="AN865" s="156"/>
    </row>
    <row r="866" spans="1:40" s="28" customFormat="1" ht="19" customHeight="1">
      <c r="A866" s="153"/>
      <c r="B866" s="153"/>
      <c r="C866" s="153"/>
      <c r="D866" s="153"/>
      <c r="E866" s="154"/>
      <c r="F866" s="155"/>
      <c r="G866" s="155"/>
      <c r="H866" s="155"/>
      <c r="I866" s="155"/>
      <c r="J866" s="154"/>
      <c r="K866" s="155"/>
      <c r="L866" s="155"/>
      <c r="M866" s="155"/>
      <c r="N866" s="155"/>
      <c r="O866" s="154"/>
      <c r="P866" s="155"/>
      <c r="Q866" s="155"/>
      <c r="R866" s="155"/>
      <c r="S866" s="155"/>
      <c r="T866" s="154"/>
      <c r="U866" s="155"/>
      <c r="V866" s="155"/>
      <c r="W866" s="155"/>
      <c r="X866" s="155"/>
      <c r="Y866" s="154"/>
      <c r="Z866" s="155"/>
      <c r="AA866" s="155"/>
      <c r="AB866" s="155"/>
      <c r="AC866" s="155"/>
      <c r="AD866" s="154"/>
      <c r="AE866" s="155"/>
      <c r="AF866" s="155"/>
      <c r="AG866" s="155"/>
      <c r="AH866" s="155"/>
      <c r="AI866" s="154"/>
      <c r="AJ866" s="155"/>
      <c r="AK866" s="155"/>
      <c r="AL866" s="155"/>
      <c r="AM866" s="155"/>
      <c r="AN866" s="156"/>
    </row>
    <row r="867" spans="1:40" s="28" customFormat="1" ht="19" customHeight="1">
      <c r="A867" s="153"/>
      <c r="B867" s="153"/>
      <c r="C867" s="153"/>
      <c r="D867" s="153"/>
      <c r="E867" s="154"/>
      <c r="F867" s="155"/>
      <c r="G867" s="155"/>
      <c r="H867" s="155"/>
      <c r="I867" s="155"/>
      <c r="J867" s="154"/>
      <c r="K867" s="155"/>
      <c r="L867" s="155"/>
      <c r="M867" s="155"/>
      <c r="N867" s="155"/>
      <c r="O867" s="154"/>
      <c r="P867" s="155"/>
      <c r="Q867" s="155"/>
      <c r="R867" s="155"/>
      <c r="S867" s="155"/>
      <c r="T867" s="154"/>
      <c r="U867" s="155"/>
      <c r="V867" s="155"/>
      <c r="W867" s="155"/>
      <c r="X867" s="155"/>
      <c r="Y867" s="154"/>
      <c r="Z867" s="155"/>
      <c r="AA867" s="155"/>
      <c r="AB867" s="155"/>
      <c r="AC867" s="155"/>
      <c r="AD867" s="154"/>
      <c r="AE867" s="155"/>
      <c r="AF867" s="155"/>
      <c r="AG867" s="155"/>
      <c r="AH867" s="155"/>
      <c r="AI867" s="154"/>
      <c r="AJ867" s="155"/>
      <c r="AK867" s="155"/>
      <c r="AL867" s="155"/>
      <c r="AM867" s="155"/>
      <c r="AN867" s="156"/>
    </row>
    <row r="868" spans="1:40" s="28" customFormat="1" ht="19" customHeight="1">
      <c r="A868" s="153"/>
      <c r="B868" s="153"/>
      <c r="C868" s="153"/>
      <c r="D868" s="153"/>
      <c r="E868" s="154"/>
      <c r="F868" s="155"/>
      <c r="G868" s="155"/>
      <c r="H868" s="155"/>
      <c r="I868" s="155"/>
      <c r="J868" s="154"/>
      <c r="K868" s="155"/>
      <c r="L868" s="155"/>
      <c r="M868" s="155"/>
      <c r="N868" s="155"/>
      <c r="O868" s="154"/>
      <c r="P868" s="155"/>
      <c r="Q868" s="155"/>
      <c r="R868" s="155"/>
      <c r="S868" s="155"/>
      <c r="T868" s="154"/>
      <c r="U868" s="155"/>
      <c r="V868" s="155"/>
      <c r="W868" s="155"/>
      <c r="X868" s="155"/>
      <c r="Y868" s="154"/>
      <c r="Z868" s="155"/>
      <c r="AA868" s="155"/>
      <c r="AB868" s="155"/>
      <c r="AC868" s="155"/>
      <c r="AD868" s="154"/>
      <c r="AE868" s="155"/>
      <c r="AF868" s="155"/>
      <c r="AG868" s="155"/>
      <c r="AH868" s="155"/>
      <c r="AI868" s="154"/>
      <c r="AJ868" s="155"/>
      <c r="AK868" s="155"/>
      <c r="AL868" s="155"/>
      <c r="AM868" s="155"/>
      <c r="AN868" s="156"/>
    </row>
    <row r="869" spans="1:40" s="28" customFormat="1" ht="19" customHeight="1">
      <c r="A869" s="153"/>
      <c r="B869" s="153"/>
      <c r="C869" s="153"/>
      <c r="D869" s="153"/>
      <c r="E869" s="154"/>
      <c r="F869" s="155"/>
      <c r="G869" s="155"/>
      <c r="H869" s="155"/>
      <c r="I869" s="155"/>
      <c r="J869" s="154"/>
      <c r="K869" s="155"/>
      <c r="L869" s="155"/>
      <c r="M869" s="155"/>
      <c r="N869" s="155"/>
      <c r="O869" s="154"/>
      <c r="P869" s="155"/>
      <c r="Q869" s="155"/>
      <c r="R869" s="155"/>
      <c r="S869" s="155"/>
      <c r="T869" s="154"/>
      <c r="U869" s="155"/>
      <c r="V869" s="155"/>
      <c r="W869" s="155"/>
      <c r="X869" s="155"/>
      <c r="Y869" s="154"/>
      <c r="Z869" s="155"/>
      <c r="AA869" s="155"/>
      <c r="AB869" s="155"/>
      <c r="AC869" s="155"/>
      <c r="AD869" s="154"/>
      <c r="AE869" s="155"/>
      <c r="AF869" s="155"/>
      <c r="AG869" s="155"/>
      <c r="AH869" s="155"/>
      <c r="AI869" s="154"/>
      <c r="AJ869" s="155"/>
      <c r="AK869" s="155"/>
      <c r="AL869" s="155"/>
      <c r="AM869" s="155"/>
      <c r="AN869" s="156"/>
    </row>
    <row r="870" spans="1:40" s="28" customFormat="1" ht="19" customHeight="1">
      <c r="A870" s="153"/>
      <c r="B870" s="153"/>
      <c r="C870" s="153"/>
      <c r="D870" s="153"/>
      <c r="E870" s="154"/>
      <c r="F870" s="155"/>
      <c r="G870" s="155"/>
      <c r="H870" s="155"/>
      <c r="I870" s="155"/>
      <c r="J870" s="154"/>
      <c r="K870" s="155"/>
      <c r="L870" s="155"/>
      <c r="M870" s="155"/>
      <c r="N870" s="155"/>
      <c r="O870" s="154"/>
      <c r="P870" s="155"/>
      <c r="Q870" s="155"/>
      <c r="R870" s="155"/>
      <c r="S870" s="155"/>
      <c r="T870" s="154"/>
      <c r="U870" s="155"/>
      <c r="V870" s="155"/>
      <c r="W870" s="155"/>
      <c r="X870" s="155"/>
      <c r="Y870" s="154"/>
      <c r="Z870" s="155"/>
      <c r="AA870" s="155"/>
      <c r="AB870" s="155"/>
      <c r="AC870" s="155"/>
      <c r="AD870" s="154"/>
      <c r="AE870" s="155"/>
      <c r="AF870" s="155"/>
      <c r="AG870" s="155"/>
      <c r="AH870" s="155"/>
      <c r="AI870" s="154"/>
      <c r="AJ870" s="155"/>
      <c r="AK870" s="155"/>
      <c r="AL870" s="155"/>
      <c r="AM870" s="155"/>
      <c r="AN870" s="156"/>
    </row>
    <row r="871" spans="1:40" s="28" customFormat="1" ht="19" customHeight="1">
      <c r="A871" s="153"/>
      <c r="B871" s="153"/>
      <c r="C871" s="153"/>
      <c r="D871" s="153"/>
      <c r="E871" s="154"/>
      <c r="F871" s="155"/>
      <c r="G871" s="155"/>
      <c r="H871" s="155"/>
      <c r="I871" s="155"/>
      <c r="J871" s="154"/>
      <c r="K871" s="155"/>
      <c r="L871" s="155"/>
      <c r="M871" s="155"/>
      <c r="N871" s="155"/>
      <c r="O871" s="154"/>
      <c r="P871" s="155"/>
      <c r="Q871" s="155"/>
      <c r="R871" s="155"/>
      <c r="S871" s="155"/>
      <c r="T871" s="154"/>
      <c r="U871" s="155"/>
      <c r="V871" s="155"/>
      <c r="W871" s="155"/>
      <c r="X871" s="155"/>
      <c r="Y871" s="154"/>
      <c r="Z871" s="155"/>
      <c r="AA871" s="155"/>
      <c r="AB871" s="155"/>
      <c r="AC871" s="155"/>
      <c r="AD871" s="154"/>
      <c r="AE871" s="155"/>
      <c r="AF871" s="155"/>
      <c r="AG871" s="155"/>
      <c r="AH871" s="155"/>
      <c r="AI871" s="154"/>
      <c r="AJ871" s="155"/>
      <c r="AK871" s="155"/>
      <c r="AL871" s="155"/>
      <c r="AM871" s="155"/>
      <c r="AN871" s="156"/>
    </row>
    <row r="872" spans="1:40" s="28" customFormat="1" ht="19" customHeight="1">
      <c r="A872" s="153"/>
      <c r="B872" s="153"/>
      <c r="C872" s="153"/>
      <c r="D872" s="153"/>
      <c r="E872" s="154"/>
      <c r="F872" s="155"/>
      <c r="G872" s="155"/>
      <c r="H872" s="155"/>
      <c r="I872" s="155"/>
      <c r="J872" s="154"/>
      <c r="K872" s="155"/>
      <c r="L872" s="155"/>
      <c r="M872" s="155"/>
      <c r="N872" s="155"/>
      <c r="O872" s="154"/>
      <c r="P872" s="155"/>
      <c r="Q872" s="155"/>
      <c r="R872" s="155"/>
      <c r="S872" s="155"/>
      <c r="T872" s="154"/>
      <c r="U872" s="155"/>
      <c r="V872" s="155"/>
      <c r="W872" s="155"/>
      <c r="X872" s="155"/>
      <c r="Y872" s="154"/>
      <c r="Z872" s="155"/>
      <c r="AA872" s="155"/>
      <c r="AB872" s="155"/>
      <c r="AC872" s="155"/>
      <c r="AD872" s="154"/>
      <c r="AE872" s="155"/>
      <c r="AF872" s="155"/>
      <c r="AG872" s="155"/>
      <c r="AH872" s="155"/>
      <c r="AI872" s="154"/>
      <c r="AJ872" s="155"/>
      <c r="AK872" s="155"/>
      <c r="AL872" s="155"/>
      <c r="AM872" s="155"/>
      <c r="AN872" s="156"/>
    </row>
    <row r="873" spans="1:40" s="28" customFormat="1" ht="19" customHeight="1">
      <c r="A873" s="153"/>
      <c r="B873" s="153"/>
      <c r="C873" s="153"/>
      <c r="D873" s="153"/>
      <c r="E873" s="154"/>
      <c r="F873" s="155"/>
      <c r="G873" s="155"/>
      <c r="H873" s="155"/>
      <c r="I873" s="155"/>
      <c r="J873" s="154"/>
      <c r="K873" s="155"/>
      <c r="L873" s="155"/>
      <c r="M873" s="155"/>
      <c r="N873" s="155"/>
      <c r="O873" s="154"/>
      <c r="P873" s="155"/>
      <c r="Q873" s="155"/>
      <c r="R873" s="155"/>
      <c r="S873" s="155"/>
      <c r="T873" s="154"/>
      <c r="U873" s="155"/>
      <c r="V873" s="155"/>
      <c r="W873" s="155"/>
      <c r="X873" s="155"/>
      <c r="Y873" s="154"/>
      <c r="Z873" s="155"/>
      <c r="AA873" s="155"/>
      <c r="AB873" s="155"/>
      <c r="AC873" s="155"/>
      <c r="AD873" s="154"/>
      <c r="AE873" s="155"/>
      <c r="AF873" s="155"/>
      <c r="AG873" s="155"/>
      <c r="AH873" s="155"/>
      <c r="AI873" s="154"/>
      <c r="AJ873" s="155"/>
      <c r="AK873" s="155"/>
      <c r="AL873" s="155"/>
      <c r="AM873" s="155"/>
      <c r="AN873" s="156"/>
    </row>
    <row r="874" spans="1:40" s="28" customFormat="1" ht="19" customHeight="1">
      <c r="A874" s="153"/>
      <c r="B874" s="153"/>
      <c r="C874" s="153"/>
      <c r="D874" s="153"/>
      <c r="E874" s="154"/>
      <c r="F874" s="155"/>
      <c r="G874" s="155"/>
      <c r="H874" s="155"/>
      <c r="I874" s="155"/>
      <c r="J874" s="154"/>
      <c r="K874" s="155"/>
      <c r="L874" s="155"/>
      <c r="M874" s="155"/>
      <c r="N874" s="155"/>
      <c r="O874" s="154"/>
      <c r="P874" s="155"/>
      <c r="Q874" s="155"/>
      <c r="R874" s="155"/>
      <c r="S874" s="155"/>
      <c r="T874" s="154"/>
      <c r="U874" s="155"/>
      <c r="V874" s="155"/>
      <c r="W874" s="155"/>
      <c r="X874" s="155"/>
      <c r="Y874" s="154"/>
      <c r="Z874" s="155"/>
      <c r="AA874" s="155"/>
      <c r="AB874" s="155"/>
      <c r="AC874" s="155"/>
      <c r="AD874" s="154"/>
      <c r="AE874" s="155"/>
      <c r="AF874" s="155"/>
      <c r="AG874" s="155"/>
      <c r="AH874" s="155"/>
      <c r="AI874" s="154"/>
      <c r="AJ874" s="155"/>
      <c r="AK874" s="155"/>
      <c r="AL874" s="155"/>
      <c r="AM874" s="155"/>
      <c r="AN874" s="156"/>
    </row>
    <row r="875" spans="1:40" s="28" customFormat="1" ht="19" customHeight="1">
      <c r="A875" s="153"/>
      <c r="B875" s="153"/>
      <c r="C875" s="153"/>
      <c r="D875" s="153"/>
      <c r="E875" s="154"/>
      <c r="F875" s="155"/>
      <c r="G875" s="155"/>
      <c r="H875" s="155"/>
      <c r="I875" s="155"/>
      <c r="J875" s="154"/>
      <c r="K875" s="155"/>
      <c r="L875" s="155"/>
      <c r="M875" s="155"/>
      <c r="N875" s="155"/>
      <c r="O875" s="154"/>
      <c r="P875" s="155"/>
      <c r="Q875" s="155"/>
      <c r="R875" s="155"/>
      <c r="S875" s="155"/>
      <c r="T875" s="154"/>
      <c r="U875" s="155"/>
      <c r="V875" s="155"/>
      <c r="W875" s="155"/>
      <c r="X875" s="155"/>
      <c r="Y875" s="154"/>
      <c r="Z875" s="155"/>
      <c r="AA875" s="155"/>
      <c r="AB875" s="155"/>
      <c r="AC875" s="155"/>
      <c r="AD875" s="154"/>
      <c r="AE875" s="155"/>
      <c r="AF875" s="155"/>
      <c r="AG875" s="155"/>
      <c r="AH875" s="155"/>
      <c r="AI875" s="154"/>
      <c r="AJ875" s="155"/>
      <c r="AK875" s="155"/>
      <c r="AL875" s="155"/>
      <c r="AM875" s="155"/>
      <c r="AN875" s="156"/>
    </row>
    <row r="876" spans="1:40" s="28" customFormat="1" ht="19" customHeight="1">
      <c r="A876" s="153"/>
      <c r="B876" s="153"/>
      <c r="C876" s="153"/>
      <c r="D876" s="153"/>
      <c r="E876" s="154"/>
      <c r="F876" s="155"/>
      <c r="G876" s="155"/>
      <c r="H876" s="155"/>
      <c r="I876" s="155"/>
      <c r="J876" s="154"/>
      <c r="K876" s="155"/>
      <c r="L876" s="155"/>
      <c r="M876" s="155"/>
      <c r="N876" s="155"/>
      <c r="O876" s="154"/>
      <c r="P876" s="155"/>
      <c r="Q876" s="155"/>
      <c r="R876" s="155"/>
      <c r="S876" s="155"/>
      <c r="T876" s="154"/>
      <c r="U876" s="155"/>
      <c r="V876" s="155"/>
      <c r="W876" s="155"/>
      <c r="X876" s="155"/>
      <c r="Y876" s="154"/>
      <c r="Z876" s="155"/>
      <c r="AA876" s="155"/>
      <c r="AB876" s="155"/>
      <c r="AC876" s="155"/>
      <c r="AD876" s="154"/>
      <c r="AE876" s="155"/>
      <c r="AF876" s="155"/>
      <c r="AG876" s="155"/>
      <c r="AH876" s="155"/>
      <c r="AI876" s="154"/>
      <c r="AJ876" s="155"/>
      <c r="AK876" s="155"/>
      <c r="AL876" s="155"/>
      <c r="AM876" s="155"/>
      <c r="AN876" s="156"/>
    </row>
    <row r="877" spans="1:40" s="28" customFormat="1" ht="19" customHeight="1">
      <c r="A877" s="153"/>
      <c r="B877" s="153"/>
      <c r="C877" s="153"/>
      <c r="D877" s="153"/>
      <c r="E877" s="154"/>
      <c r="F877" s="155"/>
      <c r="G877" s="155"/>
      <c r="H877" s="155"/>
      <c r="I877" s="155"/>
      <c r="J877" s="154"/>
      <c r="K877" s="155"/>
      <c r="L877" s="155"/>
      <c r="M877" s="155"/>
      <c r="N877" s="155"/>
      <c r="O877" s="154"/>
      <c r="P877" s="155"/>
      <c r="Q877" s="155"/>
      <c r="R877" s="155"/>
      <c r="S877" s="155"/>
      <c r="T877" s="154"/>
      <c r="U877" s="155"/>
      <c r="V877" s="155"/>
      <c r="W877" s="155"/>
      <c r="X877" s="155"/>
      <c r="Y877" s="154"/>
      <c r="Z877" s="155"/>
      <c r="AA877" s="155"/>
      <c r="AB877" s="155"/>
      <c r="AC877" s="155"/>
      <c r="AD877" s="154"/>
      <c r="AE877" s="155"/>
      <c r="AF877" s="155"/>
      <c r="AG877" s="155"/>
      <c r="AH877" s="155"/>
      <c r="AI877" s="154"/>
      <c r="AJ877" s="155"/>
      <c r="AK877" s="155"/>
      <c r="AL877" s="155"/>
      <c r="AM877" s="155"/>
      <c r="AN877" s="156"/>
    </row>
    <row r="878" spans="1:40" s="28" customFormat="1" ht="19" customHeight="1">
      <c r="A878" s="153"/>
      <c r="B878" s="153"/>
      <c r="C878" s="153"/>
      <c r="D878" s="153"/>
      <c r="E878" s="154"/>
      <c r="F878" s="155"/>
      <c r="G878" s="155"/>
      <c r="H878" s="155"/>
      <c r="I878" s="155"/>
      <c r="J878" s="154"/>
      <c r="K878" s="155"/>
      <c r="L878" s="155"/>
      <c r="M878" s="155"/>
      <c r="N878" s="155"/>
      <c r="O878" s="154"/>
      <c r="P878" s="155"/>
      <c r="Q878" s="155"/>
      <c r="R878" s="155"/>
      <c r="S878" s="155"/>
      <c r="T878" s="154"/>
      <c r="U878" s="155"/>
      <c r="V878" s="155"/>
      <c r="W878" s="155"/>
      <c r="X878" s="155"/>
      <c r="Y878" s="154"/>
      <c r="Z878" s="155"/>
      <c r="AA878" s="155"/>
      <c r="AB878" s="155"/>
      <c r="AC878" s="155"/>
      <c r="AD878" s="154"/>
      <c r="AE878" s="155"/>
      <c r="AF878" s="155"/>
      <c r="AG878" s="155"/>
      <c r="AH878" s="155"/>
      <c r="AI878" s="154"/>
      <c r="AJ878" s="155"/>
      <c r="AK878" s="155"/>
      <c r="AL878" s="155"/>
      <c r="AM878" s="155"/>
      <c r="AN878" s="156"/>
    </row>
    <row r="879" spans="1:40" s="28" customFormat="1" ht="19" customHeight="1">
      <c r="A879" s="153"/>
      <c r="B879" s="153"/>
      <c r="C879" s="153"/>
      <c r="D879" s="153"/>
      <c r="E879" s="154"/>
      <c r="F879" s="155"/>
      <c r="G879" s="155"/>
      <c r="H879" s="155"/>
      <c r="I879" s="155"/>
      <c r="J879" s="154"/>
      <c r="K879" s="155"/>
      <c r="L879" s="155"/>
      <c r="M879" s="155"/>
      <c r="N879" s="155"/>
      <c r="O879" s="154"/>
      <c r="P879" s="155"/>
      <c r="Q879" s="155"/>
      <c r="R879" s="155"/>
      <c r="S879" s="155"/>
      <c r="T879" s="154"/>
      <c r="U879" s="155"/>
      <c r="V879" s="155"/>
      <c r="W879" s="155"/>
      <c r="X879" s="155"/>
      <c r="Y879" s="154"/>
      <c r="Z879" s="155"/>
      <c r="AA879" s="155"/>
      <c r="AB879" s="155"/>
      <c r="AC879" s="155"/>
      <c r="AD879" s="154"/>
      <c r="AE879" s="155"/>
      <c r="AF879" s="155"/>
      <c r="AG879" s="155"/>
      <c r="AH879" s="155"/>
      <c r="AI879" s="154"/>
      <c r="AJ879" s="155"/>
      <c r="AK879" s="155"/>
      <c r="AL879" s="155"/>
      <c r="AM879" s="155"/>
      <c r="AN879" s="156"/>
    </row>
    <row r="880" spans="1:40" s="28" customFormat="1" ht="19" customHeight="1">
      <c r="A880" s="153"/>
      <c r="B880" s="153"/>
      <c r="C880" s="153"/>
      <c r="D880" s="153"/>
      <c r="E880" s="154"/>
      <c r="F880" s="155"/>
      <c r="G880" s="155"/>
      <c r="H880" s="155"/>
      <c r="I880" s="155"/>
      <c r="J880" s="154"/>
      <c r="K880" s="155"/>
      <c r="L880" s="155"/>
      <c r="M880" s="155"/>
      <c r="N880" s="155"/>
      <c r="O880" s="154"/>
      <c r="P880" s="155"/>
      <c r="Q880" s="155"/>
      <c r="R880" s="155"/>
      <c r="S880" s="155"/>
      <c r="T880" s="154"/>
      <c r="U880" s="155"/>
      <c r="V880" s="155"/>
      <c r="W880" s="155"/>
      <c r="X880" s="155"/>
      <c r="Y880" s="154"/>
      <c r="Z880" s="155"/>
      <c r="AA880" s="155"/>
      <c r="AB880" s="155"/>
      <c r="AC880" s="155"/>
      <c r="AD880" s="154"/>
      <c r="AE880" s="155"/>
      <c r="AF880" s="155"/>
      <c r="AG880" s="155"/>
      <c r="AH880" s="155"/>
      <c r="AI880" s="154"/>
      <c r="AJ880" s="155"/>
      <c r="AK880" s="155"/>
      <c r="AL880" s="155"/>
      <c r="AM880" s="155"/>
      <c r="AN880" s="156"/>
    </row>
    <row r="881" spans="1:40" s="28" customFormat="1" ht="19" customHeight="1">
      <c r="A881" s="153"/>
      <c r="B881" s="153"/>
      <c r="C881" s="153"/>
      <c r="D881" s="153"/>
      <c r="E881" s="154"/>
      <c r="F881" s="155"/>
      <c r="G881" s="155"/>
      <c r="H881" s="155"/>
      <c r="I881" s="155"/>
      <c r="J881" s="154"/>
      <c r="K881" s="155"/>
      <c r="L881" s="155"/>
      <c r="M881" s="155"/>
      <c r="N881" s="155"/>
      <c r="O881" s="154"/>
      <c r="P881" s="155"/>
      <c r="Q881" s="155"/>
      <c r="R881" s="155"/>
      <c r="S881" s="155"/>
      <c r="T881" s="154"/>
      <c r="U881" s="155"/>
      <c r="V881" s="155"/>
      <c r="W881" s="155"/>
      <c r="X881" s="155"/>
      <c r="Y881" s="154"/>
      <c r="Z881" s="155"/>
      <c r="AA881" s="155"/>
      <c r="AB881" s="155"/>
      <c r="AC881" s="155"/>
      <c r="AD881" s="154"/>
      <c r="AE881" s="155"/>
      <c r="AF881" s="155"/>
      <c r="AG881" s="155"/>
      <c r="AH881" s="155"/>
      <c r="AI881" s="154"/>
      <c r="AJ881" s="155"/>
      <c r="AK881" s="155"/>
      <c r="AL881" s="155"/>
      <c r="AM881" s="155"/>
      <c r="AN881" s="156"/>
    </row>
    <row r="882" spans="1:40" s="28" customFormat="1" ht="19" customHeight="1">
      <c r="A882" s="153"/>
      <c r="B882" s="153"/>
      <c r="C882" s="153"/>
      <c r="D882" s="153"/>
      <c r="E882" s="154"/>
      <c r="F882" s="155"/>
      <c r="G882" s="155"/>
      <c r="H882" s="155"/>
      <c r="I882" s="155"/>
      <c r="J882" s="154"/>
      <c r="K882" s="155"/>
      <c r="L882" s="155"/>
      <c r="M882" s="155"/>
      <c r="N882" s="155"/>
      <c r="O882" s="154"/>
      <c r="P882" s="155"/>
      <c r="Q882" s="155"/>
      <c r="R882" s="155"/>
      <c r="S882" s="155"/>
      <c r="T882" s="154"/>
      <c r="U882" s="155"/>
      <c r="V882" s="155"/>
      <c r="W882" s="155"/>
      <c r="X882" s="155"/>
      <c r="Y882" s="154"/>
      <c r="Z882" s="155"/>
      <c r="AA882" s="155"/>
      <c r="AB882" s="155"/>
      <c r="AC882" s="155"/>
      <c r="AD882" s="154"/>
      <c r="AE882" s="155"/>
      <c r="AF882" s="155"/>
      <c r="AG882" s="155"/>
      <c r="AH882" s="155"/>
      <c r="AI882" s="154"/>
      <c r="AJ882" s="155"/>
      <c r="AK882" s="155"/>
      <c r="AL882" s="155"/>
      <c r="AM882" s="155"/>
      <c r="AN882" s="156"/>
    </row>
    <row r="883" spans="1:40" s="28" customFormat="1" ht="19" customHeight="1">
      <c r="A883" s="153"/>
      <c r="B883" s="153"/>
      <c r="C883" s="153"/>
      <c r="D883" s="153"/>
      <c r="E883" s="154"/>
      <c r="F883" s="155"/>
      <c r="G883" s="155"/>
      <c r="H883" s="155"/>
      <c r="I883" s="155"/>
      <c r="J883" s="154"/>
      <c r="K883" s="155"/>
      <c r="L883" s="155"/>
      <c r="M883" s="155"/>
      <c r="N883" s="155"/>
      <c r="O883" s="154"/>
      <c r="P883" s="155"/>
      <c r="Q883" s="155"/>
      <c r="R883" s="155"/>
      <c r="S883" s="155"/>
      <c r="T883" s="154"/>
      <c r="U883" s="155"/>
      <c r="V883" s="155"/>
      <c r="W883" s="155"/>
      <c r="X883" s="155"/>
      <c r="Y883" s="154"/>
      <c r="Z883" s="155"/>
      <c r="AA883" s="155"/>
      <c r="AB883" s="155"/>
      <c r="AC883" s="155"/>
      <c r="AD883" s="154"/>
      <c r="AE883" s="155"/>
      <c r="AF883" s="155"/>
      <c r="AG883" s="155"/>
      <c r="AH883" s="155"/>
      <c r="AI883" s="154"/>
      <c r="AJ883" s="155"/>
      <c r="AK883" s="155"/>
      <c r="AL883" s="155"/>
      <c r="AM883" s="155"/>
      <c r="AN883" s="156"/>
    </row>
    <row r="884" spans="1:40" s="28" customFormat="1" ht="19" customHeight="1">
      <c r="A884" s="153"/>
      <c r="B884" s="153"/>
      <c r="C884" s="153"/>
      <c r="D884" s="153"/>
      <c r="E884" s="154"/>
      <c r="F884" s="155"/>
      <c r="G884" s="155"/>
      <c r="H884" s="155"/>
      <c r="I884" s="155"/>
      <c r="J884" s="154"/>
      <c r="K884" s="155"/>
      <c r="L884" s="155"/>
      <c r="M884" s="155"/>
      <c r="N884" s="155"/>
      <c r="O884" s="154"/>
      <c r="P884" s="155"/>
      <c r="Q884" s="155"/>
      <c r="R884" s="155"/>
      <c r="S884" s="155"/>
      <c r="T884" s="154"/>
      <c r="U884" s="155"/>
      <c r="V884" s="155"/>
      <c r="W884" s="155"/>
      <c r="X884" s="155"/>
      <c r="Y884" s="154"/>
      <c r="Z884" s="155"/>
      <c r="AA884" s="155"/>
      <c r="AB884" s="155"/>
      <c r="AC884" s="155"/>
      <c r="AD884" s="154"/>
      <c r="AE884" s="155"/>
      <c r="AF884" s="155"/>
      <c r="AG884" s="155"/>
      <c r="AH884" s="155"/>
      <c r="AI884" s="154"/>
      <c r="AJ884" s="155"/>
      <c r="AK884" s="155"/>
      <c r="AL884" s="155"/>
      <c r="AM884" s="155"/>
      <c r="AN884" s="156"/>
    </row>
    <row r="885" spans="1:40" s="28" customFormat="1" ht="19" customHeight="1">
      <c r="A885" s="153"/>
      <c r="B885" s="153"/>
      <c r="C885" s="153"/>
      <c r="D885" s="153"/>
      <c r="E885" s="154"/>
      <c r="F885" s="155"/>
      <c r="G885" s="155"/>
      <c r="H885" s="155"/>
      <c r="I885" s="155"/>
      <c r="J885" s="154"/>
      <c r="K885" s="155"/>
      <c r="L885" s="155"/>
      <c r="M885" s="155"/>
      <c r="N885" s="155"/>
      <c r="O885" s="154"/>
      <c r="P885" s="155"/>
      <c r="Q885" s="155"/>
      <c r="R885" s="155"/>
      <c r="S885" s="155"/>
      <c r="T885" s="154"/>
      <c r="U885" s="155"/>
      <c r="V885" s="155"/>
      <c r="W885" s="155"/>
      <c r="X885" s="155"/>
      <c r="Y885" s="154"/>
      <c r="Z885" s="155"/>
      <c r="AA885" s="155"/>
      <c r="AB885" s="155"/>
      <c r="AC885" s="155"/>
      <c r="AD885" s="154"/>
      <c r="AE885" s="155"/>
      <c r="AF885" s="155"/>
      <c r="AG885" s="155"/>
      <c r="AH885" s="155"/>
      <c r="AI885" s="154"/>
      <c r="AJ885" s="155"/>
      <c r="AK885" s="155"/>
      <c r="AL885" s="155"/>
      <c r="AM885" s="155"/>
      <c r="AN885" s="156"/>
    </row>
    <row r="886" spans="1:40" s="28" customFormat="1" ht="19" customHeight="1">
      <c r="A886" s="153"/>
      <c r="B886" s="153"/>
      <c r="C886" s="153"/>
      <c r="D886" s="153"/>
      <c r="E886" s="154"/>
      <c r="F886" s="155"/>
      <c r="G886" s="155"/>
      <c r="H886" s="155"/>
      <c r="I886" s="155"/>
      <c r="J886" s="154"/>
      <c r="K886" s="155"/>
      <c r="L886" s="155"/>
      <c r="M886" s="155"/>
      <c r="N886" s="155"/>
      <c r="O886" s="154"/>
      <c r="P886" s="155"/>
      <c r="Q886" s="155"/>
      <c r="R886" s="155"/>
      <c r="S886" s="155"/>
      <c r="T886" s="154"/>
      <c r="U886" s="155"/>
      <c r="V886" s="155"/>
      <c r="W886" s="155"/>
      <c r="X886" s="155"/>
      <c r="Y886" s="154"/>
      <c r="Z886" s="155"/>
      <c r="AA886" s="155"/>
      <c r="AB886" s="155"/>
      <c r="AC886" s="155"/>
      <c r="AD886" s="154"/>
      <c r="AE886" s="155"/>
      <c r="AF886" s="155"/>
      <c r="AG886" s="155"/>
      <c r="AH886" s="155"/>
      <c r="AI886" s="154"/>
      <c r="AJ886" s="155"/>
      <c r="AK886" s="155"/>
      <c r="AL886" s="155"/>
      <c r="AM886" s="155"/>
      <c r="AN886" s="156"/>
    </row>
    <row r="887" spans="1:40" s="28" customFormat="1" ht="19" customHeight="1">
      <c r="A887" s="153"/>
      <c r="B887" s="153"/>
      <c r="C887" s="153"/>
      <c r="D887" s="153"/>
      <c r="E887" s="154"/>
      <c r="F887" s="155"/>
      <c r="G887" s="155"/>
      <c r="H887" s="155"/>
      <c r="I887" s="155"/>
      <c r="J887" s="154"/>
      <c r="K887" s="155"/>
      <c r="L887" s="155"/>
      <c r="M887" s="155"/>
      <c r="N887" s="155"/>
      <c r="O887" s="154"/>
      <c r="P887" s="155"/>
      <c r="Q887" s="155"/>
      <c r="R887" s="155"/>
      <c r="S887" s="155"/>
      <c r="T887" s="154"/>
      <c r="U887" s="155"/>
      <c r="V887" s="155"/>
      <c r="W887" s="155"/>
      <c r="X887" s="155"/>
      <c r="Y887" s="154"/>
      <c r="Z887" s="155"/>
      <c r="AA887" s="155"/>
      <c r="AB887" s="155"/>
      <c r="AC887" s="155"/>
      <c r="AD887" s="154"/>
      <c r="AE887" s="155"/>
      <c r="AF887" s="155"/>
      <c r="AG887" s="155"/>
      <c r="AH887" s="155"/>
      <c r="AI887" s="154"/>
      <c r="AJ887" s="155"/>
      <c r="AK887" s="155"/>
      <c r="AL887" s="155"/>
      <c r="AM887" s="155"/>
      <c r="AN887" s="156"/>
    </row>
    <row r="888" spans="1:40" s="28" customFormat="1" ht="19" customHeight="1">
      <c r="A888" s="153"/>
      <c r="B888" s="153"/>
      <c r="C888" s="153"/>
      <c r="D888" s="153"/>
      <c r="E888" s="154"/>
      <c r="F888" s="155"/>
      <c r="G888" s="155"/>
      <c r="H888" s="155"/>
      <c r="I888" s="155"/>
      <c r="J888" s="154"/>
      <c r="K888" s="155"/>
      <c r="L888" s="155"/>
      <c r="M888" s="155"/>
      <c r="N888" s="155"/>
      <c r="O888" s="154"/>
      <c r="P888" s="155"/>
      <c r="Q888" s="155"/>
      <c r="R888" s="155"/>
      <c r="S888" s="155"/>
      <c r="T888" s="154"/>
      <c r="U888" s="155"/>
      <c r="V888" s="155"/>
      <c r="W888" s="155"/>
      <c r="X888" s="155"/>
      <c r="Y888" s="154"/>
      <c r="Z888" s="155"/>
      <c r="AA888" s="155"/>
      <c r="AB888" s="155"/>
      <c r="AC888" s="155"/>
      <c r="AD888" s="154"/>
      <c r="AE888" s="155"/>
      <c r="AF888" s="155"/>
      <c r="AG888" s="155"/>
      <c r="AH888" s="155"/>
      <c r="AI888" s="154"/>
      <c r="AJ888" s="155"/>
      <c r="AK888" s="155"/>
      <c r="AL888" s="155"/>
      <c r="AM888" s="155"/>
      <c r="AN888" s="156"/>
    </row>
    <row r="889" spans="1:40" s="28" customFormat="1" ht="19" customHeight="1">
      <c r="A889" s="153"/>
      <c r="B889" s="153"/>
      <c r="C889" s="153"/>
      <c r="D889" s="153"/>
      <c r="E889" s="154"/>
      <c r="F889" s="155"/>
      <c r="G889" s="155"/>
      <c r="H889" s="155"/>
      <c r="I889" s="155"/>
      <c r="J889" s="154"/>
      <c r="K889" s="155"/>
      <c r="L889" s="155"/>
      <c r="M889" s="155"/>
      <c r="N889" s="155"/>
      <c r="O889" s="154"/>
      <c r="P889" s="155"/>
      <c r="Q889" s="155"/>
      <c r="R889" s="155"/>
      <c r="S889" s="155"/>
      <c r="T889" s="154"/>
      <c r="U889" s="155"/>
      <c r="V889" s="155"/>
      <c r="W889" s="155"/>
      <c r="X889" s="155"/>
      <c r="Y889" s="154"/>
      <c r="Z889" s="155"/>
      <c r="AA889" s="155"/>
      <c r="AB889" s="155"/>
      <c r="AC889" s="155"/>
      <c r="AD889" s="154"/>
      <c r="AE889" s="155"/>
      <c r="AF889" s="155"/>
      <c r="AG889" s="155"/>
      <c r="AH889" s="155"/>
      <c r="AI889" s="154"/>
      <c r="AJ889" s="155"/>
      <c r="AK889" s="155"/>
      <c r="AL889" s="155"/>
      <c r="AM889" s="155"/>
      <c r="AN889" s="156"/>
    </row>
    <row r="890" spans="1:40" s="28" customFormat="1" ht="19" customHeight="1">
      <c r="A890" s="153"/>
      <c r="B890" s="153"/>
      <c r="C890" s="153"/>
      <c r="D890" s="153"/>
      <c r="E890" s="154"/>
      <c r="F890" s="155"/>
      <c r="G890" s="155"/>
      <c r="H890" s="155"/>
      <c r="I890" s="155"/>
      <c r="J890" s="154"/>
      <c r="K890" s="155"/>
      <c r="L890" s="155"/>
      <c r="M890" s="155"/>
      <c r="N890" s="155"/>
      <c r="O890" s="154"/>
      <c r="P890" s="155"/>
      <c r="Q890" s="155"/>
      <c r="R890" s="155"/>
      <c r="S890" s="155"/>
      <c r="T890" s="154"/>
      <c r="U890" s="155"/>
      <c r="V890" s="155"/>
      <c r="W890" s="155"/>
      <c r="X890" s="155"/>
      <c r="Y890" s="154"/>
      <c r="Z890" s="155"/>
      <c r="AA890" s="155"/>
      <c r="AB890" s="155"/>
      <c r="AC890" s="155"/>
      <c r="AD890" s="154"/>
      <c r="AE890" s="155"/>
      <c r="AF890" s="155"/>
      <c r="AG890" s="155"/>
      <c r="AH890" s="155"/>
      <c r="AI890" s="154"/>
      <c r="AJ890" s="155"/>
      <c r="AK890" s="155"/>
      <c r="AL890" s="155"/>
      <c r="AM890" s="155"/>
      <c r="AN890" s="156"/>
    </row>
    <row r="891" spans="1:40" s="28" customFormat="1" ht="19" customHeight="1">
      <c r="A891" s="153"/>
      <c r="B891" s="153"/>
      <c r="C891" s="153"/>
      <c r="D891" s="153"/>
      <c r="E891" s="154"/>
      <c r="F891" s="155"/>
      <c r="G891" s="155"/>
      <c r="H891" s="155"/>
      <c r="I891" s="155"/>
      <c r="J891" s="154"/>
      <c r="K891" s="155"/>
      <c r="L891" s="155"/>
      <c r="M891" s="155"/>
      <c r="N891" s="155"/>
      <c r="O891" s="154"/>
      <c r="P891" s="155"/>
      <c r="Q891" s="155"/>
      <c r="R891" s="155"/>
      <c r="S891" s="155"/>
      <c r="T891" s="154"/>
      <c r="U891" s="155"/>
      <c r="V891" s="155"/>
      <c r="W891" s="155"/>
      <c r="X891" s="155"/>
      <c r="Y891" s="154"/>
      <c r="Z891" s="155"/>
      <c r="AA891" s="155"/>
      <c r="AB891" s="155"/>
      <c r="AC891" s="155"/>
      <c r="AD891" s="154"/>
      <c r="AE891" s="155"/>
      <c r="AF891" s="155"/>
      <c r="AG891" s="155"/>
      <c r="AH891" s="155"/>
      <c r="AI891" s="154"/>
      <c r="AJ891" s="155"/>
      <c r="AK891" s="155"/>
      <c r="AL891" s="155"/>
      <c r="AM891" s="155"/>
      <c r="AN891" s="156"/>
    </row>
    <row r="892" spans="1:40" s="28" customFormat="1" ht="19" customHeight="1">
      <c r="A892" s="153"/>
      <c r="B892" s="153"/>
      <c r="C892" s="153"/>
      <c r="D892" s="153"/>
      <c r="E892" s="154"/>
      <c r="F892" s="155"/>
      <c r="G892" s="155"/>
      <c r="H892" s="155"/>
      <c r="I892" s="155"/>
      <c r="J892" s="154"/>
      <c r="K892" s="155"/>
      <c r="L892" s="155"/>
      <c r="M892" s="155"/>
      <c r="N892" s="155"/>
      <c r="O892" s="154"/>
      <c r="P892" s="155"/>
      <c r="Q892" s="155"/>
      <c r="R892" s="155"/>
      <c r="S892" s="155"/>
      <c r="T892" s="154"/>
      <c r="U892" s="155"/>
      <c r="V892" s="155"/>
      <c r="W892" s="155"/>
      <c r="X892" s="155"/>
      <c r="Y892" s="154"/>
      <c r="Z892" s="155"/>
      <c r="AA892" s="155"/>
      <c r="AB892" s="155"/>
      <c r="AC892" s="155"/>
      <c r="AD892" s="154"/>
      <c r="AE892" s="155"/>
      <c r="AF892" s="155"/>
      <c r="AG892" s="155"/>
      <c r="AH892" s="155"/>
      <c r="AI892" s="154"/>
      <c r="AJ892" s="155"/>
      <c r="AK892" s="155"/>
      <c r="AL892" s="155"/>
      <c r="AM892" s="155"/>
      <c r="AN892" s="156"/>
    </row>
    <row r="893" spans="1:40" s="28" customFormat="1" ht="19" customHeight="1">
      <c r="A893" s="153"/>
      <c r="B893" s="153"/>
      <c r="C893" s="153"/>
      <c r="D893" s="153"/>
      <c r="E893" s="154"/>
      <c r="F893" s="155"/>
      <c r="G893" s="155"/>
      <c r="H893" s="155"/>
      <c r="I893" s="155"/>
      <c r="J893" s="154"/>
      <c r="K893" s="155"/>
      <c r="L893" s="155"/>
      <c r="M893" s="155"/>
      <c r="N893" s="155"/>
      <c r="O893" s="154"/>
      <c r="P893" s="155"/>
      <c r="Q893" s="155"/>
      <c r="R893" s="155"/>
      <c r="S893" s="155"/>
      <c r="T893" s="154"/>
      <c r="U893" s="155"/>
      <c r="V893" s="155"/>
      <c r="W893" s="155"/>
      <c r="X893" s="155"/>
      <c r="Y893" s="154"/>
      <c r="Z893" s="155"/>
      <c r="AA893" s="155"/>
      <c r="AB893" s="155"/>
      <c r="AC893" s="155"/>
      <c r="AD893" s="154"/>
      <c r="AE893" s="155"/>
      <c r="AF893" s="155"/>
      <c r="AG893" s="155"/>
      <c r="AH893" s="155"/>
      <c r="AI893" s="154"/>
      <c r="AJ893" s="155"/>
      <c r="AK893" s="155"/>
      <c r="AL893" s="155"/>
      <c r="AM893" s="155"/>
      <c r="AN893" s="156"/>
    </row>
    <row r="894" spans="1:40" s="28" customFormat="1" ht="19" customHeight="1">
      <c r="A894" s="153"/>
      <c r="B894" s="153"/>
      <c r="C894" s="153"/>
      <c r="D894" s="153"/>
      <c r="E894" s="154"/>
      <c r="F894" s="155"/>
      <c r="G894" s="155"/>
      <c r="H894" s="155"/>
      <c r="I894" s="155"/>
      <c r="J894" s="154"/>
      <c r="K894" s="155"/>
      <c r="L894" s="155"/>
      <c r="M894" s="155"/>
      <c r="N894" s="155"/>
      <c r="O894" s="154"/>
      <c r="P894" s="155"/>
      <c r="Q894" s="155"/>
      <c r="R894" s="155"/>
      <c r="S894" s="155"/>
      <c r="T894" s="154"/>
      <c r="U894" s="155"/>
      <c r="V894" s="155"/>
      <c r="W894" s="155"/>
      <c r="X894" s="155"/>
      <c r="Y894" s="154"/>
      <c r="Z894" s="155"/>
      <c r="AA894" s="155"/>
      <c r="AB894" s="155"/>
      <c r="AC894" s="155"/>
      <c r="AD894" s="154"/>
      <c r="AE894" s="155"/>
      <c r="AF894" s="155"/>
      <c r="AG894" s="155"/>
      <c r="AH894" s="155"/>
      <c r="AI894" s="154"/>
      <c r="AJ894" s="155"/>
      <c r="AK894" s="155"/>
      <c r="AL894" s="155"/>
      <c r="AM894" s="155"/>
      <c r="AN894" s="156"/>
    </row>
    <row r="895" spans="1:40" s="28" customFormat="1" ht="19" customHeight="1">
      <c r="A895" s="153"/>
      <c r="B895" s="153"/>
      <c r="C895" s="153"/>
      <c r="D895" s="153"/>
      <c r="E895" s="154"/>
      <c r="F895" s="155"/>
      <c r="G895" s="155"/>
      <c r="H895" s="155"/>
      <c r="I895" s="155"/>
      <c r="J895" s="154"/>
      <c r="K895" s="155"/>
      <c r="L895" s="155"/>
      <c r="M895" s="155"/>
      <c r="N895" s="155"/>
      <c r="O895" s="154"/>
      <c r="P895" s="155"/>
      <c r="Q895" s="155"/>
      <c r="R895" s="155"/>
      <c r="S895" s="155"/>
      <c r="T895" s="154"/>
      <c r="U895" s="155"/>
      <c r="V895" s="155"/>
      <c r="W895" s="155"/>
      <c r="X895" s="155"/>
      <c r="Y895" s="154"/>
      <c r="Z895" s="155"/>
      <c r="AA895" s="155"/>
      <c r="AB895" s="155"/>
      <c r="AC895" s="155"/>
      <c r="AD895" s="154"/>
      <c r="AE895" s="155"/>
      <c r="AF895" s="155"/>
      <c r="AG895" s="155"/>
      <c r="AH895" s="155"/>
      <c r="AI895" s="154"/>
      <c r="AJ895" s="155"/>
      <c r="AK895" s="155"/>
      <c r="AL895" s="155"/>
      <c r="AM895" s="155"/>
      <c r="AN895" s="156"/>
    </row>
    <row r="896" spans="1:40" s="28" customFormat="1" ht="19" customHeight="1">
      <c r="A896" s="153"/>
      <c r="B896" s="153"/>
      <c r="C896" s="153"/>
      <c r="D896" s="153"/>
      <c r="E896" s="154"/>
      <c r="F896" s="155"/>
      <c r="G896" s="155"/>
      <c r="H896" s="155"/>
      <c r="I896" s="155"/>
      <c r="J896" s="154"/>
      <c r="K896" s="155"/>
      <c r="L896" s="155"/>
      <c r="M896" s="155"/>
      <c r="N896" s="155"/>
      <c r="O896" s="154"/>
      <c r="P896" s="155"/>
      <c r="Q896" s="155"/>
      <c r="R896" s="155"/>
      <c r="S896" s="155"/>
      <c r="T896" s="154"/>
      <c r="U896" s="155"/>
      <c r="V896" s="155"/>
      <c r="W896" s="155"/>
      <c r="X896" s="155"/>
      <c r="Y896" s="154"/>
      <c r="Z896" s="155"/>
      <c r="AA896" s="155"/>
      <c r="AB896" s="155"/>
      <c r="AC896" s="155"/>
      <c r="AD896" s="154"/>
      <c r="AE896" s="155"/>
      <c r="AF896" s="155"/>
      <c r="AG896" s="155"/>
      <c r="AH896" s="155"/>
      <c r="AI896" s="154"/>
      <c r="AJ896" s="155"/>
      <c r="AK896" s="155"/>
      <c r="AL896" s="155"/>
      <c r="AM896" s="155"/>
      <c r="AN896" s="156"/>
    </row>
    <row r="897" spans="1:40" s="28" customFormat="1" ht="19" customHeight="1">
      <c r="A897" s="153"/>
      <c r="B897" s="153"/>
      <c r="C897" s="153"/>
      <c r="D897" s="153"/>
      <c r="E897" s="154"/>
      <c r="F897" s="155"/>
      <c r="G897" s="155"/>
      <c r="H897" s="155"/>
      <c r="I897" s="155"/>
      <c r="J897" s="154"/>
      <c r="K897" s="155"/>
      <c r="L897" s="155"/>
      <c r="M897" s="155"/>
      <c r="N897" s="155"/>
      <c r="O897" s="154"/>
      <c r="P897" s="155"/>
      <c r="Q897" s="155"/>
      <c r="R897" s="155"/>
      <c r="S897" s="155"/>
      <c r="T897" s="154"/>
      <c r="U897" s="155"/>
      <c r="V897" s="155"/>
      <c r="W897" s="155"/>
      <c r="X897" s="155"/>
      <c r="Y897" s="154"/>
      <c r="Z897" s="155"/>
      <c r="AA897" s="155"/>
      <c r="AB897" s="155"/>
      <c r="AC897" s="155"/>
      <c r="AD897" s="154"/>
      <c r="AE897" s="155"/>
      <c r="AF897" s="155"/>
      <c r="AG897" s="155"/>
      <c r="AH897" s="155"/>
      <c r="AI897" s="154"/>
      <c r="AJ897" s="155"/>
      <c r="AK897" s="155"/>
      <c r="AL897" s="155"/>
      <c r="AM897" s="155"/>
      <c r="AN897" s="156"/>
    </row>
    <row r="898" spans="1:40" s="28" customFormat="1" ht="19" customHeight="1">
      <c r="A898" s="153"/>
      <c r="B898" s="153"/>
      <c r="C898" s="153"/>
      <c r="D898" s="153"/>
      <c r="E898" s="154"/>
      <c r="F898" s="155"/>
      <c r="G898" s="155"/>
      <c r="H898" s="155"/>
      <c r="I898" s="155"/>
      <c r="J898" s="154"/>
      <c r="K898" s="155"/>
      <c r="L898" s="155"/>
      <c r="M898" s="155"/>
      <c r="N898" s="155"/>
      <c r="O898" s="154"/>
      <c r="P898" s="155"/>
      <c r="Q898" s="155"/>
      <c r="R898" s="155"/>
      <c r="S898" s="155"/>
      <c r="T898" s="154"/>
      <c r="U898" s="155"/>
      <c r="V898" s="155"/>
      <c r="W898" s="155"/>
      <c r="X898" s="155"/>
      <c r="Y898" s="154"/>
      <c r="Z898" s="155"/>
      <c r="AA898" s="155"/>
      <c r="AB898" s="155"/>
      <c r="AC898" s="155"/>
      <c r="AD898" s="154"/>
      <c r="AE898" s="155"/>
      <c r="AF898" s="155"/>
      <c r="AG898" s="155"/>
      <c r="AH898" s="155"/>
      <c r="AI898" s="154"/>
      <c r="AJ898" s="155"/>
      <c r="AK898" s="155"/>
      <c r="AL898" s="155"/>
      <c r="AM898" s="155"/>
      <c r="AN898" s="156"/>
    </row>
    <row r="899" spans="1:40" s="28" customFormat="1" ht="19" customHeight="1">
      <c r="A899" s="153"/>
      <c r="B899" s="153"/>
      <c r="C899" s="153"/>
      <c r="D899" s="153"/>
      <c r="E899" s="154"/>
      <c r="F899" s="155"/>
      <c r="G899" s="155"/>
      <c r="H899" s="155"/>
      <c r="I899" s="155"/>
      <c r="J899" s="154"/>
      <c r="K899" s="155"/>
      <c r="L899" s="155"/>
      <c r="M899" s="155"/>
      <c r="N899" s="155"/>
      <c r="O899" s="154"/>
      <c r="P899" s="155"/>
      <c r="Q899" s="155"/>
      <c r="R899" s="155"/>
      <c r="S899" s="155"/>
      <c r="T899" s="154"/>
      <c r="U899" s="155"/>
      <c r="V899" s="155"/>
      <c r="W899" s="155"/>
      <c r="X899" s="155"/>
      <c r="Y899" s="154"/>
      <c r="Z899" s="155"/>
      <c r="AA899" s="155"/>
      <c r="AB899" s="155"/>
      <c r="AC899" s="155"/>
      <c r="AD899" s="154"/>
      <c r="AE899" s="155"/>
      <c r="AF899" s="155"/>
      <c r="AG899" s="155"/>
      <c r="AH899" s="155"/>
      <c r="AI899" s="154"/>
      <c r="AJ899" s="155"/>
      <c r="AK899" s="155"/>
      <c r="AL899" s="155"/>
      <c r="AM899" s="155"/>
      <c r="AN899" s="156"/>
    </row>
    <row r="900" spans="1:40" s="28" customFormat="1" ht="19" customHeight="1">
      <c r="A900" s="153"/>
      <c r="B900" s="153"/>
      <c r="C900" s="153"/>
      <c r="D900" s="153"/>
      <c r="E900" s="154"/>
      <c r="F900" s="155"/>
      <c r="G900" s="155"/>
      <c r="H900" s="155"/>
      <c r="I900" s="155"/>
      <c r="J900" s="154"/>
      <c r="K900" s="155"/>
      <c r="L900" s="155"/>
      <c r="M900" s="155"/>
      <c r="N900" s="155"/>
      <c r="O900" s="154"/>
      <c r="P900" s="155"/>
      <c r="Q900" s="155"/>
      <c r="R900" s="155"/>
      <c r="S900" s="155"/>
      <c r="T900" s="154"/>
      <c r="U900" s="155"/>
      <c r="V900" s="155"/>
      <c r="W900" s="155"/>
      <c r="X900" s="155"/>
      <c r="Y900" s="154"/>
      <c r="Z900" s="155"/>
      <c r="AA900" s="155"/>
      <c r="AB900" s="155"/>
      <c r="AC900" s="155"/>
      <c r="AD900" s="154"/>
      <c r="AE900" s="155"/>
      <c r="AF900" s="155"/>
      <c r="AG900" s="155"/>
      <c r="AH900" s="155"/>
      <c r="AI900" s="154"/>
      <c r="AJ900" s="155"/>
      <c r="AK900" s="155"/>
      <c r="AL900" s="155"/>
      <c r="AM900" s="155"/>
      <c r="AN900" s="156"/>
    </row>
    <row r="901" spans="1:40" s="28" customFormat="1" ht="19" customHeight="1">
      <c r="A901" s="153"/>
      <c r="B901" s="153"/>
      <c r="C901" s="153"/>
      <c r="D901" s="153"/>
      <c r="E901" s="154"/>
      <c r="F901" s="155"/>
      <c r="G901" s="155"/>
      <c r="H901" s="155"/>
      <c r="I901" s="155"/>
      <c r="J901" s="154"/>
      <c r="K901" s="155"/>
      <c r="L901" s="155"/>
      <c r="M901" s="155"/>
      <c r="N901" s="155"/>
      <c r="O901" s="154"/>
      <c r="P901" s="155"/>
      <c r="Q901" s="155"/>
      <c r="R901" s="155"/>
      <c r="S901" s="155"/>
      <c r="T901" s="154"/>
      <c r="U901" s="155"/>
      <c r="V901" s="155"/>
      <c r="W901" s="155"/>
      <c r="X901" s="155"/>
      <c r="Y901" s="154"/>
      <c r="Z901" s="155"/>
      <c r="AA901" s="155"/>
      <c r="AB901" s="155"/>
      <c r="AC901" s="155"/>
      <c r="AD901" s="154"/>
      <c r="AE901" s="155"/>
      <c r="AF901" s="155"/>
      <c r="AG901" s="155"/>
      <c r="AH901" s="155"/>
      <c r="AI901" s="154"/>
      <c r="AJ901" s="155"/>
      <c r="AK901" s="155"/>
      <c r="AL901" s="155"/>
      <c r="AM901" s="155"/>
      <c r="AN901" s="156"/>
    </row>
    <row r="902" spans="1:40" s="28" customFormat="1" ht="19" customHeight="1">
      <c r="A902" s="153"/>
      <c r="B902" s="153"/>
      <c r="C902" s="153"/>
      <c r="D902" s="153"/>
      <c r="E902" s="154"/>
      <c r="F902" s="155"/>
      <c r="G902" s="155"/>
      <c r="H902" s="155"/>
      <c r="I902" s="155"/>
      <c r="J902" s="154"/>
      <c r="K902" s="155"/>
      <c r="L902" s="155"/>
      <c r="M902" s="155"/>
      <c r="N902" s="155"/>
      <c r="O902" s="154"/>
      <c r="P902" s="155"/>
      <c r="Q902" s="155"/>
      <c r="R902" s="155"/>
      <c r="S902" s="155"/>
      <c r="T902" s="154"/>
      <c r="U902" s="155"/>
      <c r="V902" s="155"/>
      <c r="W902" s="155"/>
      <c r="X902" s="155"/>
      <c r="Y902" s="154"/>
      <c r="Z902" s="155"/>
      <c r="AA902" s="155"/>
      <c r="AB902" s="155"/>
      <c r="AC902" s="155"/>
      <c r="AD902" s="154"/>
      <c r="AE902" s="155"/>
      <c r="AF902" s="155"/>
      <c r="AG902" s="155"/>
      <c r="AH902" s="155"/>
      <c r="AI902" s="154"/>
      <c r="AJ902" s="155"/>
      <c r="AK902" s="155"/>
      <c r="AL902" s="155"/>
      <c r="AM902" s="155"/>
      <c r="AN902" s="156"/>
    </row>
    <row r="903" spans="1:40" s="28" customFormat="1" ht="19" customHeight="1">
      <c r="A903" s="153"/>
      <c r="B903" s="153"/>
      <c r="C903" s="153"/>
      <c r="D903" s="153"/>
      <c r="E903" s="154"/>
      <c r="F903" s="155"/>
      <c r="G903" s="155"/>
      <c r="H903" s="155"/>
      <c r="I903" s="155"/>
      <c r="J903" s="154"/>
      <c r="K903" s="155"/>
      <c r="L903" s="155"/>
      <c r="M903" s="155"/>
      <c r="N903" s="155"/>
      <c r="O903" s="154"/>
      <c r="P903" s="155"/>
      <c r="Q903" s="155"/>
      <c r="R903" s="155"/>
      <c r="S903" s="155"/>
      <c r="T903" s="154"/>
      <c r="U903" s="155"/>
      <c r="V903" s="155"/>
      <c r="W903" s="155"/>
      <c r="X903" s="155"/>
      <c r="Y903" s="154"/>
      <c r="Z903" s="155"/>
      <c r="AA903" s="155"/>
      <c r="AB903" s="155"/>
      <c r="AC903" s="155"/>
      <c r="AD903" s="154"/>
      <c r="AE903" s="155"/>
      <c r="AF903" s="155"/>
      <c r="AG903" s="155"/>
      <c r="AH903" s="155"/>
      <c r="AI903" s="154"/>
      <c r="AJ903" s="155"/>
      <c r="AK903" s="155"/>
      <c r="AL903" s="155"/>
      <c r="AM903" s="155"/>
      <c r="AN903" s="156"/>
    </row>
    <row r="904" spans="1:40" s="28" customFormat="1" ht="19" customHeight="1">
      <c r="A904" s="153"/>
      <c r="B904" s="153"/>
      <c r="C904" s="153"/>
      <c r="D904" s="153"/>
      <c r="E904" s="154"/>
      <c r="F904" s="155"/>
      <c r="G904" s="155"/>
      <c r="H904" s="155"/>
      <c r="I904" s="155"/>
      <c r="J904" s="154"/>
      <c r="K904" s="155"/>
      <c r="L904" s="155"/>
      <c r="M904" s="155"/>
      <c r="N904" s="155"/>
      <c r="O904" s="154"/>
      <c r="P904" s="155"/>
      <c r="Q904" s="155"/>
      <c r="R904" s="155"/>
      <c r="S904" s="155"/>
      <c r="T904" s="154"/>
      <c r="U904" s="155"/>
      <c r="V904" s="155"/>
      <c r="W904" s="155"/>
      <c r="X904" s="155"/>
      <c r="Y904" s="154"/>
      <c r="Z904" s="155"/>
      <c r="AA904" s="155"/>
      <c r="AB904" s="155"/>
      <c r="AC904" s="155"/>
      <c r="AD904" s="154"/>
      <c r="AE904" s="155"/>
      <c r="AF904" s="155"/>
      <c r="AG904" s="155"/>
      <c r="AH904" s="155"/>
      <c r="AI904" s="154"/>
      <c r="AJ904" s="155"/>
      <c r="AK904" s="155"/>
      <c r="AL904" s="155"/>
      <c r="AM904" s="155"/>
      <c r="AN904" s="156"/>
    </row>
    <row r="905" spans="1:40" s="28" customFormat="1" ht="19" customHeight="1">
      <c r="A905" s="153"/>
      <c r="B905" s="153"/>
      <c r="C905" s="153"/>
      <c r="D905" s="153"/>
      <c r="E905" s="154"/>
      <c r="F905" s="155"/>
      <c r="G905" s="155"/>
      <c r="H905" s="155"/>
      <c r="I905" s="155"/>
      <c r="J905" s="154"/>
      <c r="K905" s="155"/>
      <c r="L905" s="155"/>
      <c r="M905" s="155"/>
      <c r="N905" s="155"/>
      <c r="O905" s="154"/>
      <c r="P905" s="155"/>
      <c r="Q905" s="155"/>
      <c r="R905" s="155"/>
      <c r="S905" s="155"/>
      <c r="T905" s="154"/>
      <c r="U905" s="155"/>
      <c r="V905" s="155"/>
      <c r="W905" s="155"/>
      <c r="X905" s="155"/>
      <c r="Y905" s="154"/>
      <c r="Z905" s="155"/>
      <c r="AA905" s="155"/>
      <c r="AB905" s="155"/>
      <c r="AC905" s="155"/>
      <c r="AD905" s="154"/>
      <c r="AE905" s="155"/>
      <c r="AF905" s="155"/>
      <c r="AG905" s="155"/>
      <c r="AH905" s="155"/>
      <c r="AI905" s="154"/>
      <c r="AJ905" s="155"/>
      <c r="AK905" s="155"/>
      <c r="AL905" s="155"/>
      <c r="AM905" s="155"/>
      <c r="AN905" s="156"/>
    </row>
    <row r="906" spans="1:40" s="28" customFormat="1" ht="19" customHeight="1">
      <c r="A906" s="153"/>
      <c r="B906" s="153"/>
      <c r="C906" s="153"/>
      <c r="D906" s="153"/>
      <c r="E906" s="154"/>
      <c r="F906" s="155"/>
      <c r="G906" s="155"/>
      <c r="H906" s="155"/>
      <c r="I906" s="155"/>
      <c r="J906" s="154"/>
      <c r="K906" s="155"/>
      <c r="L906" s="155"/>
      <c r="M906" s="155"/>
      <c r="N906" s="155"/>
      <c r="O906" s="154"/>
      <c r="P906" s="155"/>
      <c r="Q906" s="155"/>
      <c r="R906" s="155"/>
      <c r="S906" s="155"/>
      <c r="T906" s="154"/>
      <c r="U906" s="155"/>
      <c r="V906" s="155"/>
      <c r="W906" s="155"/>
      <c r="X906" s="155"/>
      <c r="Y906" s="154"/>
      <c r="Z906" s="155"/>
      <c r="AA906" s="155"/>
      <c r="AB906" s="155"/>
      <c r="AC906" s="155"/>
      <c r="AD906" s="154"/>
      <c r="AE906" s="155"/>
      <c r="AF906" s="155"/>
      <c r="AG906" s="155"/>
      <c r="AH906" s="155"/>
      <c r="AI906" s="154"/>
      <c r="AJ906" s="155"/>
      <c r="AK906" s="155"/>
      <c r="AL906" s="155"/>
      <c r="AM906" s="155"/>
      <c r="AN906" s="156"/>
    </row>
    <row r="907" spans="1:40" s="28" customFormat="1" ht="19" customHeight="1">
      <c r="A907" s="153"/>
      <c r="B907" s="153"/>
      <c r="C907" s="153"/>
      <c r="D907" s="153"/>
      <c r="E907" s="154"/>
      <c r="F907" s="155"/>
      <c r="G907" s="155"/>
      <c r="H907" s="155"/>
      <c r="I907" s="155"/>
      <c r="J907" s="154"/>
      <c r="K907" s="155"/>
      <c r="L907" s="155"/>
      <c r="M907" s="155"/>
      <c r="N907" s="155"/>
      <c r="O907" s="154"/>
      <c r="P907" s="155"/>
      <c r="Q907" s="155"/>
      <c r="R907" s="155"/>
      <c r="S907" s="155"/>
      <c r="T907" s="154"/>
      <c r="U907" s="155"/>
      <c r="V907" s="155"/>
      <c r="W907" s="155"/>
      <c r="X907" s="155"/>
      <c r="Y907" s="154"/>
      <c r="Z907" s="155"/>
      <c r="AA907" s="155"/>
      <c r="AB907" s="155"/>
      <c r="AC907" s="155"/>
      <c r="AD907" s="154"/>
      <c r="AE907" s="155"/>
      <c r="AF907" s="155"/>
      <c r="AG907" s="155"/>
      <c r="AH907" s="155"/>
      <c r="AI907" s="154"/>
      <c r="AJ907" s="155"/>
      <c r="AK907" s="155"/>
      <c r="AL907" s="155"/>
      <c r="AM907" s="155"/>
      <c r="AN907" s="156"/>
    </row>
    <row r="908" spans="1:40" s="28" customFormat="1" ht="19" customHeight="1">
      <c r="A908" s="153"/>
      <c r="B908" s="153"/>
      <c r="C908" s="153"/>
      <c r="D908" s="153"/>
      <c r="E908" s="154"/>
      <c r="F908" s="155"/>
      <c r="G908" s="155"/>
      <c r="H908" s="155"/>
      <c r="I908" s="155"/>
      <c r="J908" s="154"/>
      <c r="K908" s="155"/>
      <c r="L908" s="155"/>
      <c r="M908" s="155"/>
      <c r="N908" s="155"/>
      <c r="O908" s="154"/>
      <c r="P908" s="155"/>
      <c r="Q908" s="155"/>
      <c r="R908" s="155"/>
      <c r="S908" s="155"/>
      <c r="T908" s="154"/>
      <c r="U908" s="155"/>
      <c r="V908" s="155"/>
      <c r="W908" s="155"/>
      <c r="X908" s="155"/>
      <c r="Y908" s="154"/>
      <c r="Z908" s="155"/>
      <c r="AA908" s="155"/>
      <c r="AB908" s="155"/>
      <c r="AC908" s="155"/>
      <c r="AD908" s="154"/>
      <c r="AE908" s="155"/>
      <c r="AF908" s="155"/>
      <c r="AG908" s="155"/>
      <c r="AH908" s="155"/>
      <c r="AI908" s="154"/>
      <c r="AJ908" s="155"/>
      <c r="AK908" s="155"/>
      <c r="AL908" s="155"/>
      <c r="AM908" s="155"/>
      <c r="AN908" s="156"/>
    </row>
    <row r="909" spans="1:40" s="28" customFormat="1" ht="19" customHeight="1">
      <c r="A909" s="153"/>
      <c r="B909" s="153"/>
      <c r="C909" s="153"/>
      <c r="D909" s="153"/>
      <c r="E909" s="154"/>
      <c r="F909" s="155"/>
      <c r="G909" s="155"/>
      <c r="H909" s="155"/>
      <c r="I909" s="155"/>
      <c r="J909" s="154"/>
      <c r="K909" s="155"/>
      <c r="L909" s="155"/>
      <c r="M909" s="155"/>
      <c r="N909" s="155"/>
      <c r="O909" s="154"/>
      <c r="P909" s="155"/>
      <c r="Q909" s="155"/>
      <c r="R909" s="155"/>
      <c r="S909" s="155"/>
      <c r="T909" s="154"/>
      <c r="U909" s="155"/>
      <c r="V909" s="155"/>
      <c r="W909" s="155"/>
      <c r="X909" s="155"/>
      <c r="Y909" s="154"/>
      <c r="Z909" s="155"/>
      <c r="AA909" s="155"/>
      <c r="AB909" s="155"/>
      <c r="AC909" s="155"/>
      <c r="AD909" s="154"/>
      <c r="AE909" s="155"/>
      <c r="AF909" s="155"/>
      <c r="AG909" s="155"/>
      <c r="AH909" s="155"/>
      <c r="AI909" s="154"/>
      <c r="AJ909" s="155"/>
      <c r="AK909" s="155"/>
      <c r="AL909" s="155"/>
      <c r="AM909" s="155"/>
      <c r="AN909" s="156"/>
    </row>
    <row r="910" spans="1:40" s="28" customFormat="1" ht="19" customHeight="1">
      <c r="A910" s="153"/>
      <c r="B910" s="153"/>
      <c r="C910" s="153"/>
      <c r="D910" s="153"/>
      <c r="E910" s="154"/>
      <c r="F910" s="155"/>
      <c r="G910" s="155"/>
      <c r="H910" s="155"/>
      <c r="I910" s="155"/>
      <c r="J910" s="154"/>
      <c r="K910" s="155"/>
      <c r="L910" s="155"/>
      <c r="M910" s="155"/>
      <c r="N910" s="155"/>
      <c r="O910" s="154"/>
      <c r="P910" s="155"/>
      <c r="Q910" s="155"/>
      <c r="R910" s="155"/>
      <c r="S910" s="155"/>
      <c r="T910" s="154"/>
      <c r="U910" s="155"/>
      <c r="V910" s="155"/>
      <c r="W910" s="155"/>
      <c r="X910" s="155"/>
      <c r="Y910" s="154"/>
      <c r="Z910" s="155"/>
      <c r="AA910" s="155"/>
      <c r="AB910" s="155"/>
      <c r="AC910" s="155"/>
      <c r="AD910" s="154"/>
      <c r="AE910" s="155"/>
      <c r="AF910" s="155"/>
      <c r="AG910" s="155"/>
      <c r="AH910" s="155"/>
      <c r="AI910" s="154"/>
      <c r="AJ910" s="155"/>
      <c r="AK910" s="155"/>
      <c r="AL910" s="155"/>
      <c r="AM910" s="155"/>
      <c r="AN910" s="156"/>
    </row>
    <row r="911" spans="1:40" s="28" customFormat="1" ht="19" customHeight="1">
      <c r="A911" s="153"/>
      <c r="B911" s="153"/>
      <c r="C911" s="153"/>
      <c r="D911" s="153"/>
      <c r="E911" s="154"/>
      <c r="F911" s="155"/>
      <c r="G911" s="155"/>
      <c r="H911" s="155"/>
      <c r="I911" s="155"/>
      <c r="J911" s="154"/>
      <c r="K911" s="155"/>
      <c r="L911" s="155"/>
      <c r="M911" s="155"/>
      <c r="N911" s="155"/>
      <c r="O911" s="154"/>
      <c r="P911" s="155"/>
      <c r="Q911" s="155"/>
      <c r="R911" s="155"/>
      <c r="S911" s="155"/>
      <c r="T911" s="154"/>
      <c r="U911" s="155"/>
      <c r="V911" s="155"/>
      <c r="W911" s="155"/>
      <c r="X911" s="155"/>
      <c r="Y911" s="154"/>
      <c r="Z911" s="155"/>
      <c r="AA911" s="155"/>
      <c r="AB911" s="155"/>
      <c r="AC911" s="155"/>
      <c r="AD911" s="154"/>
      <c r="AE911" s="155"/>
      <c r="AF911" s="155"/>
      <c r="AG911" s="155"/>
      <c r="AH911" s="155"/>
      <c r="AI911" s="154"/>
      <c r="AJ911" s="155"/>
      <c r="AK911" s="155"/>
      <c r="AL911" s="155"/>
      <c r="AM911" s="155"/>
      <c r="AN911" s="156"/>
    </row>
    <row r="912" spans="1:40" s="28" customFormat="1" ht="19" customHeight="1">
      <c r="A912" s="153"/>
      <c r="B912" s="153"/>
      <c r="C912" s="153"/>
      <c r="D912" s="153"/>
      <c r="E912" s="154"/>
      <c r="F912" s="155"/>
      <c r="G912" s="155"/>
      <c r="H912" s="155"/>
      <c r="I912" s="155"/>
      <c r="J912" s="154"/>
      <c r="K912" s="155"/>
      <c r="L912" s="155"/>
      <c r="M912" s="155"/>
      <c r="N912" s="155"/>
      <c r="O912" s="154"/>
      <c r="P912" s="155"/>
      <c r="Q912" s="155"/>
      <c r="R912" s="155"/>
      <c r="S912" s="155"/>
      <c r="T912" s="154"/>
      <c r="U912" s="155"/>
      <c r="V912" s="155"/>
      <c r="W912" s="155"/>
      <c r="X912" s="155"/>
      <c r="Y912" s="154"/>
      <c r="Z912" s="155"/>
      <c r="AA912" s="155"/>
      <c r="AB912" s="155"/>
      <c r="AC912" s="155"/>
      <c r="AD912" s="154"/>
      <c r="AE912" s="155"/>
      <c r="AF912" s="155"/>
      <c r="AG912" s="155"/>
      <c r="AH912" s="155"/>
      <c r="AI912" s="154"/>
      <c r="AJ912" s="155"/>
      <c r="AK912" s="155"/>
      <c r="AL912" s="155"/>
      <c r="AM912" s="155"/>
      <c r="AN912" s="156"/>
    </row>
    <row r="913" spans="1:40" s="28" customFormat="1" ht="19" customHeight="1">
      <c r="A913" s="153"/>
      <c r="B913" s="153"/>
      <c r="C913" s="153"/>
      <c r="D913" s="153"/>
      <c r="E913" s="154"/>
      <c r="F913" s="155"/>
      <c r="G913" s="155"/>
      <c r="H913" s="155"/>
      <c r="I913" s="155"/>
      <c r="J913" s="154"/>
      <c r="K913" s="155"/>
      <c r="L913" s="155"/>
      <c r="M913" s="155"/>
      <c r="N913" s="155"/>
      <c r="O913" s="154"/>
      <c r="P913" s="155"/>
      <c r="Q913" s="155"/>
      <c r="R913" s="155"/>
      <c r="S913" s="155"/>
      <c r="T913" s="154"/>
      <c r="U913" s="155"/>
      <c r="V913" s="155"/>
      <c r="W913" s="155"/>
      <c r="X913" s="155"/>
      <c r="Y913" s="154"/>
      <c r="Z913" s="155"/>
      <c r="AA913" s="155"/>
      <c r="AB913" s="155"/>
      <c r="AC913" s="155"/>
      <c r="AD913" s="154"/>
      <c r="AE913" s="155"/>
      <c r="AF913" s="155"/>
      <c r="AG913" s="155"/>
      <c r="AH913" s="155"/>
      <c r="AI913" s="154"/>
      <c r="AJ913" s="155"/>
      <c r="AK913" s="155"/>
      <c r="AL913" s="155"/>
      <c r="AM913" s="155"/>
      <c r="AN913" s="156"/>
    </row>
    <row r="914" spans="1:40" s="28" customFormat="1" ht="19" customHeight="1">
      <c r="A914" s="153"/>
      <c r="B914" s="153"/>
      <c r="C914" s="153"/>
      <c r="D914" s="153"/>
      <c r="E914" s="154"/>
      <c r="F914" s="155"/>
      <c r="G914" s="155"/>
      <c r="H914" s="155"/>
      <c r="I914" s="155"/>
      <c r="J914" s="154"/>
      <c r="K914" s="155"/>
      <c r="L914" s="155"/>
      <c r="M914" s="155"/>
      <c r="N914" s="155"/>
      <c r="O914" s="154"/>
      <c r="P914" s="155"/>
      <c r="Q914" s="155"/>
      <c r="R914" s="155"/>
      <c r="S914" s="155"/>
      <c r="T914" s="154"/>
      <c r="U914" s="155"/>
      <c r="V914" s="155"/>
      <c r="W914" s="155"/>
      <c r="X914" s="155"/>
      <c r="Y914" s="154"/>
      <c r="Z914" s="155"/>
      <c r="AA914" s="155"/>
      <c r="AB914" s="155"/>
      <c r="AC914" s="155"/>
      <c r="AD914" s="154"/>
      <c r="AE914" s="155"/>
      <c r="AF914" s="155"/>
      <c r="AG914" s="155"/>
      <c r="AH914" s="155"/>
      <c r="AI914" s="154"/>
      <c r="AJ914" s="155"/>
      <c r="AK914" s="155"/>
      <c r="AL914" s="155"/>
      <c r="AM914" s="155"/>
      <c r="AN914" s="156"/>
    </row>
    <row r="915" spans="1:40" s="28" customFormat="1" ht="19" customHeight="1">
      <c r="A915" s="153"/>
      <c r="B915" s="153"/>
      <c r="C915" s="153"/>
      <c r="D915" s="153"/>
      <c r="E915" s="154"/>
      <c r="F915" s="155"/>
      <c r="G915" s="155"/>
      <c r="H915" s="155"/>
      <c r="I915" s="155"/>
      <c r="J915" s="154"/>
      <c r="K915" s="155"/>
      <c r="L915" s="155"/>
      <c r="M915" s="155"/>
      <c r="N915" s="155"/>
      <c r="O915" s="154"/>
      <c r="P915" s="155"/>
      <c r="Q915" s="155"/>
      <c r="R915" s="155"/>
      <c r="S915" s="155"/>
      <c r="T915" s="154"/>
      <c r="U915" s="155"/>
      <c r="V915" s="155"/>
      <c r="W915" s="155"/>
      <c r="X915" s="155"/>
      <c r="Y915" s="154"/>
      <c r="Z915" s="155"/>
      <c r="AA915" s="155"/>
      <c r="AB915" s="155"/>
      <c r="AC915" s="155"/>
      <c r="AD915" s="154"/>
      <c r="AE915" s="155"/>
      <c r="AF915" s="155"/>
      <c r="AG915" s="155"/>
      <c r="AH915" s="155"/>
      <c r="AI915" s="154"/>
      <c r="AJ915" s="155"/>
      <c r="AK915" s="155"/>
      <c r="AL915" s="155"/>
      <c r="AM915" s="155"/>
      <c r="AN915" s="156"/>
    </row>
    <row r="916" spans="1:40" s="28" customFormat="1" ht="19" customHeight="1">
      <c r="A916" s="153"/>
      <c r="B916" s="153"/>
      <c r="C916" s="153"/>
      <c r="D916" s="153"/>
      <c r="E916" s="154"/>
      <c r="F916" s="155"/>
      <c r="G916" s="155"/>
      <c r="H916" s="155"/>
      <c r="I916" s="155"/>
      <c r="J916" s="154"/>
      <c r="K916" s="155"/>
      <c r="L916" s="155"/>
      <c r="M916" s="155"/>
      <c r="N916" s="155"/>
      <c r="O916" s="154"/>
      <c r="P916" s="155"/>
      <c r="Q916" s="155"/>
      <c r="R916" s="155"/>
      <c r="S916" s="155"/>
      <c r="T916" s="154"/>
      <c r="U916" s="155"/>
      <c r="V916" s="155"/>
      <c r="W916" s="155"/>
      <c r="X916" s="155"/>
      <c r="Y916" s="154"/>
      <c r="Z916" s="155"/>
      <c r="AA916" s="155"/>
      <c r="AB916" s="155"/>
      <c r="AC916" s="155"/>
      <c r="AD916" s="154"/>
      <c r="AE916" s="155"/>
      <c r="AF916" s="155"/>
      <c r="AG916" s="155"/>
      <c r="AH916" s="155"/>
      <c r="AI916" s="154"/>
      <c r="AJ916" s="155"/>
      <c r="AK916" s="155"/>
      <c r="AL916" s="155"/>
      <c r="AM916" s="155"/>
      <c r="AN916" s="156"/>
    </row>
    <row r="917" spans="1:40" s="28" customFormat="1" ht="19" customHeight="1">
      <c r="A917" s="153"/>
      <c r="B917" s="153"/>
      <c r="C917" s="153"/>
      <c r="D917" s="153"/>
      <c r="E917" s="154"/>
      <c r="F917" s="155"/>
      <c r="G917" s="155"/>
      <c r="H917" s="155"/>
      <c r="I917" s="155"/>
      <c r="J917" s="154"/>
      <c r="K917" s="155"/>
      <c r="L917" s="155"/>
      <c r="M917" s="155"/>
      <c r="N917" s="155"/>
      <c r="O917" s="154"/>
      <c r="P917" s="155"/>
      <c r="Q917" s="155"/>
      <c r="R917" s="155"/>
      <c r="S917" s="155"/>
      <c r="T917" s="154"/>
      <c r="U917" s="155"/>
      <c r="V917" s="155"/>
      <c r="W917" s="155"/>
      <c r="X917" s="155"/>
      <c r="Y917" s="154"/>
      <c r="Z917" s="155"/>
      <c r="AA917" s="155"/>
      <c r="AB917" s="155"/>
      <c r="AC917" s="155"/>
      <c r="AD917" s="154"/>
      <c r="AE917" s="155"/>
      <c r="AF917" s="155"/>
      <c r="AG917" s="155"/>
      <c r="AH917" s="155"/>
      <c r="AI917" s="154"/>
      <c r="AJ917" s="155"/>
      <c r="AK917" s="155"/>
      <c r="AL917" s="155"/>
      <c r="AM917" s="155"/>
      <c r="AN917" s="156"/>
    </row>
    <row r="918" spans="1:40" s="28" customFormat="1" ht="19" customHeight="1">
      <c r="A918" s="153"/>
      <c r="B918" s="153"/>
      <c r="C918" s="153"/>
      <c r="D918" s="153"/>
      <c r="E918" s="154"/>
      <c r="F918" s="155"/>
      <c r="G918" s="155"/>
      <c r="H918" s="155"/>
      <c r="I918" s="155"/>
      <c r="J918" s="154"/>
      <c r="K918" s="155"/>
      <c r="L918" s="155"/>
      <c r="M918" s="155"/>
      <c r="N918" s="155"/>
      <c r="O918" s="154"/>
      <c r="P918" s="155"/>
      <c r="Q918" s="155"/>
      <c r="R918" s="155"/>
      <c r="S918" s="155"/>
      <c r="T918" s="154"/>
      <c r="U918" s="155"/>
      <c r="V918" s="155"/>
      <c r="W918" s="155"/>
      <c r="X918" s="155"/>
      <c r="Y918" s="154"/>
      <c r="Z918" s="155"/>
      <c r="AA918" s="155"/>
      <c r="AB918" s="155"/>
      <c r="AC918" s="155"/>
      <c r="AD918" s="154"/>
      <c r="AE918" s="155"/>
      <c r="AF918" s="155"/>
      <c r="AG918" s="155"/>
      <c r="AH918" s="155"/>
      <c r="AI918" s="154"/>
      <c r="AJ918" s="155"/>
      <c r="AK918" s="155"/>
      <c r="AL918" s="155"/>
      <c r="AM918" s="155"/>
      <c r="AN918" s="156"/>
    </row>
    <row r="919" spans="1:40" s="28" customFormat="1" ht="19" customHeight="1">
      <c r="A919" s="153"/>
      <c r="B919" s="153"/>
      <c r="C919" s="153"/>
      <c r="D919" s="153"/>
      <c r="E919" s="154"/>
      <c r="F919" s="155"/>
      <c r="G919" s="155"/>
      <c r="H919" s="155"/>
      <c r="I919" s="155"/>
      <c r="J919" s="154"/>
      <c r="K919" s="155"/>
      <c r="L919" s="155"/>
      <c r="M919" s="155"/>
      <c r="N919" s="155"/>
      <c r="O919" s="154"/>
      <c r="P919" s="155"/>
      <c r="Q919" s="155"/>
      <c r="R919" s="155"/>
      <c r="S919" s="155"/>
      <c r="T919" s="154"/>
      <c r="U919" s="155"/>
      <c r="V919" s="155"/>
      <c r="W919" s="155"/>
      <c r="X919" s="155"/>
      <c r="Y919" s="154"/>
      <c r="Z919" s="155"/>
      <c r="AA919" s="155"/>
      <c r="AB919" s="155"/>
      <c r="AC919" s="155"/>
      <c r="AD919" s="154"/>
      <c r="AE919" s="155"/>
      <c r="AF919" s="155"/>
      <c r="AG919" s="155"/>
      <c r="AH919" s="155"/>
      <c r="AI919" s="154"/>
      <c r="AJ919" s="155"/>
      <c r="AK919" s="155"/>
      <c r="AL919" s="155"/>
      <c r="AM919" s="155"/>
      <c r="AN919" s="156"/>
    </row>
    <row r="920" spans="1:40" s="28" customFormat="1" ht="19" customHeight="1">
      <c r="A920" s="153"/>
      <c r="B920" s="153"/>
      <c r="C920" s="153"/>
      <c r="D920" s="153"/>
      <c r="E920" s="154"/>
      <c r="F920" s="155"/>
      <c r="G920" s="155"/>
      <c r="H920" s="155"/>
      <c r="I920" s="155"/>
      <c r="J920" s="154"/>
      <c r="K920" s="155"/>
      <c r="L920" s="155"/>
      <c r="M920" s="155"/>
      <c r="N920" s="155"/>
      <c r="O920" s="154"/>
      <c r="P920" s="155"/>
      <c r="Q920" s="155"/>
      <c r="R920" s="155"/>
      <c r="S920" s="155"/>
      <c r="T920" s="154"/>
      <c r="U920" s="155"/>
      <c r="V920" s="155"/>
      <c r="W920" s="155"/>
      <c r="X920" s="155"/>
      <c r="Y920" s="154"/>
      <c r="Z920" s="155"/>
      <c r="AA920" s="155"/>
      <c r="AB920" s="155"/>
      <c r="AC920" s="155"/>
      <c r="AD920" s="154"/>
      <c r="AE920" s="155"/>
      <c r="AF920" s="155"/>
      <c r="AG920" s="155"/>
      <c r="AH920" s="155"/>
      <c r="AI920" s="154"/>
      <c r="AJ920" s="155"/>
      <c r="AK920" s="155"/>
      <c r="AL920" s="155"/>
      <c r="AM920" s="155"/>
      <c r="AN920" s="156"/>
    </row>
    <row r="921" spans="1:40" s="28" customFormat="1" ht="19" customHeight="1">
      <c r="A921" s="153"/>
      <c r="B921" s="153"/>
      <c r="C921" s="153"/>
      <c r="D921" s="153"/>
      <c r="E921" s="154"/>
      <c r="F921" s="155"/>
      <c r="G921" s="155"/>
      <c r="H921" s="155"/>
      <c r="I921" s="155"/>
      <c r="J921" s="154"/>
      <c r="K921" s="155"/>
      <c r="L921" s="155"/>
      <c r="M921" s="155"/>
      <c r="N921" s="155"/>
      <c r="O921" s="154"/>
      <c r="P921" s="155"/>
      <c r="Q921" s="155"/>
      <c r="R921" s="155"/>
      <c r="S921" s="155"/>
      <c r="T921" s="154"/>
      <c r="U921" s="155"/>
      <c r="V921" s="155"/>
      <c r="W921" s="155"/>
      <c r="X921" s="155"/>
      <c r="Y921" s="154"/>
      <c r="Z921" s="155"/>
      <c r="AA921" s="155"/>
      <c r="AB921" s="155"/>
      <c r="AC921" s="155"/>
      <c r="AD921" s="154"/>
      <c r="AE921" s="155"/>
      <c r="AF921" s="155"/>
      <c r="AG921" s="155"/>
      <c r="AH921" s="155"/>
      <c r="AI921" s="154"/>
      <c r="AJ921" s="155"/>
      <c r="AK921" s="155"/>
      <c r="AL921" s="155"/>
      <c r="AM921" s="155"/>
      <c r="AN921" s="156"/>
    </row>
    <row r="922" spans="1:40" s="28" customFormat="1" ht="19" customHeight="1">
      <c r="A922" s="153"/>
      <c r="B922" s="153"/>
      <c r="C922" s="153"/>
      <c r="D922" s="153"/>
      <c r="E922" s="154"/>
      <c r="F922" s="155"/>
      <c r="G922" s="155"/>
      <c r="H922" s="155"/>
      <c r="I922" s="155"/>
      <c r="J922" s="154"/>
      <c r="K922" s="155"/>
      <c r="L922" s="155"/>
      <c r="M922" s="155"/>
      <c r="N922" s="155"/>
      <c r="O922" s="154"/>
      <c r="P922" s="155"/>
      <c r="Q922" s="155"/>
      <c r="R922" s="155"/>
      <c r="S922" s="155"/>
      <c r="T922" s="154"/>
      <c r="U922" s="155"/>
      <c r="V922" s="155"/>
      <c r="W922" s="155"/>
      <c r="X922" s="155"/>
      <c r="Y922" s="154"/>
      <c r="Z922" s="155"/>
      <c r="AA922" s="155"/>
      <c r="AB922" s="155"/>
      <c r="AC922" s="155"/>
      <c r="AD922" s="154"/>
      <c r="AE922" s="155"/>
      <c r="AF922" s="155"/>
      <c r="AG922" s="155"/>
      <c r="AH922" s="155"/>
      <c r="AI922" s="154"/>
      <c r="AJ922" s="155"/>
      <c r="AK922" s="155"/>
      <c r="AL922" s="155"/>
      <c r="AM922" s="155"/>
      <c r="AN922" s="156"/>
    </row>
    <row r="923" spans="1:40" s="28" customFormat="1" ht="19" customHeight="1">
      <c r="A923" s="153"/>
      <c r="B923" s="153"/>
      <c r="C923" s="153"/>
      <c r="D923" s="153"/>
      <c r="E923" s="154"/>
      <c r="F923" s="155"/>
      <c r="G923" s="155"/>
      <c r="H923" s="155"/>
      <c r="I923" s="155"/>
      <c r="J923" s="154"/>
      <c r="K923" s="155"/>
      <c r="L923" s="155"/>
      <c r="M923" s="155"/>
      <c r="N923" s="155"/>
      <c r="O923" s="154"/>
      <c r="P923" s="155"/>
      <c r="Q923" s="155"/>
      <c r="R923" s="155"/>
      <c r="S923" s="155"/>
      <c r="T923" s="154"/>
      <c r="U923" s="155"/>
      <c r="V923" s="155"/>
      <c r="W923" s="155"/>
      <c r="X923" s="155"/>
      <c r="Y923" s="154"/>
      <c r="Z923" s="155"/>
      <c r="AA923" s="155"/>
      <c r="AB923" s="155"/>
      <c r="AC923" s="155"/>
      <c r="AD923" s="154"/>
      <c r="AE923" s="155"/>
      <c r="AF923" s="155"/>
      <c r="AG923" s="155"/>
      <c r="AH923" s="155"/>
      <c r="AI923" s="154"/>
      <c r="AJ923" s="155"/>
      <c r="AK923" s="155"/>
      <c r="AL923" s="155"/>
      <c r="AM923" s="155"/>
      <c r="AN923" s="156"/>
    </row>
    <row r="924" spans="1:40" s="28" customFormat="1" ht="19" customHeight="1">
      <c r="A924" s="153"/>
      <c r="B924" s="153"/>
      <c r="C924" s="153"/>
      <c r="D924" s="153"/>
      <c r="E924" s="154"/>
      <c r="F924" s="155"/>
      <c r="G924" s="155"/>
      <c r="H924" s="155"/>
      <c r="I924" s="155"/>
      <c r="J924" s="154"/>
      <c r="K924" s="155"/>
      <c r="L924" s="155"/>
      <c r="M924" s="155"/>
      <c r="N924" s="155"/>
      <c r="O924" s="154"/>
      <c r="P924" s="155"/>
      <c r="Q924" s="155"/>
      <c r="R924" s="155"/>
      <c r="S924" s="155"/>
      <c r="T924" s="154"/>
      <c r="U924" s="155"/>
      <c r="V924" s="155"/>
      <c r="W924" s="155"/>
      <c r="X924" s="155"/>
      <c r="Y924" s="154"/>
      <c r="Z924" s="155"/>
      <c r="AA924" s="155"/>
      <c r="AB924" s="155"/>
      <c r="AC924" s="155"/>
      <c r="AD924" s="154"/>
      <c r="AE924" s="155"/>
      <c r="AF924" s="155"/>
      <c r="AG924" s="155"/>
      <c r="AH924" s="155"/>
      <c r="AI924" s="154"/>
      <c r="AJ924" s="155"/>
      <c r="AK924" s="155"/>
      <c r="AL924" s="155"/>
      <c r="AM924" s="155"/>
      <c r="AN924" s="156"/>
    </row>
    <row r="925" spans="1:40" s="28" customFormat="1" ht="19" customHeight="1">
      <c r="A925" s="153"/>
      <c r="B925" s="153"/>
      <c r="C925" s="153"/>
      <c r="D925" s="153"/>
      <c r="E925" s="154"/>
      <c r="F925" s="155"/>
      <c r="G925" s="155"/>
      <c r="H925" s="155"/>
      <c r="I925" s="155"/>
      <c r="J925" s="154"/>
      <c r="K925" s="155"/>
      <c r="L925" s="155"/>
      <c r="M925" s="155"/>
      <c r="N925" s="155"/>
      <c r="O925" s="154"/>
      <c r="P925" s="155"/>
      <c r="Q925" s="155"/>
      <c r="R925" s="155"/>
      <c r="S925" s="155"/>
      <c r="T925" s="154"/>
      <c r="U925" s="155"/>
      <c r="V925" s="155"/>
      <c r="W925" s="155"/>
      <c r="X925" s="155"/>
      <c r="Y925" s="154"/>
      <c r="Z925" s="155"/>
      <c r="AA925" s="155"/>
      <c r="AB925" s="155"/>
      <c r="AC925" s="155"/>
      <c r="AD925" s="154"/>
      <c r="AE925" s="155"/>
      <c r="AF925" s="155"/>
      <c r="AG925" s="155"/>
      <c r="AH925" s="155"/>
      <c r="AI925" s="154"/>
      <c r="AJ925" s="155"/>
      <c r="AK925" s="155"/>
      <c r="AL925" s="155"/>
      <c r="AM925" s="155"/>
      <c r="AN925" s="156"/>
    </row>
    <row r="926" spans="1:40" s="28" customFormat="1" ht="19" customHeight="1">
      <c r="A926" s="153"/>
      <c r="B926" s="153"/>
      <c r="C926" s="153"/>
      <c r="D926" s="153"/>
      <c r="E926" s="154"/>
      <c r="F926" s="155"/>
      <c r="G926" s="155"/>
      <c r="H926" s="155"/>
      <c r="I926" s="155"/>
      <c r="J926" s="154"/>
      <c r="K926" s="155"/>
      <c r="L926" s="155"/>
      <c r="M926" s="155"/>
      <c r="N926" s="155"/>
      <c r="O926" s="154"/>
      <c r="P926" s="155"/>
      <c r="Q926" s="155"/>
      <c r="R926" s="155"/>
      <c r="S926" s="155"/>
      <c r="T926" s="154"/>
      <c r="U926" s="155"/>
      <c r="V926" s="155"/>
      <c r="W926" s="155"/>
      <c r="X926" s="155"/>
      <c r="Y926" s="154"/>
      <c r="Z926" s="155"/>
      <c r="AA926" s="155"/>
      <c r="AB926" s="155"/>
      <c r="AC926" s="155"/>
      <c r="AD926" s="154"/>
      <c r="AE926" s="155"/>
      <c r="AF926" s="155"/>
      <c r="AG926" s="155"/>
      <c r="AH926" s="155"/>
      <c r="AI926" s="154"/>
      <c r="AJ926" s="155"/>
      <c r="AK926" s="155"/>
      <c r="AL926" s="155"/>
      <c r="AM926" s="155"/>
      <c r="AN926" s="156"/>
    </row>
    <row r="927" spans="1:40" s="28" customFormat="1" ht="19" customHeight="1">
      <c r="A927" s="153"/>
      <c r="B927" s="153"/>
      <c r="C927" s="153"/>
      <c r="D927" s="153"/>
      <c r="E927" s="154"/>
      <c r="F927" s="155"/>
      <c r="G927" s="155"/>
      <c r="H927" s="155"/>
      <c r="I927" s="155"/>
      <c r="J927" s="154"/>
      <c r="K927" s="155"/>
      <c r="L927" s="155"/>
      <c r="M927" s="155"/>
      <c r="N927" s="155"/>
      <c r="O927" s="154"/>
      <c r="P927" s="155"/>
      <c r="Q927" s="155"/>
      <c r="R927" s="155"/>
      <c r="S927" s="155"/>
      <c r="T927" s="154"/>
      <c r="U927" s="155"/>
      <c r="V927" s="155"/>
      <c r="W927" s="155"/>
      <c r="X927" s="155"/>
      <c r="Y927" s="154"/>
      <c r="Z927" s="155"/>
      <c r="AA927" s="155"/>
      <c r="AB927" s="155"/>
      <c r="AC927" s="155"/>
      <c r="AD927" s="154"/>
      <c r="AE927" s="155"/>
      <c r="AF927" s="155"/>
      <c r="AG927" s="155"/>
      <c r="AH927" s="155"/>
      <c r="AI927" s="154"/>
      <c r="AJ927" s="155"/>
      <c r="AK927" s="155"/>
      <c r="AL927" s="155"/>
      <c r="AM927" s="155"/>
      <c r="AN927" s="156"/>
    </row>
    <row r="928" spans="1:40" s="28" customFormat="1" ht="19" customHeight="1">
      <c r="A928" s="153"/>
      <c r="B928" s="153"/>
      <c r="C928" s="153"/>
      <c r="D928" s="153"/>
      <c r="E928" s="154"/>
      <c r="F928" s="155"/>
      <c r="G928" s="155"/>
      <c r="H928" s="155"/>
      <c r="I928" s="155"/>
      <c r="J928" s="154"/>
      <c r="K928" s="155"/>
      <c r="L928" s="155"/>
      <c r="M928" s="155"/>
      <c r="N928" s="155"/>
      <c r="O928" s="154"/>
      <c r="P928" s="155"/>
      <c r="Q928" s="155"/>
      <c r="R928" s="155"/>
      <c r="S928" s="155"/>
      <c r="T928" s="154"/>
      <c r="U928" s="155"/>
      <c r="V928" s="155"/>
      <c r="W928" s="155"/>
      <c r="X928" s="155"/>
      <c r="Y928" s="154"/>
      <c r="Z928" s="155"/>
      <c r="AA928" s="155"/>
      <c r="AB928" s="155"/>
      <c r="AC928" s="155"/>
      <c r="AD928" s="154"/>
      <c r="AE928" s="155"/>
      <c r="AF928" s="155"/>
      <c r="AG928" s="155"/>
      <c r="AH928" s="155"/>
      <c r="AI928" s="154"/>
      <c r="AJ928" s="155"/>
      <c r="AK928" s="155"/>
      <c r="AL928" s="155"/>
      <c r="AM928" s="155"/>
      <c r="AN928" s="156"/>
    </row>
    <row r="929" spans="1:40" s="28" customFormat="1" ht="19" customHeight="1">
      <c r="A929" s="153"/>
      <c r="B929" s="153"/>
      <c r="C929" s="153"/>
      <c r="D929" s="153"/>
      <c r="E929" s="154"/>
      <c r="F929" s="155"/>
      <c r="G929" s="155"/>
      <c r="H929" s="155"/>
      <c r="I929" s="155"/>
      <c r="J929" s="154"/>
      <c r="K929" s="155"/>
      <c r="L929" s="155"/>
      <c r="M929" s="155"/>
      <c r="N929" s="155"/>
      <c r="O929" s="154"/>
      <c r="P929" s="155"/>
      <c r="Q929" s="155"/>
      <c r="R929" s="155"/>
      <c r="S929" s="155"/>
      <c r="T929" s="154"/>
      <c r="U929" s="155"/>
      <c r="V929" s="155"/>
      <c r="W929" s="155"/>
      <c r="X929" s="155"/>
      <c r="Y929" s="154"/>
      <c r="Z929" s="155"/>
      <c r="AA929" s="155"/>
      <c r="AB929" s="155"/>
      <c r="AC929" s="155"/>
      <c r="AD929" s="154"/>
      <c r="AE929" s="155"/>
      <c r="AF929" s="155"/>
      <c r="AG929" s="155"/>
      <c r="AH929" s="155"/>
      <c r="AI929" s="154"/>
      <c r="AJ929" s="155"/>
      <c r="AK929" s="155"/>
      <c r="AL929" s="155"/>
      <c r="AM929" s="155"/>
      <c r="AN929" s="156"/>
    </row>
    <row r="930" spans="1:40" s="28" customFormat="1" ht="19" customHeight="1">
      <c r="A930" s="153"/>
      <c r="B930" s="153"/>
      <c r="C930" s="153"/>
      <c r="D930" s="153"/>
      <c r="E930" s="154"/>
      <c r="F930" s="155"/>
      <c r="G930" s="155"/>
      <c r="H930" s="155"/>
      <c r="I930" s="155"/>
      <c r="J930" s="154"/>
      <c r="K930" s="155"/>
      <c r="L930" s="155"/>
      <c r="M930" s="155"/>
      <c r="N930" s="155"/>
      <c r="O930" s="154"/>
      <c r="P930" s="155"/>
      <c r="Q930" s="155"/>
      <c r="R930" s="155"/>
      <c r="S930" s="155"/>
      <c r="T930" s="154"/>
      <c r="U930" s="155"/>
      <c r="V930" s="155"/>
      <c r="W930" s="155"/>
      <c r="X930" s="155"/>
      <c r="Y930" s="154"/>
      <c r="Z930" s="155"/>
      <c r="AA930" s="155"/>
      <c r="AB930" s="155"/>
      <c r="AC930" s="155"/>
      <c r="AD930" s="154"/>
      <c r="AE930" s="155"/>
      <c r="AF930" s="155"/>
      <c r="AG930" s="155"/>
      <c r="AH930" s="155"/>
      <c r="AI930" s="154"/>
      <c r="AJ930" s="155"/>
      <c r="AK930" s="155"/>
      <c r="AL930" s="155"/>
      <c r="AM930" s="155"/>
      <c r="AN930" s="156"/>
    </row>
    <row r="931" spans="1:40" s="28" customFormat="1" ht="19" customHeight="1">
      <c r="A931" s="153"/>
      <c r="B931" s="153"/>
      <c r="C931" s="153"/>
      <c r="D931" s="153"/>
      <c r="E931" s="154"/>
      <c r="F931" s="155"/>
      <c r="G931" s="155"/>
      <c r="H931" s="155"/>
      <c r="I931" s="155"/>
      <c r="J931" s="154"/>
      <c r="K931" s="155"/>
      <c r="L931" s="155"/>
      <c r="M931" s="155"/>
      <c r="N931" s="155"/>
      <c r="O931" s="154"/>
      <c r="P931" s="155"/>
      <c r="Q931" s="155"/>
      <c r="R931" s="155"/>
      <c r="S931" s="155"/>
      <c r="T931" s="154"/>
      <c r="U931" s="155"/>
      <c r="V931" s="155"/>
      <c r="W931" s="155"/>
      <c r="X931" s="155"/>
      <c r="Y931" s="154"/>
      <c r="Z931" s="155"/>
      <c r="AA931" s="155"/>
      <c r="AB931" s="155"/>
      <c r="AC931" s="155"/>
      <c r="AD931" s="154"/>
      <c r="AE931" s="155"/>
      <c r="AF931" s="155"/>
      <c r="AG931" s="155"/>
      <c r="AH931" s="155"/>
      <c r="AI931" s="154"/>
      <c r="AJ931" s="155"/>
      <c r="AK931" s="155"/>
      <c r="AL931" s="155"/>
      <c r="AM931" s="155"/>
      <c r="AN931" s="156"/>
    </row>
    <row r="932" spans="1:40" s="28" customFormat="1" ht="19" customHeight="1">
      <c r="A932" s="153"/>
      <c r="B932" s="153"/>
      <c r="C932" s="153"/>
      <c r="D932" s="153"/>
      <c r="E932" s="154"/>
      <c r="F932" s="155"/>
      <c r="G932" s="155"/>
      <c r="H932" s="155"/>
      <c r="I932" s="155"/>
      <c r="J932" s="154"/>
      <c r="K932" s="155"/>
      <c r="L932" s="155"/>
      <c r="M932" s="155"/>
      <c r="N932" s="155"/>
      <c r="O932" s="154"/>
      <c r="P932" s="155"/>
      <c r="Q932" s="155"/>
      <c r="R932" s="155"/>
      <c r="S932" s="155"/>
      <c r="T932" s="154"/>
      <c r="U932" s="155"/>
      <c r="V932" s="155"/>
      <c r="W932" s="155"/>
      <c r="X932" s="155"/>
      <c r="Y932" s="154"/>
      <c r="Z932" s="155"/>
      <c r="AA932" s="155"/>
      <c r="AB932" s="155"/>
      <c r="AC932" s="155"/>
      <c r="AD932" s="154"/>
      <c r="AE932" s="155"/>
      <c r="AF932" s="155"/>
      <c r="AG932" s="155"/>
      <c r="AH932" s="155"/>
      <c r="AI932" s="154"/>
      <c r="AJ932" s="155"/>
      <c r="AK932" s="155"/>
      <c r="AL932" s="155"/>
      <c r="AM932" s="155"/>
      <c r="AN932" s="156"/>
    </row>
    <row r="933" spans="1:40" s="28" customFormat="1" ht="19" customHeight="1">
      <c r="A933" s="153"/>
      <c r="B933" s="153"/>
      <c r="C933" s="153"/>
      <c r="D933" s="153"/>
      <c r="E933" s="154"/>
      <c r="F933" s="155"/>
      <c r="G933" s="155"/>
      <c r="H933" s="155"/>
      <c r="I933" s="155"/>
      <c r="J933" s="154"/>
      <c r="K933" s="155"/>
      <c r="L933" s="155"/>
      <c r="M933" s="155"/>
      <c r="N933" s="155"/>
      <c r="O933" s="154"/>
      <c r="P933" s="155"/>
      <c r="Q933" s="155"/>
      <c r="R933" s="155"/>
      <c r="S933" s="155"/>
      <c r="T933" s="154"/>
      <c r="U933" s="155"/>
      <c r="V933" s="155"/>
      <c r="W933" s="155"/>
      <c r="X933" s="155"/>
      <c r="Y933" s="154"/>
      <c r="Z933" s="155"/>
      <c r="AA933" s="155"/>
      <c r="AB933" s="155"/>
      <c r="AC933" s="155"/>
      <c r="AD933" s="154"/>
      <c r="AE933" s="155"/>
      <c r="AF933" s="155"/>
      <c r="AG933" s="155"/>
      <c r="AH933" s="155"/>
      <c r="AI933" s="154"/>
      <c r="AJ933" s="155"/>
      <c r="AK933" s="155"/>
      <c r="AL933" s="155"/>
      <c r="AM933" s="155"/>
      <c r="AN933" s="156"/>
    </row>
    <row r="934" spans="1:40" s="28" customFormat="1" ht="19" customHeight="1">
      <c r="A934" s="153"/>
      <c r="B934" s="153"/>
      <c r="C934" s="153"/>
      <c r="D934" s="153"/>
      <c r="E934" s="154"/>
      <c r="F934" s="155"/>
      <c r="G934" s="155"/>
      <c r="H934" s="155"/>
      <c r="I934" s="155"/>
      <c r="J934" s="154"/>
      <c r="K934" s="155"/>
      <c r="L934" s="155"/>
      <c r="M934" s="155"/>
      <c r="N934" s="155"/>
      <c r="O934" s="154"/>
      <c r="P934" s="155"/>
      <c r="Q934" s="155"/>
      <c r="R934" s="155"/>
      <c r="S934" s="155"/>
      <c r="T934" s="154"/>
      <c r="U934" s="155"/>
      <c r="V934" s="155"/>
      <c r="W934" s="155"/>
      <c r="X934" s="155"/>
      <c r="Y934" s="154"/>
      <c r="Z934" s="155"/>
      <c r="AA934" s="155"/>
      <c r="AB934" s="155"/>
      <c r="AC934" s="155"/>
      <c r="AD934" s="154"/>
      <c r="AE934" s="155"/>
      <c r="AF934" s="155"/>
      <c r="AG934" s="155"/>
      <c r="AH934" s="155"/>
      <c r="AI934" s="154"/>
      <c r="AJ934" s="155"/>
      <c r="AK934" s="155"/>
      <c r="AL934" s="155"/>
      <c r="AM934" s="155"/>
      <c r="AN934" s="156"/>
    </row>
    <row r="935" spans="1:40" s="28" customFormat="1" ht="19" customHeight="1">
      <c r="A935" s="153"/>
      <c r="B935" s="153"/>
      <c r="C935" s="153"/>
      <c r="D935" s="153"/>
      <c r="E935" s="154"/>
      <c r="F935" s="155"/>
      <c r="G935" s="155"/>
      <c r="H935" s="155"/>
      <c r="I935" s="155"/>
      <c r="J935" s="154"/>
      <c r="K935" s="155"/>
      <c r="L935" s="155"/>
      <c r="M935" s="155"/>
      <c r="N935" s="155"/>
      <c r="O935" s="154"/>
      <c r="P935" s="155"/>
      <c r="Q935" s="155"/>
      <c r="R935" s="155"/>
      <c r="S935" s="155"/>
      <c r="T935" s="154"/>
      <c r="U935" s="155"/>
      <c r="V935" s="155"/>
      <c r="W935" s="155"/>
      <c r="X935" s="155"/>
      <c r="Y935" s="154"/>
      <c r="Z935" s="155"/>
      <c r="AA935" s="155"/>
      <c r="AB935" s="155"/>
      <c r="AC935" s="155"/>
      <c r="AD935" s="154"/>
      <c r="AE935" s="155"/>
      <c r="AF935" s="155"/>
      <c r="AG935" s="155"/>
      <c r="AH935" s="155"/>
      <c r="AI935" s="154"/>
      <c r="AJ935" s="155"/>
      <c r="AK935" s="155"/>
      <c r="AL935" s="155"/>
      <c r="AM935" s="155"/>
      <c r="AN935" s="156"/>
    </row>
    <row r="936" spans="1:40" s="28" customFormat="1" ht="19" customHeight="1">
      <c r="A936" s="153"/>
      <c r="B936" s="153"/>
      <c r="C936" s="153"/>
      <c r="D936" s="153"/>
      <c r="E936" s="154"/>
      <c r="F936" s="155"/>
      <c r="G936" s="155"/>
      <c r="H936" s="155"/>
      <c r="I936" s="155"/>
      <c r="J936" s="154"/>
      <c r="K936" s="155"/>
      <c r="L936" s="155"/>
      <c r="M936" s="155"/>
      <c r="N936" s="155"/>
      <c r="O936" s="154"/>
      <c r="P936" s="155"/>
      <c r="Q936" s="155"/>
      <c r="R936" s="155"/>
      <c r="S936" s="155"/>
      <c r="T936" s="154"/>
      <c r="U936" s="155"/>
      <c r="V936" s="155"/>
      <c r="W936" s="155"/>
      <c r="X936" s="155"/>
      <c r="Y936" s="154"/>
      <c r="Z936" s="155"/>
      <c r="AA936" s="155"/>
      <c r="AB936" s="155"/>
      <c r="AC936" s="155"/>
      <c r="AD936" s="154"/>
      <c r="AE936" s="155"/>
      <c r="AF936" s="155"/>
      <c r="AG936" s="155"/>
      <c r="AH936" s="155"/>
      <c r="AI936" s="154"/>
      <c r="AJ936" s="155"/>
      <c r="AK936" s="155"/>
      <c r="AL936" s="155"/>
      <c r="AM936" s="155"/>
      <c r="AN936" s="156"/>
    </row>
    <row r="937" spans="1:40" s="28" customFormat="1" ht="19" customHeight="1">
      <c r="A937" s="153"/>
      <c r="B937" s="153"/>
      <c r="C937" s="153"/>
      <c r="D937" s="153"/>
      <c r="E937" s="154"/>
      <c r="F937" s="155"/>
      <c r="G937" s="155"/>
      <c r="H937" s="155"/>
      <c r="I937" s="155"/>
      <c r="J937" s="154"/>
      <c r="K937" s="155"/>
      <c r="L937" s="155"/>
      <c r="M937" s="155"/>
      <c r="N937" s="155"/>
      <c r="O937" s="154"/>
      <c r="P937" s="155"/>
      <c r="Q937" s="155"/>
      <c r="R937" s="155"/>
      <c r="S937" s="155"/>
      <c r="T937" s="154"/>
      <c r="U937" s="155"/>
      <c r="V937" s="155"/>
      <c r="W937" s="155"/>
      <c r="X937" s="155"/>
      <c r="Y937" s="154"/>
      <c r="Z937" s="155"/>
      <c r="AA937" s="155"/>
      <c r="AB937" s="155"/>
      <c r="AC937" s="155"/>
      <c r="AD937" s="154"/>
      <c r="AE937" s="155"/>
      <c r="AF937" s="155"/>
      <c r="AG937" s="155"/>
      <c r="AH937" s="155"/>
      <c r="AI937" s="154"/>
      <c r="AJ937" s="155"/>
      <c r="AK937" s="155"/>
      <c r="AL937" s="155"/>
      <c r="AM937" s="155"/>
      <c r="AN937" s="156"/>
    </row>
    <row r="938" spans="1:40" s="28" customFormat="1" ht="19" customHeight="1">
      <c r="A938" s="153"/>
      <c r="B938" s="153"/>
      <c r="C938" s="153"/>
      <c r="D938" s="153"/>
      <c r="E938" s="154"/>
      <c r="F938" s="155"/>
      <c r="G938" s="155"/>
      <c r="H938" s="155"/>
      <c r="I938" s="155"/>
      <c r="J938" s="154"/>
      <c r="K938" s="155"/>
      <c r="L938" s="155"/>
      <c r="M938" s="155"/>
      <c r="N938" s="155"/>
      <c r="O938" s="154"/>
      <c r="P938" s="155"/>
      <c r="Q938" s="155"/>
      <c r="R938" s="155"/>
      <c r="S938" s="155"/>
      <c r="T938" s="154"/>
      <c r="U938" s="155"/>
      <c r="V938" s="155"/>
      <c r="W938" s="155"/>
      <c r="X938" s="155"/>
      <c r="Y938" s="154"/>
      <c r="Z938" s="155"/>
      <c r="AA938" s="155"/>
      <c r="AB938" s="155"/>
      <c r="AC938" s="155"/>
      <c r="AD938" s="154"/>
      <c r="AE938" s="155"/>
      <c r="AF938" s="155"/>
      <c r="AG938" s="155"/>
      <c r="AH938" s="155"/>
      <c r="AI938" s="154"/>
      <c r="AJ938" s="155"/>
      <c r="AK938" s="155"/>
      <c r="AL938" s="155"/>
      <c r="AM938" s="155"/>
      <c r="AN938" s="156"/>
    </row>
    <row r="939" spans="1:40" s="28" customFormat="1" ht="19" customHeight="1">
      <c r="A939" s="153"/>
      <c r="B939" s="153"/>
      <c r="C939" s="153"/>
      <c r="D939" s="153"/>
      <c r="E939" s="154"/>
      <c r="F939" s="155"/>
      <c r="G939" s="155"/>
      <c r="H939" s="155"/>
      <c r="I939" s="155"/>
      <c r="J939" s="154"/>
      <c r="K939" s="155"/>
      <c r="L939" s="155"/>
      <c r="M939" s="155"/>
      <c r="N939" s="155"/>
      <c r="O939" s="154"/>
      <c r="P939" s="155"/>
      <c r="Q939" s="155"/>
      <c r="R939" s="155"/>
      <c r="S939" s="155"/>
      <c r="T939" s="154"/>
      <c r="U939" s="155"/>
      <c r="V939" s="155"/>
      <c r="W939" s="155"/>
      <c r="X939" s="155"/>
      <c r="Y939" s="154"/>
      <c r="Z939" s="155"/>
      <c r="AA939" s="155"/>
      <c r="AB939" s="155"/>
      <c r="AC939" s="155"/>
      <c r="AD939" s="154"/>
      <c r="AE939" s="155"/>
      <c r="AF939" s="155"/>
      <c r="AG939" s="155"/>
      <c r="AH939" s="155"/>
      <c r="AI939" s="154"/>
      <c r="AJ939" s="155"/>
      <c r="AK939" s="155"/>
      <c r="AL939" s="155"/>
      <c r="AM939" s="155"/>
      <c r="AN939" s="156"/>
    </row>
    <row r="940" spans="1:40" s="28" customFormat="1" ht="19" customHeight="1">
      <c r="A940" s="153"/>
      <c r="B940" s="153"/>
      <c r="C940" s="153"/>
      <c r="D940" s="153"/>
      <c r="E940" s="154"/>
      <c r="F940" s="155"/>
      <c r="G940" s="155"/>
      <c r="H940" s="155"/>
      <c r="I940" s="155"/>
      <c r="J940" s="154"/>
      <c r="K940" s="155"/>
      <c r="L940" s="155"/>
      <c r="M940" s="155"/>
      <c r="N940" s="155"/>
      <c r="O940" s="154"/>
      <c r="P940" s="155"/>
      <c r="Q940" s="155"/>
      <c r="R940" s="155"/>
      <c r="S940" s="155"/>
      <c r="T940" s="154"/>
      <c r="U940" s="155"/>
      <c r="V940" s="155"/>
      <c r="W940" s="155"/>
      <c r="X940" s="155"/>
      <c r="Y940" s="154"/>
      <c r="Z940" s="155"/>
      <c r="AA940" s="155"/>
      <c r="AB940" s="155"/>
      <c r="AC940" s="155"/>
      <c r="AD940" s="154"/>
      <c r="AE940" s="155"/>
      <c r="AF940" s="155"/>
      <c r="AG940" s="155"/>
      <c r="AH940" s="155"/>
      <c r="AI940" s="154"/>
      <c r="AJ940" s="155"/>
      <c r="AK940" s="155"/>
      <c r="AL940" s="155"/>
      <c r="AM940" s="155"/>
      <c r="AN940" s="156"/>
    </row>
    <row r="941" spans="1:40" s="28" customFormat="1" ht="19" customHeight="1">
      <c r="A941" s="153"/>
      <c r="B941" s="153"/>
      <c r="C941" s="153"/>
      <c r="D941" s="153"/>
      <c r="E941" s="154"/>
      <c r="F941" s="155"/>
      <c r="G941" s="155"/>
      <c r="H941" s="155"/>
      <c r="I941" s="155"/>
      <c r="J941" s="154"/>
      <c r="K941" s="155"/>
      <c r="L941" s="155"/>
      <c r="M941" s="155"/>
      <c r="N941" s="155"/>
      <c r="O941" s="154"/>
      <c r="P941" s="155"/>
      <c r="Q941" s="155"/>
      <c r="R941" s="155"/>
      <c r="S941" s="155"/>
      <c r="T941" s="154"/>
      <c r="U941" s="155"/>
      <c r="V941" s="155"/>
      <c r="W941" s="155"/>
      <c r="X941" s="155"/>
      <c r="Y941" s="154"/>
      <c r="Z941" s="155"/>
      <c r="AA941" s="155"/>
      <c r="AB941" s="155"/>
      <c r="AC941" s="155"/>
      <c r="AD941" s="154"/>
      <c r="AE941" s="155"/>
      <c r="AF941" s="155"/>
      <c r="AG941" s="155"/>
      <c r="AH941" s="155"/>
      <c r="AI941" s="154"/>
      <c r="AJ941" s="155"/>
      <c r="AK941" s="155"/>
      <c r="AL941" s="155"/>
      <c r="AM941" s="155"/>
      <c r="AN941" s="156"/>
    </row>
    <row r="942" spans="1:40" s="28" customFormat="1" ht="19" customHeight="1">
      <c r="A942" s="153"/>
      <c r="B942" s="153"/>
      <c r="C942" s="153"/>
      <c r="D942" s="153"/>
      <c r="E942" s="154"/>
      <c r="F942" s="155"/>
      <c r="G942" s="155"/>
      <c r="H942" s="155"/>
      <c r="I942" s="155"/>
      <c r="J942" s="154"/>
      <c r="K942" s="155"/>
      <c r="L942" s="155"/>
      <c r="M942" s="155"/>
      <c r="N942" s="155"/>
      <c r="O942" s="154"/>
      <c r="P942" s="155"/>
      <c r="Q942" s="155"/>
      <c r="R942" s="155"/>
      <c r="S942" s="155"/>
      <c r="T942" s="154"/>
      <c r="U942" s="155"/>
      <c r="V942" s="155"/>
      <c r="W942" s="155"/>
      <c r="X942" s="155"/>
      <c r="Y942" s="154"/>
      <c r="Z942" s="155"/>
      <c r="AA942" s="155"/>
      <c r="AB942" s="155"/>
      <c r="AC942" s="155"/>
      <c r="AD942" s="154"/>
      <c r="AE942" s="155"/>
      <c r="AF942" s="155"/>
      <c r="AG942" s="155"/>
      <c r="AH942" s="155"/>
      <c r="AI942" s="154"/>
      <c r="AJ942" s="155"/>
      <c r="AK942" s="155"/>
      <c r="AL942" s="155"/>
      <c r="AM942" s="155"/>
      <c r="AN942" s="156"/>
    </row>
    <row r="943" spans="1:40" s="28" customFormat="1" ht="19" customHeight="1">
      <c r="A943" s="153"/>
      <c r="B943" s="153"/>
      <c r="C943" s="153"/>
      <c r="D943" s="153"/>
      <c r="E943" s="154"/>
      <c r="F943" s="155"/>
      <c r="G943" s="155"/>
      <c r="H943" s="155"/>
      <c r="I943" s="155"/>
      <c r="J943" s="154"/>
      <c r="K943" s="155"/>
      <c r="L943" s="155"/>
      <c r="M943" s="155"/>
      <c r="N943" s="155"/>
      <c r="O943" s="154"/>
      <c r="P943" s="155"/>
      <c r="Q943" s="155"/>
      <c r="R943" s="155"/>
      <c r="S943" s="155"/>
      <c r="T943" s="154"/>
      <c r="U943" s="155"/>
      <c r="V943" s="155"/>
      <c r="W943" s="155"/>
      <c r="X943" s="155"/>
      <c r="Y943" s="154"/>
      <c r="Z943" s="155"/>
      <c r="AA943" s="155"/>
      <c r="AB943" s="155"/>
      <c r="AC943" s="155"/>
      <c r="AD943" s="154"/>
      <c r="AE943" s="155"/>
      <c r="AF943" s="155"/>
      <c r="AG943" s="155"/>
      <c r="AH943" s="155"/>
      <c r="AI943" s="154"/>
      <c r="AJ943" s="155"/>
      <c r="AK943" s="155"/>
      <c r="AL943" s="155"/>
      <c r="AM943" s="155"/>
      <c r="AN943" s="156"/>
    </row>
    <row r="944" spans="1:40" s="28" customFormat="1" ht="19" customHeight="1">
      <c r="A944" s="153"/>
      <c r="B944" s="153"/>
      <c r="C944" s="153"/>
      <c r="D944" s="153"/>
      <c r="E944" s="154"/>
      <c r="F944" s="155"/>
      <c r="G944" s="155"/>
      <c r="H944" s="155"/>
      <c r="I944" s="155"/>
      <c r="J944" s="154"/>
      <c r="K944" s="155"/>
      <c r="L944" s="155"/>
      <c r="M944" s="155"/>
      <c r="N944" s="155"/>
      <c r="O944" s="154"/>
      <c r="P944" s="155"/>
      <c r="Q944" s="155"/>
      <c r="R944" s="155"/>
      <c r="S944" s="155"/>
      <c r="T944" s="154"/>
      <c r="U944" s="155"/>
      <c r="V944" s="155"/>
      <c r="W944" s="155"/>
      <c r="X944" s="155"/>
      <c r="Y944" s="154"/>
      <c r="Z944" s="155"/>
      <c r="AA944" s="155"/>
      <c r="AB944" s="155"/>
      <c r="AC944" s="155"/>
      <c r="AD944" s="154"/>
      <c r="AE944" s="155"/>
      <c r="AF944" s="155"/>
      <c r="AG944" s="155"/>
      <c r="AH944" s="155"/>
      <c r="AI944" s="154"/>
      <c r="AJ944" s="155"/>
      <c r="AK944" s="155"/>
      <c r="AL944" s="155"/>
      <c r="AM944" s="155"/>
      <c r="AN944" s="156"/>
    </row>
    <row r="945" spans="1:40" s="28" customFormat="1" ht="19" customHeight="1">
      <c r="A945" s="153"/>
      <c r="B945" s="153"/>
      <c r="C945" s="153"/>
      <c r="D945" s="153"/>
      <c r="E945" s="154"/>
      <c r="F945" s="155"/>
      <c r="G945" s="155"/>
      <c r="H945" s="155"/>
      <c r="I945" s="155"/>
      <c r="J945" s="154"/>
      <c r="K945" s="155"/>
      <c r="L945" s="155"/>
      <c r="M945" s="155"/>
      <c r="N945" s="155"/>
      <c r="O945" s="154"/>
      <c r="P945" s="155"/>
      <c r="Q945" s="155"/>
      <c r="R945" s="155"/>
      <c r="S945" s="155"/>
      <c r="T945" s="154"/>
      <c r="U945" s="155"/>
      <c r="V945" s="155"/>
      <c r="W945" s="155"/>
      <c r="X945" s="155"/>
      <c r="Y945" s="154"/>
      <c r="Z945" s="155"/>
      <c r="AA945" s="155"/>
      <c r="AB945" s="155"/>
      <c r="AC945" s="155"/>
      <c r="AD945" s="154"/>
      <c r="AE945" s="155"/>
      <c r="AF945" s="155"/>
      <c r="AG945" s="155"/>
      <c r="AH945" s="155"/>
      <c r="AI945" s="154"/>
      <c r="AJ945" s="155"/>
      <c r="AK945" s="155"/>
      <c r="AL945" s="155"/>
      <c r="AM945" s="155"/>
      <c r="AN945" s="156"/>
    </row>
    <row r="946" spans="1:40" s="28" customFormat="1" ht="19" customHeight="1">
      <c r="A946" s="153"/>
      <c r="B946" s="153"/>
      <c r="C946" s="153"/>
      <c r="D946" s="153"/>
      <c r="E946" s="154"/>
      <c r="F946" s="155"/>
      <c r="G946" s="155"/>
      <c r="H946" s="155"/>
      <c r="I946" s="155"/>
      <c r="J946" s="154"/>
      <c r="K946" s="155"/>
      <c r="L946" s="155"/>
      <c r="M946" s="155"/>
      <c r="N946" s="155"/>
      <c r="O946" s="154"/>
      <c r="P946" s="155"/>
      <c r="Q946" s="155"/>
      <c r="R946" s="155"/>
      <c r="S946" s="155"/>
      <c r="T946" s="154"/>
      <c r="U946" s="155"/>
      <c r="V946" s="155"/>
      <c r="W946" s="155"/>
      <c r="X946" s="155"/>
      <c r="Y946" s="154"/>
      <c r="Z946" s="155"/>
      <c r="AA946" s="155"/>
      <c r="AB946" s="155"/>
      <c r="AC946" s="155"/>
      <c r="AD946" s="154"/>
      <c r="AE946" s="155"/>
      <c r="AF946" s="155"/>
      <c r="AG946" s="155"/>
      <c r="AH946" s="155"/>
      <c r="AI946" s="154"/>
      <c r="AJ946" s="155"/>
      <c r="AK946" s="155"/>
      <c r="AL946" s="155"/>
      <c r="AM946" s="155"/>
      <c r="AN946" s="156"/>
    </row>
    <row r="947" spans="1:40" s="28" customFormat="1" ht="19" customHeight="1">
      <c r="A947" s="153"/>
      <c r="B947" s="153"/>
      <c r="C947" s="153"/>
      <c r="D947" s="153"/>
      <c r="E947" s="154"/>
      <c r="F947" s="155"/>
      <c r="G947" s="155"/>
      <c r="H947" s="155"/>
      <c r="I947" s="155"/>
      <c r="J947" s="154"/>
      <c r="K947" s="155"/>
      <c r="L947" s="155"/>
      <c r="M947" s="155"/>
      <c r="N947" s="155"/>
      <c r="O947" s="154"/>
      <c r="P947" s="155"/>
      <c r="Q947" s="155"/>
      <c r="R947" s="155"/>
      <c r="S947" s="155"/>
      <c r="T947" s="154"/>
      <c r="U947" s="155"/>
      <c r="V947" s="155"/>
      <c r="W947" s="155"/>
      <c r="X947" s="155"/>
      <c r="Y947" s="154"/>
      <c r="Z947" s="155"/>
      <c r="AA947" s="155"/>
      <c r="AB947" s="155"/>
      <c r="AC947" s="155"/>
      <c r="AD947" s="154"/>
      <c r="AE947" s="155"/>
      <c r="AF947" s="155"/>
      <c r="AG947" s="155"/>
      <c r="AH947" s="155"/>
      <c r="AI947" s="154"/>
      <c r="AJ947" s="155"/>
      <c r="AK947" s="155"/>
      <c r="AL947" s="155"/>
      <c r="AM947" s="155"/>
      <c r="AN947" s="156"/>
    </row>
    <row r="948" spans="1:40" s="28" customFormat="1" ht="19" customHeight="1">
      <c r="A948" s="153"/>
      <c r="B948" s="153"/>
      <c r="C948" s="153"/>
      <c r="D948" s="153"/>
      <c r="E948" s="154"/>
      <c r="F948" s="155"/>
      <c r="G948" s="155"/>
      <c r="H948" s="155"/>
      <c r="I948" s="155"/>
      <c r="J948" s="154"/>
      <c r="K948" s="155"/>
      <c r="L948" s="155"/>
      <c r="M948" s="155"/>
      <c r="N948" s="155"/>
      <c r="O948" s="154"/>
      <c r="P948" s="155"/>
      <c r="Q948" s="155"/>
      <c r="R948" s="155"/>
      <c r="S948" s="155"/>
      <c r="T948" s="154"/>
      <c r="U948" s="155"/>
      <c r="V948" s="155"/>
      <c r="W948" s="155"/>
      <c r="X948" s="155"/>
      <c r="Y948" s="154"/>
      <c r="Z948" s="155"/>
      <c r="AA948" s="155"/>
      <c r="AB948" s="155"/>
      <c r="AC948" s="155"/>
      <c r="AD948" s="154"/>
      <c r="AE948" s="155"/>
      <c r="AF948" s="155"/>
      <c r="AG948" s="155"/>
      <c r="AH948" s="155"/>
      <c r="AI948" s="154"/>
      <c r="AJ948" s="155"/>
      <c r="AK948" s="155"/>
      <c r="AL948" s="155"/>
      <c r="AM948" s="155"/>
      <c r="AN948" s="156"/>
    </row>
    <row r="949" spans="1:40" s="28" customFormat="1" ht="19" customHeight="1">
      <c r="A949" s="153"/>
      <c r="B949" s="153"/>
      <c r="C949" s="153"/>
      <c r="D949" s="153"/>
      <c r="E949" s="154"/>
      <c r="F949" s="155"/>
      <c r="G949" s="155"/>
      <c r="H949" s="155"/>
      <c r="I949" s="155"/>
      <c r="J949" s="154"/>
      <c r="K949" s="155"/>
      <c r="L949" s="155"/>
      <c r="M949" s="155"/>
      <c r="N949" s="155"/>
      <c r="O949" s="154"/>
      <c r="P949" s="155"/>
      <c r="Q949" s="155"/>
      <c r="R949" s="155"/>
      <c r="S949" s="155"/>
      <c r="T949" s="154"/>
      <c r="U949" s="155"/>
      <c r="V949" s="155"/>
      <c r="W949" s="155"/>
      <c r="X949" s="155"/>
      <c r="Y949" s="154"/>
      <c r="Z949" s="155"/>
      <c r="AA949" s="155"/>
      <c r="AB949" s="155"/>
      <c r="AC949" s="155"/>
      <c r="AD949" s="154"/>
      <c r="AE949" s="155"/>
      <c r="AF949" s="155"/>
      <c r="AG949" s="155"/>
      <c r="AH949" s="155"/>
      <c r="AI949" s="154"/>
      <c r="AJ949" s="155"/>
      <c r="AK949" s="155"/>
      <c r="AL949" s="155"/>
      <c r="AM949" s="155"/>
      <c r="AN949" s="156"/>
    </row>
    <row r="950" spans="1:40" s="28" customFormat="1" ht="19" customHeight="1">
      <c r="A950" s="153"/>
      <c r="B950" s="153"/>
      <c r="C950" s="153"/>
      <c r="D950" s="153"/>
      <c r="E950" s="154"/>
      <c r="F950" s="155"/>
      <c r="G950" s="155"/>
      <c r="H950" s="155"/>
      <c r="I950" s="155"/>
      <c r="J950" s="154"/>
      <c r="K950" s="155"/>
      <c r="L950" s="155"/>
      <c r="M950" s="155"/>
      <c r="N950" s="155"/>
      <c r="O950" s="154"/>
      <c r="P950" s="155"/>
      <c r="Q950" s="155"/>
      <c r="R950" s="155"/>
      <c r="S950" s="155"/>
      <c r="T950" s="154"/>
      <c r="U950" s="155"/>
      <c r="V950" s="155"/>
      <c r="W950" s="155"/>
      <c r="X950" s="155"/>
      <c r="Y950" s="154"/>
      <c r="Z950" s="155"/>
      <c r="AA950" s="155"/>
      <c r="AB950" s="155"/>
      <c r="AC950" s="155"/>
      <c r="AD950" s="154"/>
      <c r="AE950" s="155"/>
      <c r="AF950" s="155"/>
      <c r="AG950" s="155"/>
      <c r="AH950" s="155"/>
      <c r="AI950" s="154"/>
      <c r="AJ950" s="155"/>
      <c r="AK950" s="155"/>
      <c r="AL950" s="155"/>
      <c r="AM950" s="155"/>
      <c r="AN950" s="156"/>
    </row>
    <row r="951" spans="1:40" s="28" customFormat="1" ht="19" customHeight="1">
      <c r="A951" s="153"/>
      <c r="B951" s="153"/>
      <c r="C951" s="153"/>
      <c r="D951" s="153"/>
      <c r="E951" s="154"/>
      <c r="F951" s="155"/>
      <c r="G951" s="155"/>
      <c r="H951" s="155"/>
      <c r="I951" s="155"/>
      <c r="J951" s="154"/>
      <c r="K951" s="155"/>
      <c r="L951" s="155"/>
      <c r="M951" s="155"/>
      <c r="N951" s="155"/>
      <c r="O951" s="154"/>
      <c r="P951" s="155"/>
      <c r="Q951" s="155"/>
      <c r="R951" s="155"/>
      <c r="S951" s="155"/>
      <c r="T951" s="154"/>
      <c r="U951" s="155"/>
      <c r="V951" s="155"/>
      <c r="W951" s="155"/>
      <c r="X951" s="155"/>
      <c r="Y951" s="154"/>
      <c r="Z951" s="155"/>
      <c r="AA951" s="155"/>
      <c r="AB951" s="155"/>
      <c r="AC951" s="155"/>
      <c r="AD951" s="154"/>
      <c r="AE951" s="155"/>
      <c r="AF951" s="155"/>
      <c r="AG951" s="155"/>
      <c r="AH951" s="155"/>
      <c r="AI951" s="154"/>
      <c r="AJ951" s="155"/>
      <c r="AK951" s="155"/>
      <c r="AL951" s="155"/>
      <c r="AM951" s="155"/>
      <c r="AN951" s="156"/>
    </row>
    <row r="952" spans="1:40" s="28" customFormat="1" ht="19" customHeight="1">
      <c r="A952" s="153"/>
      <c r="B952" s="153"/>
      <c r="C952" s="153"/>
      <c r="D952" s="153"/>
      <c r="E952" s="154"/>
      <c r="F952" s="155"/>
      <c r="G952" s="155"/>
      <c r="H952" s="155"/>
      <c r="I952" s="155"/>
      <c r="J952" s="154"/>
      <c r="K952" s="155"/>
      <c r="L952" s="155"/>
      <c r="M952" s="155"/>
      <c r="N952" s="155"/>
      <c r="O952" s="154"/>
      <c r="P952" s="155"/>
      <c r="Q952" s="155"/>
      <c r="R952" s="155"/>
      <c r="S952" s="155"/>
      <c r="T952" s="154"/>
      <c r="U952" s="155"/>
      <c r="V952" s="155"/>
      <c r="W952" s="155"/>
      <c r="X952" s="155"/>
      <c r="Y952" s="154"/>
      <c r="Z952" s="155"/>
      <c r="AA952" s="155"/>
      <c r="AB952" s="155"/>
      <c r="AC952" s="155"/>
      <c r="AD952" s="154"/>
      <c r="AE952" s="155"/>
      <c r="AF952" s="155"/>
      <c r="AG952" s="155"/>
      <c r="AH952" s="155"/>
      <c r="AI952" s="154"/>
      <c r="AJ952" s="155"/>
      <c r="AK952" s="155"/>
      <c r="AL952" s="155"/>
      <c r="AM952" s="155"/>
      <c r="AN952" s="156"/>
    </row>
    <row r="953" spans="1:40" s="28" customFormat="1" ht="19" customHeight="1">
      <c r="A953" s="153"/>
      <c r="B953" s="153"/>
      <c r="C953" s="153"/>
      <c r="D953" s="153"/>
      <c r="E953" s="154"/>
      <c r="F953" s="155"/>
      <c r="G953" s="155"/>
      <c r="H953" s="155"/>
      <c r="I953" s="155"/>
      <c r="J953" s="154"/>
      <c r="K953" s="155"/>
      <c r="L953" s="155"/>
      <c r="M953" s="155"/>
      <c r="N953" s="155"/>
      <c r="O953" s="154"/>
      <c r="P953" s="155"/>
      <c r="Q953" s="155"/>
      <c r="R953" s="155"/>
      <c r="S953" s="155"/>
      <c r="T953" s="154"/>
      <c r="U953" s="155"/>
      <c r="V953" s="155"/>
      <c r="W953" s="155"/>
      <c r="X953" s="155"/>
      <c r="Y953" s="154"/>
      <c r="Z953" s="155"/>
      <c r="AA953" s="155"/>
      <c r="AB953" s="155"/>
      <c r="AC953" s="155"/>
      <c r="AD953" s="154"/>
      <c r="AE953" s="155"/>
      <c r="AF953" s="155"/>
      <c r="AG953" s="155"/>
      <c r="AH953" s="155"/>
      <c r="AI953" s="154"/>
      <c r="AJ953" s="155"/>
      <c r="AK953" s="155"/>
      <c r="AL953" s="155"/>
      <c r="AM953" s="155"/>
      <c r="AN953" s="156"/>
    </row>
    <row r="954" spans="1:40" s="28" customFormat="1" ht="19" customHeight="1">
      <c r="A954" s="153"/>
      <c r="B954" s="153"/>
      <c r="C954" s="153"/>
      <c r="D954" s="153"/>
      <c r="E954" s="154"/>
      <c r="F954" s="155"/>
      <c r="G954" s="155"/>
      <c r="H954" s="155"/>
      <c r="I954" s="155"/>
      <c r="J954" s="154"/>
      <c r="K954" s="155"/>
      <c r="L954" s="155"/>
      <c r="M954" s="155"/>
      <c r="N954" s="155"/>
      <c r="O954" s="154"/>
      <c r="P954" s="155"/>
      <c r="Q954" s="155"/>
      <c r="R954" s="155"/>
      <c r="S954" s="155"/>
      <c r="T954" s="154"/>
      <c r="U954" s="155"/>
      <c r="V954" s="155"/>
      <c r="W954" s="155"/>
      <c r="X954" s="155"/>
      <c r="Y954" s="154"/>
      <c r="Z954" s="155"/>
      <c r="AA954" s="155"/>
      <c r="AB954" s="155"/>
      <c r="AC954" s="155"/>
      <c r="AD954" s="154"/>
      <c r="AE954" s="155"/>
      <c r="AF954" s="155"/>
      <c r="AG954" s="155"/>
      <c r="AH954" s="155"/>
      <c r="AI954" s="154"/>
      <c r="AJ954" s="155"/>
      <c r="AK954" s="155"/>
      <c r="AL954" s="155"/>
      <c r="AM954" s="155"/>
      <c r="AN954" s="156"/>
    </row>
    <row r="955" spans="1:40" s="28" customFormat="1" ht="19" customHeight="1">
      <c r="A955" s="153"/>
      <c r="B955" s="153"/>
      <c r="C955" s="153"/>
      <c r="D955" s="153"/>
      <c r="E955" s="154"/>
      <c r="F955" s="155"/>
      <c r="G955" s="155"/>
      <c r="H955" s="155"/>
      <c r="I955" s="155"/>
      <c r="J955" s="154"/>
      <c r="K955" s="155"/>
      <c r="L955" s="155"/>
      <c r="M955" s="155"/>
      <c r="N955" s="155"/>
      <c r="O955" s="154"/>
      <c r="P955" s="155"/>
      <c r="Q955" s="155"/>
      <c r="R955" s="155"/>
      <c r="S955" s="155"/>
      <c r="T955" s="154"/>
      <c r="U955" s="155"/>
      <c r="V955" s="155"/>
      <c r="W955" s="155"/>
      <c r="X955" s="155"/>
      <c r="Y955" s="154"/>
      <c r="Z955" s="155"/>
      <c r="AA955" s="155"/>
      <c r="AB955" s="155"/>
      <c r="AC955" s="155"/>
      <c r="AD955" s="154"/>
      <c r="AE955" s="155"/>
      <c r="AF955" s="155"/>
      <c r="AG955" s="155"/>
      <c r="AH955" s="155"/>
      <c r="AI955" s="154"/>
      <c r="AJ955" s="155"/>
      <c r="AK955" s="155"/>
      <c r="AL955" s="155"/>
      <c r="AM955" s="155"/>
      <c r="AN955" s="156"/>
    </row>
    <row r="956" spans="1:40" s="28" customFormat="1" ht="19" customHeight="1">
      <c r="A956" s="153"/>
      <c r="B956" s="153"/>
      <c r="C956" s="153"/>
      <c r="D956" s="153"/>
      <c r="E956" s="154"/>
      <c r="F956" s="155"/>
      <c r="G956" s="155"/>
      <c r="H956" s="155"/>
      <c r="I956" s="155"/>
      <c r="J956" s="154"/>
      <c r="K956" s="155"/>
      <c r="L956" s="155"/>
      <c r="M956" s="155"/>
      <c r="N956" s="155"/>
      <c r="O956" s="154"/>
      <c r="P956" s="155"/>
      <c r="Q956" s="155"/>
      <c r="R956" s="155"/>
      <c r="S956" s="155"/>
      <c r="T956" s="154"/>
      <c r="U956" s="155"/>
      <c r="V956" s="155"/>
      <c r="W956" s="155"/>
      <c r="X956" s="155"/>
      <c r="Y956" s="154"/>
      <c r="Z956" s="155"/>
      <c r="AA956" s="155"/>
      <c r="AB956" s="155"/>
      <c r="AC956" s="155"/>
      <c r="AD956" s="154"/>
      <c r="AE956" s="155"/>
      <c r="AF956" s="155"/>
      <c r="AG956" s="155"/>
      <c r="AH956" s="155"/>
      <c r="AI956" s="154"/>
      <c r="AJ956" s="155"/>
      <c r="AK956" s="155"/>
      <c r="AL956" s="155"/>
      <c r="AM956" s="155"/>
      <c r="AN956" s="156"/>
    </row>
    <row r="957" spans="1:40" s="28" customFormat="1" ht="19" customHeight="1">
      <c r="A957" s="153"/>
      <c r="B957" s="153"/>
      <c r="C957" s="153"/>
      <c r="D957" s="153"/>
      <c r="E957" s="154"/>
      <c r="F957" s="155"/>
      <c r="G957" s="155"/>
      <c r="H957" s="155"/>
      <c r="I957" s="155"/>
      <c r="J957" s="154"/>
      <c r="K957" s="155"/>
      <c r="L957" s="155"/>
      <c r="M957" s="155"/>
      <c r="N957" s="155"/>
      <c r="O957" s="154"/>
      <c r="P957" s="155"/>
      <c r="Q957" s="155"/>
      <c r="R957" s="155"/>
      <c r="S957" s="155"/>
      <c r="T957" s="154"/>
      <c r="U957" s="155"/>
      <c r="V957" s="155"/>
      <c r="W957" s="155"/>
      <c r="X957" s="155"/>
      <c r="Y957" s="154"/>
      <c r="Z957" s="155"/>
      <c r="AA957" s="155"/>
      <c r="AB957" s="155"/>
      <c r="AC957" s="155"/>
      <c r="AD957" s="154"/>
      <c r="AE957" s="155"/>
      <c r="AF957" s="155"/>
      <c r="AG957" s="155"/>
      <c r="AH957" s="155"/>
      <c r="AI957" s="154"/>
      <c r="AJ957" s="155"/>
      <c r="AK957" s="155"/>
      <c r="AL957" s="155"/>
      <c r="AM957" s="155"/>
      <c r="AN957" s="156"/>
    </row>
    <row r="958" spans="1:40" s="28" customFormat="1" ht="19" customHeight="1">
      <c r="A958" s="153"/>
      <c r="B958" s="153"/>
      <c r="C958" s="153"/>
      <c r="D958" s="153"/>
      <c r="E958" s="154"/>
      <c r="F958" s="155"/>
      <c r="G958" s="155"/>
      <c r="H958" s="155"/>
      <c r="I958" s="155"/>
      <c r="J958" s="154"/>
      <c r="K958" s="155"/>
      <c r="L958" s="155"/>
      <c r="M958" s="155"/>
      <c r="N958" s="155"/>
      <c r="O958" s="154"/>
      <c r="P958" s="155"/>
      <c r="Q958" s="155"/>
      <c r="R958" s="155"/>
      <c r="S958" s="155"/>
      <c r="T958" s="154"/>
      <c r="U958" s="155"/>
      <c r="V958" s="155"/>
      <c r="W958" s="155"/>
      <c r="X958" s="155"/>
      <c r="Y958" s="154"/>
      <c r="Z958" s="155"/>
      <c r="AA958" s="155"/>
      <c r="AB958" s="155"/>
      <c r="AC958" s="155"/>
      <c r="AD958" s="154"/>
      <c r="AE958" s="155"/>
      <c r="AF958" s="155"/>
      <c r="AG958" s="155"/>
      <c r="AH958" s="155"/>
      <c r="AI958" s="154"/>
      <c r="AJ958" s="155"/>
      <c r="AK958" s="155"/>
      <c r="AL958" s="155"/>
      <c r="AM958" s="155"/>
      <c r="AN958" s="156"/>
    </row>
    <row r="959" spans="1:40" s="28" customFormat="1" ht="19" customHeight="1">
      <c r="A959" s="153"/>
      <c r="B959" s="153"/>
      <c r="C959" s="153"/>
      <c r="D959" s="153"/>
      <c r="E959" s="154"/>
      <c r="F959" s="155"/>
      <c r="G959" s="155"/>
      <c r="H959" s="155"/>
      <c r="I959" s="155"/>
      <c r="J959" s="154"/>
      <c r="K959" s="155"/>
      <c r="L959" s="155"/>
      <c r="M959" s="155"/>
      <c r="N959" s="155"/>
      <c r="O959" s="154"/>
      <c r="P959" s="155"/>
      <c r="Q959" s="155"/>
      <c r="R959" s="155"/>
      <c r="S959" s="155"/>
      <c r="T959" s="154"/>
      <c r="U959" s="155"/>
      <c r="V959" s="155"/>
      <c r="W959" s="155"/>
      <c r="X959" s="155"/>
      <c r="Y959" s="154"/>
      <c r="Z959" s="155"/>
      <c r="AA959" s="155"/>
      <c r="AB959" s="155"/>
      <c r="AC959" s="155"/>
      <c r="AD959" s="154"/>
      <c r="AE959" s="155"/>
      <c r="AF959" s="155"/>
      <c r="AG959" s="155"/>
      <c r="AH959" s="155"/>
      <c r="AI959" s="154"/>
      <c r="AJ959" s="155"/>
      <c r="AK959" s="155"/>
      <c r="AL959" s="155"/>
      <c r="AM959" s="155"/>
      <c r="AN959" s="156"/>
    </row>
    <row r="960" spans="1:40" s="28" customFormat="1" ht="19" customHeight="1">
      <c r="A960" s="153"/>
      <c r="B960" s="153"/>
      <c r="C960" s="153"/>
      <c r="D960" s="153"/>
      <c r="E960" s="154"/>
      <c r="F960" s="155"/>
      <c r="G960" s="155"/>
      <c r="H960" s="155"/>
      <c r="I960" s="155"/>
      <c r="J960" s="154"/>
      <c r="K960" s="155"/>
      <c r="L960" s="155"/>
      <c r="M960" s="155"/>
      <c r="N960" s="155"/>
      <c r="O960" s="154"/>
      <c r="P960" s="155"/>
      <c r="Q960" s="155"/>
      <c r="R960" s="155"/>
      <c r="S960" s="155"/>
      <c r="T960" s="154"/>
      <c r="U960" s="155"/>
      <c r="V960" s="155"/>
      <c r="W960" s="155"/>
      <c r="X960" s="155"/>
      <c r="Y960" s="154"/>
      <c r="Z960" s="155"/>
      <c r="AA960" s="155"/>
      <c r="AB960" s="155"/>
      <c r="AC960" s="155"/>
      <c r="AD960" s="154"/>
      <c r="AE960" s="155"/>
      <c r="AF960" s="155"/>
      <c r="AG960" s="155"/>
      <c r="AH960" s="155"/>
      <c r="AI960" s="154"/>
      <c r="AJ960" s="155"/>
      <c r="AK960" s="155"/>
      <c r="AL960" s="155"/>
      <c r="AM960" s="155"/>
      <c r="AN960" s="156"/>
    </row>
    <row r="961" spans="1:40" s="28" customFormat="1" ht="19" customHeight="1">
      <c r="A961" s="153"/>
      <c r="B961" s="153"/>
      <c r="C961" s="153"/>
      <c r="D961" s="153"/>
      <c r="E961" s="154"/>
      <c r="F961" s="155"/>
      <c r="G961" s="155"/>
      <c r="H961" s="155"/>
      <c r="I961" s="155"/>
      <c r="J961" s="154"/>
      <c r="K961" s="155"/>
      <c r="L961" s="155"/>
      <c r="M961" s="155"/>
      <c r="N961" s="155"/>
      <c r="O961" s="154"/>
      <c r="P961" s="155"/>
      <c r="Q961" s="155"/>
      <c r="R961" s="155"/>
      <c r="S961" s="155"/>
      <c r="T961" s="154"/>
      <c r="U961" s="155"/>
      <c r="V961" s="155"/>
      <c r="W961" s="155"/>
      <c r="X961" s="155"/>
      <c r="Y961" s="154"/>
      <c r="Z961" s="155"/>
      <c r="AA961" s="155"/>
      <c r="AB961" s="155"/>
      <c r="AC961" s="155"/>
      <c r="AD961" s="154"/>
      <c r="AE961" s="155"/>
      <c r="AF961" s="155"/>
      <c r="AG961" s="155"/>
      <c r="AH961" s="155"/>
      <c r="AI961" s="154"/>
      <c r="AJ961" s="155"/>
      <c r="AK961" s="155"/>
      <c r="AL961" s="155"/>
      <c r="AM961" s="155"/>
      <c r="AN961" s="156"/>
    </row>
    <row r="962" spans="1:40" s="28" customFormat="1" ht="19" customHeight="1">
      <c r="A962" s="153"/>
      <c r="B962" s="153"/>
      <c r="C962" s="153"/>
      <c r="D962" s="153"/>
      <c r="E962" s="154"/>
      <c r="F962" s="155"/>
      <c r="G962" s="155"/>
      <c r="H962" s="155"/>
      <c r="I962" s="155"/>
      <c r="J962" s="154"/>
      <c r="K962" s="155"/>
      <c r="L962" s="155"/>
      <c r="M962" s="155"/>
      <c r="N962" s="155"/>
      <c r="O962" s="154"/>
      <c r="P962" s="155"/>
      <c r="Q962" s="155"/>
      <c r="R962" s="155"/>
      <c r="S962" s="155"/>
      <c r="T962" s="154"/>
      <c r="U962" s="155"/>
      <c r="V962" s="155"/>
      <c r="W962" s="155"/>
      <c r="X962" s="155"/>
      <c r="Y962" s="154"/>
      <c r="Z962" s="155"/>
      <c r="AA962" s="155"/>
      <c r="AB962" s="155"/>
      <c r="AC962" s="155"/>
      <c r="AD962" s="154"/>
      <c r="AE962" s="155"/>
      <c r="AF962" s="155"/>
      <c r="AG962" s="155"/>
      <c r="AH962" s="155"/>
      <c r="AI962" s="154"/>
      <c r="AJ962" s="155"/>
      <c r="AK962" s="155"/>
      <c r="AL962" s="155"/>
      <c r="AM962" s="155"/>
      <c r="AN962" s="156"/>
    </row>
    <row r="963" spans="1:40" s="28" customFormat="1" ht="19" customHeight="1">
      <c r="A963" s="153"/>
      <c r="B963" s="153"/>
      <c r="C963" s="153"/>
      <c r="D963" s="153"/>
      <c r="E963" s="154"/>
      <c r="F963" s="155"/>
      <c r="G963" s="155"/>
      <c r="H963" s="155"/>
      <c r="I963" s="155"/>
      <c r="J963" s="154"/>
      <c r="K963" s="155"/>
      <c r="L963" s="155"/>
      <c r="M963" s="155"/>
      <c r="N963" s="155"/>
      <c r="O963" s="154"/>
      <c r="P963" s="155"/>
      <c r="Q963" s="155"/>
      <c r="R963" s="155"/>
      <c r="S963" s="155"/>
      <c r="T963" s="154"/>
      <c r="U963" s="155"/>
      <c r="V963" s="155"/>
      <c r="W963" s="155"/>
      <c r="X963" s="155"/>
      <c r="Y963" s="154"/>
      <c r="Z963" s="155"/>
      <c r="AA963" s="155"/>
      <c r="AB963" s="155"/>
      <c r="AC963" s="155"/>
      <c r="AD963" s="154"/>
      <c r="AE963" s="155"/>
      <c r="AF963" s="155"/>
      <c r="AG963" s="155"/>
      <c r="AH963" s="155"/>
      <c r="AI963" s="154"/>
      <c r="AJ963" s="155"/>
      <c r="AK963" s="155"/>
      <c r="AL963" s="155"/>
      <c r="AM963" s="155"/>
      <c r="AN963" s="156"/>
    </row>
    <row r="964" spans="1:40" s="28" customFormat="1" ht="19" customHeight="1">
      <c r="A964" s="153"/>
      <c r="B964" s="153"/>
      <c r="C964" s="153"/>
      <c r="D964" s="153"/>
      <c r="E964" s="154"/>
      <c r="F964" s="155"/>
      <c r="G964" s="155"/>
      <c r="H964" s="155"/>
      <c r="I964" s="155"/>
      <c r="J964" s="154"/>
      <c r="K964" s="155"/>
      <c r="L964" s="155"/>
      <c r="M964" s="155"/>
      <c r="N964" s="155"/>
      <c r="O964" s="154"/>
      <c r="P964" s="155"/>
      <c r="Q964" s="155"/>
      <c r="R964" s="155"/>
      <c r="S964" s="155"/>
      <c r="T964" s="154"/>
      <c r="U964" s="155"/>
      <c r="V964" s="155"/>
      <c r="W964" s="155"/>
      <c r="X964" s="155"/>
      <c r="Y964" s="154"/>
      <c r="Z964" s="155"/>
      <c r="AA964" s="155"/>
      <c r="AB964" s="155"/>
      <c r="AC964" s="155"/>
      <c r="AD964" s="154"/>
      <c r="AE964" s="155"/>
      <c r="AF964" s="155"/>
      <c r="AG964" s="155"/>
      <c r="AH964" s="155"/>
      <c r="AI964" s="154"/>
      <c r="AJ964" s="155"/>
      <c r="AK964" s="155"/>
      <c r="AL964" s="155"/>
      <c r="AM964" s="155"/>
      <c r="AN964" s="156"/>
    </row>
    <row r="965" spans="1:40" s="28" customFormat="1" ht="19" customHeight="1">
      <c r="A965" s="153"/>
      <c r="B965" s="153"/>
      <c r="C965" s="153"/>
      <c r="D965" s="153"/>
      <c r="E965" s="154"/>
      <c r="F965" s="155"/>
      <c r="G965" s="155"/>
      <c r="H965" s="155"/>
      <c r="I965" s="155"/>
      <c r="J965" s="154"/>
      <c r="K965" s="155"/>
      <c r="L965" s="155"/>
      <c r="M965" s="155"/>
      <c r="N965" s="155"/>
      <c r="O965" s="154"/>
      <c r="P965" s="155"/>
      <c r="Q965" s="155"/>
      <c r="R965" s="155"/>
      <c r="S965" s="155"/>
      <c r="T965" s="154"/>
      <c r="U965" s="155"/>
      <c r="V965" s="155"/>
      <c r="W965" s="155"/>
      <c r="X965" s="155"/>
      <c r="Y965" s="154"/>
      <c r="Z965" s="155"/>
      <c r="AA965" s="155"/>
      <c r="AB965" s="155"/>
      <c r="AC965" s="155"/>
      <c r="AD965" s="154"/>
      <c r="AE965" s="155"/>
      <c r="AF965" s="155"/>
      <c r="AG965" s="155"/>
      <c r="AH965" s="155"/>
      <c r="AI965" s="154"/>
      <c r="AJ965" s="155"/>
      <c r="AK965" s="155"/>
      <c r="AL965" s="155"/>
      <c r="AM965" s="155"/>
      <c r="AN965" s="156"/>
    </row>
    <row r="966" spans="1:40" s="28" customFormat="1" ht="19" customHeight="1">
      <c r="A966" s="153"/>
      <c r="B966" s="153"/>
      <c r="C966" s="153"/>
      <c r="D966" s="153"/>
      <c r="E966" s="154"/>
      <c r="F966" s="155"/>
      <c r="G966" s="155"/>
      <c r="H966" s="155"/>
      <c r="I966" s="155"/>
      <c r="J966" s="154"/>
      <c r="K966" s="155"/>
      <c r="L966" s="155"/>
      <c r="M966" s="155"/>
      <c r="N966" s="155"/>
      <c r="O966" s="154"/>
      <c r="P966" s="155"/>
      <c r="Q966" s="155"/>
      <c r="R966" s="155"/>
      <c r="S966" s="155"/>
      <c r="T966" s="154"/>
      <c r="U966" s="155"/>
      <c r="V966" s="155"/>
      <c r="W966" s="155"/>
      <c r="X966" s="155"/>
      <c r="Y966" s="154"/>
      <c r="Z966" s="155"/>
      <c r="AA966" s="155"/>
      <c r="AB966" s="155"/>
      <c r="AC966" s="155"/>
      <c r="AD966" s="154"/>
      <c r="AE966" s="155"/>
      <c r="AF966" s="155"/>
      <c r="AG966" s="155"/>
      <c r="AH966" s="155"/>
      <c r="AI966" s="154"/>
      <c r="AJ966" s="155"/>
      <c r="AK966" s="155"/>
      <c r="AL966" s="155"/>
      <c r="AM966" s="155"/>
      <c r="AN966" s="156"/>
    </row>
    <row r="967" spans="1:40" s="28" customFormat="1" ht="19" customHeight="1">
      <c r="A967" s="153"/>
      <c r="B967" s="153"/>
      <c r="C967" s="153"/>
      <c r="D967" s="153"/>
      <c r="E967" s="154"/>
      <c r="F967" s="155"/>
      <c r="G967" s="155"/>
      <c r="H967" s="155"/>
      <c r="I967" s="155"/>
      <c r="J967" s="154"/>
      <c r="K967" s="155"/>
      <c r="L967" s="155"/>
      <c r="M967" s="155"/>
      <c r="N967" s="155"/>
      <c r="O967" s="154"/>
      <c r="P967" s="155"/>
      <c r="Q967" s="155"/>
      <c r="R967" s="155"/>
      <c r="S967" s="155"/>
      <c r="T967" s="154"/>
      <c r="U967" s="155"/>
      <c r="V967" s="155"/>
      <c r="W967" s="155"/>
      <c r="X967" s="155"/>
      <c r="Y967" s="154"/>
      <c r="Z967" s="155"/>
      <c r="AA967" s="155"/>
      <c r="AB967" s="155"/>
      <c r="AC967" s="155"/>
      <c r="AD967" s="154"/>
      <c r="AE967" s="155"/>
      <c r="AF967" s="155"/>
      <c r="AG967" s="155"/>
      <c r="AH967" s="155"/>
      <c r="AI967" s="154"/>
      <c r="AJ967" s="155"/>
      <c r="AK967" s="155"/>
      <c r="AL967" s="155"/>
      <c r="AM967" s="155"/>
      <c r="AN967" s="156"/>
    </row>
    <row r="968" spans="1:40" s="28" customFormat="1" ht="19" customHeight="1">
      <c r="A968" s="153"/>
      <c r="B968" s="153"/>
      <c r="C968" s="153"/>
      <c r="D968" s="153"/>
      <c r="E968" s="154"/>
      <c r="F968" s="155"/>
      <c r="G968" s="155"/>
      <c r="H968" s="155"/>
      <c r="I968" s="155"/>
      <c r="J968" s="154"/>
      <c r="K968" s="155"/>
      <c r="L968" s="155"/>
      <c r="M968" s="155"/>
      <c r="N968" s="155"/>
      <c r="O968" s="154"/>
      <c r="P968" s="155"/>
      <c r="Q968" s="155"/>
      <c r="R968" s="155"/>
      <c r="S968" s="155"/>
      <c r="T968" s="154"/>
      <c r="U968" s="155"/>
      <c r="V968" s="155"/>
      <c r="W968" s="155"/>
      <c r="X968" s="155"/>
      <c r="Y968" s="154"/>
      <c r="Z968" s="155"/>
      <c r="AA968" s="155"/>
      <c r="AB968" s="155"/>
      <c r="AC968" s="155"/>
      <c r="AD968" s="154"/>
      <c r="AE968" s="155"/>
      <c r="AF968" s="155"/>
      <c r="AG968" s="155"/>
      <c r="AH968" s="155"/>
      <c r="AI968" s="154"/>
      <c r="AJ968" s="155"/>
      <c r="AK968" s="155"/>
      <c r="AL968" s="155"/>
      <c r="AM968" s="155"/>
      <c r="AN968" s="156"/>
    </row>
    <row r="969" spans="1:40" s="28" customFormat="1" ht="19" customHeight="1">
      <c r="A969" s="153"/>
      <c r="B969" s="153"/>
      <c r="C969" s="153"/>
      <c r="D969" s="153"/>
      <c r="E969" s="154"/>
      <c r="F969" s="155"/>
      <c r="G969" s="155"/>
      <c r="H969" s="155"/>
      <c r="I969" s="155"/>
      <c r="J969" s="154"/>
      <c r="K969" s="155"/>
      <c r="L969" s="155"/>
      <c r="M969" s="155"/>
      <c r="N969" s="155"/>
      <c r="O969" s="154"/>
      <c r="P969" s="155"/>
      <c r="Q969" s="155"/>
      <c r="R969" s="155"/>
      <c r="S969" s="155"/>
      <c r="T969" s="154"/>
      <c r="U969" s="155"/>
      <c r="V969" s="155"/>
      <c r="W969" s="155"/>
      <c r="X969" s="155"/>
      <c r="Y969" s="154"/>
      <c r="Z969" s="155"/>
      <c r="AA969" s="155"/>
      <c r="AB969" s="155"/>
      <c r="AC969" s="155"/>
      <c r="AD969" s="154"/>
      <c r="AE969" s="155"/>
      <c r="AF969" s="155"/>
      <c r="AG969" s="155"/>
      <c r="AH969" s="155"/>
      <c r="AI969" s="154"/>
      <c r="AJ969" s="155"/>
      <c r="AK969" s="155"/>
      <c r="AL969" s="155"/>
      <c r="AM969" s="155"/>
      <c r="AN969" s="156"/>
    </row>
    <row r="970" spans="1:40" s="28" customFormat="1" ht="19" customHeight="1">
      <c r="A970" s="153"/>
      <c r="B970" s="153"/>
      <c r="C970" s="153"/>
      <c r="D970" s="153"/>
      <c r="E970" s="154"/>
      <c r="F970" s="155"/>
      <c r="G970" s="155"/>
      <c r="H970" s="155"/>
      <c r="I970" s="155"/>
      <c r="J970" s="154"/>
      <c r="K970" s="155"/>
      <c r="L970" s="155"/>
      <c r="M970" s="155"/>
      <c r="N970" s="155"/>
      <c r="O970" s="154"/>
      <c r="P970" s="155"/>
      <c r="Q970" s="155"/>
      <c r="R970" s="155"/>
      <c r="S970" s="155"/>
      <c r="T970" s="154"/>
      <c r="U970" s="155"/>
      <c r="V970" s="155"/>
      <c r="W970" s="155"/>
      <c r="X970" s="155"/>
      <c r="Y970" s="154"/>
      <c r="Z970" s="155"/>
      <c r="AA970" s="155"/>
      <c r="AB970" s="155"/>
      <c r="AC970" s="155"/>
      <c r="AD970" s="154"/>
      <c r="AE970" s="155"/>
      <c r="AF970" s="155"/>
      <c r="AG970" s="155"/>
      <c r="AH970" s="155"/>
      <c r="AI970" s="154"/>
      <c r="AJ970" s="155"/>
      <c r="AK970" s="155"/>
      <c r="AL970" s="155"/>
      <c r="AM970" s="155"/>
      <c r="AN970" s="156"/>
    </row>
    <row r="971" spans="1:40" s="28" customFormat="1" ht="19" customHeight="1">
      <c r="A971" s="153"/>
      <c r="B971" s="153"/>
      <c r="C971" s="153"/>
      <c r="D971" s="153"/>
      <c r="E971" s="154"/>
      <c r="F971" s="155"/>
      <c r="G971" s="155"/>
      <c r="H971" s="155"/>
      <c r="I971" s="155"/>
      <c r="J971" s="154"/>
      <c r="K971" s="155"/>
      <c r="L971" s="155"/>
      <c r="M971" s="155"/>
      <c r="N971" s="155"/>
      <c r="O971" s="154"/>
      <c r="P971" s="155"/>
      <c r="Q971" s="155"/>
      <c r="R971" s="155"/>
      <c r="S971" s="155"/>
      <c r="T971" s="154"/>
      <c r="U971" s="155"/>
      <c r="V971" s="155"/>
      <c r="W971" s="155"/>
      <c r="X971" s="155"/>
      <c r="Y971" s="154"/>
      <c r="Z971" s="155"/>
      <c r="AA971" s="155"/>
      <c r="AB971" s="155"/>
      <c r="AC971" s="155"/>
      <c r="AD971" s="154"/>
      <c r="AE971" s="155"/>
      <c r="AF971" s="155"/>
      <c r="AG971" s="155"/>
      <c r="AH971" s="155"/>
      <c r="AI971" s="154"/>
      <c r="AJ971" s="155"/>
      <c r="AK971" s="155"/>
      <c r="AL971" s="155"/>
      <c r="AM971" s="155"/>
      <c r="AN971" s="156"/>
    </row>
    <row r="972" spans="1:40" s="28" customFormat="1" ht="19" customHeight="1">
      <c r="A972" s="153"/>
      <c r="B972" s="153"/>
      <c r="C972" s="153"/>
      <c r="D972" s="153"/>
      <c r="E972" s="154"/>
      <c r="F972" s="155"/>
      <c r="G972" s="155"/>
      <c r="H972" s="155"/>
      <c r="I972" s="155"/>
      <c r="J972" s="154"/>
      <c r="K972" s="155"/>
      <c r="L972" s="155"/>
      <c r="M972" s="155"/>
      <c r="N972" s="155"/>
      <c r="O972" s="154"/>
      <c r="P972" s="155"/>
      <c r="Q972" s="155"/>
      <c r="R972" s="155"/>
      <c r="S972" s="155"/>
      <c r="T972" s="154"/>
      <c r="U972" s="155"/>
      <c r="V972" s="155"/>
      <c r="W972" s="155"/>
      <c r="X972" s="155"/>
      <c r="Y972" s="154"/>
      <c r="Z972" s="155"/>
      <c r="AA972" s="155"/>
      <c r="AB972" s="155"/>
      <c r="AC972" s="155"/>
      <c r="AD972" s="154"/>
      <c r="AE972" s="155"/>
      <c r="AF972" s="155"/>
      <c r="AG972" s="155"/>
      <c r="AH972" s="155"/>
      <c r="AI972" s="154"/>
      <c r="AJ972" s="155"/>
      <c r="AK972" s="155"/>
      <c r="AL972" s="155"/>
      <c r="AM972" s="155"/>
      <c r="AN972" s="156"/>
    </row>
    <row r="973" spans="1:40" s="28" customFormat="1" ht="19" customHeight="1">
      <c r="A973" s="153"/>
      <c r="B973" s="153"/>
      <c r="C973" s="153"/>
      <c r="D973" s="153"/>
      <c r="E973" s="154"/>
      <c r="F973" s="155"/>
      <c r="G973" s="155"/>
      <c r="H973" s="155"/>
      <c r="I973" s="155"/>
      <c r="J973" s="154"/>
      <c r="K973" s="155"/>
      <c r="L973" s="155"/>
      <c r="M973" s="155"/>
      <c r="N973" s="155"/>
      <c r="O973" s="154"/>
      <c r="P973" s="155"/>
      <c r="Q973" s="155"/>
      <c r="R973" s="155"/>
      <c r="S973" s="155"/>
      <c r="T973" s="154"/>
      <c r="U973" s="155"/>
      <c r="V973" s="155"/>
      <c r="W973" s="155"/>
      <c r="X973" s="155"/>
      <c r="Y973" s="154"/>
      <c r="Z973" s="155"/>
      <c r="AA973" s="155"/>
      <c r="AB973" s="155"/>
      <c r="AC973" s="155"/>
      <c r="AD973" s="154"/>
      <c r="AE973" s="155"/>
      <c r="AF973" s="155"/>
      <c r="AG973" s="155"/>
      <c r="AH973" s="155"/>
      <c r="AI973" s="154"/>
      <c r="AJ973" s="155"/>
      <c r="AK973" s="155"/>
      <c r="AL973" s="155"/>
      <c r="AM973" s="155"/>
      <c r="AN973" s="156"/>
    </row>
    <row r="974" spans="1:40" s="28" customFormat="1" ht="19" customHeight="1">
      <c r="A974" s="153"/>
      <c r="B974" s="153"/>
      <c r="C974" s="153"/>
      <c r="D974" s="153"/>
      <c r="E974" s="154"/>
      <c r="F974" s="155"/>
      <c r="G974" s="155"/>
      <c r="H974" s="155"/>
      <c r="I974" s="155"/>
      <c r="J974" s="154"/>
      <c r="K974" s="155"/>
      <c r="L974" s="155"/>
      <c r="M974" s="155"/>
      <c r="N974" s="155"/>
      <c r="O974" s="154"/>
      <c r="P974" s="155"/>
      <c r="Q974" s="155"/>
      <c r="R974" s="155"/>
      <c r="S974" s="155"/>
      <c r="T974" s="154"/>
      <c r="U974" s="155"/>
      <c r="V974" s="155"/>
      <c r="W974" s="155"/>
      <c r="X974" s="155"/>
      <c r="Y974" s="154"/>
      <c r="Z974" s="155"/>
      <c r="AA974" s="155"/>
      <c r="AB974" s="155"/>
      <c r="AC974" s="155"/>
      <c r="AD974" s="154"/>
      <c r="AE974" s="155"/>
      <c r="AF974" s="155"/>
      <c r="AG974" s="155"/>
      <c r="AH974" s="155"/>
      <c r="AI974" s="154"/>
      <c r="AJ974" s="155"/>
      <c r="AK974" s="155"/>
      <c r="AL974" s="155"/>
      <c r="AM974" s="155"/>
      <c r="AN974" s="156"/>
    </row>
    <row r="975" spans="1:40" s="28" customFormat="1" ht="19" customHeight="1">
      <c r="A975" s="153"/>
      <c r="B975" s="153"/>
      <c r="C975" s="153"/>
      <c r="D975" s="153"/>
      <c r="E975" s="154"/>
      <c r="F975" s="155"/>
      <c r="G975" s="155"/>
      <c r="H975" s="155"/>
      <c r="I975" s="155"/>
      <c r="J975" s="154"/>
      <c r="K975" s="155"/>
      <c r="L975" s="155"/>
      <c r="M975" s="155"/>
      <c r="N975" s="155"/>
      <c r="O975" s="154"/>
      <c r="P975" s="155"/>
      <c r="Q975" s="155"/>
      <c r="R975" s="155"/>
      <c r="S975" s="155"/>
      <c r="T975" s="154"/>
      <c r="U975" s="155"/>
      <c r="V975" s="155"/>
      <c r="W975" s="155"/>
      <c r="X975" s="155"/>
      <c r="Y975" s="154"/>
      <c r="Z975" s="155"/>
      <c r="AA975" s="155"/>
      <c r="AB975" s="155"/>
      <c r="AC975" s="155"/>
      <c r="AD975" s="154"/>
      <c r="AE975" s="155"/>
      <c r="AF975" s="155"/>
      <c r="AG975" s="155"/>
      <c r="AH975" s="155"/>
      <c r="AI975" s="154"/>
      <c r="AJ975" s="155"/>
      <c r="AK975" s="155"/>
      <c r="AL975" s="155"/>
      <c r="AM975" s="155"/>
      <c r="AN975" s="156"/>
    </row>
    <row r="976" spans="1:40" s="28" customFormat="1" ht="19" customHeight="1">
      <c r="A976" s="153"/>
      <c r="B976" s="153"/>
      <c r="C976" s="153"/>
      <c r="D976" s="153"/>
      <c r="E976" s="154"/>
      <c r="F976" s="155"/>
      <c r="G976" s="155"/>
      <c r="H976" s="155"/>
      <c r="I976" s="155"/>
      <c r="J976" s="154"/>
      <c r="K976" s="155"/>
      <c r="L976" s="155"/>
      <c r="M976" s="155"/>
      <c r="N976" s="155"/>
      <c r="O976" s="154"/>
      <c r="P976" s="155"/>
      <c r="Q976" s="155"/>
      <c r="R976" s="155"/>
      <c r="S976" s="155"/>
      <c r="T976" s="154"/>
      <c r="U976" s="155"/>
      <c r="V976" s="155"/>
      <c r="W976" s="155"/>
      <c r="X976" s="155"/>
      <c r="Y976" s="154"/>
      <c r="Z976" s="155"/>
      <c r="AA976" s="155"/>
      <c r="AB976" s="155"/>
      <c r="AC976" s="155"/>
      <c r="AD976" s="154"/>
      <c r="AE976" s="155"/>
      <c r="AF976" s="155"/>
      <c r="AG976" s="155"/>
      <c r="AH976" s="155"/>
      <c r="AI976" s="154"/>
      <c r="AJ976" s="155"/>
      <c r="AK976" s="155"/>
      <c r="AL976" s="155"/>
      <c r="AM976" s="155"/>
      <c r="AN976" s="156"/>
    </row>
    <row r="977" spans="1:40" s="28" customFormat="1" ht="19" customHeight="1">
      <c r="A977" s="153"/>
      <c r="B977" s="153"/>
      <c r="C977" s="153"/>
      <c r="D977" s="153"/>
      <c r="E977" s="154"/>
      <c r="F977" s="155"/>
      <c r="G977" s="155"/>
      <c r="H977" s="155"/>
      <c r="I977" s="155"/>
      <c r="J977" s="154"/>
      <c r="K977" s="155"/>
      <c r="L977" s="155"/>
      <c r="M977" s="155"/>
      <c r="N977" s="155"/>
      <c r="O977" s="154"/>
      <c r="P977" s="155"/>
      <c r="Q977" s="155"/>
      <c r="R977" s="155"/>
      <c r="S977" s="155"/>
      <c r="T977" s="154"/>
      <c r="U977" s="155"/>
      <c r="V977" s="155"/>
      <c r="W977" s="155"/>
      <c r="X977" s="155"/>
      <c r="Y977" s="154"/>
      <c r="Z977" s="155"/>
      <c r="AA977" s="155"/>
      <c r="AB977" s="155"/>
      <c r="AC977" s="155"/>
      <c r="AD977" s="154"/>
      <c r="AE977" s="155"/>
      <c r="AF977" s="155"/>
      <c r="AG977" s="155"/>
      <c r="AH977" s="155"/>
      <c r="AI977" s="154"/>
      <c r="AJ977" s="155"/>
      <c r="AK977" s="155"/>
      <c r="AL977" s="155"/>
      <c r="AM977" s="155"/>
      <c r="AN977" s="156"/>
    </row>
    <row r="978" spans="1:40" s="28" customFormat="1" ht="19" customHeight="1">
      <c r="A978" s="153"/>
      <c r="B978" s="153"/>
      <c r="C978" s="153"/>
      <c r="D978" s="153"/>
      <c r="E978" s="154"/>
      <c r="F978" s="155"/>
      <c r="G978" s="155"/>
      <c r="H978" s="155"/>
      <c r="I978" s="155"/>
      <c r="J978" s="154"/>
      <c r="K978" s="155"/>
      <c r="L978" s="155"/>
      <c r="M978" s="155"/>
      <c r="N978" s="155"/>
      <c r="O978" s="154"/>
      <c r="P978" s="155"/>
      <c r="Q978" s="155"/>
      <c r="R978" s="155"/>
      <c r="S978" s="155"/>
      <c r="T978" s="154"/>
      <c r="U978" s="155"/>
      <c r="V978" s="155"/>
      <c r="W978" s="155"/>
      <c r="X978" s="155"/>
      <c r="Y978" s="154"/>
      <c r="Z978" s="155"/>
      <c r="AA978" s="155"/>
      <c r="AB978" s="155"/>
      <c r="AC978" s="155"/>
      <c r="AD978" s="154"/>
      <c r="AE978" s="155"/>
      <c r="AF978" s="155"/>
      <c r="AG978" s="155"/>
      <c r="AH978" s="155"/>
      <c r="AI978" s="154"/>
      <c r="AJ978" s="155"/>
      <c r="AK978" s="155"/>
      <c r="AL978" s="155"/>
      <c r="AM978" s="155"/>
      <c r="AN978" s="156"/>
    </row>
    <row r="979" spans="1:40" s="28" customFormat="1" ht="19" customHeight="1">
      <c r="A979" s="153"/>
      <c r="B979" s="153"/>
      <c r="C979" s="153"/>
      <c r="D979" s="153"/>
      <c r="E979" s="154"/>
      <c r="F979" s="155"/>
      <c r="G979" s="155"/>
      <c r="H979" s="155"/>
      <c r="I979" s="155"/>
      <c r="J979" s="154"/>
      <c r="K979" s="155"/>
      <c r="L979" s="155"/>
      <c r="M979" s="155"/>
      <c r="N979" s="155"/>
      <c r="O979" s="154"/>
      <c r="P979" s="155"/>
      <c r="Q979" s="155"/>
      <c r="R979" s="155"/>
      <c r="S979" s="155"/>
      <c r="T979" s="154"/>
      <c r="U979" s="155"/>
      <c r="V979" s="155"/>
      <c r="W979" s="155"/>
      <c r="X979" s="155"/>
      <c r="Y979" s="154"/>
      <c r="Z979" s="155"/>
      <c r="AA979" s="155"/>
      <c r="AB979" s="155"/>
      <c r="AC979" s="155"/>
      <c r="AD979" s="154"/>
      <c r="AE979" s="155"/>
      <c r="AF979" s="155"/>
      <c r="AG979" s="155"/>
      <c r="AH979" s="155"/>
      <c r="AI979" s="154"/>
      <c r="AJ979" s="155"/>
      <c r="AK979" s="155"/>
      <c r="AL979" s="155"/>
      <c r="AM979" s="155"/>
      <c r="AN979" s="156"/>
    </row>
    <row r="980" spans="1:40" s="28" customFormat="1" ht="19" customHeight="1">
      <c r="A980" s="153"/>
      <c r="B980" s="153"/>
      <c r="C980" s="153"/>
      <c r="D980" s="153"/>
      <c r="E980" s="154"/>
      <c r="F980" s="155"/>
      <c r="G980" s="155"/>
      <c r="H980" s="155"/>
      <c r="I980" s="155"/>
      <c r="J980" s="154"/>
      <c r="K980" s="155"/>
      <c r="L980" s="155"/>
      <c r="M980" s="155"/>
      <c r="N980" s="155"/>
      <c r="O980" s="154"/>
      <c r="P980" s="155"/>
      <c r="Q980" s="155"/>
      <c r="R980" s="155"/>
      <c r="S980" s="155"/>
      <c r="T980" s="154"/>
      <c r="U980" s="155"/>
      <c r="V980" s="155"/>
      <c r="W980" s="155"/>
      <c r="X980" s="155"/>
      <c r="Y980" s="154"/>
      <c r="Z980" s="155"/>
      <c r="AA980" s="155"/>
      <c r="AB980" s="155"/>
      <c r="AC980" s="155"/>
      <c r="AD980" s="154"/>
      <c r="AE980" s="155"/>
      <c r="AF980" s="155"/>
      <c r="AG980" s="155"/>
      <c r="AH980" s="155"/>
      <c r="AI980" s="154"/>
      <c r="AJ980" s="155"/>
      <c r="AK980" s="155"/>
      <c r="AL980" s="155"/>
      <c r="AM980" s="155"/>
      <c r="AN980" s="156"/>
    </row>
    <row r="981" spans="1:40" s="28" customFormat="1" ht="19" customHeight="1">
      <c r="A981" s="153"/>
      <c r="B981" s="153"/>
      <c r="C981" s="153"/>
      <c r="D981" s="153"/>
      <c r="E981" s="154"/>
      <c r="F981" s="155"/>
      <c r="G981" s="155"/>
      <c r="H981" s="155"/>
      <c r="I981" s="155"/>
      <c r="J981" s="154"/>
      <c r="K981" s="155"/>
      <c r="L981" s="155"/>
      <c r="M981" s="155"/>
      <c r="N981" s="155"/>
      <c r="O981" s="154"/>
      <c r="P981" s="155"/>
      <c r="Q981" s="155"/>
      <c r="R981" s="155"/>
      <c r="S981" s="155"/>
      <c r="T981" s="154"/>
      <c r="U981" s="155"/>
      <c r="V981" s="155"/>
      <c r="W981" s="155"/>
      <c r="X981" s="155"/>
      <c r="Y981" s="154"/>
      <c r="Z981" s="155"/>
      <c r="AA981" s="155"/>
      <c r="AB981" s="155"/>
      <c r="AC981" s="155"/>
      <c r="AD981" s="154"/>
      <c r="AE981" s="155"/>
      <c r="AF981" s="155"/>
      <c r="AG981" s="155"/>
      <c r="AH981" s="155"/>
      <c r="AI981" s="154"/>
      <c r="AJ981" s="155"/>
      <c r="AK981" s="155"/>
      <c r="AL981" s="155"/>
      <c r="AM981" s="155"/>
      <c r="AN981" s="156"/>
    </row>
    <row r="982" spans="1:40" s="28" customFormat="1" ht="19" customHeight="1">
      <c r="A982" s="153"/>
      <c r="B982" s="153"/>
      <c r="C982" s="153"/>
      <c r="D982" s="153"/>
      <c r="E982" s="154"/>
      <c r="F982" s="155"/>
      <c r="G982" s="155"/>
      <c r="H982" s="155"/>
      <c r="I982" s="155"/>
      <c r="J982" s="154"/>
      <c r="K982" s="155"/>
      <c r="L982" s="155"/>
      <c r="M982" s="155"/>
      <c r="N982" s="155"/>
      <c r="O982" s="154"/>
      <c r="P982" s="155"/>
      <c r="Q982" s="155"/>
      <c r="R982" s="155"/>
      <c r="S982" s="155"/>
      <c r="T982" s="154"/>
      <c r="U982" s="155"/>
      <c r="V982" s="155"/>
      <c r="W982" s="155"/>
      <c r="X982" s="155"/>
      <c r="Y982" s="154"/>
      <c r="Z982" s="155"/>
      <c r="AA982" s="155"/>
      <c r="AB982" s="155"/>
      <c r="AC982" s="155"/>
      <c r="AD982" s="154"/>
      <c r="AE982" s="155"/>
      <c r="AF982" s="155"/>
      <c r="AG982" s="155"/>
      <c r="AH982" s="155"/>
      <c r="AI982" s="154"/>
      <c r="AJ982" s="155"/>
      <c r="AK982" s="155"/>
      <c r="AL982" s="155"/>
      <c r="AM982" s="155"/>
      <c r="AN982" s="156"/>
    </row>
    <row r="983" spans="1:40" s="28" customFormat="1" ht="19" customHeight="1">
      <c r="A983" s="153"/>
      <c r="B983" s="153"/>
      <c r="C983" s="153"/>
      <c r="D983" s="153"/>
      <c r="E983" s="154"/>
      <c r="F983" s="155"/>
      <c r="G983" s="155"/>
      <c r="H983" s="155"/>
      <c r="I983" s="155"/>
      <c r="J983" s="154"/>
      <c r="K983" s="155"/>
      <c r="L983" s="155"/>
      <c r="M983" s="155"/>
      <c r="N983" s="155"/>
      <c r="O983" s="154"/>
      <c r="P983" s="155"/>
      <c r="Q983" s="155"/>
      <c r="R983" s="155"/>
      <c r="S983" s="155"/>
      <c r="T983" s="154"/>
      <c r="U983" s="155"/>
      <c r="V983" s="155"/>
      <c r="W983" s="155"/>
      <c r="X983" s="155"/>
      <c r="Y983" s="154"/>
      <c r="Z983" s="155"/>
      <c r="AA983" s="155"/>
      <c r="AB983" s="155"/>
      <c r="AC983" s="155"/>
      <c r="AD983" s="154"/>
      <c r="AE983" s="155"/>
      <c r="AF983" s="155"/>
      <c r="AG983" s="155"/>
      <c r="AH983" s="155"/>
      <c r="AI983" s="154"/>
      <c r="AJ983" s="155"/>
      <c r="AK983" s="155"/>
      <c r="AL983" s="155"/>
      <c r="AM983" s="155"/>
      <c r="AN983" s="156"/>
    </row>
    <row r="984" spans="1:40" s="28" customFormat="1" ht="19" customHeight="1">
      <c r="A984" s="153"/>
      <c r="B984" s="153"/>
      <c r="C984" s="153"/>
      <c r="D984" s="153"/>
      <c r="E984" s="154"/>
      <c r="F984" s="155"/>
      <c r="G984" s="155"/>
      <c r="H984" s="155"/>
      <c r="I984" s="155"/>
      <c r="J984" s="154"/>
      <c r="K984" s="155"/>
      <c r="L984" s="155"/>
      <c r="M984" s="155"/>
      <c r="N984" s="155"/>
      <c r="O984" s="154"/>
      <c r="P984" s="155"/>
      <c r="Q984" s="155"/>
      <c r="R984" s="155"/>
      <c r="S984" s="155"/>
      <c r="T984" s="154"/>
      <c r="U984" s="155"/>
      <c r="V984" s="155"/>
      <c r="W984" s="155"/>
      <c r="X984" s="155"/>
      <c r="Y984" s="154"/>
      <c r="Z984" s="155"/>
      <c r="AA984" s="155"/>
      <c r="AB984" s="155"/>
      <c r="AC984" s="155"/>
      <c r="AD984" s="154"/>
      <c r="AE984" s="155"/>
      <c r="AF984" s="155"/>
      <c r="AG984" s="155"/>
      <c r="AH984" s="155"/>
      <c r="AI984" s="154"/>
      <c r="AJ984" s="155"/>
      <c r="AK984" s="155"/>
      <c r="AL984" s="155"/>
      <c r="AM984" s="155"/>
      <c r="AN984" s="156"/>
    </row>
    <row r="985" spans="1:40" s="28" customFormat="1" ht="19" customHeight="1">
      <c r="A985" s="153"/>
      <c r="B985" s="153"/>
      <c r="C985" s="153"/>
      <c r="D985" s="153"/>
      <c r="E985" s="154"/>
      <c r="F985" s="155"/>
      <c r="G985" s="155"/>
      <c r="H985" s="155"/>
      <c r="I985" s="155"/>
      <c r="J985" s="154"/>
      <c r="K985" s="155"/>
      <c r="L985" s="155"/>
      <c r="M985" s="155"/>
      <c r="N985" s="155"/>
      <c r="O985" s="154"/>
      <c r="P985" s="155"/>
      <c r="Q985" s="155"/>
      <c r="R985" s="155"/>
      <c r="S985" s="155"/>
      <c r="T985" s="154"/>
      <c r="U985" s="155"/>
      <c r="V985" s="155"/>
      <c r="W985" s="155"/>
      <c r="X985" s="155"/>
      <c r="Y985" s="154"/>
      <c r="Z985" s="155"/>
      <c r="AA985" s="155"/>
      <c r="AB985" s="155"/>
      <c r="AC985" s="155"/>
      <c r="AD985" s="154"/>
      <c r="AE985" s="155"/>
      <c r="AF985" s="155"/>
      <c r="AG985" s="155"/>
      <c r="AH985" s="155"/>
      <c r="AI985" s="154"/>
      <c r="AJ985" s="155"/>
      <c r="AK985" s="155"/>
      <c r="AL985" s="155"/>
      <c r="AM985" s="155"/>
      <c r="AN985" s="156"/>
    </row>
    <row r="986" spans="1:40" s="28" customFormat="1" ht="19" customHeight="1">
      <c r="A986" s="153"/>
      <c r="B986" s="153"/>
      <c r="C986" s="153"/>
      <c r="D986" s="153"/>
      <c r="E986" s="154"/>
      <c r="F986" s="155"/>
      <c r="G986" s="155"/>
      <c r="H986" s="155"/>
      <c r="I986" s="155"/>
      <c r="J986" s="154"/>
      <c r="K986" s="155"/>
      <c r="L986" s="155"/>
      <c r="M986" s="155"/>
      <c r="N986" s="155"/>
      <c r="O986" s="154"/>
      <c r="P986" s="155"/>
      <c r="Q986" s="155"/>
      <c r="R986" s="155"/>
      <c r="S986" s="155"/>
      <c r="T986" s="154"/>
      <c r="U986" s="155"/>
      <c r="V986" s="155"/>
      <c r="W986" s="155"/>
      <c r="X986" s="155"/>
      <c r="Y986" s="154"/>
      <c r="Z986" s="155"/>
      <c r="AA986" s="155"/>
      <c r="AB986" s="155"/>
      <c r="AC986" s="155"/>
      <c r="AD986" s="154"/>
      <c r="AE986" s="155"/>
      <c r="AF986" s="155"/>
      <c r="AG986" s="155"/>
      <c r="AH986" s="155"/>
      <c r="AI986" s="154"/>
      <c r="AJ986" s="155"/>
      <c r="AK986" s="155"/>
      <c r="AL986" s="155"/>
      <c r="AM986" s="155"/>
      <c r="AN986" s="156"/>
    </row>
    <row r="987" spans="1:40" s="28" customFormat="1" ht="19" customHeight="1">
      <c r="A987" s="153"/>
      <c r="B987" s="153"/>
      <c r="C987" s="153"/>
      <c r="D987" s="153"/>
      <c r="E987" s="154"/>
      <c r="F987" s="155"/>
      <c r="G987" s="155"/>
      <c r="H987" s="155"/>
      <c r="I987" s="155"/>
      <c r="J987" s="154"/>
      <c r="K987" s="155"/>
      <c r="L987" s="155"/>
      <c r="M987" s="155"/>
      <c r="N987" s="155"/>
      <c r="O987" s="154"/>
      <c r="P987" s="155"/>
      <c r="Q987" s="155"/>
      <c r="R987" s="155"/>
      <c r="S987" s="155"/>
      <c r="T987" s="154"/>
      <c r="U987" s="155"/>
      <c r="V987" s="155"/>
      <c r="W987" s="155"/>
      <c r="X987" s="155"/>
      <c r="Y987" s="154"/>
      <c r="Z987" s="155"/>
      <c r="AA987" s="155"/>
      <c r="AB987" s="155"/>
      <c r="AC987" s="155"/>
      <c r="AD987" s="154"/>
      <c r="AE987" s="155"/>
      <c r="AF987" s="155"/>
      <c r="AG987" s="155"/>
      <c r="AH987" s="155"/>
      <c r="AI987" s="154"/>
      <c r="AJ987" s="155"/>
      <c r="AK987" s="155"/>
      <c r="AL987" s="155"/>
      <c r="AM987" s="155"/>
      <c r="AN987" s="156"/>
    </row>
    <row r="988" spans="1:40" s="28" customFormat="1" ht="19" customHeight="1">
      <c r="A988" s="153"/>
      <c r="B988" s="153"/>
      <c r="C988" s="153"/>
      <c r="D988" s="153"/>
      <c r="E988" s="154"/>
      <c r="F988" s="155"/>
      <c r="G988" s="155"/>
      <c r="H988" s="155"/>
      <c r="I988" s="155"/>
      <c r="J988" s="154"/>
      <c r="K988" s="155"/>
      <c r="L988" s="155"/>
      <c r="M988" s="155"/>
      <c r="N988" s="155"/>
      <c r="O988" s="154"/>
      <c r="P988" s="155"/>
      <c r="Q988" s="155"/>
      <c r="R988" s="155"/>
      <c r="S988" s="155"/>
      <c r="T988" s="154"/>
      <c r="U988" s="155"/>
      <c r="V988" s="155"/>
      <c r="W988" s="155"/>
      <c r="X988" s="155"/>
      <c r="Y988" s="154"/>
      <c r="Z988" s="155"/>
      <c r="AA988" s="155"/>
      <c r="AB988" s="155"/>
      <c r="AC988" s="155"/>
      <c r="AD988" s="154"/>
      <c r="AE988" s="155"/>
      <c r="AF988" s="155"/>
      <c r="AG988" s="155"/>
      <c r="AH988" s="155"/>
      <c r="AI988" s="154"/>
      <c r="AJ988" s="155"/>
      <c r="AK988" s="155"/>
      <c r="AL988" s="155"/>
      <c r="AM988" s="155"/>
      <c r="AN988" s="156"/>
    </row>
    <row r="989" spans="1:40" s="28" customFormat="1" ht="19" customHeight="1">
      <c r="A989" s="153"/>
      <c r="B989" s="153"/>
      <c r="C989" s="153"/>
      <c r="D989" s="153"/>
      <c r="E989" s="154"/>
      <c r="F989" s="155"/>
      <c r="G989" s="155"/>
      <c r="H989" s="155"/>
      <c r="I989" s="155"/>
      <c r="J989" s="154"/>
      <c r="K989" s="155"/>
      <c r="L989" s="155"/>
      <c r="M989" s="155"/>
      <c r="N989" s="155"/>
      <c r="O989" s="154"/>
      <c r="P989" s="155"/>
      <c r="Q989" s="155"/>
      <c r="R989" s="155"/>
      <c r="S989" s="155"/>
      <c r="T989" s="154"/>
      <c r="U989" s="155"/>
      <c r="V989" s="155"/>
      <c r="W989" s="155"/>
      <c r="X989" s="155"/>
      <c r="Y989" s="154"/>
      <c r="Z989" s="155"/>
      <c r="AA989" s="155"/>
      <c r="AB989" s="155"/>
      <c r="AC989" s="155"/>
      <c r="AD989" s="154"/>
      <c r="AE989" s="155"/>
      <c r="AF989" s="155"/>
      <c r="AG989" s="155"/>
      <c r="AH989" s="155"/>
      <c r="AI989" s="154"/>
      <c r="AJ989" s="155"/>
      <c r="AK989" s="155"/>
      <c r="AL989" s="155"/>
      <c r="AM989" s="155"/>
      <c r="AN989" s="156"/>
    </row>
    <row r="990" spans="1:40" s="28" customFormat="1" ht="19" customHeight="1">
      <c r="A990" s="153"/>
      <c r="B990" s="153"/>
      <c r="C990" s="153"/>
      <c r="D990" s="153"/>
      <c r="E990" s="154"/>
      <c r="F990" s="155"/>
      <c r="G990" s="155"/>
      <c r="H990" s="155"/>
      <c r="I990" s="155"/>
      <c r="J990" s="154"/>
      <c r="K990" s="155"/>
      <c r="L990" s="155"/>
      <c r="M990" s="155"/>
      <c r="N990" s="155"/>
      <c r="O990" s="154"/>
      <c r="P990" s="155"/>
      <c r="Q990" s="155"/>
      <c r="R990" s="155"/>
      <c r="S990" s="155"/>
      <c r="T990" s="154"/>
      <c r="U990" s="155"/>
      <c r="V990" s="155"/>
      <c r="W990" s="155"/>
      <c r="X990" s="155"/>
      <c r="Y990" s="154"/>
      <c r="Z990" s="155"/>
      <c r="AA990" s="155"/>
      <c r="AB990" s="155"/>
      <c r="AC990" s="155"/>
      <c r="AD990" s="154"/>
      <c r="AE990" s="155"/>
      <c r="AF990" s="155"/>
      <c r="AG990" s="155"/>
      <c r="AH990" s="155"/>
      <c r="AI990" s="154"/>
      <c r="AJ990" s="155"/>
      <c r="AK990" s="155"/>
      <c r="AL990" s="155"/>
      <c r="AM990" s="155"/>
      <c r="AN990" s="156"/>
    </row>
    <row r="991" spans="1:40" s="28" customFormat="1" ht="19" customHeight="1">
      <c r="A991" s="153"/>
      <c r="B991" s="153"/>
      <c r="C991" s="153"/>
      <c r="D991" s="153"/>
      <c r="E991" s="154"/>
      <c r="F991" s="155"/>
      <c r="G991" s="155"/>
      <c r="H991" s="155"/>
      <c r="I991" s="155"/>
      <c r="J991" s="154"/>
      <c r="K991" s="155"/>
      <c r="L991" s="155"/>
      <c r="M991" s="155"/>
      <c r="N991" s="155"/>
      <c r="O991" s="154"/>
      <c r="P991" s="155"/>
      <c r="Q991" s="155"/>
      <c r="R991" s="155"/>
      <c r="S991" s="155"/>
      <c r="T991" s="154"/>
      <c r="U991" s="155"/>
      <c r="V991" s="155"/>
      <c r="W991" s="155"/>
      <c r="X991" s="155"/>
      <c r="Y991" s="154"/>
      <c r="Z991" s="155"/>
      <c r="AA991" s="155"/>
      <c r="AB991" s="155"/>
      <c r="AC991" s="155"/>
      <c r="AD991" s="154"/>
      <c r="AE991" s="155"/>
      <c r="AF991" s="155"/>
      <c r="AG991" s="155"/>
      <c r="AH991" s="155"/>
      <c r="AI991" s="154"/>
      <c r="AJ991" s="155"/>
      <c r="AK991" s="155"/>
      <c r="AL991" s="155"/>
      <c r="AM991" s="155"/>
      <c r="AN991" s="156"/>
    </row>
    <row r="992" spans="1:40" s="28" customFormat="1" ht="19" customHeight="1">
      <c r="A992" s="153"/>
      <c r="B992" s="153"/>
      <c r="C992" s="153"/>
      <c r="D992" s="153"/>
      <c r="E992" s="154"/>
      <c r="F992" s="155"/>
      <c r="G992" s="155"/>
      <c r="H992" s="155"/>
      <c r="I992" s="155"/>
      <c r="J992" s="154"/>
      <c r="K992" s="155"/>
      <c r="L992" s="155"/>
      <c r="M992" s="155"/>
      <c r="N992" s="155"/>
      <c r="O992" s="154"/>
      <c r="P992" s="155"/>
      <c r="Q992" s="155"/>
      <c r="R992" s="155"/>
      <c r="S992" s="155"/>
      <c r="T992" s="154"/>
      <c r="U992" s="155"/>
      <c r="V992" s="155"/>
      <c r="W992" s="155"/>
      <c r="X992" s="155"/>
      <c r="Y992" s="154"/>
      <c r="Z992" s="155"/>
      <c r="AA992" s="155"/>
      <c r="AB992" s="155"/>
      <c r="AC992" s="155"/>
      <c r="AD992" s="154"/>
      <c r="AE992" s="155"/>
      <c r="AF992" s="155"/>
      <c r="AG992" s="155"/>
      <c r="AH992" s="155"/>
      <c r="AI992" s="154"/>
      <c r="AJ992" s="155"/>
      <c r="AK992" s="155"/>
      <c r="AL992" s="155"/>
      <c r="AM992" s="155"/>
      <c r="AN992" s="156"/>
    </row>
    <row r="993" spans="1:40" s="28" customFormat="1" ht="19" customHeight="1">
      <c r="A993" s="153"/>
      <c r="B993" s="153"/>
      <c r="C993" s="153"/>
      <c r="D993" s="153"/>
      <c r="E993" s="154"/>
      <c r="F993" s="155"/>
      <c r="G993" s="155"/>
      <c r="H993" s="155"/>
      <c r="I993" s="155"/>
      <c r="J993" s="154"/>
      <c r="K993" s="155"/>
      <c r="L993" s="155"/>
      <c r="M993" s="155"/>
      <c r="N993" s="155"/>
      <c r="O993" s="154"/>
      <c r="P993" s="155"/>
      <c r="Q993" s="155"/>
      <c r="R993" s="155"/>
      <c r="S993" s="155"/>
      <c r="T993" s="154"/>
      <c r="U993" s="155"/>
      <c r="V993" s="155"/>
      <c r="W993" s="155"/>
      <c r="X993" s="155"/>
      <c r="Y993" s="154"/>
      <c r="Z993" s="155"/>
      <c r="AA993" s="155"/>
      <c r="AB993" s="155"/>
      <c r="AC993" s="155"/>
      <c r="AD993" s="154"/>
      <c r="AE993" s="155"/>
      <c r="AF993" s="155"/>
      <c r="AG993" s="155"/>
      <c r="AH993" s="155"/>
      <c r="AI993" s="154"/>
      <c r="AJ993" s="155"/>
      <c r="AK993" s="155"/>
      <c r="AL993" s="155"/>
      <c r="AM993" s="155"/>
      <c r="AN993" s="156"/>
    </row>
    <row r="994" spans="1:40" s="28" customFormat="1" ht="19" customHeight="1">
      <c r="A994" s="153"/>
      <c r="B994" s="153"/>
      <c r="C994" s="153"/>
      <c r="D994" s="153"/>
      <c r="E994" s="154"/>
      <c r="F994" s="155"/>
      <c r="G994" s="155"/>
      <c r="H994" s="155"/>
      <c r="I994" s="155"/>
      <c r="J994" s="154"/>
      <c r="K994" s="155"/>
      <c r="L994" s="155"/>
      <c r="M994" s="155"/>
      <c r="N994" s="155"/>
      <c r="O994" s="154"/>
      <c r="P994" s="155"/>
      <c r="Q994" s="155"/>
      <c r="R994" s="155"/>
      <c r="S994" s="155"/>
      <c r="T994" s="154"/>
      <c r="U994" s="155"/>
      <c r="V994" s="155"/>
      <c r="W994" s="155"/>
      <c r="X994" s="155"/>
      <c r="Y994" s="154"/>
      <c r="Z994" s="155"/>
      <c r="AA994" s="155"/>
      <c r="AB994" s="155"/>
      <c r="AC994" s="155"/>
      <c r="AD994" s="154"/>
      <c r="AE994" s="155"/>
      <c r="AF994" s="155"/>
      <c r="AG994" s="155"/>
      <c r="AH994" s="155"/>
      <c r="AI994" s="154"/>
      <c r="AJ994" s="155"/>
      <c r="AK994" s="155"/>
      <c r="AL994" s="155"/>
      <c r="AM994" s="155"/>
      <c r="AN994" s="156"/>
    </row>
    <row r="995" spans="1:40" s="28" customFormat="1" ht="19" customHeight="1">
      <c r="A995" s="153"/>
      <c r="B995" s="153"/>
      <c r="C995" s="153"/>
      <c r="D995" s="153"/>
      <c r="E995" s="154"/>
      <c r="F995" s="155"/>
      <c r="G995" s="155"/>
      <c r="H995" s="155"/>
      <c r="I995" s="155"/>
      <c r="J995" s="154"/>
      <c r="K995" s="155"/>
      <c r="L995" s="155"/>
      <c r="M995" s="155"/>
      <c r="N995" s="155"/>
      <c r="O995" s="154"/>
      <c r="P995" s="155"/>
      <c r="Q995" s="155"/>
      <c r="R995" s="155"/>
      <c r="S995" s="155"/>
      <c r="T995" s="154"/>
      <c r="U995" s="155"/>
      <c r="V995" s="155"/>
      <c r="W995" s="155"/>
      <c r="X995" s="155"/>
      <c r="Y995" s="154"/>
      <c r="Z995" s="155"/>
      <c r="AA995" s="155"/>
      <c r="AB995" s="155"/>
      <c r="AC995" s="155"/>
      <c r="AD995" s="154"/>
      <c r="AE995" s="155"/>
      <c r="AF995" s="155"/>
      <c r="AG995" s="155"/>
      <c r="AH995" s="155"/>
      <c r="AI995" s="154"/>
      <c r="AJ995" s="155"/>
      <c r="AK995" s="155"/>
      <c r="AL995" s="155"/>
      <c r="AM995" s="155"/>
      <c r="AN995" s="156"/>
    </row>
    <row r="996" spans="1:40" s="28" customFormat="1" ht="19" customHeight="1">
      <c r="A996" s="153"/>
      <c r="B996" s="153"/>
      <c r="C996" s="153"/>
      <c r="D996" s="153"/>
      <c r="E996" s="154"/>
      <c r="F996" s="155"/>
      <c r="G996" s="155"/>
      <c r="H996" s="155"/>
      <c r="I996" s="155"/>
      <c r="J996" s="154"/>
      <c r="K996" s="155"/>
      <c r="L996" s="155"/>
      <c r="M996" s="155"/>
      <c r="N996" s="155"/>
      <c r="O996" s="154"/>
      <c r="P996" s="155"/>
      <c r="Q996" s="155"/>
      <c r="R996" s="155"/>
      <c r="S996" s="155"/>
      <c r="T996" s="154"/>
      <c r="U996" s="155"/>
      <c r="V996" s="155"/>
      <c r="W996" s="155"/>
      <c r="X996" s="155"/>
      <c r="Y996" s="154"/>
      <c r="Z996" s="155"/>
      <c r="AA996" s="155"/>
      <c r="AB996" s="155"/>
      <c r="AC996" s="155"/>
      <c r="AD996" s="154"/>
      <c r="AE996" s="155"/>
      <c r="AF996" s="155"/>
      <c r="AG996" s="155"/>
      <c r="AH996" s="155"/>
      <c r="AI996" s="154"/>
      <c r="AJ996" s="155"/>
      <c r="AK996" s="155"/>
      <c r="AL996" s="155"/>
      <c r="AM996" s="155"/>
      <c r="AN996" s="156"/>
    </row>
    <row r="997" spans="1:40" s="28" customFormat="1" ht="19" customHeight="1">
      <c r="A997" s="153"/>
      <c r="B997" s="153"/>
      <c r="C997" s="153"/>
      <c r="D997" s="153"/>
      <c r="E997" s="154"/>
      <c r="F997" s="155"/>
      <c r="G997" s="155"/>
      <c r="H997" s="155"/>
      <c r="I997" s="155"/>
      <c r="J997" s="154"/>
      <c r="K997" s="155"/>
      <c r="L997" s="155"/>
      <c r="M997" s="155"/>
      <c r="N997" s="155"/>
      <c r="O997" s="154"/>
      <c r="P997" s="155"/>
      <c r="Q997" s="155"/>
      <c r="R997" s="155"/>
      <c r="S997" s="155"/>
      <c r="T997" s="154"/>
      <c r="U997" s="155"/>
      <c r="V997" s="155"/>
      <c r="W997" s="155"/>
      <c r="X997" s="155"/>
      <c r="Y997" s="154"/>
      <c r="Z997" s="155"/>
      <c r="AA997" s="155"/>
      <c r="AB997" s="155"/>
      <c r="AC997" s="155"/>
      <c r="AD997" s="154"/>
      <c r="AE997" s="155"/>
      <c r="AF997" s="155"/>
      <c r="AG997" s="155"/>
      <c r="AH997" s="155"/>
      <c r="AI997" s="154"/>
      <c r="AJ997" s="155"/>
      <c r="AK997" s="155"/>
      <c r="AL997" s="155"/>
      <c r="AM997" s="155"/>
      <c r="AN997" s="156"/>
    </row>
    <row r="998" spans="1:40" s="28" customFormat="1" ht="19" customHeight="1">
      <c r="A998" s="153"/>
      <c r="B998" s="153"/>
      <c r="C998" s="153"/>
      <c r="D998" s="153"/>
      <c r="E998" s="154"/>
      <c r="F998" s="155"/>
      <c r="G998" s="155"/>
      <c r="H998" s="155"/>
      <c r="I998" s="155"/>
      <c r="J998" s="154"/>
      <c r="K998" s="155"/>
      <c r="L998" s="155"/>
      <c r="M998" s="155"/>
      <c r="N998" s="155"/>
      <c r="O998" s="154"/>
      <c r="P998" s="155"/>
      <c r="Q998" s="155"/>
      <c r="R998" s="155"/>
      <c r="S998" s="155"/>
      <c r="T998" s="154"/>
      <c r="U998" s="155"/>
      <c r="V998" s="155"/>
      <c r="W998" s="155"/>
      <c r="X998" s="155"/>
      <c r="Y998" s="154"/>
      <c r="Z998" s="155"/>
      <c r="AA998" s="155"/>
      <c r="AB998" s="155"/>
      <c r="AC998" s="155"/>
      <c r="AD998" s="154"/>
      <c r="AE998" s="155"/>
      <c r="AF998" s="155"/>
      <c r="AG998" s="155"/>
      <c r="AH998" s="155"/>
      <c r="AI998" s="154"/>
      <c r="AJ998" s="155"/>
      <c r="AK998" s="155"/>
      <c r="AL998" s="155"/>
      <c r="AM998" s="155"/>
      <c r="AN998" s="156"/>
    </row>
    <row r="999" spans="1:40" s="28" customFormat="1" ht="19" customHeight="1">
      <c r="A999" s="153"/>
      <c r="B999" s="153"/>
      <c r="C999" s="153"/>
      <c r="D999" s="153"/>
      <c r="E999" s="154"/>
      <c r="F999" s="155"/>
      <c r="G999" s="155"/>
      <c r="H999" s="155"/>
      <c r="I999" s="155"/>
      <c r="J999" s="154"/>
      <c r="K999" s="155"/>
      <c r="L999" s="155"/>
      <c r="M999" s="155"/>
      <c r="N999" s="155"/>
      <c r="O999" s="154"/>
      <c r="P999" s="155"/>
      <c r="Q999" s="155"/>
      <c r="R999" s="155"/>
      <c r="S999" s="155"/>
      <c r="T999" s="154"/>
      <c r="U999" s="155"/>
      <c r="V999" s="155"/>
      <c r="W999" s="155"/>
      <c r="X999" s="155"/>
      <c r="Y999" s="154"/>
      <c r="Z999" s="155"/>
      <c r="AA999" s="155"/>
      <c r="AB999" s="155"/>
      <c r="AC999" s="155"/>
      <c r="AD999" s="154"/>
      <c r="AE999" s="155"/>
      <c r="AF999" s="155"/>
      <c r="AG999" s="155"/>
      <c r="AH999" s="155"/>
      <c r="AI999" s="154"/>
      <c r="AJ999" s="155"/>
      <c r="AK999" s="155"/>
      <c r="AL999" s="155"/>
      <c r="AM999" s="155"/>
      <c r="AN999" s="156"/>
    </row>
    <row r="1000" spans="1:40" s="28" customFormat="1" ht="19" customHeight="1">
      <c r="A1000" s="153"/>
      <c r="B1000" s="153"/>
      <c r="C1000" s="153"/>
      <c r="D1000" s="153"/>
      <c r="E1000" s="154"/>
      <c r="F1000" s="155"/>
      <c r="G1000" s="155"/>
      <c r="H1000" s="155"/>
      <c r="I1000" s="155"/>
      <c r="J1000" s="154"/>
      <c r="K1000" s="155"/>
      <c r="L1000" s="155"/>
      <c r="M1000" s="155"/>
      <c r="N1000" s="155"/>
      <c r="O1000" s="154"/>
      <c r="P1000" s="155"/>
      <c r="Q1000" s="155"/>
      <c r="R1000" s="155"/>
      <c r="S1000" s="155"/>
      <c r="T1000" s="154"/>
      <c r="U1000" s="155"/>
      <c r="V1000" s="155"/>
      <c r="W1000" s="155"/>
      <c r="X1000" s="155"/>
      <c r="Y1000" s="154"/>
      <c r="Z1000" s="155"/>
      <c r="AA1000" s="155"/>
      <c r="AB1000" s="155"/>
      <c r="AC1000" s="155"/>
      <c r="AD1000" s="154"/>
      <c r="AE1000" s="155"/>
      <c r="AF1000" s="155"/>
      <c r="AG1000" s="155"/>
      <c r="AH1000" s="155"/>
      <c r="AI1000" s="154"/>
      <c r="AJ1000" s="155"/>
      <c r="AK1000" s="155"/>
      <c r="AL1000" s="155"/>
      <c r="AM1000" s="155"/>
      <c r="AN1000" s="156"/>
    </row>
    <row r="1001" spans="1:40" s="28" customFormat="1" ht="19" customHeight="1">
      <c r="A1001" s="153"/>
      <c r="B1001" s="153"/>
      <c r="C1001" s="153"/>
      <c r="D1001" s="153"/>
      <c r="E1001" s="154"/>
      <c r="F1001" s="155"/>
      <c r="G1001" s="155"/>
      <c r="H1001" s="155"/>
      <c r="I1001" s="155"/>
      <c r="J1001" s="154"/>
      <c r="K1001" s="155"/>
      <c r="L1001" s="155"/>
      <c r="M1001" s="155"/>
      <c r="N1001" s="155"/>
      <c r="O1001" s="154"/>
      <c r="P1001" s="155"/>
      <c r="Q1001" s="155"/>
      <c r="R1001" s="155"/>
      <c r="S1001" s="155"/>
      <c r="T1001" s="154"/>
      <c r="U1001" s="155"/>
      <c r="V1001" s="155"/>
      <c r="W1001" s="155"/>
      <c r="X1001" s="155"/>
      <c r="Y1001" s="154"/>
      <c r="Z1001" s="155"/>
      <c r="AA1001" s="155"/>
      <c r="AB1001" s="155"/>
      <c r="AC1001" s="155"/>
      <c r="AD1001" s="154"/>
      <c r="AE1001" s="155"/>
      <c r="AF1001" s="155"/>
      <c r="AG1001" s="155"/>
      <c r="AH1001" s="155"/>
      <c r="AI1001" s="154"/>
      <c r="AJ1001" s="155"/>
      <c r="AK1001" s="155"/>
      <c r="AL1001" s="155"/>
      <c r="AM1001" s="155"/>
      <c r="AN1001" s="156"/>
    </row>
    <row r="1002" spans="1:40" s="28" customFormat="1" ht="19" customHeight="1">
      <c r="A1002" s="153"/>
      <c r="B1002" s="153"/>
      <c r="C1002" s="153"/>
      <c r="D1002" s="153"/>
      <c r="E1002" s="154"/>
      <c r="F1002" s="155"/>
      <c r="G1002" s="155"/>
      <c r="H1002" s="155"/>
      <c r="I1002" s="155"/>
      <c r="J1002" s="154"/>
      <c r="K1002" s="155"/>
      <c r="L1002" s="155"/>
      <c r="M1002" s="155"/>
      <c r="N1002" s="155"/>
      <c r="O1002" s="154"/>
      <c r="P1002" s="155"/>
      <c r="Q1002" s="155"/>
      <c r="R1002" s="155"/>
      <c r="S1002" s="155"/>
      <c r="T1002" s="154"/>
      <c r="U1002" s="155"/>
      <c r="V1002" s="155"/>
      <c r="W1002" s="155"/>
      <c r="X1002" s="155"/>
      <c r="Y1002" s="154"/>
      <c r="Z1002" s="155"/>
      <c r="AA1002" s="155"/>
      <c r="AB1002" s="155"/>
      <c r="AC1002" s="155"/>
      <c r="AD1002" s="154"/>
      <c r="AE1002" s="155"/>
      <c r="AF1002" s="155"/>
      <c r="AG1002" s="155"/>
      <c r="AH1002" s="155"/>
      <c r="AI1002" s="154"/>
      <c r="AJ1002" s="155"/>
      <c r="AK1002" s="155"/>
      <c r="AL1002" s="155"/>
      <c r="AM1002" s="155"/>
      <c r="AN1002" s="156"/>
    </row>
    <row r="1003" spans="1:40" s="28" customFormat="1" ht="19" customHeight="1">
      <c r="A1003" s="153"/>
      <c r="B1003" s="153"/>
      <c r="C1003" s="153"/>
      <c r="D1003" s="153"/>
      <c r="E1003" s="154"/>
      <c r="F1003" s="155"/>
      <c r="G1003" s="155"/>
      <c r="H1003" s="155"/>
      <c r="I1003" s="155"/>
      <c r="J1003" s="154"/>
      <c r="K1003" s="155"/>
      <c r="L1003" s="155"/>
      <c r="M1003" s="155"/>
      <c r="N1003" s="155"/>
      <c r="O1003" s="154"/>
      <c r="P1003" s="155"/>
      <c r="Q1003" s="155"/>
      <c r="R1003" s="155"/>
      <c r="S1003" s="155"/>
      <c r="T1003" s="154"/>
      <c r="U1003" s="155"/>
      <c r="V1003" s="155"/>
      <c r="W1003" s="155"/>
      <c r="X1003" s="155"/>
      <c r="Y1003" s="154"/>
      <c r="Z1003" s="155"/>
      <c r="AA1003" s="155"/>
      <c r="AB1003" s="155"/>
      <c r="AC1003" s="155"/>
      <c r="AD1003" s="154"/>
      <c r="AE1003" s="155"/>
      <c r="AF1003" s="155"/>
      <c r="AG1003" s="155"/>
      <c r="AH1003" s="155"/>
      <c r="AI1003" s="154"/>
      <c r="AJ1003" s="155"/>
      <c r="AK1003" s="155"/>
      <c r="AL1003" s="155"/>
      <c r="AM1003" s="155"/>
      <c r="AN1003" s="156"/>
    </row>
    <row r="1004" spans="1:40" s="28" customFormat="1" ht="19" customHeight="1">
      <c r="A1004" s="153"/>
      <c r="B1004" s="153"/>
      <c r="C1004" s="153"/>
      <c r="D1004" s="153"/>
      <c r="E1004" s="154"/>
      <c r="F1004" s="155"/>
      <c r="G1004" s="155"/>
      <c r="H1004" s="155"/>
      <c r="I1004" s="155"/>
      <c r="J1004" s="154"/>
      <c r="K1004" s="155"/>
      <c r="L1004" s="155"/>
      <c r="M1004" s="155"/>
      <c r="N1004" s="155"/>
      <c r="O1004" s="154"/>
      <c r="P1004" s="155"/>
      <c r="Q1004" s="155"/>
      <c r="R1004" s="155"/>
      <c r="S1004" s="155"/>
      <c r="T1004" s="154"/>
      <c r="U1004" s="155"/>
      <c r="V1004" s="155"/>
      <c r="W1004" s="155"/>
      <c r="X1004" s="155"/>
      <c r="Y1004" s="154"/>
      <c r="Z1004" s="155"/>
      <c r="AA1004" s="155"/>
      <c r="AB1004" s="155"/>
      <c r="AC1004" s="155"/>
      <c r="AD1004" s="154"/>
      <c r="AE1004" s="155"/>
      <c r="AF1004" s="155"/>
      <c r="AG1004" s="155"/>
      <c r="AH1004" s="155"/>
      <c r="AI1004" s="154"/>
      <c r="AJ1004" s="155"/>
      <c r="AK1004" s="155"/>
      <c r="AL1004" s="155"/>
      <c r="AM1004" s="155"/>
      <c r="AN1004" s="156"/>
    </row>
    <row r="1005" spans="1:40" s="28" customFormat="1" ht="19" customHeight="1">
      <c r="A1005" s="153"/>
      <c r="B1005" s="153"/>
      <c r="C1005" s="153"/>
      <c r="D1005" s="153"/>
      <c r="E1005" s="154"/>
      <c r="F1005" s="155"/>
      <c r="G1005" s="155"/>
      <c r="H1005" s="155"/>
      <c r="I1005" s="155"/>
      <c r="J1005" s="154"/>
      <c r="K1005" s="155"/>
      <c r="L1005" s="155"/>
      <c r="M1005" s="155"/>
      <c r="N1005" s="155"/>
      <c r="O1005" s="154"/>
      <c r="P1005" s="155"/>
      <c r="Q1005" s="155"/>
      <c r="R1005" s="155"/>
      <c r="S1005" s="155"/>
      <c r="T1005" s="154"/>
      <c r="U1005" s="155"/>
      <c r="V1005" s="155"/>
      <c r="W1005" s="155"/>
      <c r="X1005" s="155"/>
      <c r="Y1005" s="154"/>
      <c r="Z1005" s="155"/>
      <c r="AA1005" s="155"/>
      <c r="AB1005" s="155"/>
      <c r="AC1005" s="155"/>
      <c r="AD1005" s="154"/>
      <c r="AE1005" s="155"/>
      <c r="AF1005" s="155"/>
      <c r="AG1005" s="155"/>
      <c r="AH1005" s="155"/>
      <c r="AI1005" s="154"/>
      <c r="AJ1005" s="155"/>
      <c r="AK1005" s="155"/>
      <c r="AL1005" s="155"/>
      <c r="AM1005" s="155"/>
      <c r="AN1005" s="156"/>
    </row>
    <row r="1006" spans="1:40" s="28" customFormat="1" ht="19" customHeight="1">
      <c r="A1006" s="153"/>
      <c r="B1006" s="153"/>
      <c r="C1006" s="153"/>
      <c r="D1006" s="153"/>
      <c r="E1006" s="154"/>
      <c r="F1006" s="155"/>
      <c r="G1006" s="155"/>
      <c r="H1006" s="155"/>
      <c r="I1006" s="155"/>
      <c r="J1006" s="154"/>
      <c r="K1006" s="155"/>
      <c r="L1006" s="155"/>
      <c r="M1006" s="155"/>
      <c r="N1006" s="155"/>
      <c r="O1006" s="154"/>
      <c r="P1006" s="155"/>
      <c r="Q1006" s="155"/>
      <c r="R1006" s="155"/>
      <c r="S1006" s="155"/>
      <c r="T1006" s="154"/>
      <c r="U1006" s="155"/>
      <c r="V1006" s="155"/>
      <c r="W1006" s="155"/>
      <c r="X1006" s="155"/>
      <c r="Y1006" s="154"/>
      <c r="Z1006" s="155"/>
      <c r="AA1006" s="155"/>
      <c r="AB1006" s="155"/>
      <c r="AC1006" s="155"/>
      <c r="AD1006" s="154"/>
      <c r="AE1006" s="155"/>
      <c r="AF1006" s="155"/>
      <c r="AG1006" s="155"/>
      <c r="AH1006" s="155"/>
      <c r="AI1006" s="154"/>
      <c r="AJ1006" s="155"/>
      <c r="AK1006" s="155"/>
      <c r="AL1006" s="155"/>
      <c r="AM1006" s="155"/>
      <c r="AN1006" s="156"/>
    </row>
    <row r="1007" spans="1:40" s="28" customFormat="1" ht="19" customHeight="1">
      <c r="A1007" s="153"/>
      <c r="B1007" s="153"/>
      <c r="C1007" s="153"/>
      <c r="D1007" s="153"/>
      <c r="E1007" s="154"/>
      <c r="F1007" s="155"/>
      <c r="G1007" s="155"/>
      <c r="H1007" s="155"/>
      <c r="I1007" s="155"/>
      <c r="J1007" s="154"/>
      <c r="K1007" s="155"/>
      <c r="L1007" s="155"/>
      <c r="M1007" s="155"/>
      <c r="N1007" s="155"/>
      <c r="O1007" s="154"/>
      <c r="P1007" s="155"/>
      <c r="Q1007" s="155"/>
      <c r="R1007" s="155"/>
      <c r="S1007" s="155"/>
      <c r="T1007" s="154"/>
      <c r="U1007" s="155"/>
      <c r="V1007" s="155"/>
      <c r="W1007" s="155"/>
      <c r="X1007" s="155"/>
      <c r="Y1007" s="154"/>
      <c r="Z1007" s="155"/>
      <c r="AA1007" s="155"/>
      <c r="AB1007" s="155"/>
      <c r="AC1007" s="155"/>
      <c r="AD1007" s="154"/>
      <c r="AE1007" s="155"/>
      <c r="AF1007" s="155"/>
      <c r="AG1007" s="155"/>
      <c r="AH1007" s="155"/>
      <c r="AI1007" s="154"/>
      <c r="AJ1007" s="155"/>
      <c r="AK1007" s="155"/>
      <c r="AL1007" s="155"/>
      <c r="AM1007" s="155"/>
      <c r="AN1007" s="156"/>
    </row>
    <row r="1008" spans="1:40" s="28" customFormat="1" ht="19" customHeight="1">
      <c r="A1008" s="153"/>
      <c r="B1008" s="153"/>
      <c r="C1008" s="153"/>
      <c r="D1008" s="153"/>
      <c r="E1008" s="154"/>
      <c r="F1008" s="155"/>
      <c r="G1008" s="155"/>
      <c r="H1008" s="155"/>
      <c r="I1008" s="155"/>
      <c r="J1008" s="154"/>
      <c r="K1008" s="155"/>
      <c r="L1008" s="155"/>
      <c r="M1008" s="155"/>
      <c r="N1008" s="155"/>
      <c r="O1008" s="154"/>
      <c r="P1008" s="155"/>
      <c r="Q1008" s="155"/>
      <c r="R1008" s="155"/>
      <c r="S1008" s="155"/>
      <c r="T1008" s="154"/>
      <c r="U1008" s="155"/>
      <c r="V1008" s="155"/>
      <c r="W1008" s="155"/>
      <c r="X1008" s="155"/>
      <c r="Y1008" s="154"/>
      <c r="Z1008" s="155"/>
      <c r="AA1008" s="155"/>
      <c r="AB1008" s="155"/>
      <c r="AC1008" s="155"/>
      <c r="AD1008" s="154"/>
      <c r="AE1008" s="155"/>
      <c r="AF1008" s="155"/>
      <c r="AG1008" s="155"/>
      <c r="AH1008" s="155"/>
      <c r="AI1008" s="154"/>
      <c r="AJ1008" s="155"/>
      <c r="AK1008" s="155"/>
      <c r="AL1008" s="155"/>
      <c r="AM1008" s="155"/>
      <c r="AN1008" s="156"/>
    </row>
    <row r="1009" spans="1:41" s="28" customFormat="1" ht="19" customHeight="1">
      <c r="A1009" s="153"/>
      <c r="B1009" s="153"/>
      <c r="C1009" s="153"/>
      <c r="D1009" s="153"/>
      <c r="E1009" s="154"/>
      <c r="F1009" s="155"/>
      <c r="G1009" s="155"/>
      <c r="H1009" s="155"/>
      <c r="I1009" s="155"/>
      <c r="J1009" s="154"/>
      <c r="K1009" s="155"/>
      <c r="L1009" s="155"/>
      <c r="M1009" s="155"/>
      <c r="N1009" s="155"/>
      <c r="O1009" s="154"/>
      <c r="P1009" s="155"/>
      <c r="Q1009" s="155"/>
      <c r="R1009" s="155"/>
      <c r="S1009" s="155"/>
      <c r="T1009" s="154"/>
      <c r="U1009" s="155"/>
      <c r="V1009" s="155"/>
      <c r="W1009" s="155"/>
      <c r="X1009" s="155"/>
      <c r="Y1009" s="154"/>
      <c r="Z1009" s="155"/>
      <c r="AA1009" s="155"/>
      <c r="AB1009" s="155"/>
      <c r="AC1009" s="155"/>
      <c r="AD1009" s="154"/>
      <c r="AE1009" s="155"/>
      <c r="AF1009" s="155"/>
      <c r="AG1009" s="155"/>
      <c r="AH1009" s="155"/>
      <c r="AI1009" s="154"/>
      <c r="AJ1009" s="155"/>
      <c r="AK1009" s="155"/>
      <c r="AL1009" s="155"/>
      <c r="AM1009" s="155"/>
      <c r="AN1009" s="156"/>
    </row>
    <row r="1010" spans="1:41" s="28" customFormat="1" ht="19" customHeight="1">
      <c r="A1010" s="153"/>
      <c r="B1010" s="153"/>
      <c r="C1010" s="153"/>
      <c r="D1010" s="153"/>
      <c r="E1010" s="154"/>
      <c r="F1010" s="155"/>
      <c r="G1010" s="155"/>
      <c r="H1010" s="155"/>
      <c r="I1010" s="155"/>
      <c r="J1010" s="154"/>
      <c r="K1010" s="155"/>
      <c r="L1010" s="155"/>
      <c r="M1010" s="155"/>
      <c r="N1010" s="155"/>
      <c r="O1010" s="154"/>
      <c r="P1010" s="155"/>
      <c r="Q1010" s="155"/>
      <c r="R1010" s="155"/>
      <c r="S1010" s="155"/>
      <c r="T1010" s="154"/>
      <c r="U1010" s="155"/>
      <c r="V1010" s="155"/>
      <c r="W1010" s="155"/>
      <c r="X1010" s="155"/>
      <c r="Y1010" s="154"/>
      <c r="Z1010" s="155"/>
      <c r="AA1010" s="155"/>
      <c r="AB1010" s="155"/>
      <c r="AC1010" s="155"/>
      <c r="AD1010" s="154"/>
      <c r="AE1010" s="155"/>
      <c r="AF1010" s="155"/>
      <c r="AG1010" s="155"/>
      <c r="AH1010" s="155"/>
      <c r="AI1010" s="154"/>
      <c r="AJ1010" s="155"/>
      <c r="AK1010" s="155"/>
      <c r="AL1010" s="155"/>
      <c r="AM1010" s="155"/>
      <c r="AN1010" s="156"/>
    </row>
    <row r="1011" spans="1:41" s="28" customFormat="1" ht="19" customHeight="1">
      <c r="A1011" s="153"/>
      <c r="B1011" s="153"/>
      <c r="C1011" s="153"/>
      <c r="D1011" s="153"/>
      <c r="E1011" s="154"/>
      <c r="F1011" s="155"/>
      <c r="G1011" s="155"/>
      <c r="H1011" s="155"/>
      <c r="I1011" s="155"/>
      <c r="J1011" s="154"/>
      <c r="K1011" s="155"/>
      <c r="L1011" s="155"/>
      <c r="M1011" s="155"/>
      <c r="N1011" s="155"/>
      <c r="O1011" s="154"/>
      <c r="P1011" s="155"/>
      <c r="Q1011" s="155"/>
      <c r="R1011" s="155"/>
      <c r="S1011" s="155"/>
      <c r="T1011" s="154"/>
      <c r="U1011" s="155"/>
      <c r="V1011" s="155"/>
      <c r="W1011" s="155"/>
      <c r="X1011" s="155"/>
      <c r="Y1011" s="154"/>
      <c r="Z1011" s="155"/>
      <c r="AA1011" s="155"/>
      <c r="AB1011" s="155"/>
      <c r="AC1011" s="155"/>
      <c r="AD1011" s="154"/>
      <c r="AE1011" s="155"/>
      <c r="AF1011" s="155"/>
      <c r="AG1011" s="155"/>
      <c r="AH1011" s="155"/>
      <c r="AI1011" s="154"/>
      <c r="AJ1011" s="155"/>
      <c r="AK1011" s="155"/>
      <c r="AL1011" s="155"/>
      <c r="AM1011" s="155"/>
      <c r="AN1011" s="156"/>
    </row>
    <row r="1012" spans="1:41" s="28" customFormat="1" ht="19" customHeight="1">
      <c r="A1012" s="153"/>
      <c r="B1012" s="153"/>
      <c r="C1012" s="153"/>
      <c r="D1012" s="153"/>
      <c r="E1012" s="154"/>
      <c r="F1012" s="155"/>
      <c r="G1012" s="155"/>
      <c r="H1012" s="155"/>
      <c r="I1012" s="155"/>
      <c r="J1012" s="154"/>
      <c r="K1012" s="155"/>
      <c r="L1012" s="155"/>
      <c r="M1012" s="155"/>
      <c r="N1012" s="155"/>
      <c r="O1012" s="154"/>
      <c r="P1012" s="155"/>
      <c r="Q1012" s="155"/>
      <c r="R1012" s="155"/>
      <c r="S1012" s="155"/>
      <c r="T1012" s="154"/>
      <c r="U1012" s="155"/>
      <c r="V1012" s="155"/>
      <c r="W1012" s="155"/>
      <c r="X1012" s="155"/>
      <c r="Y1012" s="154"/>
      <c r="Z1012" s="155"/>
      <c r="AA1012" s="155"/>
      <c r="AB1012" s="155"/>
      <c r="AC1012" s="155"/>
      <c r="AD1012" s="154"/>
      <c r="AE1012" s="155"/>
      <c r="AF1012" s="155"/>
      <c r="AG1012" s="155"/>
      <c r="AH1012" s="155"/>
      <c r="AI1012" s="154"/>
      <c r="AJ1012" s="155"/>
      <c r="AK1012" s="155"/>
      <c r="AL1012" s="155"/>
      <c r="AM1012" s="155"/>
      <c r="AN1012" s="156"/>
    </row>
    <row r="1013" spans="1:41">
      <c r="AO1013" s="28"/>
    </row>
    <row r="1014" spans="1:41">
      <c r="AO1014" s="28"/>
    </row>
    <row r="1015" spans="1:41">
      <c r="AO1015" s="28"/>
    </row>
    <row r="1016" spans="1:41">
      <c r="AO1016" s="28"/>
    </row>
    <row r="1017" spans="1:41">
      <c r="AO1017" s="28"/>
    </row>
    <row r="1018" spans="1:41">
      <c r="AO1018" s="28"/>
    </row>
    <row r="1019" spans="1:41">
      <c r="AO1019" s="28"/>
    </row>
    <row r="1020" spans="1:41">
      <c r="AO1020" s="28"/>
    </row>
    <row r="1021" spans="1:41">
      <c r="AO1021" s="28"/>
    </row>
    <row r="1022" spans="1:41">
      <c r="AO1022" s="28"/>
    </row>
    <row r="1023" spans="1:41">
      <c r="AO1023" s="28"/>
    </row>
    <row r="1024" spans="1:41">
      <c r="AO1024" s="28"/>
    </row>
    <row r="1025" spans="41:41">
      <c r="AO1025" s="28"/>
    </row>
    <row r="1026" spans="41:41">
      <c r="AO1026" s="28"/>
    </row>
    <row r="1027" spans="41:41">
      <c r="AO1027" s="28"/>
    </row>
    <row r="1028" spans="41:41">
      <c r="AO1028" s="28"/>
    </row>
    <row r="1029" spans="41:41">
      <c r="AO1029" s="28"/>
    </row>
    <row r="1030" spans="41:41">
      <c r="AO1030" s="28"/>
    </row>
    <row r="1031" spans="41:41">
      <c r="AO1031" s="28"/>
    </row>
    <row r="1032" spans="41:41">
      <c r="AO1032" s="28"/>
    </row>
    <row r="1033" spans="41:41">
      <c r="AO1033" s="28"/>
    </row>
    <row r="1034" spans="41:41">
      <c r="AO1034" s="28"/>
    </row>
    <row r="1035" spans="41:41">
      <c r="AO1035" s="28"/>
    </row>
    <row r="1036" spans="41:41">
      <c r="AO1036" s="28"/>
    </row>
    <row r="1037" spans="41:41">
      <c r="AO1037" s="28"/>
    </row>
    <row r="1038" spans="41:41">
      <c r="AO1038" s="28"/>
    </row>
    <row r="1039" spans="41:41">
      <c r="AO1039" s="28"/>
    </row>
    <row r="1040" spans="41:41">
      <c r="AO1040" s="28"/>
    </row>
    <row r="1041" spans="41:41">
      <c r="AO1041" s="28"/>
    </row>
    <row r="1042" spans="41:41">
      <c r="AO1042" s="28"/>
    </row>
    <row r="1043" spans="41:41">
      <c r="AO1043" s="28"/>
    </row>
    <row r="1044" spans="41:41">
      <c r="AO1044" s="28"/>
    </row>
    <row r="1045" spans="41:41">
      <c r="AO1045" s="28"/>
    </row>
    <row r="1046" spans="41:41">
      <c r="AO1046" s="28"/>
    </row>
    <row r="1047" spans="41:41">
      <c r="AO1047" s="28"/>
    </row>
    <row r="1048" spans="41:41">
      <c r="AO1048" s="28"/>
    </row>
  </sheetData>
  <sheetProtection password="B53E" sheet="1" objects="1" scenarios="1" formatRows="0" autoFilter="0" pivotTables="0"/>
  <autoFilter ref="A12:AN162" xr:uid="{12DCA8A8-7038-6145-A5C1-D350411A3892}"/>
  <mergeCells count="15">
    <mergeCell ref="A4:B4"/>
    <mergeCell ref="A10:A12"/>
    <mergeCell ref="B10:B12"/>
    <mergeCell ref="D10:D12"/>
    <mergeCell ref="C10:C12"/>
    <mergeCell ref="AI11:AM11"/>
    <mergeCell ref="E10:AC10"/>
    <mergeCell ref="AN10:AN12"/>
    <mergeCell ref="E11:I11"/>
    <mergeCell ref="J11:N11"/>
    <mergeCell ref="O11:S11"/>
    <mergeCell ref="T11:X11"/>
    <mergeCell ref="AD10:AM10"/>
    <mergeCell ref="Y11:AC11"/>
    <mergeCell ref="AD11:AH11"/>
  </mergeCells>
  <phoneticPr fontId="14" type="noConversion"/>
  <conditionalFormatting sqref="A4:A7">
    <cfRule type="duplicateValues" dxfId="38" priority="647"/>
  </conditionalFormatting>
  <conditionalFormatting sqref="A8">
    <cfRule type="duplicateValues" dxfId="37" priority="648"/>
  </conditionalFormatting>
  <conditionalFormatting sqref="A9">
    <cfRule type="duplicateValues" dxfId="36" priority="630"/>
  </conditionalFormatting>
  <dataValidations count="5">
    <dataValidation type="list" allowBlank="1" showInputMessage="1" showErrorMessage="1" sqref="U13:X1012 P13:S1012 AJ13:AM1012 Z13:AC1012 AE13:AH1012 H14:I1012 F13:G1012 K13:L1012 M14:N1012" xr:uid="{20B70732-8256-1649-87F2-112A2DE71000}">
      <formula1>"Bolívares,Dólares"</formula1>
    </dataValidation>
    <dataValidation type="list" allowBlank="1" showInputMessage="1" showErrorMessage="1" sqref="H13 M13" xr:uid="{CA729222-08FF-CD43-A6E2-FCD21736C66F}">
      <formula1>"Sin impacto,Con impacto"</formula1>
    </dataValidation>
    <dataValidation type="list" allowBlank="1" showInputMessage="1" showErrorMessage="1" sqref="I13 N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J13 J54:J116" unlocked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AD1010"/>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7" width="14.83203125" style="61" customWidth="1"/>
    <col min="8" max="8" width="6.83203125" style="115" customWidth="1"/>
    <col min="9" max="9" width="14.1640625" style="61" customWidth="1"/>
    <col min="10" max="10" width="14.83203125" style="61" customWidth="1"/>
    <col min="11" max="11" width="6.83203125" style="115" customWidth="1"/>
    <col min="12" max="12" width="14.1640625" style="61" customWidth="1"/>
    <col min="13" max="13" width="14.83203125" style="61" customWidth="1"/>
    <col min="14" max="14" width="6.83203125" style="121" customWidth="1"/>
    <col min="15" max="15" width="14.1640625" style="65" customWidth="1"/>
    <col min="16" max="16" width="14.83203125" style="61" customWidth="1"/>
    <col min="17" max="17" width="6.83203125" style="121" customWidth="1"/>
    <col min="18" max="18" width="14.1640625" style="65" customWidth="1"/>
    <col min="19" max="19" width="14.83203125" style="61" customWidth="1"/>
    <col min="20" max="20" width="6.83203125" style="121" customWidth="1"/>
    <col min="21" max="21" width="14.1640625" style="65" customWidth="1"/>
    <col min="22" max="22" width="14.83203125" style="61" customWidth="1"/>
    <col min="23" max="23" width="6.83203125" style="121" customWidth="1"/>
    <col min="24" max="24" width="14.1640625" style="65" customWidth="1"/>
    <col min="25" max="25" width="14.83203125" style="61" customWidth="1"/>
    <col min="26" max="26" width="6.83203125" style="121" customWidth="1"/>
    <col min="27" max="27" width="14.1640625" style="65" customWidth="1"/>
    <col min="28" max="28" width="14.83203125" style="61" customWidth="1"/>
    <col min="29" max="29" width="6.83203125" style="121" customWidth="1"/>
    <col min="30" max="30" width="14.1640625" style="65" customWidth="1"/>
    <col min="31" max="16384" width="10.83203125" style="33"/>
  </cols>
  <sheetData>
    <row r="1" spans="1:30" ht="80" customHeight="1">
      <c r="I1" s="92"/>
      <c r="J1" s="92"/>
      <c r="K1" s="118"/>
      <c r="L1" s="93"/>
      <c r="M1" s="93"/>
      <c r="N1" s="116"/>
      <c r="O1" s="270"/>
      <c r="P1" s="270"/>
    </row>
    <row r="2" spans="1:30" ht="40" customHeight="1">
      <c r="C2" s="80"/>
      <c r="D2" s="80"/>
      <c r="E2" s="80"/>
      <c r="F2" s="80"/>
      <c r="G2" s="80"/>
      <c r="H2" s="116"/>
      <c r="I2" s="94"/>
      <c r="J2" s="94"/>
      <c r="K2" s="119"/>
      <c r="L2" s="94"/>
      <c r="M2" s="94"/>
    </row>
    <row r="3" spans="1:30" ht="20" customHeight="1">
      <c r="C3" s="80"/>
      <c r="D3" s="80"/>
      <c r="E3" s="80"/>
      <c r="F3" s="80"/>
      <c r="G3" s="80"/>
      <c r="H3" s="116"/>
      <c r="I3" s="95"/>
      <c r="J3" s="95"/>
      <c r="K3" s="120"/>
      <c r="L3" s="95"/>
      <c r="M3" s="95"/>
    </row>
    <row r="4" spans="1:30" ht="16" customHeight="1">
      <c r="A4" s="271" t="s">
        <v>84</v>
      </c>
      <c r="B4" s="271"/>
      <c r="C4" s="97"/>
      <c r="D4" s="86"/>
      <c r="E4" s="86"/>
      <c r="F4" s="86"/>
      <c r="G4" s="86"/>
      <c r="H4" s="117"/>
      <c r="I4" s="86"/>
      <c r="J4" s="86"/>
      <c r="K4" s="117"/>
      <c r="L4" s="86"/>
      <c r="M4" s="86"/>
      <c r="N4" s="117"/>
      <c r="O4" s="86"/>
      <c r="P4" s="86"/>
      <c r="Q4" s="117"/>
      <c r="R4" s="86"/>
    </row>
    <row r="5" spans="1:30" s="62" customFormat="1" ht="18" customHeight="1">
      <c r="A5" s="79" t="s">
        <v>277</v>
      </c>
      <c r="B5" s="88" t="inlineStr">
        <is>
          <t xml:space="preserve">Total Efectivo Mensual ($)</t>
        </is>
      </c>
      <c r="D5" s="146"/>
      <c r="E5" s="146"/>
      <c r="F5" s="146"/>
      <c r="G5" s="146"/>
      <c r="H5" s="146"/>
      <c r="I5" s="146"/>
      <c r="J5" s="146"/>
      <c r="K5" s="146"/>
      <c r="L5" s="146"/>
      <c r="M5" s="146"/>
      <c r="N5" s="146"/>
      <c r="O5" s="146"/>
      <c r="P5" s="146"/>
      <c r="Q5" s="146"/>
      <c r="R5" s="146"/>
      <c r="S5" s="146"/>
      <c r="T5" s="146"/>
      <c r="U5" s="146"/>
      <c r="V5" s="146"/>
      <c r="W5" s="146"/>
      <c r="X5" s="146"/>
      <c r="Y5" s="146"/>
      <c r="Z5" s="146"/>
      <c r="AA5" s="146"/>
      <c r="AB5" s="146"/>
      <c r="AC5" s="146"/>
      <c r="AD5" s="146"/>
    </row>
    <row r="6" spans="1:30" s="62" customFormat="1" ht="20" customHeight="1">
      <c r="B6" s="80"/>
      <c r="C6" s="89"/>
      <c r="D6" s="147"/>
      <c r="E6" s="147"/>
      <c r="F6" s="147"/>
      <c r="G6" s="147"/>
      <c r="H6" s="147"/>
      <c r="I6" s="147"/>
      <c r="J6" s="147"/>
      <c r="K6" s="147"/>
      <c r="L6" s="147"/>
      <c r="M6" s="147"/>
      <c r="N6" s="147"/>
      <c r="O6" s="147"/>
      <c r="P6" s="147"/>
      <c r="Q6" s="147"/>
      <c r="R6" s="147"/>
      <c r="S6" s="147"/>
      <c r="T6" s="147"/>
      <c r="U6" s="147"/>
      <c r="V6" s="147"/>
      <c r="W6" s="147"/>
      <c r="X6" s="147"/>
      <c r="Y6" s="147"/>
      <c r="Z6" s="147"/>
      <c r="AA6" s="147"/>
      <c r="AB6" s="147"/>
      <c r="AC6" s="147"/>
      <c r="AD6" s="147"/>
    </row>
    <row r="7" spans="1:30" s="144" customFormat="1" ht="16" customHeight="1">
      <c r="A7" s="275" t="s">
        <v>115</v>
      </c>
      <c r="B7" s="275" t="s">
        <v>114</v>
      </c>
      <c r="C7" s="275" t="s">
        <v>271</v>
      </c>
      <c r="D7" s="275" t="s">
        <v>116</v>
      </c>
      <c r="E7" s="273" t="inlineStr">
        <is>
          <t xml:space="preserve">TEM / TEMz / CIM / PCTA</t>
        </is>
      </c>
      <c r="F7" s="273" t="s">
        <v>314</v>
      </c>
      <c r="G7" s="278" t="s">
        <v>67</v>
      </c>
      <c r="H7" s="278"/>
      <c r="I7" s="278"/>
      <c r="J7" s="278"/>
      <c r="K7" s="278"/>
      <c r="L7" s="278"/>
      <c r="M7" s="278"/>
      <c r="N7" s="278"/>
      <c r="O7" s="278"/>
      <c r="P7" s="278"/>
      <c r="Q7" s="278"/>
      <c r="R7" s="278"/>
      <c r="S7" s="278"/>
      <c r="T7" s="278"/>
      <c r="U7" s="278"/>
      <c r="V7" s="264" t="s">
        <v>508</v>
      </c>
      <c r="W7" s="265"/>
      <c r="X7" s="265"/>
      <c r="Y7" s="265" t="s">
        <v>511</v>
      </c>
      <c r="Z7" s="265"/>
      <c r="AA7" s="265"/>
      <c r="AB7" s="265" t="s">
        <v>510</v>
      </c>
      <c r="AC7" s="265"/>
      <c r="AD7" s="265"/>
    </row>
    <row r="8" spans="1:30" s="144" customFormat="1" ht="16" customHeight="1">
      <c r="A8" s="276"/>
      <c r="B8" s="276"/>
      <c r="C8" s="276"/>
      <c r="D8" s="276"/>
      <c r="E8" s="273"/>
      <c r="F8" s="273"/>
      <c r="G8" s="272" t="s">
        <v>68</v>
      </c>
      <c r="H8" s="272"/>
      <c r="I8" s="272"/>
      <c r="J8" s="272" t="s">
        <v>69</v>
      </c>
      <c r="K8" s="272"/>
      <c r="L8" s="272"/>
      <c r="M8" s="272" t="s">
        <v>70</v>
      </c>
      <c r="N8" s="272"/>
      <c r="O8" s="272"/>
      <c r="P8" s="272" t="s">
        <v>71</v>
      </c>
      <c r="Q8" s="272"/>
      <c r="R8" s="272"/>
      <c r="S8" s="272" t="s">
        <v>72</v>
      </c>
      <c r="T8" s="272"/>
      <c r="U8" s="272"/>
      <c r="V8" s="266"/>
      <c r="W8" s="267"/>
      <c r="X8" s="267"/>
      <c r="Y8" s="267"/>
      <c r="Z8" s="267"/>
      <c r="AA8" s="267"/>
      <c r="AB8" s="267"/>
      <c r="AC8" s="267"/>
      <c r="AD8" s="267"/>
    </row>
    <row r="9" spans="1:30" s="144" customFormat="1" ht="16" customHeight="1">
      <c r="A9" s="276"/>
      <c r="B9" s="276"/>
      <c r="C9" s="276"/>
      <c r="D9" s="276"/>
      <c r="E9" s="273"/>
      <c r="F9" s="273"/>
      <c r="G9" s="268" t="s">
        <v>85</v>
      </c>
      <c r="H9" s="262" t="s">
        <v>87</v>
      </c>
      <c r="I9" s="262"/>
      <c r="J9" s="268" t="s">
        <v>85</v>
      </c>
      <c r="K9" s="262" t="s">
        <v>87</v>
      </c>
      <c r="L9" s="262"/>
      <c r="M9" s="268" t="s">
        <v>85</v>
      </c>
      <c r="N9" s="262" t="s">
        <v>87</v>
      </c>
      <c r="O9" s="262"/>
      <c r="P9" s="268" t="s">
        <v>85</v>
      </c>
      <c r="Q9" s="262" t="s">
        <v>87</v>
      </c>
      <c r="R9" s="262"/>
      <c r="S9" s="268" t="s">
        <v>85</v>
      </c>
      <c r="T9" s="262" t="s">
        <v>87</v>
      </c>
      <c r="U9" s="262"/>
      <c r="V9" s="268" t="s">
        <v>85</v>
      </c>
      <c r="W9" s="262" t="s">
        <v>87</v>
      </c>
      <c r="X9" s="262"/>
      <c r="Y9" s="268" t="s">
        <v>85</v>
      </c>
      <c r="Z9" s="262" t="s">
        <v>87</v>
      </c>
      <c r="AA9" s="262"/>
      <c r="AB9" s="268" t="s">
        <v>85</v>
      </c>
      <c r="AC9" s="262" t="s">
        <v>87</v>
      </c>
      <c r="AD9" s="262"/>
    </row>
    <row r="10" spans="1:30" s="144" customFormat="1" ht="17" customHeight="1" thickBot="1">
      <c r="A10" s="277"/>
      <c r="B10" s="277"/>
      <c r="C10" s="277"/>
      <c r="D10" s="277"/>
      <c r="E10" s="274"/>
      <c r="F10" s="274"/>
      <c r="G10" s="269"/>
      <c r="H10" s="263" t="s">
        <v>86</v>
      </c>
      <c r="I10" s="263"/>
      <c r="J10" s="269"/>
      <c r="K10" s="263" t="s">
        <v>86</v>
      </c>
      <c r="L10" s="263"/>
      <c r="M10" s="269"/>
      <c r="N10" s="263" t="s">
        <v>86</v>
      </c>
      <c r="O10" s="263"/>
      <c r="P10" s="269"/>
      <c r="Q10" s="263" t="s">
        <v>86</v>
      </c>
      <c r="R10" s="263"/>
      <c r="S10" s="269"/>
      <c r="T10" s="263" t="s">
        <v>86</v>
      </c>
      <c r="U10" s="263"/>
      <c r="V10" s="269"/>
      <c r="W10" s="263" t="s">
        <v>86</v>
      </c>
      <c r="X10" s="263"/>
      <c r="Y10" s="269"/>
      <c r="Z10" s="263" t="s">
        <v>86</v>
      </c>
      <c r="AA10" s="263"/>
      <c r="AB10" s="269"/>
      <c r="AC10" s="263" t="s">
        <v>86</v>
      </c>
      <c r="AD10" s="263"/>
    </row>
    <row r="11" spans="1:30" s="162" customFormat="1" ht="19" customHeight="1" thickTop="1">
      <c r="A11" s="157"/>
      <c r="B11" s="158"/>
      <c r="C11" s="158"/>
      <c r="D11" s="158"/>
      <c r="E11" s="196"/>
      <c r="F11" s="160"/>
      <c r="G11" s="160">
        <f>IFERROR(IF($F11="","",VLOOKUP($F11,'Data Mercado'!$A$7:$I$300,2,0)),"ND")</f>
      </c>
      <c r="H11" s="161" t="str">
        <f>IFERROR(IF($E11="","",IF($G11&gt;$E11,($E11/$G11)-1,"")),"")</f>
      </c>
      <c r="I11" s="159" t="str">
        <f>IF(AND($E11&lt;&gt;"",$G11&lt;&gt;""),IF($H11="","",$G11-$E11),"")</f>
        <v/>
      </c>
      <c r="J11" s="160">
        <f>IFERROR(IF($F11="","",VLOOKUP($F11,'Data Mercado'!$A$7:$I$300,3,0)),"ND")</f>
      </c>
      <c r="K11" s="161">
        <f>IFERROR(IF($E11="","",IF($J11&gt;$E11,($E11/$J11)-1,"")),"")</f>
      </c>
      <c r="L11" s="159">
        <f>IF(AND($E11&lt;&gt;"",$J11&lt;&gt;""),IF($K11="","",$J11-$E11),"")</f>
        <v>4016</v>
      </c>
      <c r="M11" s="160">
        <f>IFERROR(IF($F11="","",VLOOKUP($F11,'Data Mercado'!$A$7:$I$300,4,0)),"ND")</f>
      </c>
      <c r="N11" s="161" t="str">
        <f>IFERROR(IF($E11="","",IF($M11&gt;$E11,($E11/$M11)-1,"")),"")</f>
      </c>
      <c r="O11" s="159" t="str">
        <f>IF(AND($E11&lt;&gt;"",$M11&lt;&gt;""),IF($N11="","",$M11-$E11),"")</f>
        <v/>
      </c>
      <c r="P11" s="160">
        <f>IFERROR(IF($F11="","",VLOOKUP($F11,'Data Mercado'!$A$7:$I$300,5,0)),"ND")</f>
      </c>
      <c r="Q11" s="161" t="str">
        <f>IFERROR(IF($E11="","",IF($P11&gt;$E11,($E11/$P11)-1,"")),"")</f>
      </c>
      <c r="R11" s="159" t="str">
        <f>IF(AND($E11&lt;&gt;"",$P11&lt;&gt;""),IF($Q11="","",$P11-$E11),"")</f>
        <v/>
      </c>
      <c r="S11" s="160">
        <f>IFERROR(IF($F11="","",VLOOKUP($F11,'Data Mercado'!$A$7:$I$300,6,0)),"ND")</f>
      </c>
      <c r="T11" s="161" t="str">
        <f>IFERROR(IF($E11="","",IF($S11&gt;$E11,($E11/$S11)-1,"")),"")</f>
      </c>
      <c r="U11" s="159" t="str">
        <f>IF(AND($E11&lt;&gt;"",$S11&lt;&gt;""),IF($T11="","",$S11-$E11),"")</f>
        <v/>
      </c>
      <c r="V11" s="160">
        <f>IFERROR(IF($F11="","",VLOOKUP($F11,'Data Mercado'!$A$7:$I$300,7,0)),"ND")</f>
      </c>
      <c r="W11" s="161" t="str">
        <f>IFERROR(IF($E11="","",IF($V11&gt;$E11,($E11/$V11)-1,"")),"")</f>
      </c>
      <c r="X11" s="159" t="str">
        <f>IF(AND($E11&lt;&gt;"",$V11&lt;&gt;""),IF($W11="","",$V11-$E11),"")</f>
        <v/>
      </c>
      <c r="Y11" s="160">
        <f>IFERROR(IF($F11="","",VLOOKUP($F11,'Data Mercado'!$A$7:$I$300,8,0)),"ND")</f>
      </c>
      <c r="Z11" s="161" t="str">
        <f>IFERROR(IF($E11="","",IF($Y11&gt;$E11,($E11/$Y11)-1,"")),"")</f>
      </c>
      <c r="AA11" s="159" t="str">
        <f>IF(AND($E11&lt;&gt;"",$Y11&lt;&gt;""),IF($Z11="","",$Y11-$E11),"")</f>
        <v/>
      </c>
      <c r="AB11" s="160">
        <f>IFERROR(IF($F11="","",VLOOKUP($F11,'Data Mercado'!$A$7:$I$300,9,0)),"ND")</f>
      </c>
      <c r="AC11" s="161">
        <f>IFERROR(IF($E11="","",IF($AB11&gt;$E11,($E11/$AB11)-1,"")),"")</f>
      </c>
      <c r="AD11" s="159">
        <f>IF(AND($E11&lt;&gt;"",$AB11&lt;&gt;""),IF($AC11="","",$AB11-$E11),"")</f>
        <v>16182</v>
      </c>
    </row>
    <row r="12" spans="1:30" s="162" customFormat="1" ht="19" customHeight="1">
      <c r="A12" s="163"/>
      <c r="B12" s="143"/>
      <c r="C12" s="143"/>
      <c r="D12" s="143"/>
      <c r="E12" s="196"/>
      <c r="F12" s="160"/>
      <c r="G12" s="160">
        <f>IFERROR(IF($F12="","",VLOOKUP($F12,'Data Mercado'!$A$7:$I$300,2,0)),"ND")</f>
      </c>
      <c r="H12" s="161">
        <f>IFERROR(IF($E12="","",IF($G12&gt;$E12,($E12/$G12)-1,"")),"")</f>
      </c>
      <c r="I12" s="159">
        <f t="shared" ref="I12:I75" si="1">IF(AND($E12&lt;&gt;"",$G12&lt;&gt;""),IF($H12="","",$G12-$E12),"")</f>
        <v>1236</v>
      </c>
      <c r="J12" s="160">
        <f>IFERROR(IF($F12="","",VLOOKUP($F12,'Data Mercado'!$A$7:$I$300,3,0)),"ND")</f>
      </c>
      <c r="K12" s="161" t="str">
        <f>IFERROR(IF($E12="","",IF($J12&gt;$E12,($E12/$J12)-1,"")),"")</f>
      </c>
      <c r="L12" s="159" t="str">
        <f t="shared" ref="L12:L75" si="3">IF(AND($E12&lt;&gt;"",$J12&lt;&gt;""),IF($K12="","",$J12-$E12),"")</f>
        <v/>
      </c>
      <c r="M12" s="160">
        <f>IFERROR(IF($F12="","",VLOOKUP($F12,'Data Mercado'!$A$7:$I$300,4,0)),"ND")</f>
      </c>
      <c r="N12" s="161" t="str">
        <f>IFERROR(IF($E12="","",IF($M12&gt;$E12,($E12/$M12)-1,"")),"")</f>
      </c>
      <c r="O12" s="159" t="str">
        <f t="shared" ref="O12:O75" si="5">IF(AND($E12&lt;&gt;"",$M12&lt;&gt;""),IF($N12="","",$M12-$E12),"")</f>
        <v/>
      </c>
      <c r="P12" s="160">
        <f>IFERROR(IF($F12="","",VLOOKUP($F12,'Data Mercado'!$A$7:$I$300,5,0)),"ND")</f>
      </c>
      <c r="Q12" s="161" t="str">
        <f>IFERROR(IF($E12="","",IF($P12&gt;$E12,($E12/$P12)-1,"")),"")</f>
      </c>
      <c r="R12" s="159" t="str">
        <f t="shared" ref="R12:R75" si="7">IF(AND($E12&lt;&gt;"",$P12&lt;&gt;""),IF($Q12="","",$P12-$E12),"")</f>
        <v/>
      </c>
      <c r="S12" s="160">
        <f>IFERROR(IF($F12="","",VLOOKUP($F12,'Data Mercado'!$A$7:$I$300,6,0)),"ND")</f>
      </c>
      <c r="T12" s="161" t="str">
        <f>IFERROR(IF($E12="","",IF($S12&gt;$E12,($E12/$S12)-1,"")),"")</f>
      </c>
      <c r="U12" s="159" t="str">
        <f t="shared" ref="U12:U75" si="9">IF(AND($E12&lt;&gt;"",$S12&lt;&gt;""),IF($T12="","",$S12-$E12),"")</f>
        <v/>
      </c>
      <c r="V12" s="160">
        <f>IFERROR(IF($F12="","",VLOOKUP($F12,'Data Mercado'!$A$7:$I$300,7,0)),"ND")</f>
      </c>
      <c r="W12" s="161" t="str">
        <f>IFERROR(IF($E12="","",IF($V12&gt;$E12,($E12/$V12)-1,"")),"")</f>
      </c>
      <c r="X12" s="159" t="str">
        <f t="shared" ref="X12:X75" si="11">IF(AND($E12&lt;&gt;"",$V12&lt;&gt;""),IF($W12="","",$V12-$E12),"")</f>
        <v/>
      </c>
      <c r="Y12" s="160">
        <f>IFERROR(IF($F12="","",VLOOKUP($F12,'Data Mercado'!$A$7:$I$300,8,0)),"ND")</f>
      </c>
      <c r="Z12" s="161" t="str">
        <f>IFERROR(IF($E12="","",IF($Y12&gt;$E12,($E12/$Y12)-1,"")),"")</f>
      </c>
      <c r="AA12" s="159" t="str">
        <f t="shared" ref="AA12:AA75" si="13">IF(AND($E12&lt;&gt;"",$Y12&lt;&gt;""),IF($Z12="","",$Y12-$E12),"")</f>
        <v/>
      </c>
      <c r="AB12" s="160">
        <f>IFERROR(IF($F12="","",VLOOKUP($F12,'Data Mercado'!$A$7:$I$300,9,0)),"ND")</f>
      </c>
      <c r="AC12" s="161">
        <f>IFERROR(IF($E12="","",IF($AB12&gt;$E12,($E12/$AB12)-1,"")),"")</f>
      </c>
      <c r="AD12" s="159">
        <f t="shared" ref="AD12:AD75" si="15">IF(AND($E12&lt;&gt;"",$AB12&lt;&gt;""),IF($AC12="","",$AB12-$E12),"")</f>
        <v>14182</v>
      </c>
    </row>
    <row r="13" spans="1:30" s="162" customFormat="1" ht="19" customHeight="1">
      <c r="A13" s="163"/>
      <c r="B13" s="143"/>
      <c r="C13" s="143"/>
      <c r="D13" s="143"/>
      <c r="E13" s="196"/>
      <c r="F13" s="160"/>
      <c r="G13" s="160">
        <f>IFERROR(IF($F13="","",VLOOKUP($F13,'Data Mercado'!$A$7:$I$300,2,0)),"ND")</f>
      </c>
      <c r="H13" s="161" t="str">
        <f>IFERROR(IF($E13="","",IF($G13&gt;$E13,($E13/$G13)-1,"")),"")</f>
      </c>
      <c r="I13" s="159" t="str">
        <f t="shared" si="1"/>
        <v/>
      </c>
      <c r="J13" s="160">
        <f>IFERROR(IF($F13="","",VLOOKUP($F13,'Data Mercado'!$A$7:$I$300,3,0)),"ND")</f>
      </c>
      <c r="K13" s="161" t="str">
        <f>IFERROR(IF($E13="","",IF($J13&gt;$E13,($E13/$J13)-1,"")),"")</f>
      </c>
      <c r="L13" s="159" t="str">
        <f t="shared" si="3"/>
        <v/>
      </c>
      <c r="M13" s="160">
        <f>IFERROR(IF($F13="","",VLOOKUP($F13,'Data Mercado'!$A$7:$I$300,4,0)),"ND")</f>
      </c>
      <c r="N13" s="161" t="str">
        <f>IFERROR(IF($E13="","",IF($M13&gt;$E13,($E13/$M13)-1,"")),"")</f>
      </c>
      <c r="O13" s="159" t="str">
        <f t="shared" si="5"/>
        <v/>
      </c>
      <c r="P13" s="160">
        <f>IFERROR(IF($F13="","",VLOOKUP($F13,'Data Mercado'!$A$7:$I$300,5,0)),"ND")</f>
      </c>
      <c r="Q13" s="161" t="str">
        <f>IFERROR(IF($E13="","",IF($P13&gt;$E13,($E13/$P13)-1,"")),"")</f>
      </c>
      <c r="R13" s="159" t="str">
        <f t="shared" si="7"/>
        <v/>
      </c>
      <c r="S13" s="160">
        <f>IFERROR(IF($F13="","",VLOOKUP($F13,'Data Mercado'!$A$7:$I$300,6,0)),"ND")</f>
      </c>
      <c r="T13" s="161" t="str">
        <f>IFERROR(IF($E13="","",IF($S13&gt;$E13,($E13/$S13)-1,"")),"")</f>
      </c>
      <c r="U13" s="159" t="str">
        <f t="shared" si="9"/>
        <v/>
      </c>
      <c r="V13" s="160">
        <f>IFERROR(IF($F13="","",VLOOKUP($F13,'Data Mercado'!$A$7:$I$300,7,0)),"ND")</f>
      </c>
      <c r="W13" s="161" t="str">
        <f>IFERROR(IF($E13="","",IF($V13&gt;$E13,($E13/$V13)-1,"")),"")</f>
      </c>
      <c r="X13" s="159" t="str">
        <f t="shared" si="11"/>
        <v/>
      </c>
      <c r="Y13" s="160">
        <f>IFERROR(IF($F13="","",VLOOKUP($F13,'Data Mercado'!$A$7:$I$300,8,0)),"ND")</f>
      </c>
      <c r="Z13" s="161" t="str">
        <f>IFERROR(IF($E13="","",IF($Y13&gt;$E13,($E13/$Y13)-1,"")),"")</f>
      </c>
      <c r="AA13" s="159" t="str">
        <f t="shared" si="13"/>
        <v/>
      </c>
      <c r="AB13" s="160">
        <f>IFERROR(IF($F13="","",VLOOKUP($F13,'Data Mercado'!$A$7:$I$300,9,0)),"ND")</f>
      </c>
      <c r="AC13" s="161">
        <f>IFERROR(IF($E13="","",IF($AB13&gt;$E13,($E13/$AB13)-1,"")),"")</f>
      </c>
      <c r="AD13" s="159">
        <f t="shared" si="15"/>
        <v>88</v>
      </c>
    </row>
    <row r="14" spans="1:30" s="162" customFormat="1" ht="19" customHeight="1">
      <c r="A14" s="163"/>
      <c r="B14" s="143"/>
      <c r="C14" s="143"/>
      <c r="D14" s="143"/>
      <c r="E14" s="196"/>
      <c r="F14" s="160"/>
      <c r="G14" s="160">
        <f>IFERROR(IF($F14="","",VLOOKUP($F14,'Data Mercado'!$A$7:$I$300,2,0)),"ND")</f>
      </c>
      <c r="H14" s="161">
        <f>IFERROR(IF($E14="","",IF($G14&gt;$E14,($E14/$G14)-1,"")),"")</f>
      </c>
      <c r="I14" s="159">
        <f t="shared" si="1"/>
        <v>628</v>
      </c>
      <c r="J14" s="160">
        <f>IFERROR(IF($F14="","",VLOOKUP($F14,'Data Mercado'!$A$7:$I$300,3,0)),"ND")</f>
      </c>
      <c r="K14" s="161" t="str">
        <f>IFERROR(IF($E14="","",IF($J14&gt;$E14,($E14/$J14)-1,"")),"")</f>
      </c>
      <c r="L14" s="159" t="str">
        <f t="shared" si="3"/>
        <v/>
      </c>
      <c r="M14" s="160">
        <f>IFERROR(IF($F14="","",VLOOKUP($F14,'Data Mercado'!$A$7:$I$300,4,0)),"ND")</f>
      </c>
      <c r="N14" s="161" t="str">
        <f>IFERROR(IF($E14="","",IF($M14&gt;$E14,($E14/$M14)-1,"")),"")</f>
      </c>
      <c r="O14" s="159" t="str">
        <f t="shared" si="5"/>
        <v/>
      </c>
      <c r="P14" s="160">
        <f>IFERROR(IF($F14="","",VLOOKUP($F14,'Data Mercado'!$A$7:$I$300,5,0)),"ND")</f>
      </c>
      <c r="Q14" s="161" t="str">
        <f>IFERROR(IF($E14="","",IF($P14&gt;$E14,($E14/$P14)-1,"")),"")</f>
      </c>
      <c r="R14" s="159" t="str">
        <f t="shared" si="7"/>
        <v/>
      </c>
      <c r="S14" s="160">
        <f>IFERROR(IF($F14="","",VLOOKUP($F14,'Data Mercado'!$A$7:$I$300,6,0)),"ND")</f>
      </c>
      <c r="T14" s="161" t="str">
        <f>IFERROR(IF($E14="","",IF($S14&gt;$E14,($E14/$S14)-1,"")),"")</f>
      </c>
      <c r="U14" s="159" t="str">
        <f t="shared" si="9"/>
        <v/>
      </c>
      <c r="V14" s="160">
        <f>IFERROR(IF($F14="","",VLOOKUP($F14,'Data Mercado'!$A$7:$I$300,7,0)),"ND")</f>
      </c>
      <c r="W14" s="161" t="str">
        <f>IFERROR(IF($E14="","",IF($V14&gt;$E14,($E14/$V14)-1,"")),"")</f>
      </c>
      <c r="X14" s="159" t="str">
        <f t="shared" si="11"/>
        <v/>
      </c>
      <c r="Y14" s="160">
        <f>IFERROR(IF($F14="","",VLOOKUP($F14,'Data Mercado'!$A$7:$I$300,8,0)),"ND")</f>
      </c>
      <c r="Z14" s="161" t="str">
        <f>IFERROR(IF($E14="","",IF($Y14&gt;$E14,($E14/$Y14)-1,"")),"")</f>
      </c>
      <c r="AA14" s="159" t="str">
        <f t="shared" si="13"/>
        <v/>
      </c>
      <c r="AB14" s="160">
        <f>IFERROR(IF($F14="","",VLOOKUP($F14,'Data Mercado'!$A$7:$I$300,9,0)),"ND")</f>
      </c>
      <c r="AC14" s="161">
        <f>IFERROR(IF($E14="","",IF($AB14&gt;$E14,($E14/$AB14)-1,"")),"")</f>
      </c>
      <c r="AD14" s="159">
        <f t="shared" si="15"/>
        <v>1658</v>
      </c>
    </row>
    <row r="15" spans="1:30" s="162" customFormat="1" ht="19" customHeight="1">
      <c r="A15" s="163"/>
      <c r="B15" s="143"/>
      <c r="C15" s="143"/>
      <c r="D15" s="143"/>
      <c r="E15" s="196"/>
      <c r="F15" s="160"/>
      <c r="G15" s="160">
        <f>IFERROR(IF($F15="","",VLOOKUP($F15,'Data Mercado'!$A$7:$I$300,2,0)),"ND")</f>
      </c>
      <c r="H15" s="161">
        <f>IFERROR(IF($E15="","",IF($G15&gt;$E15,($E15/$G15)-1,"")),"")</f>
      </c>
      <c r="I15" s="159">
        <f t="shared" si="1"/>
        <v>3366</v>
      </c>
      <c r="J15" s="160">
        <f>IFERROR(IF($F15="","",VLOOKUP($F15,'Data Mercado'!$A$7:$I$300,3,0)),"ND")</f>
      </c>
      <c r="K15" s="161">
        <f>IFERROR(IF($E15="","",IF($J15&gt;$E15,($E15/$J15)-1,"")),"")</f>
      </c>
      <c r="L15" s="159">
        <f t="shared" si="3"/>
        <v>2036</v>
      </c>
      <c r="M15" s="160">
        <f>IFERROR(IF($F15="","",VLOOKUP($F15,'Data Mercado'!$A$7:$I$300,4,0)),"ND")</f>
      </c>
      <c r="N15" s="161">
        <f>IFERROR(IF($E15="","",IF($M15&gt;$E15,($E15/$M15)-1,"")),"")</f>
      </c>
      <c r="O15" s="159">
        <f t="shared" si="5"/>
        <v>958</v>
      </c>
      <c r="P15" s="160">
        <f>IFERROR(IF($F15="","",VLOOKUP($F15,'Data Mercado'!$A$7:$I$300,5,0)),"ND")</f>
      </c>
      <c r="Q15" s="161">
        <f>IFERROR(IF($E15="","",IF($P15&gt;$E15,($E15/$P15)-1,"")),"")</f>
      </c>
      <c r="R15" s="159">
        <f t="shared" si="7"/>
        <v>87</v>
      </c>
      <c r="S15" s="160">
        <f>IFERROR(IF($F15="","",VLOOKUP($F15,'Data Mercado'!$A$7:$I$300,6,0)),"ND")</f>
      </c>
      <c r="T15" s="161" t="str">
        <f>IFERROR(IF($E15="","",IF($S15&gt;$E15,($E15/$S15)-1,"")),"")</f>
      </c>
      <c r="U15" s="159" t="str">
        <f t="shared" si="9"/>
        <v/>
      </c>
      <c r="V15" s="160">
        <f>IFERROR(IF($F15="","",VLOOKUP($F15,'Data Mercado'!$A$7:$I$300,7,0)),"ND")</f>
      </c>
      <c r="W15" s="161">
        <f>IFERROR(IF($E15="","",IF($V15&gt;$E15,($E15/$V15)-1,"")),"")</f>
      </c>
      <c r="X15" s="159">
        <f t="shared" si="11"/>
        <v>1310</v>
      </c>
      <c r="Y15" s="160">
        <f>IFERROR(IF($F15="","",VLOOKUP($F15,'Data Mercado'!$A$7:$I$300,8,0)),"ND")</f>
      </c>
      <c r="Z15" s="161" t="str">
        <f>IFERROR(IF($E15="","",IF($Y15&gt;$E15,($E15/$Y15)-1,"")),"")</f>
      </c>
      <c r="AA15" s="159" t="str">
        <f t="shared" si="13"/>
        <v/>
      </c>
      <c r="AB15" s="160">
        <f>IFERROR(IF($F15="","",VLOOKUP($F15,'Data Mercado'!$A$7:$I$300,9,0)),"ND")</f>
      </c>
      <c r="AC15" s="161">
        <f>IFERROR(IF($E15="","",IF($AB15&gt;$E15,($E15/$AB15)-1,"")),"")</f>
      </c>
      <c r="AD15" s="159">
        <f t="shared" si="15"/>
        <v>6340</v>
      </c>
    </row>
    <row r="16" spans="1:30" s="162" customFormat="1" ht="19" customHeight="1">
      <c r="A16" s="163"/>
      <c r="B16" s="143"/>
      <c r="C16" s="143"/>
      <c r="D16" s="143"/>
      <c r="E16" s="196"/>
      <c r="F16" s="160"/>
      <c r="G16" s="160">
        <f>IFERROR(IF($F16="","",VLOOKUP($F16,'Data Mercado'!$A$7:$I$300,2,0)),"ND")</f>
      </c>
      <c r="H16" s="161">
        <f>IFERROR(IF($E16="","",IF($G16&gt;$E16,($E16/$G16)-1,"")),"")</f>
      </c>
      <c r="I16" s="159">
        <f t="shared" si="1"/>
        <v>2426</v>
      </c>
      <c r="J16" s="160">
        <f>IFERROR(IF($F16="","",VLOOKUP($F16,'Data Mercado'!$A$7:$I$300,3,0)),"ND")</f>
      </c>
      <c r="K16" s="161">
        <f>IFERROR(IF($E16="","",IF($J16&gt;$E16,($E16/$J16)-1,"")),"")</f>
      </c>
      <c r="L16" s="159">
        <f t="shared" si="3"/>
        <v>1378</v>
      </c>
      <c r="M16" s="160">
        <f>IFERROR(IF($F16="","",VLOOKUP($F16,'Data Mercado'!$A$7:$I$300,4,0)),"ND")</f>
      </c>
      <c r="N16" s="161">
        <f>IFERROR(IF($E16="","",IF($M16&gt;$E16,($E16/$M16)-1,"")),"")</f>
      </c>
      <c r="O16" s="159">
        <f t="shared" si="5"/>
        <v>500</v>
      </c>
      <c r="P16" s="160">
        <f>IFERROR(IF($F16="","",VLOOKUP($F16,'Data Mercado'!$A$7:$I$300,5,0)),"ND")</f>
      </c>
      <c r="Q16" s="161" t="str">
        <f>IFERROR(IF($E16="","",IF($P16&gt;$E16,($E16/$P16)-1,"")),"")</f>
      </c>
      <c r="R16" s="159" t="str">
        <f t="shared" si="7"/>
        <v/>
      </c>
      <c r="S16" s="160">
        <f>IFERROR(IF($F16="","",VLOOKUP($F16,'Data Mercado'!$A$7:$I$300,6,0)),"ND")</f>
      </c>
      <c r="T16" s="161" t="str">
        <f>IFERROR(IF($E16="","",IF($S16&gt;$E16,($E16/$S16)-1,"")),"")</f>
      </c>
      <c r="U16" s="159" t="str">
        <f t="shared" si="9"/>
        <v/>
      </c>
      <c r="V16" s="160">
        <f>IFERROR(IF($F16="","",VLOOKUP($F16,'Data Mercado'!$A$7:$I$300,7,0)),"ND")</f>
      </c>
      <c r="W16" s="161">
        <f>IFERROR(IF($E16="","",IF($V16&gt;$E16,($E16/$V16)-1,"")),"")</f>
      </c>
      <c r="X16" s="159">
        <f t="shared" si="11"/>
        <v>603</v>
      </c>
      <c r="Y16" s="160">
        <f>IFERROR(IF($F16="","",VLOOKUP($F16,'Data Mercado'!$A$7:$I$300,8,0)),"ND")</f>
      </c>
      <c r="Z16" s="161" t="str">
        <f>IFERROR(IF($E16="","",IF($Y16&gt;$E16,($E16/$Y16)-1,"")),"")</f>
      </c>
      <c r="AA16" s="159" t="str">
        <f t="shared" si="13"/>
        <v/>
      </c>
      <c r="AB16" s="160">
        <f>IFERROR(IF($F16="","",VLOOKUP($F16,'Data Mercado'!$A$7:$I$300,9,0)),"ND")</f>
      </c>
      <c r="AC16" s="161">
        <f>IFERROR(IF($E16="","",IF($AB16&gt;$E16,($E16/$AB16)-1,"")),"")</f>
      </c>
      <c r="AD16" s="159">
        <f t="shared" si="15"/>
        <v>3592</v>
      </c>
    </row>
    <row r="17" spans="1:30" s="162" customFormat="1" ht="19" customHeight="1">
      <c r="A17" s="163"/>
      <c r="B17" s="143"/>
      <c r="C17" s="143"/>
      <c r="D17" s="143"/>
      <c r="E17" s="196"/>
      <c r="F17" s="160"/>
      <c r="G17" s="160">
        <f>IFERROR(IF($F17="","",VLOOKUP($F17,'Data Mercado'!$A$7:$I$300,2,0)),"ND")</f>
      </c>
      <c r="H17" s="161">
        <f>IFERROR(IF($E17="","",IF($G17&gt;$E17,($E17/$G17)-1,"")),"")</f>
      </c>
      <c r="I17" s="159">
        <f t="shared" si="1"/>
        <v>861</v>
      </c>
      <c r="J17" s="160">
        <f>IFERROR(IF($F17="","",VLOOKUP($F17,'Data Mercado'!$A$7:$I$300,3,0)),"ND")</f>
      </c>
      <c r="K17" s="161">
        <f>IFERROR(IF($E17="","",IF($J17&gt;$E17,($E17/$J17)-1,"")),"")</f>
      </c>
      <c r="L17" s="159">
        <f t="shared" si="3"/>
        <v>318</v>
      </c>
      <c r="M17" s="160">
        <f>IFERROR(IF($F17="","",VLOOKUP($F17,'Data Mercado'!$A$7:$I$300,4,0)),"ND")</f>
      </c>
      <c r="N17" s="161" t="str">
        <f>IFERROR(IF($E17="","",IF($M17&gt;$E17,($E17/$M17)-1,"")),"")</f>
      </c>
      <c r="O17" s="159" t="str">
        <f t="shared" si="5"/>
        <v/>
      </c>
      <c r="P17" s="160">
        <f>IFERROR(IF($F17="","",VLOOKUP($F17,'Data Mercado'!$A$7:$I$300,5,0)),"ND")</f>
      </c>
      <c r="Q17" s="161" t="str">
        <f>IFERROR(IF($E17="","",IF($P17&gt;$E17,($E17/$P17)-1,"")),"")</f>
      </c>
      <c r="R17" s="159" t="str">
        <f t="shared" si="7"/>
        <v/>
      </c>
      <c r="S17" s="160">
        <f>IFERROR(IF($F17="","",VLOOKUP($F17,'Data Mercado'!$A$7:$I$300,6,0)),"ND")</f>
      </c>
      <c r="T17" s="161" t="str">
        <f>IFERROR(IF($E17="","",IF($S17&gt;$E17,($E17/$S17)-1,"")),"")</f>
      </c>
      <c r="U17" s="159" t="str">
        <f t="shared" si="9"/>
        <v/>
      </c>
      <c r="V17" s="160">
        <f>IFERROR(IF($F17="","",VLOOKUP($F17,'Data Mercado'!$A$7:$I$300,7,0)),"ND")</f>
      </c>
      <c r="W17" s="161" t="str">
        <f>IFERROR(IF($E17="","",IF($V17&gt;$E17,($E17/$V17)-1,"")),"")</f>
      </c>
      <c r="X17" s="159" t="str">
        <f t="shared" si="11"/>
        <v/>
      </c>
      <c r="Y17" s="160">
        <f>IFERROR(IF($F17="","",VLOOKUP($F17,'Data Mercado'!$A$7:$I$300,8,0)),"ND")</f>
      </c>
      <c r="Z17" s="161" t="str">
        <f>IFERROR(IF($E17="","",IF($Y17&gt;$E17,($E17/$Y17)-1,"")),"")</f>
      </c>
      <c r="AA17" s="159" t="str">
        <f t="shared" si="13"/>
        <v/>
      </c>
      <c r="AB17" s="160">
        <f>IFERROR(IF($F17="","",VLOOKUP($F17,'Data Mercado'!$A$7:$I$300,9,0)),"ND")</f>
      </c>
      <c r="AC17" s="161">
        <f>IFERROR(IF($E17="","",IF($AB17&gt;$E17,($E17/$AB17)-1,"")),"")</f>
      </c>
      <c r="AD17" s="159">
        <f t="shared" si="15"/>
        <v>2570</v>
      </c>
    </row>
    <row r="18" spans="1:30" s="162" customFormat="1" ht="19" customHeight="1">
      <c r="A18" s="163"/>
      <c r="B18" s="143"/>
      <c r="C18" s="143"/>
      <c r="D18" s="143"/>
      <c r="E18" s="196"/>
      <c r="F18" s="160"/>
      <c r="G18" s="160">
        <f>IFERROR(IF($F18="","",VLOOKUP($F18,'Data Mercado'!$A$7:$I$300,2,0)),"ND")</f>
      </c>
      <c r="H18" s="161">
        <f>IFERROR(IF($E18="","",IF($G18&gt;$E18,($E18/$G18)-1,"")),"")</f>
      </c>
      <c r="I18" s="159">
        <f t="shared" si="1"/>
        <v>270</v>
      </c>
      <c r="J18" s="160">
        <f>IFERROR(IF($F18="","",VLOOKUP($F18,'Data Mercado'!$A$7:$I$300,3,0)),"ND")</f>
      </c>
      <c r="K18" s="161" t="str">
        <f>IFERROR(IF($E18="","",IF($J18&gt;$E18,($E18/$J18)-1,"")),"")</f>
      </c>
      <c r="L18" s="159" t="str">
        <f t="shared" si="3"/>
        <v/>
      </c>
      <c r="M18" s="160">
        <f>IFERROR(IF($F18="","",VLOOKUP($F18,'Data Mercado'!$A$7:$I$300,4,0)),"ND")</f>
      </c>
      <c r="N18" s="161" t="str">
        <f>IFERROR(IF($E18="","",IF($M18&gt;$E18,($E18/$M18)-1,"")),"")</f>
      </c>
      <c r="O18" s="159" t="str">
        <f t="shared" si="5"/>
        <v/>
      </c>
      <c r="P18" s="160">
        <f>IFERROR(IF($F18="","",VLOOKUP($F18,'Data Mercado'!$A$7:$I$300,5,0)),"ND")</f>
      </c>
      <c r="Q18" s="161" t="str">
        <f>IFERROR(IF($E18="","",IF($P18&gt;$E18,($E18/$P18)-1,"")),"")</f>
      </c>
      <c r="R18" s="159" t="str">
        <f t="shared" si="7"/>
        <v/>
      </c>
      <c r="S18" s="160">
        <f>IFERROR(IF($F18="","",VLOOKUP($F18,'Data Mercado'!$A$7:$I$300,6,0)),"ND")</f>
      </c>
      <c r="T18" s="161" t="str">
        <f>IFERROR(IF($E18="","",IF($S18&gt;$E18,($E18/$S18)-1,"")),"")</f>
      </c>
      <c r="U18" s="159" t="str">
        <f t="shared" si="9"/>
        <v/>
      </c>
      <c r="V18" s="160">
        <f>IFERROR(IF($F18="","",VLOOKUP($F18,'Data Mercado'!$A$7:$I$300,7,0)),"ND")</f>
      </c>
      <c r="W18" s="161" t="str">
        <f>IFERROR(IF($E18="","",IF($V18&gt;$E18,($E18/$V18)-1,"")),"")</f>
      </c>
      <c r="X18" s="159" t="str">
        <f t="shared" si="11"/>
        <v/>
      </c>
      <c r="Y18" s="160">
        <f>IFERROR(IF($F18="","",VLOOKUP($F18,'Data Mercado'!$A$7:$I$300,8,0)),"ND")</f>
      </c>
      <c r="Z18" s="161" t="str">
        <f>IFERROR(IF($E18="","",IF($Y18&gt;$E18,($E18/$Y18)-1,"")),"")</f>
      </c>
      <c r="AA18" s="159" t="str">
        <f t="shared" si="13"/>
        <v/>
      </c>
      <c r="AB18" s="160">
        <f>IFERROR(IF($F18="","",VLOOKUP($F18,'Data Mercado'!$A$7:$I$300,9,0)),"ND")</f>
      </c>
      <c r="AC18" s="161">
        <f>IFERROR(IF($E18="","",IF($AB18&gt;$E18,($E18/$AB18)-1,"")),"")</f>
      </c>
      <c r="AD18" s="159">
        <f t="shared" si="15"/>
        <v>2034</v>
      </c>
    </row>
    <row r="19" spans="1:30" s="162" customFormat="1" ht="19" customHeight="1">
      <c r="A19" s="163"/>
      <c r="B19" s="143"/>
      <c r="C19" s="143"/>
      <c r="D19" s="143"/>
      <c r="E19" s="196"/>
      <c r="F19" s="160"/>
      <c r="G19" s="160">
        <f>IFERROR(IF($F19="","",VLOOKUP($F19,'Data Mercado'!$A$7:$I$300,2,0)),"ND")</f>
      </c>
      <c r="H19" s="161">
        <f>IFERROR(IF($E19="","",IF($G19&gt;$E19,($E19/$G19)-1,"")),"")</f>
      </c>
      <c r="I19" s="159">
        <f t="shared" si="1"/>
        <v>1477</v>
      </c>
      <c r="J19" s="160">
        <f>IFERROR(IF($F19="","",VLOOKUP($F19,'Data Mercado'!$A$7:$I$300,3,0)),"ND")</f>
      </c>
      <c r="K19" s="161">
        <f>IFERROR(IF($E19="","",IF($J19&gt;$E19,($E19/$J19)-1,"")),"")</f>
      </c>
      <c r="L19" s="159">
        <f t="shared" si="3"/>
        <v>985</v>
      </c>
      <c r="M19" s="160">
        <f>IFERROR(IF($F19="","",VLOOKUP($F19,'Data Mercado'!$A$7:$I$300,4,0)),"ND")</f>
      </c>
      <c r="N19" s="161">
        <f>IFERROR(IF($E19="","",IF($M19&gt;$E19,($E19/$M19)-1,"")),"")</f>
      </c>
      <c r="O19" s="159">
        <f t="shared" si="5"/>
        <v>468</v>
      </c>
      <c r="P19" s="160">
        <f>IFERROR(IF($F19="","",VLOOKUP($F19,'Data Mercado'!$A$7:$I$300,5,0)),"ND")</f>
      </c>
      <c r="Q19" s="161" t="str">
        <f>IFERROR(IF($E19="","",IF($P19&gt;$E19,($E19/$P19)-1,"")),"")</f>
      </c>
      <c r="R19" s="159" t="str">
        <f t="shared" si="7"/>
        <v/>
      </c>
      <c r="S19" s="160">
        <f>IFERROR(IF($F19="","",VLOOKUP($F19,'Data Mercado'!$A$7:$I$300,6,0)),"ND")</f>
      </c>
      <c r="T19" s="161" t="str">
        <f>IFERROR(IF($E19="","",IF($S19&gt;$E19,($E19/$S19)-1,"")),"")</f>
      </c>
      <c r="U19" s="159" t="str">
        <f t="shared" si="9"/>
        <v/>
      </c>
      <c r="V19" s="160">
        <f>IFERROR(IF($F19="","",VLOOKUP($F19,'Data Mercado'!$A$7:$I$300,7,0)),"ND")</f>
      </c>
      <c r="W19" s="161">
        <f>IFERROR(IF($E19="","",IF($V19&gt;$E19,($E19/$V19)-1,"")),"")</f>
      </c>
      <c r="X19" s="159">
        <f t="shared" si="11"/>
        <v>614</v>
      </c>
      <c r="Y19" s="160">
        <f>IFERROR(IF($F19="","",VLOOKUP($F19,'Data Mercado'!$A$7:$I$300,8,0)),"ND")</f>
      </c>
      <c r="Z19" s="161" t="str">
        <f>IFERROR(IF($E19="","",IF($Y19&gt;$E19,($E19/$Y19)-1,"")),"")</f>
      </c>
      <c r="AA19" s="159" t="str">
        <f t="shared" si="13"/>
        <v/>
      </c>
      <c r="AB19" s="160">
        <f>IFERROR(IF($F19="","",VLOOKUP($F19,'Data Mercado'!$A$7:$I$300,9,0)),"ND")</f>
      </c>
      <c r="AC19" s="161">
        <f>IFERROR(IF($E19="","",IF($AB19&gt;$E19,($E19/$AB19)-1,"")),"")</f>
      </c>
      <c r="AD19" s="159">
        <f t="shared" si="15"/>
        <v>3070</v>
      </c>
    </row>
    <row r="20" spans="1:30" s="162" customFormat="1" ht="19" customHeight="1">
      <c r="A20" s="163"/>
      <c r="B20" s="143"/>
      <c r="C20" s="143"/>
      <c r="D20" s="143"/>
      <c r="E20" s="196"/>
      <c r="F20" s="160"/>
      <c r="G20" s="160">
        <f>IFERROR(IF($F20="","",VLOOKUP($F20,'Data Mercado'!$A$7:$I$300,2,0)),"ND")</f>
      </c>
      <c r="H20" s="161" t="str">
        <f>IFERROR(IF($E20="","",IF($G20&gt;$E20,($E20/$G20)-1,"")),"")</f>
      </c>
      <c r="I20" s="159" t="str">
        <f t="shared" si="1"/>
        <v/>
      </c>
      <c r="J20" s="160">
        <f>IFERROR(IF($F20="","",VLOOKUP($F20,'Data Mercado'!$A$7:$I$300,3,0)),"ND")</f>
      </c>
      <c r="K20" s="161" t="str">
        <f>IFERROR(IF($E20="","",IF($J20&gt;$E20,($E20/$J20)-1,"")),"")</f>
      </c>
      <c r="L20" s="159" t="str">
        <f t="shared" si="3"/>
        <v/>
      </c>
      <c r="M20" s="160">
        <f>IFERROR(IF($F20="","",VLOOKUP($F20,'Data Mercado'!$A$7:$I$300,4,0)),"ND")</f>
      </c>
      <c r="N20" s="161" t="str">
        <f>IFERROR(IF($E20="","",IF($M20&gt;$E20,($E20/$M20)-1,"")),"")</f>
      </c>
      <c r="O20" s="159" t="str">
        <f t="shared" si="5"/>
        <v/>
      </c>
      <c r="P20" s="160">
        <f>IFERROR(IF($F20="","",VLOOKUP($F20,'Data Mercado'!$A$7:$I$300,5,0)),"ND")</f>
      </c>
      <c r="Q20" s="161" t="str">
        <f>IFERROR(IF($E20="","",IF($P20&gt;$E20,($E20/$P20)-1,"")),"")</f>
      </c>
      <c r="R20" s="159" t="str">
        <f t="shared" si="7"/>
        <v/>
      </c>
      <c r="S20" s="160">
        <f>IFERROR(IF($F20="","",VLOOKUP($F20,'Data Mercado'!$A$7:$I$300,6,0)),"ND")</f>
      </c>
      <c r="T20" s="161" t="str">
        <f>IFERROR(IF($E20="","",IF($S20&gt;$E20,($E20/$S20)-1,"")),"")</f>
      </c>
      <c r="U20" s="159" t="str">
        <f t="shared" si="9"/>
        <v/>
      </c>
      <c r="V20" s="160">
        <f>IFERROR(IF($F20="","",VLOOKUP($F20,'Data Mercado'!$A$7:$I$300,7,0)),"ND")</f>
      </c>
      <c r="W20" s="161" t="str">
        <f>IFERROR(IF($E20="","",IF($V20&gt;$E20,($E20/$V20)-1,"")),"")</f>
      </c>
      <c r="X20" s="159" t="str">
        <f t="shared" si="11"/>
        <v/>
      </c>
      <c r="Y20" s="160">
        <f>IFERROR(IF($F20="","",VLOOKUP($F20,'Data Mercado'!$A$7:$I$300,8,0)),"ND")</f>
      </c>
      <c r="Z20" s="161" t="str">
        <f>IFERROR(IF($E20="","",IF($Y20&gt;$E20,($E20/$Y20)-1,"")),"")</f>
      </c>
      <c r="AA20" s="159" t="str">
        <f t="shared" si="13"/>
        <v/>
      </c>
      <c r="AB20" s="160">
        <f>IFERROR(IF($F20="","",VLOOKUP($F20,'Data Mercado'!$A$7:$I$300,9,0)),"ND")</f>
      </c>
      <c r="AC20" s="161" t="str">
        <f>IFERROR(IF($E20="","",IF($AB20&gt;$E20,($E20/$AB20)-1,"")),"")</f>
      </c>
      <c r="AD20" s="159" t="str">
        <f t="shared" si="15"/>
        <v/>
      </c>
    </row>
    <row r="21" spans="1:30" s="162" customFormat="1" ht="19" customHeight="1">
      <c r="A21" s="163"/>
      <c r="B21" s="143"/>
      <c r="C21" s="143"/>
      <c r="D21" s="143"/>
      <c r="E21" s="196"/>
      <c r="F21" s="160"/>
      <c r="G21" s="160">
        <f>IFERROR(IF($F21="","",VLOOKUP($F21,'Data Mercado'!$A$7:$I$300,2,0)),"ND")</f>
      </c>
      <c r="H21" s="161">
        <f>IFERROR(IF($E21="","",IF($G21&gt;$E21,($E21/$G21)-1,"")),"")</f>
      </c>
      <c r="I21" s="159">
        <f t="shared" si="1"/>
        <v>657</v>
      </c>
      <c r="J21" s="160">
        <f>IFERROR(IF($F21="","",VLOOKUP($F21,'Data Mercado'!$A$7:$I$300,3,0)),"ND")</f>
      </c>
      <c r="K21" s="161">
        <f>IFERROR(IF($E21="","",IF($J21&gt;$E21,($E21/$J21)-1,"")),"")</f>
      </c>
      <c r="L21" s="159">
        <f t="shared" si="3"/>
        <v>223</v>
      </c>
      <c r="M21" s="160">
        <f>IFERROR(IF($F21="","",VLOOKUP($F21,'Data Mercado'!$A$7:$I$300,4,0)),"ND")</f>
      </c>
      <c r="N21" s="161" t="str">
        <f>IFERROR(IF($E21="","",IF($M21&gt;$E21,($E21/$M21)-1,"")),"")</f>
      </c>
      <c r="O21" s="159" t="str">
        <f t="shared" si="5"/>
        <v/>
      </c>
      <c r="P21" s="160">
        <f>IFERROR(IF($F21="","",VLOOKUP($F21,'Data Mercado'!$A$7:$I$300,5,0)),"ND")</f>
      </c>
      <c r="Q21" s="161" t="str">
        <f>IFERROR(IF($E21="","",IF($P21&gt;$E21,($E21/$P21)-1,"")),"")</f>
      </c>
      <c r="R21" s="159" t="str">
        <f t="shared" si="7"/>
        <v/>
      </c>
      <c r="S21" s="160">
        <f>IFERROR(IF($F21="","",VLOOKUP($F21,'Data Mercado'!$A$7:$I$300,6,0)),"ND")</f>
      </c>
      <c r="T21" s="161" t="str">
        <f>IFERROR(IF($E21="","",IF($S21&gt;$E21,($E21/$S21)-1,"")),"")</f>
      </c>
      <c r="U21" s="159" t="str">
        <f t="shared" si="9"/>
        <v/>
      </c>
      <c r="V21" s="160">
        <f>IFERROR(IF($F21="","",VLOOKUP($F21,'Data Mercado'!$A$7:$I$300,7,0)),"ND")</f>
      </c>
      <c r="W21" s="161" t="str">
        <f>IFERROR(IF($E21="","",IF($V21&gt;$E21,($E21/$V21)-1,"")),"")</f>
      </c>
      <c r="X21" s="159" t="str">
        <f t="shared" si="11"/>
        <v/>
      </c>
      <c r="Y21" s="160">
        <f>IFERROR(IF($F21="","",VLOOKUP($F21,'Data Mercado'!$A$7:$I$300,8,0)),"ND")</f>
      </c>
      <c r="Z21" s="161" t="str">
        <f>IFERROR(IF($E21="","",IF($Y21&gt;$E21,($E21/$Y21)-1,"")),"")</f>
      </c>
      <c r="AA21" s="159" t="str">
        <f t="shared" si="13"/>
        <v/>
      </c>
      <c r="AB21" s="160">
        <f>IFERROR(IF($F21="","",VLOOKUP($F21,'Data Mercado'!$A$7:$I$300,9,0)),"ND")</f>
      </c>
      <c r="AC21" s="161">
        <f>IFERROR(IF($E21="","",IF($AB21&gt;$E21,($E21/$AB21)-1,"")),"")</f>
      </c>
      <c r="AD21" s="159">
        <f t="shared" si="15"/>
        <v>969</v>
      </c>
    </row>
    <row r="22" spans="1:30" s="162" customFormat="1" ht="19" customHeight="1">
      <c r="A22" s="163"/>
      <c r="B22" s="143"/>
      <c r="C22" s="143"/>
      <c r="D22" s="143"/>
      <c r="E22" s="196"/>
      <c r="F22" s="160"/>
      <c r="G22" s="160">
        <f>IFERROR(IF($F22="","",VLOOKUP($F22,'Data Mercado'!$A$7:$I$300,2,0)),"ND")</f>
      </c>
      <c r="H22" s="161">
        <f>IFERROR(IF($E22="","",IF($G22&gt;$E22,($E22/$G22)-1,"")),"")</f>
      </c>
      <c r="I22" s="159">
        <f t="shared" si="1"/>
        <v>919</v>
      </c>
      <c r="J22" s="160">
        <f>IFERROR(IF($F22="","",VLOOKUP($F22,'Data Mercado'!$A$7:$I$300,3,0)),"ND")</f>
      </c>
      <c r="K22" s="161">
        <f>IFERROR(IF($E22="","",IF($J22&gt;$E22,($E22/$J22)-1,"")),"")</f>
      </c>
      <c r="L22" s="159">
        <f t="shared" si="3"/>
        <v>370</v>
      </c>
      <c r="M22" s="160">
        <f>IFERROR(IF($F22="","",VLOOKUP($F22,'Data Mercado'!$A$7:$I$300,4,0)),"ND")</f>
      </c>
      <c r="N22" s="161" t="str">
        <f>IFERROR(IF($E22="","",IF($M22&gt;$E22,($E22/$M22)-1,"")),"")</f>
      </c>
      <c r="O22" s="159" t="str">
        <f t="shared" si="5"/>
        <v/>
      </c>
      <c r="P22" s="160">
        <f>IFERROR(IF($F22="","",VLOOKUP($F22,'Data Mercado'!$A$7:$I$300,5,0)),"ND")</f>
      </c>
      <c r="Q22" s="161" t="str">
        <f>IFERROR(IF($E22="","",IF($P22&gt;$E22,($E22/$P22)-1,"")),"")</f>
      </c>
      <c r="R22" s="159" t="str">
        <f t="shared" si="7"/>
        <v/>
      </c>
      <c r="S22" s="160">
        <f>IFERROR(IF($F22="","",VLOOKUP($F22,'Data Mercado'!$A$7:$I$300,6,0)),"ND")</f>
      </c>
      <c r="T22" s="161" t="str">
        <f>IFERROR(IF($E22="","",IF($S22&gt;$E22,($E22/$S22)-1,"")),"")</f>
      </c>
      <c r="U22" s="159" t="str">
        <f t="shared" si="9"/>
        <v/>
      </c>
      <c r="V22" s="160">
        <f>IFERROR(IF($F22="","",VLOOKUP($F22,'Data Mercado'!$A$7:$I$300,7,0)),"ND")</f>
      </c>
      <c r="W22" s="161">
        <f>IFERROR(IF($E22="","",IF($V22&gt;$E22,($E22/$V22)-1,"")),"")</f>
      </c>
      <c r="X22" s="159">
        <f t="shared" si="11"/>
        <v>54</v>
      </c>
      <c r="Y22" s="160">
        <f>IFERROR(IF($F22="","",VLOOKUP($F22,'Data Mercado'!$A$7:$I$300,8,0)),"ND")</f>
      </c>
      <c r="Z22" s="161" t="str">
        <f>IFERROR(IF($E22="","",IF($Y22&gt;$E22,($E22/$Y22)-1,"")),"")</f>
      </c>
      <c r="AA22" s="159" t="str">
        <f t="shared" si="13"/>
        <v/>
      </c>
      <c r="AB22" s="160">
        <f>IFERROR(IF($F22="","",VLOOKUP($F22,'Data Mercado'!$A$7:$I$300,9,0)),"ND")</f>
      </c>
      <c r="AC22" s="161">
        <f>IFERROR(IF($E22="","",IF($AB22&gt;$E22,($E22/$AB22)-1,"")),"")</f>
      </c>
      <c r="AD22" s="159">
        <f t="shared" si="15"/>
        <v>2686</v>
      </c>
    </row>
    <row r="23" spans="1:30" s="162" customFormat="1" ht="19" customHeight="1">
      <c r="A23" s="163"/>
      <c r="B23" s="143"/>
      <c r="C23" s="143"/>
      <c r="D23" s="143"/>
      <c r="E23" s="196"/>
      <c r="F23" s="160"/>
      <c r="G23" s="160">
        <f>IFERROR(IF($F23="","",VLOOKUP($F23,'Data Mercado'!$A$7:$I$300,2,0)),"ND")</f>
      </c>
      <c r="H23" s="161">
        <f>IFERROR(IF($E23="","",IF($G23&gt;$E23,($E23/$G23)-1,"")),"")</f>
      </c>
      <c r="I23" s="159">
        <f t="shared" si="1"/>
        <v>1446</v>
      </c>
      <c r="J23" s="160">
        <f>IFERROR(IF($F23="","",VLOOKUP($F23,'Data Mercado'!$A$7:$I$300,3,0)),"ND")</f>
      </c>
      <c r="K23" s="161">
        <f>IFERROR(IF($E23="","",IF($J23&gt;$E23,($E23/$J23)-1,"")),"")</f>
      </c>
      <c r="L23" s="159">
        <f t="shared" si="3"/>
        <v>1204</v>
      </c>
      <c r="M23" s="160">
        <f>IFERROR(IF($F23="","",VLOOKUP($F23,'Data Mercado'!$A$7:$I$300,4,0)),"ND")</f>
      </c>
      <c r="N23" s="161">
        <f>IFERROR(IF($E23="","",IF($M23&gt;$E23,($E23/$M23)-1,"")),"")</f>
      </c>
      <c r="O23" s="159">
        <f t="shared" si="5"/>
        <v>603</v>
      </c>
      <c r="P23" s="160">
        <f>IFERROR(IF($F23="","",VLOOKUP($F23,'Data Mercado'!$A$7:$I$300,5,0)),"ND")</f>
      </c>
      <c r="Q23" s="161">
        <f>IFERROR(IF($E23="","",IF($P23&gt;$E23,($E23/$P23)-1,"")),"")</f>
      </c>
      <c r="R23" s="159">
        <f t="shared" si="7"/>
        <v>201</v>
      </c>
      <c r="S23" s="160">
        <f>IFERROR(IF($F23="","",VLOOKUP($F23,'Data Mercado'!$A$7:$I$300,6,0)),"ND")</f>
      </c>
      <c r="T23" s="161" t="str">
        <f>IFERROR(IF($E23="","",IF($S23&gt;$E23,($E23/$S23)-1,"")),"")</f>
      </c>
      <c r="U23" s="159" t="str">
        <f t="shared" si="9"/>
        <v/>
      </c>
      <c r="V23" s="160">
        <f>IFERROR(IF($F23="","",VLOOKUP($F23,'Data Mercado'!$A$7:$I$300,7,0)),"ND")</f>
      </c>
      <c r="W23" s="161">
        <f>IFERROR(IF($E23="","",IF($V23&gt;$E23,($E23/$V23)-1,"")),"")</f>
      </c>
      <c r="X23" s="159">
        <f t="shared" si="11"/>
        <v>685</v>
      </c>
      <c r="Y23" s="160">
        <f>IFERROR(IF($F23="","",VLOOKUP($F23,'Data Mercado'!$A$7:$I$300,8,0)),"ND")</f>
      </c>
      <c r="Z23" s="161" t="str">
        <f>IFERROR(IF($E23="","",IF($Y23&gt;$E23,($E23/$Y23)-1,"")),"")</f>
      </c>
      <c r="AA23" s="159" t="str">
        <f t="shared" si="13"/>
        <v/>
      </c>
      <c r="AB23" s="160">
        <f>IFERROR(IF($F23="","",VLOOKUP($F23,'Data Mercado'!$A$7:$I$300,9,0)),"ND")</f>
      </c>
      <c r="AC23" s="161">
        <f>IFERROR(IF($E23="","",IF($AB23&gt;$E23,($E23/$AB23)-1,"")),"")</f>
      </c>
      <c r="AD23" s="159">
        <f t="shared" si="15"/>
        <v>2428</v>
      </c>
    </row>
    <row r="24" spans="1:30" s="162" customFormat="1" ht="19" customHeight="1">
      <c r="A24" s="163"/>
      <c r="B24" s="143"/>
      <c r="C24" s="143"/>
      <c r="D24" s="143"/>
      <c r="E24" s="196"/>
      <c r="F24" s="160"/>
      <c r="G24" s="160">
        <f>IFERROR(IF($F24="","",VLOOKUP($F24,'Data Mercado'!$A$7:$I$300,2,0)),"ND")</f>
      </c>
      <c r="H24" s="161">
        <f>IFERROR(IF($E24="","",IF($G24&gt;$E24,($E24/$G24)-1,"")),"")</f>
      </c>
      <c r="I24" s="159">
        <f t="shared" si="1"/>
        <v>352</v>
      </c>
      <c r="J24" s="160">
        <f>IFERROR(IF($F24="","",VLOOKUP($F24,'Data Mercado'!$A$7:$I$300,3,0)),"ND")</f>
      </c>
      <c r="K24" s="161" t="str">
        <f>IFERROR(IF($E24="","",IF($J24&gt;$E24,($E24/$J24)-1,"")),"")</f>
      </c>
      <c r="L24" s="159" t="str">
        <f t="shared" si="3"/>
        <v/>
      </c>
      <c r="M24" s="160">
        <f>IFERROR(IF($F24="","",VLOOKUP($F24,'Data Mercado'!$A$7:$I$300,4,0)),"ND")</f>
      </c>
      <c r="N24" s="161" t="str">
        <f>IFERROR(IF($E24="","",IF($M24&gt;$E24,($E24/$M24)-1,"")),"")</f>
      </c>
      <c r="O24" s="159" t="str">
        <f t="shared" si="5"/>
        <v/>
      </c>
      <c r="P24" s="160">
        <f>IFERROR(IF($F24="","",VLOOKUP($F24,'Data Mercado'!$A$7:$I$300,5,0)),"ND")</f>
      </c>
      <c r="Q24" s="161" t="str">
        <f>IFERROR(IF($E24="","",IF($P24&gt;$E24,($E24/$P24)-1,"")),"")</f>
      </c>
      <c r="R24" s="159" t="str">
        <f t="shared" si="7"/>
        <v/>
      </c>
      <c r="S24" s="160">
        <f>IFERROR(IF($F24="","",VLOOKUP($F24,'Data Mercado'!$A$7:$I$300,6,0)),"ND")</f>
      </c>
      <c r="T24" s="161" t="str">
        <f>IFERROR(IF($E24="","",IF($S24&gt;$E24,($E24/$S24)-1,"")),"")</f>
      </c>
      <c r="U24" s="159" t="str">
        <f t="shared" si="9"/>
        <v/>
      </c>
      <c r="V24" s="160">
        <f>IFERROR(IF($F24="","",VLOOKUP($F24,'Data Mercado'!$A$7:$I$300,7,0)),"ND")</f>
      </c>
      <c r="W24" s="161" t="str">
        <f>IFERROR(IF($E24="","",IF($V24&gt;$E24,($E24/$V24)-1,"")),"")</f>
      </c>
      <c r="X24" s="159" t="str">
        <f t="shared" si="11"/>
        <v/>
      </c>
      <c r="Y24" s="160">
        <f>IFERROR(IF($F24="","",VLOOKUP($F24,'Data Mercado'!$A$7:$I$300,8,0)),"ND")</f>
      </c>
      <c r="Z24" s="161" t="str">
        <f>IFERROR(IF($E24="","",IF($Y24&gt;$E24,($E24/$Y24)-1,"")),"")</f>
      </c>
      <c r="AA24" s="159" t="str">
        <f t="shared" si="13"/>
        <v/>
      </c>
      <c r="AB24" s="160">
        <f>IFERROR(IF($F24="","",VLOOKUP($F24,'Data Mercado'!$A$7:$I$300,9,0)),"ND")</f>
      </c>
      <c r="AC24" s="161">
        <f>IFERROR(IF($E24="","",IF($AB24&gt;$E24,($E24/$AB24)-1,"")),"")</f>
      </c>
      <c r="AD24" s="159">
        <f t="shared" si="15"/>
        <v>865</v>
      </c>
    </row>
    <row r="25" spans="1:30" s="162" customFormat="1" ht="19" customHeight="1">
      <c r="A25" s="163"/>
      <c r="B25" s="143"/>
      <c r="C25" s="143"/>
      <c r="D25" s="143"/>
      <c r="E25" s="196"/>
      <c r="F25" s="160"/>
      <c r="G25" s="160">
        <f>IFERROR(IF($F25="","",VLOOKUP($F25,'Data Mercado'!$A$7:$I$300,2,0)),"ND")</f>
      </c>
      <c r="H25" s="161" t="str">
        <f>IFERROR(IF($E25="","",IF($G25&gt;$E25,($E25/$G25)-1,"")),"")</f>
      </c>
      <c r="I25" s="159" t="str">
        <f t="shared" si="1"/>
        <v/>
      </c>
      <c r="J25" s="160">
        <f>IFERROR(IF($F25="","",VLOOKUP($F25,'Data Mercado'!$A$7:$I$300,3,0)),"ND")</f>
      </c>
      <c r="K25" s="161">
        <f>IFERROR(IF($E25="","",IF($J25&gt;$E25,($E25/$J25)-1,"")),"")</f>
      </c>
      <c r="L25" s="159">
        <f t="shared" si="3"/>
        <v>783</v>
      </c>
      <c r="M25" s="160">
        <f>IFERROR(IF($F25="","",VLOOKUP($F25,'Data Mercado'!$A$7:$I$300,4,0)),"ND")</f>
      </c>
      <c r="N25" s="161">
        <f>IFERROR(IF($E25="","",IF($M25&gt;$E25,($E25/$M25)-1,"")),"")</f>
      </c>
      <c r="O25" s="159">
        <f t="shared" si="5"/>
        <v>362</v>
      </c>
      <c r="P25" s="160">
        <f>IFERROR(IF($F25="","",VLOOKUP($F25,'Data Mercado'!$A$7:$I$300,5,0)),"ND")</f>
      </c>
      <c r="Q25" s="161" t="str">
        <f>IFERROR(IF($E25="","",IF($P25&gt;$E25,($E25/$P25)-1,"")),"")</f>
      </c>
      <c r="R25" s="159" t="str">
        <f t="shared" si="7"/>
        <v/>
      </c>
      <c r="S25" s="160">
        <f>IFERROR(IF($F25="","",VLOOKUP($F25,'Data Mercado'!$A$7:$I$300,6,0)),"ND")</f>
      </c>
      <c r="T25" s="161" t="str">
        <f>IFERROR(IF($E25="","",IF($S25&gt;$E25,($E25/$S25)-1,"")),"")</f>
      </c>
      <c r="U25" s="159" t="str">
        <f t="shared" si="9"/>
        <v/>
      </c>
      <c r="V25" s="160">
        <f>IFERROR(IF($F25="","",VLOOKUP($F25,'Data Mercado'!$A$7:$I$300,7,0)),"ND")</f>
      </c>
      <c r="W25" s="161">
        <f>IFERROR(IF($E25="","",IF($V25&gt;$E25,($E25/$V25)-1,"")),"")</f>
      </c>
      <c r="X25" s="159">
        <f t="shared" si="11"/>
        <v>396</v>
      </c>
      <c r="Y25" s="160">
        <f>IFERROR(IF($F25="","",VLOOKUP($F25,'Data Mercado'!$A$7:$I$300,8,0)),"ND")</f>
      </c>
      <c r="Z25" s="161" t="str">
        <f>IFERROR(IF($E25="","",IF($Y25&gt;$E25,($E25/$Y25)-1,"")),"")</f>
      </c>
      <c r="AA25" s="159" t="str">
        <f t="shared" si="13"/>
        <v/>
      </c>
      <c r="AB25" s="160">
        <f>IFERROR(IF($F25="","",VLOOKUP($F25,'Data Mercado'!$A$7:$I$300,9,0)),"ND")</f>
      </c>
      <c r="AC25" s="161">
        <f>IFERROR(IF($E25="","",IF($AB25&gt;$E25,($E25/$AB25)-1,"")),"")</f>
      </c>
      <c r="AD25" s="159">
        <f t="shared" si="15"/>
        <v>1182</v>
      </c>
    </row>
    <row r="26" spans="1:30" s="162" customFormat="1" ht="19" customHeight="1">
      <c r="A26" s="163"/>
      <c r="B26" s="143"/>
      <c r="C26" s="143"/>
      <c r="D26" s="143"/>
      <c r="E26" s="196"/>
      <c r="F26" s="160"/>
      <c r="G26" s="160">
        <f>IFERROR(IF($F26="","",VLOOKUP($F26,'Data Mercado'!$A$7:$I$300,2,0)),"ND")</f>
      </c>
      <c r="H26" s="161">
        <f>IFERROR(IF($E26="","",IF($G26&gt;$E26,($E26/$G26)-1,"")),"")</f>
      </c>
      <c r="I26" s="159">
        <f t="shared" si="1"/>
        <v>549</v>
      </c>
      <c r="J26" s="160">
        <f>IFERROR(IF($F26="","",VLOOKUP($F26,'Data Mercado'!$A$7:$I$300,3,0)),"ND")</f>
      </c>
      <c r="K26" s="161">
        <f>IFERROR(IF($E26="","",IF($J26&gt;$E26,($E26/$J26)-1,"")),"")</f>
      </c>
      <c r="L26" s="159">
        <f t="shared" si="3"/>
        <v>220</v>
      </c>
      <c r="M26" s="160">
        <f>IFERROR(IF($F26="","",VLOOKUP($F26,'Data Mercado'!$A$7:$I$300,4,0)),"ND")</f>
      </c>
      <c r="N26" s="161">
        <f>IFERROR(IF($E26="","",IF($M26&gt;$E26,($E26/$M26)-1,"")),"")</f>
      </c>
      <c r="O26" s="159">
        <f t="shared" si="5"/>
        <v>42</v>
      </c>
      <c r="P26" s="160">
        <f>IFERROR(IF($F26="","",VLOOKUP($F26,'Data Mercado'!$A$7:$I$300,5,0)),"ND")</f>
      </c>
      <c r="Q26" s="161" t="str">
        <f>IFERROR(IF($E26="","",IF($P26&gt;$E26,($E26/$P26)-1,"")),"")</f>
      </c>
      <c r="R26" s="159" t="str">
        <f t="shared" si="7"/>
        <v/>
      </c>
      <c r="S26" s="160">
        <f>IFERROR(IF($F26="","",VLOOKUP($F26,'Data Mercado'!$A$7:$I$300,6,0)),"ND")</f>
      </c>
      <c r="T26" s="161" t="str">
        <f>IFERROR(IF($E26="","",IF($S26&gt;$E26,($E26/$S26)-1,"")),"")</f>
      </c>
      <c r="U26" s="159" t="str">
        <f t="shared" si="9"/>
        <v/>
      </c>
      <c r="V26" s="160">
        <f>IFERROR(IF($F26="","",VLOOKUP($F26,'Data Mercado'!$A$7:$I$300,7,0)),"ND")</f>
      </c>
      <c r="W26" s="161">
        <f>IFERROR(IF($E26="","",IF($V26&gt;$E26,($E26/$V26)-1,"")),"")</f>
      </c>
      <c r="X26" s="159">
        <f t="shared" si="11"/>
        <v>116</v>
      </c>
      <c r="Y26" s="160">
        <f>IFERROR(IF($F26="","",VLOOKUP($F26,'Data Mercado'!$A$7:$I$300,8,0)),"ND")</f>
      </c>
      <c r="Z26" s="161" t="str">
        <f>IFERROR(IF($E26="","",IF($Y26&gt;$E26,($E26/$Y26)-1,"")),"")</f>
      </c>
      <c r="AA26" s="159" t="str">
        <f t="shared" si="13"/>
        <v/>
      </c>
      <c r="AB26" s="160">
        <f>IFERROR(IF($F26="","",VLOOKUP($F26,'Data Mercado'!$A$7:$I$300,9,0)),"ND")</f>
      </c>
      <c r="AC26" s="161">
        <f>IFERROR(IF($E26="","",IF($AB26&gt;$E26,($E26/$AB26)-1,"")),"")</f>
      </c>
      <c r="AD26" s="159">
        <f t="shared" si="15"/>
        <v>1568</v>
      </c>
    </row>
    <row r="27" spans="1:30" s="162" customFormat="1" ht="19" customHeight="1">
      <c r="A27" s="163"/>
      <c r="B27" s="143"/>
      <c r="C27" s="143"/>
      <c r="D27" s="143"/>
      <c r="E27" s="196"/>
      <c r="F27" s="160"/>
      <c r="G27" s="160">
        <f>IFERROR(IF($F27="","",VLOOKUP($F27,'Data Mercado'!$A$7:$I$300,2,0)),"ND")</f>
      </c>
      <c r="H27" s="161">
        <f>IFERROR(IF($E27="","",IF($G27&gt;$E27,($E27/$G27)-1,"")),"")</f>
      </c>
      <c r="I27" s="159">
        <f t="shared" si="1"/>
        <v>153</v>
      </c>
      <c r="J27" s="160">
        <f>IFERROR(IF($F27="","",VLOOKUP($F27,'Data Mercado'!$A$7:$I$300,3,0)),"ND")</f>
      </c>
      <c r="K27" s="161" t="str">
        <f>IFERROR(IF($E27="","",IF($J27&gt;$E27,($E27/$J27)-1,"")),"")</f>
      </c>
      <c r="L27" s="159" t="str">
        <f t="shared" si="3"/>
        <v/>
      </c>
      <c r="M27" s="160">
        <f>IFERROR(IF($F27="","",VLOOKUP($F27,'Data Mercado'!$A$7:$I$300,4,0)),"ND")</f>
      </c>
      <c r="N27" s="161" t="str">
        <f>IFERROR(IF($E27="","",IF($M27&gt;$E27,($E27/$M27)-1,"")),"")</f>
      </c>
      <c r="O27" s="159" t="str">
        <f t="shared" si="5"/>
        <v/>
      </c>
      <c r="P27" s="160">
        <f>IFERROR(IF($F27="","",VLOOKUP($F27,'Data Mercado'!$A$7:$I$300,5,0)),"ND")</f>
      </c>
      <c r="Q27" s="161" t="str">
        <f>IFERROR(IF($E27="","",IF($P27&gt;$E27,($E27/$P27)-1,"")),"")</f>
      </c>
      <c r="R27" s="159" t="str">
        <f t="shared" si="7"/>
        <v/>
      </c>
      <c r="S27" s="160">
        <f>IFERROR(IF($F27="","",VLOOKUP($F27,'Data Mercado'!$A$7:$I$300,6,0)),"ND")</f>
      </c>
      <c r="T27" s="161" t="str">
        <f>IFERROR(IF($E27="","",IF($S27&gt;$E27,($E27/$S27)-1,"")),"")</f>
      </c>
      <c r="U27" s="159" t="str">
        <f t="shared" si="9"/>
        <v/>
      </c>
      <c r="V27" s="160">
        <f>IFERROR(IF($F27="","",VLOOKUP($F27,'Data Mercado'!$A$7:$I$300,7,0)),"ND")</f>
      </c>
      <c r="W27" s="161" t="str">
        <f>IFERROR(IF($E27="","",IF($V27&gt;$E27,($E27/$V27)-1,"")),"")</f>
      </c>
      <c r="X27" s="159" t="str">
        <f t="shared" si="11"/>
        <v/>
      </c>
      <c r="Y27" s="160">
        <f>IFERROR(IF($F27="","",VLOOKUP($F27,'Data Mercado'!$A$7:$I$300,8,0)),"ND")</f>
      </c>
      <c r="Z27" s="161" t="str">
        <f>IFERROR(IF($E27="","",IF($Y27&gt;$E27,($E27/$Y27)-1,"")),"")</f>
      </c>
      <c r="AA27" s="159" t="str">
        <f t="shared" si="13"/>
        <v/>
      </c>
      <c r="AB27" s="160">
        <f>IFERROR(IF($F27="","",VLOOKUP($F27,'Data Mercado'!$A$7:$I$300,9,0)),"ND")</f>
      </c>
      <c r="AC27" s="161">
        <f>IFERROR(IF($E27="","",IF($AB27&gt;$E27,($E27/$AB27)-1,"")),"")</f>
      </c>
      <c r="AD27" s="159">
        <f t="shared" si="15"/>
        <v>925</v>
      </c>
    </row>
    <row r="28" spans="1:30" s="162" customFormat="1" ht="19" customHeight="1">
      <c r="A28" s="163"/>
      <c r="B28" s="143"/>
      <c r="C28" s="143"/>
      <c r="D28" s="143"/>
      <c r="E28" s="196"/>
      <c r="F28" s="160"/>
      <c r="G28" s="160">
        <f>IFERROR(IF($F28="","",VLOOKUP($F28,'Data Mercado'!$A$7:$I$300,2,0)),"ND")</f>
      </c>
      <c r="H28" s="161">
        <f>IFERROR(IF($E28="","",IF($G28&gt;$E28,($E28/$G28)-1,"")),"")</f>
      </c>
      <c r="I28" s="159">
        <f t="shared" si="1"/>
        <v>1219</v>
      </c>
      <c r="J28" s="160">
        <f>IFERROR(IF($F28="","",VLOOKUP($F28,'Data Mercado'!$A$7:$I$300,3,0)),"ND")</f>
      </c>
      <c r="K28" s="161">
        <f>IFERROR(IF($E28="","",IF($J28&gt;$E28,($E28/$J28)-1,"")),"")</f>
      </c>
      <c r="L28" s="159">
        <f t="shared" si="3"/>
        <v>446</v>
      </c>
      <c r="M28" s="160">
        <f>IFERROR(IF($F28="","",VLOOKUP($F28,'Data Mercado'!$A$7:$I$300,4,0)),"ND")</f>
      </c>
      <c r="N28" s="161">
        <f>IFERROR(IF($E28="","",IF($M28&gt;$E28,($E28/$M28)-1,"")),"")</f>
      </c>
      <c r="O28" s="159">
        <f t="shared" si="5"/>
        <v>190</v>
      </c>
      <c r="P28" s="160">
        <f>IFERROR(IF($F28="","",VLOOKUP($F28,'Data Mercado'!$A$7:$I$300,5,0)),"ND")</f>
      </c>
      <c r="Q28" s="161">
        <f>IFERROR(IF($E28="","",IF($P28&gt;$E28,($E28/$P28)-1,"")),"")</f>
      </c>
      <c r="R28" s="159">
        <f t="shared" si="7"/>
        <v>56</v>
      </c>
      <c r="S28" s="160">
        <f>IFERROR(IF($F28="","",VLOOKUP($F28,'Data Mercado'!$A$7:$I$300,6,0)),"ND")</f>
      </c>
      <c r="T28" s="161" t="str">
        <f>IFERROR(IF($E28="","",IF($S28&gt;$E28,($E28/$S28)-1,"")),"")</f>
      </c>
      <c r="U28" s="159" t="str">
        <f t="shared" si="9"/>
        <v/>
      </c>
      <c r="V28" s="160">
        <f>IFERROR(IF($F28="","",VLOOKUP($F28,'Data Mercado'!$A$7:$I$300,7,0)),"ND")</f>
      </c>
      <c r="W28" s="161">
        <f>IFERROR(IF($E28="","",IF($V28&gt;$E28,($E28/$V28)-1,"")),"")</f>
      </c>
      <c r="X28" s="159">
        <f t="shared" si="11"/>
        <v>376</v>
      </c>
      <c r="Y28" s="160">
        <f>IFERROR(IF($F28="","",VLOOKUP($F28,'Data Mercado'!$A$7:$I$300,8,0)),"ND")</f>
      </c>
      <c r="Z28" s="161" t="str">
        <f>IFERROR(IF($E28="","",IF($Y28&gt;$E28,($E28/$Y28)-1,"")),"")</f>
      </c>
      <c r="AA28" s="159" t="str">
        <f t="shared" si="13"/>
        <v/>
      </c>
      <c r="AB28" s="160">
        <f>IFERROR(IF($F28="","",VLOOKUP($F28,'Data Mercado'!$A$7:$I$300,9,0)),"ND")</f>
      </c>
      <c r="AC28" s="161">
        <f>IFERROR(IF($E28="","",IF($AB28&gt;$E28,($E28/$AB28)-1,"")),"")</f>
      </c>
      <c r="AD28" s="159">
        <f t="shared" si="15"/>
        <v>1707</v>
      </c>
    </row>
    <row r="29" spans="1:30" s="162" customFormat="1" ht="19" customHeight="1">
      <c r="A29" s="163"/>
      <c r="B29" s="143"/>
      <c r="C29" s="143"/>
      <c r="D29" s="143"/>
      <c r="E29" s="196"/>
      <c r="F29" s="160"/>
      <c r="G29" s="160">
        <f>IFERROR(IF($F29="","",VLOOKUP($F29,'Data Mercado'!$A$7:$I$300,2,0)),"ND")</f>
      </c>
      <c r="H29" s="161">
        <f>IFERROR(IF($E29="","",IF($G29&gt;$E29,($E29/$G29)-1,"")),"")</f>
      </c>
      <c r="I29" s="159">
        <f t="shared" si="1"/>
        <v>642</v>
      </c>
      <c r="J29" s="160">
        <f>IFERROR(IF($F29="","",VLOOKUP($F29,'Data Mercado'!$A$7:$I$300,3,0)),"ND")</f>
      </c>
      <c r="K29" s="161">
        <f>IFERROR(IF($E29="","",IF($J29&gt;$E29,($E29/$J29)-1,"")),"")</f>
      </c>
      <c r="L29" s="159">
        <f t="shared" si="3"/>
        <v>469</v>
      </c>
      <c r="M29" s="160">
        <f>IFERROR(IF($F29="","",VLOOKUP($F29,'Data Mercado'!$A$7:$I$300,4,0)),"ND")</f>
      </c>
      <c r="N29" s="161">
        <f>IFERROR(IF($E29="","",IF($M29&gt;$E29,($E29/$M29)-1,"")),"")</f>
      </c>
      <c r="O29" s="159">
        <f t="shared" si="5"/>
        <v>40</v>
      </c>
      <c r="P29" s="160">
        <f>IFERROR(IF($F29="","",VLOOKUP($F29,'Data Mercado'!$A$7:$I$300,5,0)),"ND")</f>
      </c>
      <c r="Q29" s="161" t="str">
        <f>IFERROR(IF($E29="","",IF($P29&gt;$E29,($E29/$P29)-1,"")),"")</f>
      </c>
      <c r="R29" s="159" t="str">
        <f t="shared" si="7"/>
        <v/>
      </c>
      <c r="S29" s="160">
        <f>IFERROR(IF($F29="","",VLOOKUP($F29,'Data Mercado'!$A$7:$I$300,6,0)),"ND")</f>
      </c>
      <c r="T29" s="161" t="str">
        <f>IFERROR(IF($E29="","",IF($S29&gt;$E29,($E29/$S29)-1,"")),"")</f>
      </c>
      <c r="U29" s="159" t="str">
        <f t="shared" si="9"/>
        <v/>
      </c>
      <c r="V29" s="160">
        <f>IFERROR(IF($F29="","",VLOOKUP($F29,'Data Mercado'!$A$7:$I$300,7,0)),"ND")</f>
      </c>
      <c r="W29" s="161">
        <f>IFERROR(IF($E29="","",IF($V29&gt;$E29,($E29/$V29)-1,"")),"")</f>
      </c>
      <c r="X29" s="159">
        <f t="shared" si="11"/>
        <v>124</v>
      </c>
      <c r="Y29" s="160">
        <f>IFERROR(IF($F29="","",VLOOKUP($F29,'Data Mercado'!$A$7:$I$300,8,0)),"ND")</f>
      </c>
      <c r="Z29" s="161" t="str">
        <f>IFERROR(IF($E29="","",IF($Y29&gt;$E29,($E29/$Y29)-1,"")),"")</f>
      </c>
      <c r="AA29" s="159" t="str">
        <f t="shared" si="13"/>
        <v/>
      </c>
      <c r="AB29" s="160">
        <f>IFERROR(IF($F29="","",VLOOKUP($F29,'Data Mercado'!$A$7:$I$300,9,0)),"ND")</f>
      </c>
      <c r="AC29" s="161">
        <f>IFERROR(IF($E29="","",IF($AB29&gt;$E29,($E29/$AB29)-1,"")),"")</f>
      </c>
      <c r="AD29" s="159">
        <f t="shared" si="15"/>
        <v>822</v>
      </c>
    </row>
    <row r="30" spans="1:30" s="162" customFormat="1" ht="19" customHeight="1">
      <c r="A30" s="163"/>
      <c r="B30" s="143"/>
      <c r="C30" s="143"/>
      <c r="D30" s="143"/>
      <c r="E30" s="196"/>
      <c r="F30" s="160"/>
      <c r="G30" s="160">
        <f>IFERROR(IF($F30="","",VLOOKUP($F30,'Data Mercado'!$A$7:$I$300,2,0)),"ND")</f>
      </c>
      <c r="H30" s="161">
        <f>IFERROR(IF($E30="","",IF($G30&gt;$E30,($E30/$G30)-1,"")),"")</f>
      </c>
      <c r="I30" s="159">
        <f t="shared" si="1"/>
        <v>334</v>
      </c>
      <c r="J30" s="160">
        <f>IFERROR(IF($F30="","",VLOOKUP($F30,'Data Mercado'!$A$7:$I$300,3,0)),"ND")</f>
      </c>
      <c r="K30" s="161">
        <f>IFERROR(IF($E30="","",IF($J30&gt;$E30,($E30/$J30)-1,"")),"")</f>
      </c>
      <c r="L30" s="159">
        <f t="shared" si="3"/>
        <v>97</v>
      </c>
      <c r="M30" s="160">
        <f>IFERROR(IF($F30="","",VLOOKUP($F30,'Data Mercado'!$A$7:$I$300,4,0)),"ND")</f>
      </c>
      <c r="N30" s="161" t="str">
        <f>IFERROR(IF($E30="","",IF($M30&gt;$E30,($E30/$M30)-1,"")),"")</f>
      </c>
      <c r="O30" s="159" t="str">
        <f t="shared" si="5"/>
        <v/>
      </c>
      <c r="P30" s="160">
        <f>IFERROR(IF($F30="","",VLOOKUP($F30,'Data Mercado'!$A$7:$I$300,5,0)),"ND")</f>
      </c>
      <c r="Q30" s="161" t="str">
        <f>IFERROR(IF($E30="","",IF($P30&gt;$E30,($E30/$P30)-1,"")),"")</f>
      </c>
      <c r="R30" s="159" t="str">
        <f t="shared" si="7"/>
        <v/>
      </c>
      <c r="S30" s="160">
        <f>IFERROR(IF($F30="","",VLOOKUP($F30,'Data Mercado'!$A$7:$I$300,6,0)),"ND")</f>
      </c>
      <c r="T30" s="161" t="str">
        <f>IFERROR(IF($E30="","",IF($S30&gt;$E30,($E30/$S30)-1,"")),"")</f>
      </c>
      <c r="U30" s="159" t="str">
        <f t="shared" si="9"/>
        <v/>
      </c>
      <c r="V30" s="160">
        <f>IFERROR(IF($F30="","",VLOOKUP($F30,'Data Mercado'!$A$7:$I$300,7,0)),"ND")</f>
      </c>
      <c r="W30" s="161">
        <f>IFERROR(IF($E30="","",IF($V30&gt;$E30,($E30/$V30)-1,"")),"")</f>
      </c>
      <c r="X30" s="159">
        <f t="shared" si="11"/>
        <v>8</v>
      </c>
      <c r="Y30" s="160">
        <f>IFERROR(IF($F30="","",VLOOKUP($F30,'Data Mercado'!$A$7:$I$300,8,0)),"ND")</f>
      </c>
      <c r="Z30" s="161" t="str">
        <f>IFERROR(IF($E30="","",IF($Y30&gt;$E30,($E30/$Y30)-1,"")),"")</f>
      </c>
      <c r="AA30" s="159" t="str">
        <f t="shared" si="13"/>
        <v/>
      </c>
      <c r="AB30" s="160">
        <f>IFERROR(IF($F30="","",VLOOKUP($F30,'Data Mercado'!$A$7:$I$300,9,0)),"ND")</f>
      </c>
      <c r="AC30" s="161">
        <f>IFERROR(IF($E30="","",IF($AB30&gt;$E30,($E30/$AB30)-1,"")),"")</f>
      </c>
      <c r="AD30" s="159">
        <f t="shared" si="15"/>
        <v>3508</v>
      </c>
    </row>
    <row r="31" spans="1:30" s="162" customFormat="1" ht="19" customHeight="1">
      <c r="A31" s="163"/>
      <c r="B31" s="143"/>
      <c r="C31" s="143"/>
      <c r="D31" s="143"/>
      <c r="E31" s="196"/>
      <c r="F31" s="160"/>
      <c r="G31" s="160">
        <f>IFERROR(IF($F31="","",VLOOKUP($F31,'Data Mercado'!$A$7:$I$300,2,0)),"ND")</f>
      </c>
      <c r="H31" s="161">
        <f>IFERROR(IF($E31="","",IF($G31&gt;$E31,($E31/$G31)-1,"")),"")</f>
      </c>
      <c r="I31" s="159">
        <f t="shared" si="1"/>
        <v>334</v>
      </c>
      <c r="J31" s="160">
        <f>IFERROR(IF($F31="","",VLOOKUP($F31,'Data Mercado'!$A$7:$I$300,3,0)),"ND")</f>
      </c>
      <c r="K31" s="161">
        <f>IFERROR(IF($E31="","",IF($J31&gt;$E31,($E31/$J31)-1,"")),"")</f>
      </c>
      <c r="L31" s="159">
        <f t="shared" si="3"/>
        <v>200</v>
      </c>
      <c r="M31" s="160">
        <f>IFERROR(IF($F31="","",VLOOKUP($F31,'Data Mercado'!$A$7:$I$300,4,0)),"ND")</f>
      </c>
      <c r="N31" s="161" t="str">
        <f>IFERROR(IF($E31="","",IF($M31&gt;$E31,($E31/$M31)-1,"")),"")</f>
      </c>
      <c r="O31" s="159" t="str">
        <f t="shared" si="5"/>
        <v/>
      </c>
      <c r="P31" s="160">
        <f>IFERROR(IF($F31="","",VLOOKUP($F31,'Data Mercado'!$A$7:$I$300,5,0)),"ND")</f>
      </c>
      <c r="Q31" s="161" t="str">
        <f>IFERROR(IF($E31="","",IF($P31&gt;$E31,($E31/$P31)-1,"")),"")</f>
      </c>
      <c r="R31" s="159" t="str">
        <f t="shared" si="7"/>
        <v/>
      </c>
      <c r="S31" s="160">
        <f>IFERROR(IF($F31="","",VLOOKUP($F31,'Data Mercado'!$A$7:$I$300,6,0)),"ND")</f>
      </c>
      <c r="T31" s="161" t="str">
        <f>IFERROR(IF($E31="","",IF($S31&gt;$E31,($E31/$S31)-1,"")),"")</f>
      </c>
      <c r="U31" s="159" t="str">
        <f t="shared" si="9"/>
        <v/>
      </c>
      <c r="V31" s="160">
        <f>IFERROR(IF($F31="","",VLOOKUP($F31,'Data Mercado'!$A$7:$I$300,7,0)),"ND")</f>
      </c>
      <c r="W31" s="161">
        <f>IFERROR(IF($E31="","",IF($V31&gt;$E31,($E31/$V31)-1,"")),"")</f>
      </c>
      <c r="X31" s="159">
        <f t="shared" si="11"/>
        <v>28</v>
      </c>
      <c r="Y31" s="160">
        <f>IFERROR(IF($F31="","",VLOOKUP($F31,'Data Mercado'!$A$7:$I$300,8,0)),"ND")</f>
      </c>
      <c r="Z31" s="161" t="str">
        <f>IFERROR(IF($E31="","",IF($Y31&gt;$E31,($E31/$Y31)-1,"")),"")</f>
      </c>
      <c r="AA31" s="159" t="str">
        <f t="shared" si="13"/>
        <v/>
      </c>
      <c r="AB31" s="160">
        <f>IFERROR(IF($F31="","",VLOOKUP($F31,'Data Mercado'!$A$7:$I$300,9,0)),"ND")</f>
      </c>
      <c r="AC31" s="161">
        <f>IFERROR(IF($E31="","",IF($AB31&gt;$E31,($E31/$AB31)-1,"")),"")</f>
      </c>
      <c r="AD31" s="159">
        <f t="shared" si="15"/>
        <v>683</v>
      </c>
    </row>
    <row r="32" spans="1:30" s="162" customFormat="1" ht="19" customHeight="1">
      <c r="A32" s="163"/>
      <c r="B32" s="143"/>
      <c r="C32" s="143"/>
      <c r="D32" s="143"/>
      <c r="E32" s="196"/>
      <c r="F32" s="160"/>
      <c r="G32" s="160">
        <f>IFERROR(IF($F32="","",VLOOKUP($F32,'Data Mercado'!$A$7:$I$300,2,0)),"ND")</f>
      </c>
      <c r="H32" s="161">
        <f>IFERROR(IF($E32="","",IF($G32&gt;$E32,($E32/$G32)-1,"")),"")</f>
      </c>
      <c r="I32" s="159">
        <f t="shared" si="1"/>
        <v>691</v>
      </c>
      <c r="J32" s="160">
        <f>IFERROR(IF($F32="","",VLOOKUP($F32,'Data Mercado'!$A$7:$I$300,3,0)),"ND")</f>
      </c>
      <c r="K32" s="161">
        <f>IFERROR(IF($E32="","",IF($J32&gt;$E32,($E32/$J32)-1,"")),"")</f>
      </c>
      <c r="L32" s="159">
        <f t="shared" si="3"/>
        <v>465</v>
      </c>
      <c r="M32" s="160">
        <f>IFERROR(IF($F32="","",VLOOKUP($F32,'Data Mercado'!$A$7:$I$300,4,0)),"ND")</f>
      </c>
      <c r="N32" s="161">
        <f>IFERROR(IF($E32="","",IF($M32&gt;$E32,($E32/$M32)-1,"")),"")</f>
      </c>
      <c r="O32" s="159">
        <f t="shared" si="5"/>
        <v>250</v>
      </c>
      <c r="P32" s="160">
        <f>IFERROR(IF($F32="","",VLOOKUP($F32,'Data Mercado'!$A$7:$I$300,5,0)),"ND")</f>
      </c>
      <c r="Q32" s="161">
        <f>IFERROR(IF($E32="","",IF($P32&gt;$E32,($E32/$P32)-1,"")),"")</f>
      </c>
      <c r="R32" s="159">
        <f t="shared" si="7"/>
        <v>143</v>
      </c>
      <c r="S32" s="160">
        <f>IFERROR(IF($F32="","",VLOOKUP($F32,'Data Mercado'!$A$7:$I$300,6,0)),"ND")</f>
      </c>
      <c r="T32" s="161">
        <f>IFERROR(IF($E32="","",IF($S32&gt;$E32,($E32/$S32)-1,"")),"")</f>
      </c>
      <c r="U32" s="159">
        <f t="shared" si="9"/>
        <v>36</v>
      </c>
      <c r="V32" s="160">
        <f>IFERROR(IF($F32="","",VLOOKUP($F32,'Data Mercado'!$A$7:$I$300,7,0)),"ND")</f>
      </c>
      <c r="W32" s="161">
        <f>IFERROR(IF($E32="","",IF($V32&gt;$E32,($E32/$V32)-1,"")),"")</f>
      </c>
      <c r="X32" s="159">
        <f t="shared" si="11"/>
        <v>314</v>
      </c>
      <c r="Y32" s="160">
        <f>IFERROR(IF($F32="","",VLOOKUP($F32,'Data Mercado'!$A$7:$I$300,8,0)),"ND")</f>
      </c>
      <c r="Z32" s="161" t="str">
        <f>IFERROR(IF($E32="","",IF($Y32&gt;$E32,($E32/$Y32)-1,"")),"")</f>
      </c>
      <c r="AA32" s="159" t="str">
        <f t="shared" si="13"/>
        <v/>
      </c>
      <c r="AB32" s="160">
        <f>IFERROR(IF($F32="","",VLOOKUP($F32,'Data Mercado'!$A$7:$I$300,9,0)),"ND")</f>
      </c>
      <c r="AC32" s="161">
        <f>IFERROR(IF($E32="","",IF($AB32&gt;$E32,($E32/$AB32)-1,"")),"")</f>
      </c>
      <c r="AD32" s="159">
        <f t="shared" si="15"/>
        <v>930</v>
      </c>
    </row>
    <row r="33" spans="1:30" s="162" customFormat="1" ht="19" customHeight="1">
      <c r="A33" s="163"/>
      <c r="B33" s="143"/>
      <c r="C33" s="143"/>
      <c r="D33" s="143"/>
      <c r="E33" s="196"/>
      <c r="F33" s="160"/>
      <c r="G33" s="160">
        <f>IFERROR(IF($F33="","",VLOOKUP($F33,'Data Mercado'!$A$7:$I$300,2,0)),"ND")</f>
      </c>
      <c r="H33" s="161">
        <f>IFERROR(IF($E33="","",IF($G33&gt;$E33,($E33/$G33)-1,"")),"")</f>
      </c>
      <c r="I33" s="159">
        <f t="shared" si="1"/>
        <v>1725</v>
      </c>
      <c r="J33" s="160">
        <f>IFERROR(IF($F33="","",VLOOKUP($F33,'Data Mercado'!$A$7:$I$300,3,0)),"ND")</f>
      </c>
      <c r="K33" s="161">
        <f>IFERROR(IF($E33="","",IF($J33&gt;$E33,($E33/$J33)-1,"")),"")</f>
      </c>
      <c r="L33" s="159">
        <f t="shared" si="3"/>
        <v>1133</v>
      </c>
      <c r="M33" s="160">
        <f>IFERROR(IF($F33="","",VLOOKUP($F33,'Data Mercado'!$A$7:$I$300,4,0)),"ND")</f>
      </c>
      <c r="N33" s="161">
        <f>IFERROR(IF($E33="","",IF($M33&gt;$E33,($E33/$M33)-1,"")),"")</f>
      </c>
      <c r="O33" s="159">
        <f t="shared" si="5"/>
        <v>804</v>
      </c>
      <c r="P33" s="160">
        <f>IFERROR(IF($F33="","",VLOOKUP($F33,'Data Mercado'!$A$7:$I$300,5,0)),"ND")</f>
      </c>
      <c r="Q33" s="161">
        <f>IFERROR(IF($E33="","",IF($P33&gt;$E33,($E33/$P33)-1,"")),"")</f>
      </c>
      <c r="R33" s="159">
        <f t="shared" si="7"/>
        <v>354</v>
      </c>
      <c r="S33" s="160">
        <f>IFERROR(IF($F33="","",VLOOKUP($F33,'Data Mercado'!$A$7:$I$300,6,0)),"ND")</f>
      </c>
      <c r="T33" s="161">
        <f>IFERROR(IF($E33="","",IF($S33&gt;$E33,($E33/$S33)-1,"")),"")</f>
      </c>
      <c r="U33" s="159">
        <f t="shared" si="9"/>
        <v>198</v>
      </c>
      <c r="V33" s="160">
        <f>IFERROR(IF($F33="","",VLOOKUP($F33,'Data Mercado'!$A$7:$I$300,7,0)),"ND")</f>
      </c>
      <c r="W33" s="161">
        <f>IFERROR(IF($E33="","",IF($V33&gt;$E33,($E33/$V33)-1,"")),"")</f>
      </c>
      <c r="X33" s="159">
        <f t="shared" si="11"/>
        <v>824</v>
      </c>
      <c r="Y33" s="160">
        <f>IFERROR(IF($F33="","",VLOOKUP($F33,'Data Mercado'!$A$7:$I$300,8,0)),"ND")</f>
      </c>
      <c r="Z33" s="161" t="str">
        <f>IFERROR(IF($E33="","",IF($Y33&gt;$E33,($E33/$Y33)-1,"")),"")</f>
      </c>
      <c r="AA33" s="159" t="str">
        <f t="shared" si="13"/>
        <v/>
      </c>
      <c r="AB33" s="160">
        <f>IFERROR(IF($F33="","",VLOOKUP($F33,'Data Mercado'!$A$7:$I$300,9,0)),"ND")</f>
      </c>
      <c r="AC33" s="161">
        <f>IFERROR(IF($E33="","",IF($AB33&gt;$E33,($E33/$AB33)-1,"")),"")</f>
      </c>
      <c r="AD33" s="159">
        <f t="shared" si="15"/>
        <v>1926</v>
      </c>
    </row>
    <row r="34" spans="1:30" s="162" customFormat="1" ht="19" customHeight="1">
      <c r="A34" s="163"/>
      <c r="B34" s="143"/>
      <c r="C34" s="143"/>
      <c r="D34" s="143"/>
      <c r="E34" s="196"/>
      <c r="F34" s="160"/>
      <c r="G34" s="160">
        <f>IFERROR(IF($F34="","",VLOOKUP($F34,'Data Mercado'!$A$7:$I$300,2,0)),"ND")</f>
      </c>
      <c r="H34" s="161" t="str">
        <f>IFERROR(IF($E34="","",IF($G34&gt;$E34,($E34/$G34)-1,"")),"")</f>
      </c>
      <c r="I34" s="159" t="str">
        <f t="shared" si="1"/>
        <v/>
      </c>
      <c r="J34" s="160">
        <f>IFERROR(IF($F34="","",VLOOKUP($F34,'Data Mercado'!$A$7:$I$300,3,0)),"ND")</f>
      </c>
      <c r="K34" s="161" t="str">
        <f>IFERROR(IF($E34="","",IF($J34&gt;$E34,($E34/$J34)-1,"")),"")</f>
      </c>
      <c r="L34" s="159" t="str">
        <f t="shared" si="3"/>
        <v/>
      </c>
      <c r="M34" s="160">
        <f>IFERROR(IF($F34="","",VLOOKUP($F34,'Data Mercado'!$A$7:$I$300,4,0)),"ND")</f>
      </c>
      <c r="N34" s="161" t="str">
        <f>IFERROR(IF($E34="","",IF($M34&gt;$E34,($E34/$M34)-1,"")),"")</f>
      </c>
      <c r="O34" s="159" t="str">
        <f t="shared" si="5"/>
        <v/>
      </c>
      <c r="P34" s="160">
        <f>IFERROR(IF($F34="","",VLOOKUP($F34,'Data Mercado'!$A$7:$I$300,5,0)),"ND")</f>
      </c>
      <c r="Q34" s="161" t="str">
        <f>IFERROR(IF($E34="","",IF($P34&gt;$E34,($E34/$P34)-1,"")),"")</f>
      </c>
      <c r="R34" s="159" t="str">
        <f t="shared" si="7"/>
        <v/>
      </c>
      <c r="S34" s="160">
        <f>IFERROR(IF($F34="","",VLOOKUP($F34,'Data Mercado'!$A$7:$I$300,6,0)),"ND")</f>
      </c>
      <c r="T34" s="161" t="str">
        <f>IFERROR(IF($E34="","",IF($S34&gt;$E34,($E34/$S34)-1,"")),"")</f>
      </c>
      <c r="U34" s="159" t="str">
        <f t="shared" si="9"/>
        <v/>
      </c>
      <c r="V34" s="160">
        <f>IFERROR(IF($F34="","",VLOOKUP($F34,'Data Mercado'!$A$7:$I$300,7,0)),"ND")</f>
      </c>
      <c r="W34" s="161" t="str">
        <f>IFERROR(IF($E34="","",IF($V34&gt;$E34,($E34/$V34)-1,"")),"")</f>
      </c>
      <c r="X34" s="159" t="str">
        <f t="shared" si="11"/>
        <v/>
      </c>
      <c r="Y34" s="160">
        <f>IFERROR(IF($F34="","",VLOOKUP($F34,'Data Mercado'!$A$7:$I$300,8,0)),"ND")</f>
      </c>
      <c r="Z34" s="161" t="str">
        <f>IFERROR(IF($E34="","",IF($Y34&gt;$E34,($E34/$Y34)-1,"")),"")</f>
      </c>
      <c r="AA34" s="159" t="str">
        <f t="shared" si="13"/>
        <v/>
      </c>
      <c r="AB34" s="160">
        <f>IFERROR(IF($F34="","",VLOOKUP($F34,'Data Mercado'!$A$7:$I$300,9,0)),"ND")</f>
      </c>
      <c r="AC34" s="161" t="str">
        <f>IFERROR(IF($E34="","",IF($AB34&gt;$E34,($E34/$AB34)-1,"")),"")</f>
      </c>
      <c r="AD34" s="159" t="str">
        <f t="shared" si="15"/>
        <v/>
      </c>
    </row>
    <row r="35" spans="1:30" s="162" customFormat="1" ht="19" customHeight="1">
      <c r="A35" s="163"/>
      <c r="B35" s="143"/>
      <c r="C35" s="143"/>
      <c r="D35" s="143"/>
      <c r="E35" s="196"/>
      <c r="F35" s="160"/>
      <c r="G35" s="160">
        <f>IFERROR(IF($F35="","",VLOOKUP($F35,'Data Mercado'!$A$7:$I$300,2,0)),"ND")</f>
      </c>
      <c r="H35" s="161">
        <f>IFERROR(IF($E35="","",IF($G35&gt;$E35,($E35/$G35)-1,"")),"")</f>
      </c>
      <c r="I35" s="159">
        <f t="shared" si="1"/>
        <v>333</v>
      </c>
      <c r="J35" s="160">
        <f>IFERROR(IF($F35="","",VLOOKUP($F35,'Data Mercado'!$A$7:$I$300,3,0)),"ND")</f>
      </c>
      <c r="K35" s="161">
        <f>IFERROR(IF($E35="","",IF($J35&gt;$E35,($E35/$J35)-1,"")),"")</f>
      </c>
      <c r="L35" s="159">
        <f t="shared" si="3"/>
        <v>212</v>
      </c>
      <c r="M35" s="160">
        <f>IFERROR(IF($F35="","",VLOOKUP($F35,'Data Mercado'!$A$7:$I$300,4,0)),"ND")</f>
      </c>
      <c r="N35" s="161">
        <f>IFERROR(IF($E35="","",IF($M35&gt;$E35,($E35/$M35)-1,"")),"")</f>
      </c>
      <c r="O35" s="159">
        <f t="shared" si="5"/>
        <v>126</v>
      </c>
      <c r="P35" s="160">
        <f>IFERROR(IF($F35="","",VLOOKUP($F35,'Data Mercado'!$A$7:$I$300,5,0)),"ND")</f>
      </c>
      <c r="Q35" s="161">
        <f>IFERROR(IF($E35="","",IF($P35&gt;$E35,($E35/$P35)-1,"")),"")</f>
      </c>
      <c r="R35" s="159">
        <f t="shared" si="7"/>
        <v>6</v>
      </c>
      <c r="S35" s="160">
        <f>IFERROR(IF($F35="","",VLOOKUP($F35,'Data Mercado'!$A$7:$I$300,6,0)),"ND")</f>
      </c>
      <c r="T35" s="161" t="str">
        <f>IFERROR(IF($E35="","",IF($S35&gt;$E35,($E35/$S35)-1,"")),"")</f>
      </c>
      <c r="U35" s="159" t="str">
        <f t="shared" si="9"/>
        <v/>
      </c>
      <c r="V35" s="160">
        <f>IFERROR(IF($F35="","",VLOOKUP($F35,'Data Mercado'!$A$7:$I$300,7,0)),"ND")</f>
      </c>
      <c r="W35" s="161">
        <f>IFERROR(IF($E35="","",IF($V35&gt;$E35,($E35/$V35)-1,"")),"")</f>
      </c>
      <c r="X35" s="159">
        <f t="shared" si="11"/>
        <v>149</v>
      </c>
      <c r="Y35" s="160">
        <f>IFERROR(IF($F35="","",VLOOKUP($F35,'Data Mercado'!$A$7:$I$300,8,0)),"ND")</f>
      </c>
      <c r="Z35" s="161" t="str">
        <f>IFERROR(IF($E35="","",IF($Y35&gt;$E35,($E35/$Y35)-1,"")),"")</f>
      </c>
      <c r="AA35" s="159" t="str">
        <f t="shared" si="13"/>
        <v/>
      </c>
      <c r="AB35" s="160">
        <f>IFERROR(IF($F35="","",VLOOKUP($F35,'Data Mercado'!$A$7:$I$300,9,0)),"ND")</f>
      </c>
      <c r="AC35" s="161">
        <f>IFERROR(IF($E35="","",IF($AB35&gt;$E35,($E35/$AB35)-1,"")),"")</f>
      </c>
      <c r="AD35" s="159">
        <f t="shared" si="15"/>
        <v>829</v>
      </c>
    </row>
    <row r="36" spans="1:30" s="162" customFormat="1" ht="19" customHeight="1">
      <c r="A36" s="163"/>
      <c r="B36" s="143"/>
      <c r="C36" s="143"/>
      <c r="D36" s="143"/>
      <c r="E36" s="196"/>
      <c r="F36" s="160"/>
      <c r="G36" s="160">
        <f>IFERROR(IF($F36="","",VLOOKUP($F36,'Data Mercado'!$A$7:$I$300,2,0)),"ND")</f>
      </c>
      <c r="H36" s="161">
        <f>IFERROR(IF($E36="","",IF($G36&gt;$E36,($E36/$G36)-1,"")),"")</f>
      </c>
      <c r="I36" s="159">
        <f t="shared" si="1"/>
        <v>657</v>
      </c>
      <c r="J36" s="160">
        <f>IFERROR(IF($F36="","",VLOOKUP($F36,'Data Mercado'!$A$7:$I$300,3,0)),"ND")</f>
      </c>
      <c r="K36" s="161">
        <f>IFERROR(IF($E36="","",IF($J36&gt;$E36,($E36/$J36)-1,"")),"")</f>
      </c>
      <c r="L36" s="159">
        <f t="shared" si="3"/>
        <v>324</v>
      </c>
      <c r="M36" s="160">
        <f>IFERROR(IF($F36="","",VLOOKUP($F36,'Data Mercado'!$A$7:$I$300,4,0)),"ND")</f>
      </c>
      <c r="N36" s="161">
        <f>IFERROR(IF($E36="","",IF($M36&gt;$E36,($E36/$M36)-1,"")),"")</f>
      </c>
      <c r="O36" s="159">
        <f t="shared" si="5"/>
        <v>34</v>
      </c>
      <c r="P36" s="160">
        <f>IFERROR(IF($F36="","",VLOOKUP($F36,'Data Mercado'!$A$7:$I$300,5,0)),"ND")</f>
      </c>
      <c r="Q36" s="161" t="str">
        <f>IFERROR(IF($E36="","",IF($P36&gt;$E36,($E36/$P36)-1,"")),"")</f>
      </c>
      <c r="R36" s="159" t="str">
        <f t="shared" si="7"/>
        <v/>
      </c>
      <c r="S36" s="160">
        <f>IFERROR(IF($F36="","",VLOOKUP($F36,'Data Mercado'!$A$7:$I$300,6,0)),"ND")</f>
      </c>
      <c r="T36" s="161" t="str">
        <f>IFERROR(IF($E36="","",IF($S36&gt;$E36,($E36/$S36)-1,"")),"")</f>
      </c>
      <c r="U36" s="159" t="str">
        <f t="shared" si="9"/>
        <v/>
      </c>
      <c r="V36" s="160">
        <f>IFERROR(IF($F36="","",VLOOKUP($F36,'Data Mercado'!$A$7:$I$300,7,0)),"ND")</f>
      </c>
      <c r="W36" s="161">
        <f>IFERROR(IF($E36="","",IF($V36&gt;$E36,($E36/$V36)-1,"")),"")</f>
      </c>
      <c r="X36" s="159">
        <f t="shared" si="11"/>
        <v>185</v>
      </c>
      <c r="Y36" s="160">
        <f>IFERROR(IF($F36="","",VLOOKUP($F36,'Data Mercado'!$A$7:$I$300,8,0)),"ND")</f>
      </c>
      <c r="Z36" s="161" t="str">
        <f>IFERROR(IF($E36="","",IF($Y36&gt;$E36,($E36/$Y36)-1,"")),"")</f>
      </c>
      <c r="AA36" s="159" t="str">
        <f t="shared" si="13"/>
        <v/>
      </c>
      <c r="AB36" s="160">
        <f>IFERROR(IF($F36="","",VLOOKUP($F36,'Data Mercado'!$A$7:$I$300,9,0)),"ND")</f>
      </c>
      <c r="AC36" s="161">
        <f>IFERROR(IF($E36="","",IF($AB36&gt;$E36,($E36/$AB36)-1,"")),"")</f>
      </c>
      <c r="AD36" s="159">
        <f t="shared" si="15"/>
        <v>1860</v>
      </c>
    </row>
    <row r="37" spans="1:30" s="162" customFormat="1" ht="19" customHeight="1">
      <c r="A37" s="163"/>
      <c r="B37" s="143"/>
      <c r="C37" s="143"/>
      <c r="D37" s="143"/>
      <c r="E37" s="196"/>
      <c r="F37" s="160"/>
      <c r="G37" s="160">
        <f>IFERROR(IF($F37="","",VLOOKUP($F37,'Data Mercado'!$A$7:$I$300,2,0)),"ND")</f>
      </c>
      <c r="H37" s="161">
        <f>IFERROR(IF($E37="","",IF($G37&gt;$E37,($E37/$G37)-1,"")),"")</f>
      </c>
      <c r="I37" s="159">
        <f t="shared" si="1"/>
        <v>250</v>
      </c>
      <c r="J37" s="160">
        <f>IFERROR(IF($F37="","",VLOOKUP($F37,'Data Mercado'!$A$7:$I$300,3,0)),"ND")</f>
      </c>
      <c r="K37" s="161">
        <f>IFERROR(IF($E37="","",IF($J37&gt;$E37,($E37/$J37)-1,"")),"")</f>
      </c>
      <c r="L37" s="159">
        <f t="shared" si="3"/>
        <v>59</v>
      </c>
      <c r="M37" s="160">
        <f>IFERROR(IF($F37="","",VLOOKUP($F37,'Data Mercado'!$A$7:$I$300,4,0)),"ND")</f>
      </c>
      <c r="N37" s="161" t="str">
        <f>IFERROR(IF($E37="","",IF($M37&gt;$E37,($E37/$M37)-1,"")),"")</f>
      </c>
      <c r="O37" s="159" t="str">
        <f t="shared" si="5"/>
        <v/>
      </c>
      <c r="P37" s="160">
        <f>IFERROR(IF($F37="","",VLOOKUP($F37,'Data Mercado'!$A$7:$I$300,5,0)),"ND")</f>
      </c>
      <c r="Q37" s="161" t="str">
        <f>IFERROR(IF($E37="","",IF($P37&gt;$E37,($E37/$P37)-1,"")),"")</f>
      </c>
      <c r="R37" s="159" t="str">
        <f t="shared" si="7"/>
        <v/>
      </c>
      <c r="S37" s="160">
        <f>IFERROR(IF($F37="","",VLOOKUP($F37,'Data Mercado'!$A$7:$I$300,6,0)),"ND")</f>
      </c>
      <c r="T37" s="161" t="str">
        <f>IFERROR(IF($E37="","",IF($S37&gt;$E37,($E37/$S37)-1,"")),"")</f>
      </c>
      <c r="U37" s="159" t="str">
        <f t="shared" si="9"/>
        <v/>
      </c>
      <c r="V37" s="160">
        <f>IFERROR(IF($F37="","",VLOOKUP($F37,'Data Mercado'!$A$7:$I$300,7,0)),"ND")</f>
      </c>
      <c r="W37" s="161" t="str">
        <f>IFERROR(IF($E37="","",IF($V37&gt;$E37,($E37/$V37)-1,"")),"")</f>
      </c>
      <c r="X37" s="159" t="str">
        <f t="shared" si="11"/>
        <v/>
      </c>
      <c r="Y37" s="160">
        <f>IFERROR(IF($F37="","",VLOOKUP($F37,'Data Mercado'!$A$7:$I$300,8,0)),"ND")</f>
      </c>
      <c r="Z37" s="161" t="str">
        <f>IFERROR(IF($E37="","",IF($Y37&gt;$E37,($E37/$Y37)-1,"")),"")</f>
      </c>
      <c r="AA37" s="159" t="str">
        <f t="shared" si="13"/>
        <v/>
      </c>
      <c r="AB37" s="160">
        <f>IFERROR(IF($F37="","",VLOOKUP($F37,'Data Mercado'!$A$7:$I$300,9,0)),"ND")</f>
      </c>
      <c r="AC37" s="161">
        <f>IFERROR(IF($E37="","",IF($AB37&gt;$E37,($E37/$AB37)-1,"")),"")</f>
      </c>
      <c r="AD37" s="159">
        <f t="shared" si="15"/>
        <v>575</v>
      </c>
    </row>
    <row r="38" spans="1:30" s="162" customFormat="1" ht="19" customHeight="1">
      <c r="A38" s="163"/>
      <c r="B38" s="143"/>
      <c r="C38" s="143"/>
      <c r="D38" s="143"/>
      <c r="E38" s="196"/>
      <c r="F38" s="160"/>
      <c r="G38" s="160">
        <f>IFERROR(IF($F38="","",VLOOKUP($F38,'Data Mercado'!$A$7:$I$300,2,0)),"ND")</f>
      </c>
      <c r="H38" s="161" t="str">
        <f>IFERROR(IF($E38="","",IF($G38&gt;$E38,($E38/$G38)-1,"")),"")</f>
      </c>
      <c r="I38" s="159" t="str">
        <f t="shared" si="1"/>
        <v/>
      </c>
      <c r="J38" s="160">
        <f>IFERROR(IF($F38="","",VLOOKUP($F38,'Data Mercado'!$A$7:$I$300,3,0)),"ND")</f>
      </c>
      <c r="K38" s="161" t="str">
        <f>IFERROR(IF($E38="","",IF($J38&gt;$E38,($E38/$J38)-1,"")),"")</f>
      </c>
      <c r="L38" s="159" t="str">
        <f t="shared" si="3"/>
        <v/>
      </c>
      <c r="M38" s="160">
        <f>IFERROR(IF($F38="","",VLOOKUP($F38,'Data Mercado'!$A$7:$I$300,4,0)),"ND")</f>
      </c>
      <c r="N38" s="161" t="str">
        <f>IFERROR(IF($E38="","",IF($M38&gt;$E38,($E38/$M38)-1,"")),"")</f>
      </c>
      <c r="O38" s="159" t="str">
        <f t="shared" si="5"/>
        <v/>
      </c>
      <c r="P38" s="160">
        <f>IFERROR(IF($F38="","",VLOOKUP($F38,'Data Mercado'!$A$7:$I$300,5,0)),"ND")</f>
      </c>
      <c r="Q38" s="161" t="str">
        <f>IFERROR(IF($E38="","",IF($P38&gt;$E38,($E38/$P38)-1,"")),"")</f>
      </c>
      <c r="R38" s="159" t="str">
        <f t="shared" si="7"/>
        <v/>
      </c>
      <c r="S38" s="160">
        <f>IFERROR(IF($F38="","",VLOOKUP($F38,'Data Mercado'!$A$7:$I$300,6,0)),"ND")</f>
      </c>
      <c r="T38" s="161" t="str">
        <f>IFERROR(IF($E38="","",IF($S38&gt;$E38,($E38/$S38)-1,"")),"")</f>
      </c>
      <c r="U38" s="159" t="str">
        <f t="shared" si="9"/>
        <v/>
      </c>
      <c r="V38" s="160">
        <f>IFERROR(IF($F38="","",VLOOKUP($F38,'Data Mercado'!$A$7:$I$300,7,0)),"ND")</f>
      </c>
      <c r="W38" s="161" t="str">
        <f>IFERROR(IF($E38="","",IF($V38&gt;$E38,($E38/$V38)-1,"")),"")</f>
      </c>
      <c r="X38" s="159" t="str">
        <f t="shared" si="11"/>
        <v/>
      </c>
      <c r="Y38" s="160">
        <f>IFERROR(IF($F38="","",VLOOKUP($F38,'Data Mercado'!$A$7:$I$300,8,0)),"ND")</f>
      </c>
      <c r="Z38" s="161" t="str">
        <f>IFERROR(IF($E38="","",IF($Y38&gt;$E38,($E38/$Y38)-1,"")),"")</f>
      </c>
      <c r="AA38" s="159" t="str">
        <f t="shared" si="13"/>
        <v/>
      </c>
      <c r="AB38" s="160">
        <f>IFERROR(IF($F38="","",VLOOKUP($F38,'Data Mercado'!$A$7:$I$300,9,0)),"ND")</f>
      </c>
      <c r="AC38" s="161" t="str">
        <f>IFERROR(IF($E38="","",IF($AB38&gt;$E38,($E38/$AB38)-1,"")),"")</f>
      </c>
      <c r="AD38" s="159" t="str">
        <f t="shared" si="15"/>
        <v/>
      </c>
    </row>
    <row r="39" spans="1:30" s="162" customFormat="1" ht="19" customHeight="1">
      <c r="A39" s="163"/>
      <c r="B39" s="143"/>
      <c r="C39" s="143"/>
      <c r="D39" s="143"/>
      <c r="E39" s="196"/>
      <c r="F39" s="160"/>
      <c r="G39" s="160">
        <f>IFERROR(IF($F39="","",VLOOKUP($F39,'Data Mercado'!$A$7:$I$300,2,0)),"ND")</f>
      </c>
      <c r="H39" s="161">
        <f>IFERROR(IF($E39="","",IF($G39&gt;$E39,($E39/$G39)-1,"")),"")</f>
      </c>
      <c r="I39" s="159">
        <f t="shared" si="1"/>
        <v>24</v>
      </c>
      <c r="J39" s="160">
        <f>IFERROR(IF($F39="","",VLOOKUP($F39,'Data Mercado'!$A$7:$I$300,3,0)),"ND")</f>
      </c>
      <c r="K39" s="161">
        <f>IFERROR(IF($E39="","",IF($J39&gt;$E39,($E39/$J39)-1,"")),"")</f>
      </c>
      <c r="L39" s="159">
        <f t="shared" si="3"/>
        <v>1</v>
      </c>
      <c r="M39" s="160">
        <f>IFERROR(IF($F39="","",VLOOKUP($F39,'Data Mercado'!$A$7:$I$300,4,0)),"ND")</f>
      </c>
      <c r="N39" s="161" t="str">
        <f>IFERROR(IF($E39="","",IF($M39&gt;$E39,($E39/$M39)-1,"")),"")</f>
      </c>
      <c r="O39" s="159" t="str">
        <f t="shared" si="5"/>
        <v/>
      </c>
      <c r="P39" s="160">
        <f>IFERROR(IF($F39="","",VLOOKUP($F39,'Data Mercado'!$A$7:$I$300,5,0)),"ND")</f>
      </c>
      <c r="Q39" s="161" t="str">
        <f>IFERROR(IF($E39="","",IF($P39&gt;$E39,($E39/$P39)-1,"")),"")</f>
      </c>
      <c r="R39" s="159" t="str">
        <f t="shared" si="7"/>
        <v/>
      </c>
      <c r="S39" s="160">
        <f>IFERROR(IF($F39="","",VLOOKUP($F39,'Data Mercado'!$A$7:$I$300,6,0)),"ND")</f>
      </c>
      <c r="T39" s="161" t="str">
        <f>IFERROR(IF($E39="","",IF($S39&gt;$E39,($E39/$S39)-1,"")),"")</f>
      </c>
      <c r="U39" s="159" t="str">
        <f t="shared" si="9"/>
        <v/>
      </c>
      <c r="V39" s="160">
        <f>IFERROR(IF($F39="","",VLOOKUP($F39,'Data Mercado'!$A$7:$I$300,7,0)),"ND")</f>
      </c>
      <c r="W39" s="161" t="str">
        <f>IFERROR(IF($E39="","",IF($V39&gt;$E39,($E39/$V39)-1,"")),"")</f>
      </c>
      <c r="X39" s="159" t="str">
        <f t="shared" si="11"/>
        <v/>
      </c>
      <c r="Y39" s="160">
        <f>IFERROR(IF($F39="","",VLOOKUP($F39,'Data Mercado'!$A$7:$I$300,8,0)),"ND")</f>
      </c>
      <c r="Z39" s="161" t="str">
        <f>IFERROR(IF($E39="","",IF($Y39&gt;$E39,($E39/$Y39)-1,"")),"")</f>
      </c>
      <c r="AA39" s="159" t="str">
        <f t="shared" si="13"/>
        <v/>
      </c>
      <c r="AB39" s="160">
        <f>IFERROR(IF($F39="","",VLOOKUP($F39,'Data Mercado'!$A$7:$I$300,9,0)),"ND")</f>
      </c>
      <c r="AC39" s="161">
        <f>IFERROR(IF($E39="","",IF($AB39&gt;$E39,($E39/$AB39)-1,"")),"")</f>
      </c>
      <c r="AD39" s="159">
        <f t="shared" si="15"/>
        <v>102</v>
      </c>
    </row>
    <row r="40" spans="1:30" s="162" customFormat="1" ht="19" customHeight="1">
      <c r="A40" s="163"/>
      <c r="B40" s="143"/>
      <c r="C40" s="143"/>
      <c r="D40" s="143"/>
      <c r="E40" s="196"/>
      <c r="F40" s="160"/>
      <c r="G40" s="160">
        <f>IFERROR(IF($F40="","",VLOOKUP($F40,'Data Mercado'!$A$7:$I$300,2,0)),"ND")</f>
      </c>
      <c r="H40" s="161">
        <f>IFERROR(IF($E40="","",IF($G40&gt;$E40,($E40/$G40)-1,"")),"")</f>
      </c>
      <c r="I40" s="159">
        <f t="shared" si="1"/>
        <v>152</v>
      </c>
      <c r="J40" s="160">
        <f>IFERROR(IF($F40="","",VLOOKUP($F40,'Data Mercado'!$A$7:$I$300,3,0)),"ND")</f>
      </c>
      <c r="K40" s="161">
        <f>IFERROR(IF($E40="","",IF($J40&gt;$E40,($E40/$J40)-1,"")),"")</f>
      </c>
      <c r="L40" s="159">
        <f t="shared" si="3"/>
        <v>41</v>
      </c>
      <c r="M40" s="160">
        <f>IFERROR(IF($F40="","",VLOOKUP($F40,'Data Mercado'!$A$7:$I$300,4,0)),"ND")</f>
      </c>
      <c r="N40" s="161" t="str">
        <f>IFERROR(IF($E40="","",IF($M40&gt;$E40,($E40/$M40)-1,"")),"")</f>
      </c>
      <c r="O40" s="159" t="str">
        <f t="shared" si="5"/>
        <v/>
      </c>
      <c r="P40" s="160">
        <f>IFERROR(IF($F40="","",VLOOKUP($F40,'Data Mercado'!$A$7:$I$300,5,0)),"ND")</f>
      </c>
      <c r="Q40" s="161" t="str">
        <f>IFERROR(IF($E40="","",IF($P40&gt;$E40,($E40/$P40)-1,"")),"")</f>
      </c>
      <c r="R40" s="159" t="str">
        <f t="shared" si="7"/>
        <v/>
      </c>
      <c r="S40" s="160">
        <f>IFERROR(IF($F40="","",VLOOKUP($F40,'Data Mercado'!$A$7:$I$300,6,0)),"ND")</f>
      </c>
      <c r="T40" s="161" t="str">
        <f>IFERROR(IF($E40="","",IF($S40&gt;$E40,($E40/$S40)-1,"")),"")</f>
      </c>
      <c r="U40" s="159" t="str">
        <f t="shared" si="9"/>
        <v/>
      </c>
      <c r="V40" s="160">
        <f>IFERROR(IF($F40="","",VLOOKUP($F40,'Data Mercado'!$A$7:$I$300,7,0)),"ND")</f>
      </c>
      <c r="W40" s="161" t="str">
        <f>IFERROR(IF($E40="","",IF($V40&gt;$E40,($E40/$V40)-1,"")),"")</f>
      </c>
      <c r="X40" s="159" t="str">
        <f t="shared" si="11"/>
        <v/>
      </c>
      <c r="Y40" s="160">
        <f>IFERROR(IF($F40="","",VLOOKUP($F40,'Data Mercado'!$A$7:$I$300,8,0)),"ND")</f>
      </c>
      <c r="Z40" s="161" t="str">
        <f>IFERROR(IF($E40="","",IF($Y40&gt;$E40,($E40/$Y40)-1,"")),"")</f>
      </c>
      <c r="AA40" s="159" t="str">
        <f t="shared" si="13"/>
        <v/>
      </c>
      <c r="AB40" s="160">
        <f>IFERROR(IF($F40="","",VLOOKUP($F40,'Data Mercado'!$A$7:$I$300,9,0)),"ND")</f>
      </c>
      <c r="AC40" s="161">
        <f>IFERROR(IF($E40="","",IF($AB40&gt;$E40,($E40/$AB40)-1,"")),"")</f>
      </c>
      <c r="AD40" s="159">
        <f t="shared" si="15"/>
        <v>1041</v>
      </c>
    </row>
    <row r="41" spans="1:30" s="162" customFormat="1" ht="19" customHeight="1">
      <c r="A41" s="163"/>
      <c r="B41" s="143"/>
      <c r="C41" s="143"/>
      <c r="D41" s="143"/>
      <c r="E41" s="196"/>
      <c r="F41" s="160"/>
      <c r="G41" s="160">
        <f>IFERROR(IF($F41="","",VLOOKUP($F41,'Data Mercado'!$A$7:$I$300,2,0)),"ND")</f>
      </c>
      <c r="H41" s="161">
        <f>IFERROR(IF($E41="","",IF($G41&gt;$E41,($E41/$G41)-1,"")),"")</f>
      </c>
      <c r="I41" s="159">
        <f t="shared" si="1"/>
        <v>42</v>
      </c>
      <c r="J41" s="160">
        <f>IFERROR(IF($F41="","",VLOOKUP($F41,'Data Mercado'!$A$7:$I$300,3,0)),"ND")</f>
      </c>
      <c r="K41" s="161" t="str">
        <f>IFERROR(IF($E41="","",IF($J41&gt;$E41,($E41/$J41)-1,"")),"")</f>
      </c>
      <c r="L41" s="159" t="str">
        <f t="shared" si="3"/>
        <v/>
      </c>
      <c r="M41" s="160">
        <f>IFERROR(IF($F41="","",VLOOKUP($F41,'Data Mercado'!$A$7:$I$300,4,0)),"ND")</f>
      </c>
      <c r="N41" s="161" t="str">
        <f>IFERROR(IF($E41="","",IF($M41&gt;$E41,($E41/$M41)-1,"")),"")</f>
      </c>
      <c r="O41" s="159" t="str">
        <f t="shared" si="5"/>
        <v/>
      </c>
      <c r="P41" s="160">
        <f>IFERROR(IF($F41="","",VLOOKUP($F41,'Data Mercado'!$A$7:$I$300,5,0)),"ND")</f>
      </c>
      <c r="Q41" s="161" t="str">
        <f>IFERROR(IF($E41="","",IF($P41&gt;$E41,($E41/$P41)-1,"")),"")</f>
      </c>
      <c r="R41" s="159" t="str">
        <f t="shared" si="7"/>
        <v/>
      </c>
      <c r="S41" s="160">
        <f>IFERROR(IF($F41="","",VLOOKUP($F41,'Data Mercado'!$A$7:$I$300,6,0)),"ND")</f>
      </c>
      <c r="T41" s="161" t="str">
        <f>IFERROR(IF($E41="","",IF($S41&gt;$E41,($E41/$S41)-1,"")),"")</f>
      </c>
      <c r="U41" s="159" t="str">
        <f t="shared" si="9"/>
        <v/>
      </c>
      <c r="V41" s="160">
        <f>IFERROR(IF($F41="","",VLOOKUP($F41,'Data Mercado'!$A$7:$I$300,7,0)),"ND")</f>
      </c>
      <c r="W41" s="161" t="str">
        <f>IFERROR(IF($E41="","",IF($V41&gt;$E41,($E41/$V41)-1,"")),"")</f>
      </c>
      <c r="X41" s="159" t="str">
        <f t="shared" si="11"/>
        <v/>
      </c>
      <c r="Y41" s="160">
        <f>IFERROR(IF($F41="","",VLOOKUP($F41,'Data Mercado'!$A$7:$I$300,8,0)),"ND")</f>
      </c>
      <c r="Z41" s="161" t="str">
        <f>IFERROR(IF($E41="","",IF($Y41&gt;$E41,($E41/$Y41)-1,"")),"")</f>
      </c>
      <c r="AA41" s="159" t="str">
        <f t="shared" si="13"/>
        <v/>
      </c>
      <c r="AB41" s="160">
        <f>IFERROR(IF($F41="","",VLOOKUP($F41,'Data Mercado'!$A$7:$I$300,9,0)),"ND")</f>
      </c>
      <c r="AC41" s="161">
        <f>IFERROR(IF($E41="","",IF($AB41&gt;$E41,($E41/$AB41)-1,"")),"")</f>
      </c>
      <c r="AD41" s="159">
        <f t="shared" si="15"/>
        <v>424</v>
      </c>
    </row>
    <row r="42" spans="1:30" s="162" customFormat="1" ht="19" customHeight="1">
      <c r="A42" s="163"/>
      <c r="B42" s="143"/>
      <c r="C42" s="143"/>
      <c r="D42" s="143"/>
      <c r="E42" s="196"/>
      <c r="F42" s="160"/>
      <c r="G42" s="160" t="e">
        <f>IFERROR(IF($F42="","",VLOOKUP($F42,'Data Mercado'!$A$7:$I$300,2,0)),"ND")</f>
      </c>
      <c r="H42" s="161" t="e">
        <f>IFERROR(IF($E42="","",IF($G42&gt;$E42,($E42/$G42)-1,"")),"")</f>
      </c>
      <c r="I42" s="159" t="e">
        <f t="shared" si="1"/>
        <v>#N/A</v>
      </c>
      <c r="J42" s="160" t="e">
        <f>IFERROR(IF($F42="","",VLOOKUP($F42,'Data Mercado'!$A$7:$I$300,3,0)),"ND")</f>
      </c>
      <c r="K42" s="161" t="e">
        <f>IFERROR(IF($E42="","",IF($J42&gt;$E42,($E42/$J42)-1,"")),"")</f>
      </c>
      <c r="L42" s="159" t="e">
        <f t="shared" si="3"/>
        <v>#N/A</v>
      </c>
      <c r="M42" s="160" t="e">
        <f>IFERROR(IF($F42="","",VLOOKUP($F42,'Data Mercado'!$A$7:$I$300,4,0)),"ND")</f>
      </c>
      <c r="N42" s="161" t="e">
        <f>IFERROR(IF($E42="","",IF($M42&gt;$E42,($E42/$M42)-1,"")),"")</f>
      </c>
      <c r="O42" s="159" t="e">
        <f t="shared" si="5"/>
        <v>#N/A</v>
      </c>
      <c r="P42" s="160" t="e">
        <f>IFERROR(IF($F42="","",VLOOKUP($F42,'Data Mercado'!$A$7:$I$300,5,0)),"ND")</f>
      </c>
      <c r="Q42" s="161" t="e">
        <f>IFERROR(IF($E42="","",IF($P42&gt;$E42,($E42/$P42)-1,"")),"")</f>
      </c>
      <c r="R42" s="159" t="e">
        <f t="shared" si="7"/>
        <v>#N/A</v>
      </c>
      <c r="S42" s="160" t="e">
        <f>IFERROR(IF($F42="","",VLOOKUP($F42,'Data Mercado'!$A$7:$I$300,6,0)),"ND")</f>
      </c>
      <c r="T42" s="161" t="e">
        <f>IFERROR(IF($E42="","",IF($S42&gt;$E42,($E42/$S42)-1,"")),"")</f>
      </c>
      <c r="U42" s="159" t="e">
        <f t="shared" si="9"/>
        <v>#N/A</v>
      </c>
      <c r="V42" s="160" t="e">
        <f>IFERROR(IF($F42="","",VLOOKUP($F42,'Data Mercado'!$A$7:$I$300,7,0)),"ND")</f>
      </c>
      <c r="W42" s="161" t="e">
        <f>IFERROR(IF($E42="","",IF($V42&gt;$E42,($E42/$V42)-1,"")),"")</f>
      </c>
      <c r="X42" s="159" t="e">
        <f t="shared" si="11"/>
        <v>#N/A</v>
      </c>
      <c r="Y42" s="160" t="e">
        <f>IFERROR(IF($F42="","",VLOOKUP($F42,'Data Mercado'!$A$7:$I$300,8,0)),"ND")</f>
      </c>
      <c r="Z42" s="161" t="e">
        <f>IFERROR(IF($E42="","",IF($Y42&gt;$E42,($E42/$Y42)-1,"")),"")</f>
      </c>
      <c r="AA42" s="159" t="e">
        <f t="shared" si="13"/>
        <v>#N/A</v>
      </c>
      <c r="AB42" s="160" t="e">
        <f>IFERROR(IF($F42="","",VLOOKUP($F42,'Data Mercado'!$A$7:$I$300,9,0)),"ND")</f>
      </c>
      <c r="AC42" s="161" t="e">
        <f>IFERROR(IF($E42="","",IF($AB42&gt;$E42,($E42/$AB42)-1,"")),"")</f>
      </c>
      <c r="AD42" s="159" t="e">
        <f t="shared" si="15"/>
        <v>#N/A</v>
      </c>
    </row>
    <row r="43" spans="1:30" s="162" customFormat="1" ht="19" customHeight="1">
      <c r="A43" s="163"/>
      <c r="B43" s="143"/>
      <c r="C43" s="143"/>
      <c r="D43" s="143"/>
      <c r="E43" s="196"/>
      <c r="F43" s="160"/>
      <c r="G43" s="160" t="str">
        <f>IFERROR(IF($F43="","",VLOOKUP($F43,'Data Mercado'!$A$7:$I$300,2,0)),"ND")</f>
      </c>
      <c r="H43" s="161" t="str">
        <f>IFERROR(IF($E43="","",IF($G43&gt;$E43,($E43/$G43)-1,"")),"")</f>
      </c>
      <c r="I43" s="159" t="str">
        <f t="shared" si="1"/>
        <v/>
      </c>
      <c r="J43" s="160" t="str">
        <f>IFERROR(IF($F43="","",VLOOKUP($F43,'Data Mercado'!$A$7:$I$300,3,0)),"ND")</f>
      </c>
      <c r="K43" s="161" t="str">
        <f>IFERROR(IF($E43="","",IF($J43&gt;$E43,($E43/$J43)-1,"")),"")</f>
      </c>
      <c r="L43" s="159" t="str">
        <f t="shared" si="3"/>
        <v/>
      </c>
      <c r="M43" s="160" t="str">
        <f>IFERROR(IF($F43="","",VLOOKUP($F43,'Data Mercado'!$A$7:$I$300,4,0)),"ND")</f>
      </c>
      <c r="N43" s="161" t="str">
        <f>IFERROR(IF($E43="","",IF($M43&gt;$E43,($E43/$M43)-1,"")),"")</f>
      </c>
      <c r="O43" s="159" t="str">
        <f t="shared" si="5"/>
        <v/>
      </c>
      <c r="P43" s="160" t="str">
        <f>IFERROR(IF($F43="","",VLOOKUP($F43,'Data Mercado'!$A$7:$I$300,5,0)),"ND")</f>
      </c>
      <c r="Q43" s="161" t="str">
        <f>IFERROR(IF($E43="","",IF($P43&gt;$E43,($E43/$P43)-1,"")),"")</f>
      </c>
      <c r="R43" s="159" t="str">
        <f t="shared" si="7"/>
        <v/>
      </c>
      <c r="S43" s="160" t="str">
        <f>IFERROR(IF($F43="","",VLOOKUP($F43,'Data Mercado'!$A$7:$I$300,6,0)),"ND")</f>
      </c>
      <c r="T43" s="161" t="str">
        <f>IFERROR(IF($E43="","",IF($S43&gt;$E43,($E43/$S43)-1,"")),"")</f>
      </c>
      <c r="U43" s="159" t="str">
        <f t="shared" si="9"/>
        <v/>
      </c>
      <c r="V43" s="160" t="str">
        <f>IFERROR(IF($F43="","",VLOOKUP($F43,'Data Mercado'!$A$7:$I$300,7,0)),"ND")</f>
      </c>
      <c r="W43" s="161" t="str">
        <f>IFERROR(IF($E43="","",IF($V43&gt;$E43,($E43/$V43)-1,"")),"")</f>
      </c>
      <c r="X43" s="159" t="str">
        <f t="shared" si="11"/>
        <v/>
      </c>
      <c r="Y43" s="160" t="str">
        <f>IFERROR(IF($F43="","",VLOOKUP($F43,'Data Mercado'!$A$7:$I$300,8,0)),"ND")</f>
      </c>
      <c r="Z43" s="161" t="str">
        <f>IFERROR(IF($E43="","",IF($Y43&gt;$E43,($E43/$Y43)-1,"")),"")</f>
      </c>
      <c r="AA43" s="159" t="str">
        <f t="shared" si="13"/>
        <v/>
      </c>
      <c r="AB43" s="160" t="str">
        <f>IFERROR(IF($F43="","",VLOOKUP($F43,'Data Mercado'!$A$7:$I$300,9,0)),"ND")</f>
      </c>
      <c r="AC43" s="161" t="str">
        <f>IFERROR(IF($E43="","",IF($AB43&gt;$E43,($E43/$AB43)-1,"")),"")</f>
      </c>
      <c r="AD43" s="159" t="str">
        <f t="shared" si="15"/>
        <v/>
      </c>
    </row>
    <row r="44" spans="1:30" s="162" customFormat="1" ht="19" customHeight="1">
      <c r="A44" s="163"/>
      <c r="B44" s="143"/>
      <c r="C44" s="143"/>
      <c r="D44" s="143"/>
      <c r="E44" s="196"/>
      <c r="F44" s="160"/>
      <c r="G44" s="160" t="str">
        <f>IFERROR(IF($F44="","",VLOOKUP($F44,'Data Mercado'!$A$7:$I$300,2,0)),"ND")</f>
      </c>
      <c r="H44" s="161" t="str">
        <f>IFERROR(IF($E44="","",IF($G44&gt;$E44,($E44/$G44)-1,"")),"")</f>
      </c>
      <c r="I44" s="159" t="str">
        <f t="shared" si="1"/>
        <v/>
      </c>
      <c r="J44" s="160" t="str">
        <f>IFERROR(IF($F44="","",VLOOKUP($F44,'Data Mercado'!$A$7:$I$300,3,0)),"ND")</f>
      </c>
      <c r="K44" s="161" t="str">
        <f>IFERROR(IF($E44="","",IF($J44&gt;$E44,($E44/$J44)-1,"")),"")</f>
      </c>
      <c r="L44" s="159" t="str">
        <f t="shared" si="3"/>
        <v/>
      </c>
      <c r="M44" s="160" t="str">
        <f>IFERROR(IF($F44="","",VLOOKUP($F44,'Data Mercado'!$A$7:$I$300,4,0)),"ND")</f>
      </c>
      <c r="N44" s="161" t="str">
        <f>IFERROR(IF($E44="","",IF($M44&gt;$E44,($E44/$M44)-1,"")),"")</f>
      </c>
      <c r="O44" s="159" t="str">
        <f t="shared" si="5"/>
        <v/>
      </c>
      <c r="P44" s="160" t="str">
        <f>IFERROR(IF($F44="","",VLOOKUP($F44,'Data Mercado'!$A$7:$I$300,5,0)),"ND")</f>
      </c>
      <c r="Q44" s="161" t="str">
        <f>IFERROR(IF($E44="","",IF($P44&gt;$E44,($E44/$P44)-1,"")),"")</f>
      </c>
      <c r="R44" s="159" t="str">
        <f t="shared" si="7"/>
        <v/>
      </c>
      <c r="S44" s="160" t="str">
        <f>IFERROR(IF($F44="","",VLOOKUP($F44,'Data Mercado'!$A$7:$I$300,6,0)),"ND")</f>
      </c>
      <c r="T44" s="161" t="str">
        <f>IFERROR(IF($E44="","",IF($S44&gt;$E44,($E44/$S44)-1,"")),"")</f>
      </c>
      <c r="U44" s="159" t="str">
        <f t="shared" si="9"/>
        <v/>
      </c>
      <c r="V44" s="160" t="str">
        <f>IFERROR(IF($F44="","",VLOOKUP($F44,'Data Mercado'!$A$7:$I$300,7,0)),"ND")</f>
      </c>
      <c r="W44" s="161" t="str">
        <f>IFERROR(IF($E44="","",IF($V44&gt;$E44,($E44/$V44)-1,"")),"")</f>
      </c>
      <c r="X44" s="159" t="str">
        <f t="shared" si="11"/>
        <v/>
      </c>
      <c r="Y44" s="160" t="str">
        <f>IFERROR(IF($F44="","",VLOOKUP($F44,'Data Mercado'!$A$7:$I$300,8,0)),"ND")</f>
      </c>
      <c r="Z44" s="161" t="str">
        <f>IFERROR(IF($E44="","",IF($Y44&gt;$E44,($E44/$Y44)-1,"")),"")</f>
      </c>
      <c r="AA44" s="159" t="str">
        <f t="shared" si="13"/>
        <v/>
      </c>
      <c r="AB44" s="160" t="str">
        <f>IFERROR(IF($F44="","",VLOOKUP($F44,'Data Mercado'!$A$7:$I$300,9,0)),"ND")</f>
      </c>
      <c r="AC44" s="161" t="str">
        <f>IFERROR(IF($E44="","",IF($AB44&gt;$E44,($E44/$AB44)-1,"")),"")</f>
      </c>
      <c r="AD44" s="159" t="str">
        <f t="shared" si="15"/>
        <v/>
      </c>
    </row>
    <row r="45" spans="1:30" s="162" customFormat="1" ht="19" customHeight="1">
      <c r="A45" s="163"/>
      <c r="B45" s="143"/>
      <c r="C45" s="143"/>
      <c r="D45" s="143"/>
      <c r="E45" s="196"/>
      <c r="F45" s="160"/>
      <c r="G45" s="160" t="str">
        <f>IFERROR(IF($F45="","",VLOOKUP($F45,'Data Mercado'!$A$7:$I$300,2,0)),"ND")</f>
      </c>
      <c r="H45" s="161" t="str">
        <f>IFERROR(IF($E45="","",IF($G45&gt;$E45,($E45/$G45)-1,"")),"")</f>
      </c>
      <c r="I45" s="159" t="str">
        <f t="shared" si="1"/>
        <v/>
      </c>
      <c r="J45" s="160" t="str">
        <f>IFERROR(IF($F45="","",VLOOKUP($F45,'Data Mercado'!$A$7:$I$300,3,0)),"ND")</f>
      </c>
      <c r="K45" s="161" t="str">
        <f>IFERROR(IF($E45="","",IF($J45&gt;$E45,($E45/$J45)-1,"")),"")</f>
      </c>
      <c r="L45" s="159" t="str">
        <f t="shared" si="3"/>
        <v/>
      </c>
      <c r="M45" s="160" t="str">
        <f>IFERROR(IF($F45="","",VLOOKUP($F45,'Data Mercado'!$A$7:$I$300,4,0)),"ND")</f>
      </c>
      <c r="N45" s="161" t="str">
        <f>IFERROR(IF($E45="","",IF($M45&gt;$E45,($E45/$M45)-1,"")),"")</f>
      </c>
      <c r="O45" s="159" t="str">
        <f t="shared" si="5"/>
        <v/>
      </c>
      <c r="P45" s="160" t="str">
        <f>IFERROR(IF($F45="","",VLOOKUP($F45,'Data Mercado'!$A$7:$I$300,5,0)),"ND")</f>
      </c>
      <c r="Q45" s="161" t="str">
        <f>IFERROR(IF($E45="","",IF($P45&gt;$E45,($E45/$P45)-1,"")),"")</f>
      </c>
      <c r="R45" s="159" t="str">
        <f t="shared" si="7"/>
        <v/>
      </c>
      <c r="S45" s="160" t="str">
        <f>IFERROR(IF($F45="","",VLOOKUP($F45,'Data Mercado'!$A$7:$I$300,6,0)),"ND")</f>
      </c>
      <c r="T45" s="161" t="str">
        <f>IFERROR(IF($E45="","",IF($S45&gt;$E45,($E45/$S45)-1,"")),"")</f>
      </c>
      <c r="U45" s="159" t="str">
        <f t="shared" si="9"/>
        <v/>
      </c>
      <c r="V45" s="160" t="str">
        <f>IFERROR(IF($F45="","",VLOOKUP($F45,'Data Mercado'!$A$7:$I$300,7,0)),"ND")</f>
      </c>
      <c r="W45" s="161" t="str">
        <f>IFERROR(IF($E45="","",IF($V45&gt;$E45,($E45/$V45)-1,"")),"")</f>
      </c>
      <c r="X45" s="159" t="str">
        <f t="shared" si="11"/>
        <v/>
      </c>
      <c r="Y45" s="160" t="str">
        <f>IFERROR(IF($F45="","",VLOOKUP($F45,'Data Mercado'!$A$7:$I$300,8,0)),"ND")</f>
      </c>
      <c r="Z45" s="161" t="str">
        <f>IFERROR(IF($E45="","",IF($Y45&gt;$E45,($E45/$Y45)-1,"")),"")</f>
      </c>
      <c r="AA45" s="159" t="str">
        <f t="shared" si="13"/>
        <v/>
      </c>
      <c r="AB45" s="160" t="str">
        <f>IFERROR(IF($F45="","",VLOOKUP($F45,'Data Mercado'!$A$7:$I$300,9,0)),"ND")</f>
      </c>
      <c r="AC45" s="161" t="str">
        <f>IFERROR(IF($E45="","",IF($AB45&gt;$E45,($E45/$AB45)-1,"")),"")</f>
      </c>
      <c r="AD45" s="159" t="str">
        <f t="shared" si="15"/>
        <v/>
      </c>
    </row>
    <row r="46" spans="1:30" s="162" customFormat="1" ht="19" customHeight="1">
      <c r="A46" s="163"/>
      <c r="B46" s="143"/>
      <c r="C46" s="143"/>
      <c r="D46" s="143"/>
      <c r="E46" s="196"/>
      <c r="F46" s="160"/>
      <c r="G46" s="160" t="str">
        <f>IFERROR(IF($F46="","",VLOOKUP($F46,'Data Mercado'!$A$7:$I$300,2,0)),"ND")</f>
      </c>
      <c r="H46" s="161" t="str">
        <f>IFERROR(IF($E46="","",IF($G46&gt;$E46,($E46/$G46)-1,"")),"")</f>
      </c>
      <c r="I46" s="159" t="str">
        <f t="shared" si="1"/>
        <v/>
      </c>
      <c r="J46" s="160" t="str">
        <f>IFERROR(IF($F46="","",VLOOKUP($F46,'Data Mercado'!$A$7:$I$300,3,0)),"ND")</f>
      </c>
      <c r="K46" s="161" t="str">
        <f>IFERROR(IF($E46="","",IF($J46&gt;$E46,($E46/$J46)-1,"")),"")</f>
      </c>
      <c r="L46" s="159" t="str">
        <f t="shared" si="3"/>
        <v/>
      </c>
      <c r="M46" s="160" t="str">
        <f>IFERROR(IF($F46="","",VLOOKUP($F46,'Data Mercado'!$A$7:$I$300,4,0)),"ND")</f>
      </c>
      <c r="N46" s="161" t="str">
        <f>IFERROR(IF($E46="","",IF($M46&gt;$E46,($E46/$M46)-1,"")),"")</f>
      </c>
      <c r="O46" s="159" t="str">
        <f t="shared" si="5"/>
        <v/>
      </c>
      <c r="P46" s="160" t="str">
        <f>IFERROR(IF($F46="","",VLOOKUP($F46,'Data Mercado'!$A$7:$I$300,5,0)),"ND")</f>
      </c>
      <c r="Q46" s="161" t="str">
        <f>IFERROR(IF($E46="","",IF($P46&gt;$E46,($E46/$P46)-1,"")),"")</f>
      </c>
      <c r="R46" s="159" t="str">
        <f t="shared" si="7"/>
        <v/>
      </c>
      <c r="S46" s="160" t="str">
        <f>IFERROR(IF($F46="","",VLOOKUP($F46,'Data Mercado'!$A$7:$I$300,6,0)),"ND")</f>
      </c>
      <c r="T46" s="161" t="str">
        <f>IFERROR(IF($E46="","",IF($S46&gt;$E46,($E46/$S46)-1,"")),"")</f>
      </c>
      <c r="U46" s="159" t="str">
        <f t="shared" si="9"/>
        <v/>
      </c>
      <c r="V46" s="160" t="str">
        <f>IFERROR(IF($F46="","",VLOOKUP($F46,'Data Mercado'!$A$7:$I$300,7,0)),"ND")</f>
      </c>
      <c r="W46" s="161" t="str">
        <f>IFERROR(IF($E46="","",IF($V46&gt;$E46,($E46/$V46)-1,"")),"")</f>
      </c>
      <c r="X46" s="159" t="str">
        <f t="shared" si="11"/>
        <v/>
      </c>
      <c r="Y46" s="160" t="str">
        <f>IFERROR(IF($F46="","",VLOOKUP($F46,'Data Mercado'!$A$7:$I$300,8,0)),"ND")</f>
      </c>
      <c r="Z46" s="161" t="str">
        <f>IFERROR(IF($E46="","",IF($Y46&gt;$E46,($E46/$Y46)-1,"")),"")</f>
      </c>
      <c r="AA46" s="159" t="str">
        <f t="shared" si="13"/>
        <v/>
      </c>
      <c r="AB46" s="160" t="str">
        <f>IFERROR(IF($F46="","",VLOOKUP($F46,'Data Mercado'!$A$7:$I$300,9,0)),"ND")</f>
      </c>
      <c r="AC46" s="161" t="str">
        <f>IFERROR(IF($E46="","",IF($AB46&gt;$E46,($E46/$AB46)-1,"")),"")</f>
      </c>
      <c r="AD46" s="159" t="str">
        <f t="shared" si="15"/>
        <v/>
      </c>
    </row>
    <row r="47" spans="1:30" s="162" customFormat="1" ht="19" customHeight="1">
      <c r="A47" s="163"/>
      <c r="B47" s="143"/>
      <c r="C47" s="143"/>
      <c r="D47" s="143"/>
      <c r="E47" s="196"/>
      <c r="F47" s="160"/>
      <c r="G47" s="160" t="str">
        <f>IFERROR(IF($F47="","",VLOOKUP($F47,'Data Mercado'!$A$7:$I$300,2,0)),"ND")</f>
      </c>
      <c r="H47" s="161" t="str">
        <f>IFERROR(IF($E47="","",IF($G47&gt;$E47,($E47/$G47)-1,"")),"")</f>
      </c>
      <c r="I47" s="159" t="str">
        <f t="shared" si="1"/>
        <v/>
      </c>
      <c r="J47" s="160" t="str">
        <f>IFERROR(IF($F47="","",VLOOKUP($F47,'Data Mercado'!$A$7:$I$300,3,0)),"ND")</f>
      </c>
      <c r="K47" s="161" t="str">
        <f>IFERROR(IF($E47="","",IF($J47&gt;$E47,($E47/$J47)-1,"")),"")</f>
      </c>
      <c r="L47" s="159" t="str">
        <f t="shared" si="3"/>
        <v/>
      </c>
      <c r="M47" s="160" t="str">
        <f>IFERROR(IF($F47="","",VLOOKUP($F47,'Data Mercado'!$A$7:$I$300,4,0)),"ND")</f>
      </c>
      <c r="N47" s="161" t="str">
        <f>IFERROR(IF($E47="","",IF($M47&gt;$E47,($E47/$M47)-1,"")),"")</f>
      </c>
      <c r="O47" s="159" t="str">
        <f t="shared" si="5"/>
        <v/>
      </c>
      <c r="P47" s="160" t="str">
        <f>IFERROR(IF($F47="","",VLOOKUP($F47,'Data Mercado'!$A$7:$I$300,5,0)),"ND")</f>
      </c>
      <c r="Q47" s="161" t="str">
        <f>IFERROR(IF($E47="","",IF($P47&gt;$E47,($E47/$P47)-1,"")),"")</f>
      </c>
      <c r="R47" s="159" t="str">
        <f t="shared" si="7"/>
        <v/>
      </c>
      <c r="S47" s="160" t="str">
        <f>IFERROR(IF($F47="","",VLOOKUP($F47,'Data Mercado'!$A$7:$I$300,6,0)),"ND")</f>
      </c>
      <c r="T47" s="161" t="str">
        <f>IFERROR(IF($E47="","",IF($S47&gt;$E47,($E47/$S47)-1,"")),"")</f>
      </c>
      <c r="U47" s="159" t="str">
        <f t="shared" si="9"/>
        <v/>
      </c>
      <c r="V47" s="160" t="str">
        <f>IFERROR(IF($F47="","",VLOOKUP($F47,'Data Mercado'!$A$7:$I$300,7,0)),"ND")</f>
      </c>
      <c r="W47" s="161" t="str">
        <f>IFERROR(IF($E47="","",IF($V47&gt;$E47,($E47/$V47)-1,"")),"")</f>
      </c>
      <c r="X47" s="159" t="str">
        <f t="shared" si="11"/>
        <v/>
      </c>
      <c r="Y47" s="160" t="str">
        <f>IFERROR(IF($F47="","",VLOOKUP($F47,'Data Mercado'!$A$7:$I$300,8,0)),"ND")</f>
      </c>
      <c r="Z47" s="161" t="str">
        <f>IFERROR(IF($E47="","",IF($Y47&gt;$E47,($E47/$Y47)-1,"")),"")</f>
      </c>
      <c r="AA47" s="159" t="str">
        <f t="shared" si="13"/>
        <v/>
      </c>
      <c r="AB47" s="160" t="str">
        <f>IFERROR(IF($F47="","",VLOOKUP($F47,'Data Mercado'!$A$7:$I$300,9,0)),"ND")</f>
      </c>
      <c r="AC47" s="161" t="str">
        <f>IFERROR(IF($E47="","",IF($AB47&gt;$E47,($E47/$AB47)-1,"")),"")</f>
      </c>
      <c r="AD47" s="159" t="str">
        <f t="shared" si="15"/>
        <v/>
      </c>
    </row>
    <row r="48" spans="1:30" s="162" customFormat="1" ht="19" customHeight="1">
      <c r="A48" s="163"/>
      <c r="B48" s="143"/>
      <c r="C48" s="143"/>
      <c r="D48" s="143"/>
      <c r="E48" s="196"/>
      <c r="F48" s="160"/>
      <c r="G48" s="160" t="str">
        <f>IFERROR(IF($F48="","",VLOOKUP($F48,'Data Mercado'!$A$7:$I$300,2,0)),"ND")</f>
      </c>
      <c r="H48" s="161" t="str">
        <f>IFERROR(IF($E48="","",IF($G48&gt;$E48,($E48/$G48)-1,"")),"")</f>
      </c>
      <c r="I48" s="159" t="str">
        <f t="shared" si="1"/>
        <v/>
      </c>
      <c r="J48" s="160" t="str">
        <f>IFERROR(IF($F48="","",VLOOKUP($F48,'Data Mercado'!$A$7:$I$300,3,0)),"ND")</f>
      </c>
      <c r="K48" s="161" t="str">
        <f>IFERROR(IF($E48="","",IF($J48&gt;$E48,($E48/$J48)-1,"")),"")</f>
      </c>
      <c r="L48" s="159" t="str">
        <f t="shared" si="3"/>
        <v/>
      </c>
      <c r="M48" s="160" t="str">
        <f>IFERROR(IF($F48="","",VLOOKUP($F48,'Data Mercado'!$A$7:$I$300,4,0)),"ND")</f>
      </c>
      <c r="N48" s="161" t="str">
        <f>IFERROR(IF($E48="","",IF($M48&gt;$E48,($E48/$M48)-1,"")),"")</f>
      </c>
      <c r="O48" s="159" t="str">
        <f t="shared" si="5"/>
        <v/>
      </c>
      <c r="P48" s="160" t="str">
        <f>IFERROR(IF($F48="","",VLOOKUP($F48,'Data Mercado'!$A$7:$I$300,5,0)),"ND")</f>
      </c>
      <c r="Q48" s="161" t="str">
        <f>IFERROR(IF($E48="","",IF($P48&gt;$E48,($E48/$P48)-1,"")),"")</f>
      </c>
      <c r="R48" s="159" t="str">
        <f t="shared" si="7"/>
        <v/>
      </c>
      <c r="S48" s="160" t="str">
        <f>IFERROR(IF($F48="","",VLOOKUP($F48,'Data Mercado'!$A$7:$I$300,6,0)),"ND")</f>
      </c>
      <c r="T48" s="161" t="str">
        <f>IFERROR(IF($E48="","",IF($S48&gt;$E48,($E48/$S48)-1,"")),"")</f>
      </c>
      <c r="U48" s="159" t="str">
        <f t="shared" si="9"/>
        <v/>
      </c>
      <c r="V48" s="160" t="str">
        <f>IFERROR(IF($F48="","",VLOOKUP($F48,'Data Mercado'!$A$7:$I$300,7,0)),"ND")</f>
      </c>
      <c r="W48" s="161" t="str">
        <f>IFERROR(IF($E48="","",IF($V48&gt;$E48,($E48/$V48)-1,"")),"")</f>
      </c>
      <c r="X48" s="159" t="str">
        <f t="shared" si="11"/>
        <v/>
      </c>
      <c r="Y48" s="160" t="str">
        <f>IFERROR(IF($F48="","",VLOOKUP($F48,'Data Mercado'!$A$7:$I$300,8,0)),"ND")</f>
      </c>
      <c r="Z48" s="161" t="str">
        <f>IFERROR(IF($E48="","",IF($Y48&gt;$E48,($E48/$Y48)-1,"")),"")</f>
      </c>
      <c r="AA48" s="159" t="str">
        <f t="shared" si="13"/>
        <v/>
      </c>
      <c r="AB48" s="160" t="str">
        <f>IFERROR(IF($F48="","",VLOOKUP($F48,'Data Mercado'!$A$7:$I$300,9,0)),"ND")</f>
      </c>
      <c r="AC48" s="161" t="str">
        <f>IFERROR(IF($E48="","",IF($AB48&gt;$E48,($E48/$AB48)-1,"")),"")</f>
      </c>
      <c r="AD48" s="159" t="str">
        <f t="shared" si="15"/>
        <v/>
      </c>
    </row>
    <row r="49" spans="1:30" s="162" customFormat="1" ht="19" customHeight="1">
      <c r="A49" s="163"/>
      <c r="B49" s="143"/>
      <c r="C49" s="143"/>
      <c r="D49" s="143"/>
      <c r="E49" s="196"/>
      <c r="F49" s="160"/>
      <c r="G49" s="160" t="str">
        <f>IFERROR(IF($F49="","",VLOOKUP($F49,'Data Mercado'!$A$7:$I$300,2,0)),"ND")</f>
      </c>
      <c r="H49" s="161" t="str">
        <f>IFERROR(IF($E49="","",IF($G49&gt;$E49,($E49/$G49)-1,"")),"")</f>
      </c>
      <c r="I49" s="159" t="str">
        <f t="shared" si="1"/>
        <v/>
      </c>
      <c r="J49" s="160" t="str">
        <f>IFERROR(IF($F49="","",VLOOKUP($F49,'Data Mercado'!$A$7:$I$300,3,0)),"ND")</f>
      </c>
      <c r="K49" s="161" t="str">
        <f>IFERROR(IF($E49="","",IF($J49&gt;$E49,($E49/$J49)-1,"")),"")</f>
      </c>
      <c r="L49" s="159" t="str">
        <f t="shared" si="3"/>
        <v/>
      </c>
      <c r="M49" s="160" t="str">
        <f>IFERROR(IF($F49="","",VLOOKUP($F49,'Data Mercado'!$A$7:$I$300,4,0)),"ND")</f>
      </c>
      <c r="N49" s="161" t="str">
        <f>IFERROR(IF($E49="","",IF($M49&gt;$E49,($E49/$M49)-1,"")),"")</f>
      </c>
      <c r="O49" s="159" t="str">
        <f t="shared" si="5"/>
        <v/>
      </c>
      <c r="P49" s="160" t="str">
        <f>IFERROR(IF($F49="","",VLOOKUP($F49,'Data Mercado'!$A$7:$I$300,5,0)),"ND")</f>
      </c>
      <c r="Q49" s="161" t="str">
        <f>IFERROR(IF($E49="","",IF($P49&gt;$E49,($E49/$P49)-1,"")),"")</f>
      </c>
      <c r="R49" s="159" t="str">
        <f t="shared" si="7"/>
        <v/>
      </c>
      <c r="S49" s="160" t="str">
        <f>IFERROR(IF($F49="","",VLOOKUP($F49,'Data Mercado'!$A$7:$I$300,6,0)),"ND")</f>
      </c>
      <c r="T49" s="161" t="str">
        <f>IFERROR(IF($E49="","",IF($S49&gt;$E49,($E49/$S49)-1,"")),"")</f>
      </c>
      <c r="U49" s="159" t="str">
        <f t="shared" si="9"/>
        <v/>
      </c>
      <c r="V49" s="160" t="str">
        <f>IFERROR(IF($F49="","",VLOOKUP($F49,'Data Mercado'!$A$7:$I$300,7,0)),"ND")</f>
      </c>
      <c r="W49" s="161" t="str">
        <f>IFERROR(IF($E49="","",IF($V49&gt;$E49,($E49/$V49)-1,"")),"")</f>
      </c>
      <c r="X49" s="159" t="str">
        <f t="shared" si="11"/>
        <v/>
      </c>
      <c r="Y49" s="160" t="str">
        <f>IFERROR(IF($F49="","",VLOOKUP($F49,'Data Mercado'!$A$7:$I$300,8,0)),"ND")</f>
      </c>
      <c r="Z49" s="161" t="str">
        <f>IFERROR(IF($E49="","",IF($Y49&gt;$E49,($E49/$Y49)-1,"")),"")</f>
      </c>
      <c r="AA49" s="159" t="str">
        <f t="shared" si="13"/>
        <v/>
      </c>
      <c r="AB49" s="160" t="str">
        <f>IFERROR(IF($F49="","",VLOOKUP($F49,'Data Mercado'!$A$7:$I$300,9,0)),"ND")</f>
      </c>
      <c r="AC49" s="161" t="str">
        <f>IFERROR(IF($E49="","",IF($AB49&gt;$E49,($E49/$AB49)-1,"")),"")</f>
      </c>
      <c r="AD49" s="159" t="str">
        <f t="shared" si="15"/>
        <v/>
      </c>
    </row>
    <row r="50" spans="1:30" s="162" customFormat="1" ht="19" customHeight="1">
      <c r="A50" s="163"/>
      <c r="B50" s="143"/>
      <c r="C50" s="143"/>
      <c r="D50" s="143"/>
      <c r="E50" s="196"/>
      <c r="F50" s="160"/>
      <c r="G50" s="160" t="str">
        <f>IFERROR(IF($F50="","",VLOOKUP($F50,'Data Mercado'!$A$7:$I$300,2,0)),"ND")</f>
      </c>
      <c r="H50" s="161" t="str">
        <f>IFERROR(IF($E50="","",IF($G50&gt;$E50,($E50/$G50)-1,"")),"")</f>
      </c>
      <c r="I50" s="159" t="str">
        <f t="shared" si="1"/>
        <v/>
      </c>
      <c r="J50" s="160" t="str">
        <f>IFERROR(IF($F50="","",VLOOKUP($F50,'Data Mercado'!$A$7:$I$300,3,0)),"ND")</f>
      </c>
      <c r="K50" s="161" t="str">
        <f>IFERROR(IF($E50="","",IF($J50&gt;$E50,($E50/$J50)-1,"")),"")</f>
      </c>
      <c r="L50" s="159" t="str">
        <f t="shared" si="3"/>
        <v/>
      </c>
      <c r="M50" s="160" t="str">
        <f>IFERROR(IF($F50="","",VLOOKUP($F50,'Data Mercado'!$A$7:$I$300,4,0)),"ND")</f>
      </c>
      <c r="N50" s="161" t="str">
        <f>IFERROR(IF($E50="","",IF($M50&gt;$E50,($E50/$M50)-1,"")),"")</f>
      </c>
      <c r="O50" s="159" t="str">
        <f t="shared" si="5"/>
        <v/>
      </c>
      <c r="P50" s="160" t="str">
        <f>IFERROR(IF($F50="","",VLOOKUP($F50,'Data Mercado'!$A$7:$I$300,5,0)),"ND")</f>
      </c>
      <c r="Q50" s="161" t="str">
        <f>IFERROR(IF($E50="","",IF($P50&gt;$E50,($E50/$P50)-1,"")),"")</f>
      </c>
      <c r="R50" s="159" t="str">
        <f t="shared" si="7"/>
        <v/>
      </c>
      <c r="S50" s="160" t="str">
        <f>IFERROR(IF($F50="","",VLOOKUP($F50,'Data Mercado'!$A$7:$I$300,6,0)),"ND")</f>
      </c>
      <c r="T50" s="161" t="str">
        <f>IFERROR(IF($E50="","",IF($S50&gt;$E50,($E50/$S50)-1,"")),"")</f>
      </c>
      <c r="U50" s="159" t="str">
        <f t="shared" si="9"/>
        <v/>
      </c>
      <c r="V50" s="160" t="str">
        <f>IFERROR(IF($F50="","",VLOOKUP($F50,'Data Mercado'!$A$7:$I$300,7,0)),"ND")</f>
      </c>
      <c r="W50" s="161" t="str">
        <f>IFERROR(IF($E50="","",IF($V50&gt;$E50,($E50/$V50)-1,"")),"")</f>
      </c>
      <c r="X50" s="159" t="str">
        <f t="shared" si="11"/>
        <v/>
      </c>
      <c r="Y50" s="160" t="str">
        <f>IFERROR(IF($F50="","",VLOOKUP($F50,'Data Mercado'!$A$7:$I$300,8,0)),"ND")</f>
      </c>
      <c r="Z50" s="161" t="str">
        <f>IFERROR(IF($E50="","",IF($Y50&gt;$E50,($E50/$Y50)-1,"")),"")</f>
      </c>
      <c r="AA50" s="159" t="str">
        <f t="shared" si="13"/>
        <v/>
      </c>
      <c r="AB50" s="160" t="str">
        <f>IFERROR(IF($F50="","",VLOOKUP($F50,'Data Mercado'!$A$7:$I$300,9,0)),"ND")</f>
      </c>
      <c r="AC50" s="161" t="str">
        <f>IFERROR(IF($E50="","",IF($AB50&gt;$E50,($E50/$AB50)-1,"")),"")</f>
      </c>
      <c r="AD50" s="159" t="str">
        <f t="shared" si="15"/>
        <v/>
      </c>
    </row>
    <row r="51" spans="1:30" s="162" customFormat="1" ht="19" customHeight="1">
      <c r="A51" s="164"/>
      <c r="B51" s="165"/>
      <c r="C51" s="143"/>
      <c r="D51" s="143"/>
      <c r="E51" s="196"/>
      <c r="F51" s="160"/>
      <c r="G51" s="160" t="str">
        <f>IFERROR(IF($F51="","",VLOOKUP($F51,'Data Mercado'!$A$7:$I$300,2,0)),"ND")</f>
      </c>
      <c r="H51" s="161" t="str">
        <f>IFERROR(IF($E51="","",IF($G51&gt;$E51,($E51/$G51)-1,"")),"")</f>
      </c>
      <c r="I51" s="159" t="str">
        <f t="shared" si="1"/>
        <v/>
      </c>
      <c r="J51" s="160" t="str">
        <f>IFERROR(IF($F51="","",VLOOKUP($F51,'Data Mercado'!$A$7:$I$300,3,0)),"ND")</f>
      </c>
      <c r="K51" s="161" t="str">
        <f>IFERROR(IF($E51="","",IF($J51&gt;$E51,($E51/$J51)-1,"")),"")</f>
      </c>
      <c r="L51" s="159" t="str">
        <f t="shared" si="3"/>
        <v/>
      </c>
      <c r="M51" s="160" t="str">
        <f>IFERROR(IF($F51="","",VLOOKUP($F51,'Data Mercado'!$A$7:$I$300,4,0)),"ND")</f>
      </c>
      <c r="N51" s="161" t="str">
        <f>IFERROR(IF($E51="","",IF($M51&gt;$E51,($E51/$M51)-1,"")),"")</f>
      </c>
      <c r="O51" s="159" t="str">
        <f t="shared" si="5"/>
        <v/>
      </c>
      <c r="P51" s="160" t="str">
        <f>IFERROR(IF($F51="","",VLOOKUP($F51,'Data Mercado'!$A$7:$I$300,5,0)),"ND")</f>
      </c>
      <c r="Q51" s="161" t="str">
        <f>IFERROR(IF($E51="","",IF($P51&gt;$E51,($E51/$P51)-1,"")),"")</f>
      </c>
      <c r="R51" s="159" t="str">
        <f t="shared" si="7"/>
        <v/>
      </c>
      <c r="S51" s="160" t="str">
        <f>IFERROR(IF($F51="","",VLOOKUP($F51,'Data Mercado'!$A$7:$I$300,6,0)),"ND")</f>
      </c>
      <c r="T51" s="161" t="str">
        <f>IFERROR(IF($E51="","",IF($S51&gt;$E51,($E51/$S51)-1,"")),"")</f>
      </c>
      <c r="U51" s="159" t="str">
        <f t="shared" si="9"/>
        <v/>
      </c>
      <c r="V51" s="160" t="str">
        <f>IFERROR(IF($F51="","",VLOOKUP($F51,'Data Mercado'!$A$7:$I$300,7,0)),"ND")</f>
      </c>
      <c r="W51" s="161" t="str">
        <f>IFERROR(IF($E51="","",IF($V51&gt;$E51,($E51/$V51)-1,"")),"")</f>
      </c>
      <c r="X51" s="159" t="str">
        <f t="shared" si="11"/>
        <v/>
      </c>
      <c r="Y51" s="160" t="str">
        <f>IFERROR(IF($F51="","",VLOOKUP($F51,'Data Mercado'!$A$7:$I$300,8,0)),"ND")</f>
      </c>
      <c r="Z51" s="161" t="str">
        <f>IFERROR(IF($E51="","",IF($Y51&gt;$E51,($E51/$Y51)-1,"")),"")</f>
      </c>
      <c r="AA51" s="159" t="str">
        <f t="shared" si="13"/>
        <v/>
      </c>
      <c r="AB51" s="160" t="str">
        <f>IFERROR(IF($F51="","",VLOOKUP($F51,'Data Mercado'!$A$7:$I$300,9,0)),"ND")</f>
      </c>
      <c r="AC51" s="161" t="str">
        <f>IFERROR(IF($E51="","",IF($AB51&gt;$E51,($E51/$AB51)-1,"")),"")</f>
      </c>
      <c r="AD51" s="159" t="str">
        <f t="shared" si="15"/>
        <v/>
      </c>
    </row>
    <row r="52" spans="1:30" s="162" customFormat="1" ht="19" customHeight="1">
      <c r="A52" s="164"/>
      <c r="B52" s="165"/>
      <c r="C52" s="143"/>
      <c r="D52" s="143"/>
      <c r="E52" s="196"/>
      <c r="F52" s="160"/>
      <c r="G52" s="160" t="str">
        <f>IFERROR(IF($F52="","",VLOOKUP($F52,'Data Mercado'!$A$7:$I$300,2,0)),"ND")</f>
      </c>
      <c r="H52" s="161" t="str">
        <f>IFERROR(IF($E52="","",IF($G52&gt;$E52,($E52/$G52)-1,"")),"")</f>
      </c>
      <c r="I52" s="159" t="str">
        <f t="shared" si="1"/>
        <v/>
      </c>
      <c r="J52" s="160" t="str">
        <f>IFERROR(IF($F52="","",VLOOKUP($F52,'Data Mercado'!$A$7:$I$300,3,0)),"ND")</f>
      </c>
      <c r="K52" s="161" t="str">
        <f>IFERROR(IF($E52="","",IF($J52&gt;$E52,($E52/$J52)-1,"")),"")</f>
      </c>
      <c r="L52" s="159" t="str">
        <f t="shared" si="3"/>
        <v/>
      </c>
      <c r="M52" s="160" t="str">
        <f>IFERROR(IF($F52="","",VLOOKUP($F52,'Data Mercado'!$A$7:$I$300,4,0)),"ND")</f>
      </c>
      <c r="N52" s="161" t="str">
        <f>IFERROR(IF($E52="","",IF($M52&gt;$E52,($E52/$M52)-1,"")),"")</f>
      </c>
      <c r="O52" s="159" t="str">
        <f t="shared" si="5"/>
        <v/>
      </c>
      <c r="P52" s="160" t="str">
        <f>IFERROR(IF($F52="","",VLOOKUP($F52,'Data Mercado'!$A$7:$I$300,5,0)),"ND")</f>
      </c>
      <c r="Q52" s="161" t="str">
        <f>IFERROR(IF($E52="","",IF($P52&gt;$E52,($E52/$P52)-1,"")),"")</f>
      </c>
      <c r="R52" s="159" t="str">
        <f t="shared" si="7"/>
        <v/>
      </c>
      <c r="S52" s="160" t="str">
        <f>IFERROR(IF($F52="","",VLOOKUP($F52,'Data Mercado'!$A$7:$I$300,6,0)),"ND")</f>
      </c>
      <c r="T52" s="161" t="str">
        <f>IFERROR(IF($E52="","",IF($S52&gt;$E52,($E52/$S52)-1,"")),"")</f>
      </c>
      <c r="U52" s="159" t="str">
        <f t="shared" si="9"/>
        <v/>
      </c>
      <c r="V52" s="160" t="str">
        <f>IFERROR(IF($F52="","",VLOOKUP($F52,'Data Mercado'!$A$7:$I$300,7,0)),"ND")</f>
      </c>
      <c r="W52" s="161" t="str">
        <f>IFERROR(IF($E52="","",IF($V52&gt;$E52,($E52/$V52)-1,"")),"")</f>
      </c>
      <c r="X52" s="159" t="str">
        <f t="shared" si="11"/>
        <v/>
      </c>
      <c r="Y52" s="160" t="str">
        <f>IFERROR(IF($F52="","",VLOOKUP($F52,'Data Mercado'!$A$7:$I$300,8,0)),"ND")</f>
      </c>
      <c r="Z52" s="161" t="str">
        <f>IFERROR(IF($E52="","",IF($Y52&gt;$E52,($E52/$Y52)-1,"")),"")</f>
      </c>
      <c r="AA52" s="159" t="str">
        <f t="shared" si="13"/>
        <v/>
      </c>
      <c r="AB52" s="160" t="str">
        <f>IFERROR(IF($F52="","",VLOOKUP($F52,'Data Mercado'!$A$7:$I$300,9,0)),"ND")</f>
      </c>
      <c r="AC52" s="161" t="str">
        <f>IFERROR(IF($E52="","",IF($AB52&gt;$E52,($E52/$AB52)-1,"")),"")</f>
      </c>
      <c r="AD52" s="159" t="str">
        <f t="shared" si="15"/>
        <v/>
      </c>
    </row>
    <row r="53" spans="1:30" s="162" customFormat="1" ht="19" customHeight="1">
      <c r="A53" s="164"/>
      <c r="B53" s="165"/>
      <c r="C53" s="143"/>
      <c r="D53" s="143"/>
      <c r="E53" s="196"/>
      <c r="F53" s="160"/>
      <c r="G53" s="160" t="str">
        <f>IFERROR(IF($F53="","",VLOOKUP($F53,'Data Mercado'!$A$7:$I$300,2,0)),"ND")</f>
      </c>
      <c r="H53" s="161" t="str">
        <f>IFERROR(IF($E53="","",IF($G53&gt;$E53,($E53/$G53)-1,"")),"")</f>
      </c>
      <c r="I53" s="159" t="str">
        <f t="shared" si="1"/>
        <v/>
      </c>
      <c r="J53" s="160" t="str">
        <f>IFERROR(IF($F53="","",VLOOKUP($F53,'Data Mercado'!$A$7:$I$300,3,0)),"ND")</f>
      </c>
      <c r="K53" s="161" t="str">
        <f>IFERROR(IF($E53="","",IF($J53&gt;$E53,($E53/$J53)-1,"")),"")</f>
      </c>
      <c r="L53" s="159" t="str">
        <f t="shared" si="3"/>
        <v/>
      </c>
      <c r="M53" s="160" t="str">
        <f>IFERROR(IF($F53="","",VLOOKUP($F53,'Data Mercado'!$A$7:$I$300,4,0)),"ND")</f>
      </c>
      <c r="N53" s="161" t="str">
        <f>IFERROR(IF($E53="","",IF($M53&gt;$E53,($E53/$M53)-1,"")),"")</f>
      </c>
      <c r="O53" s="159" t="str">
        <f t="shared" si="5"/>
        <v/>
      </c>
      <c r="P53" s="160" t="str">
        <f>IFERROR(IF($F53="","",VLOOKUP($F53,'Data Mercado'!$A$7:$I$300,5,0)),"ND")</f>
      </c>
      <c r="Q53" s="161" t="str">
        <f>IFERROR(IF($E53="","",IF($P53&gt;$E53,($E53/$P53)-1,"")),"")</f>
      </c>
      <c r="R53" s="159" t="str">
        <f t="shared" si="7"/>
        <v/>
      </c>
      <c r="S53" s="160" t="str">
        <f>IFERROR(IF($F53="","",VLOOKUP($F53,'Data Mercado'!$A$7:$I$300,6,0)),"ND")</f>
      </c>
      <c r="T53" s="161" t="str">
        <f>IFERROR(IF($E53="","",IF($S53&gt;$E53,($E53/$S53)-1,"")),"")</f>
      </c>
      <c r="U53" s="159" t="str">
        <f t="shared" si="9"/>
        <v/>
      </c>
      <c r="V53" s="160" t="str">
        <f>IFERROR(IF($F53="","",VLOOKUP($F53,'Data Mercado'!$A$7:$I$300,7,0)),"ND")</f>
      </c>
      <c r="W53" s="161" t="str">
        <f>IFERROR(IF($E53="","",IF($V53&gt;$E53,($E53/$V53)-1,"")),"")</f>
      </c>
      <c r="X53" s="159" t="str">
        <f t="shared" si="11"/>
        <v/>
      </c>
      <c r="Y53" s="160" t="str">
        <f>IFERROR(IF($F53="","",VLOOKUP($F53,'Data Mercado'!$A$7:$I$300,8,0)),"ND")</f>
      </c>
      <c r="Z53" s="161" t="str">
        <f>IFERROR(IF($E53="","",IF($Y53&gt;$E53,($E53/$Y53)-1,"")),"")</f>
      </c>
      <c r="AA53" s="159" t="str">
        <f t="shared" si="13"/>
        <v/>
      </c>
      <c r="AB53" s="160" t="str">
        <f>IFERROR(IF($F53="","",VLOOKUP($F53,'Data Mercado'!$A$7:$I$300,9,0)),"ND")</f>
      </c>
      <c r="AC53" s="161" t="str">
        <f>IFERROR(IF($E53="","",IF($AB53&gt;$E53,($E53/$AB53)-1,"")),"")</f>
      </c>
      <c r="AD53" s="159" t="str">
        <f t="shared" si="15"/>
        <v/>
      </c>
    </row>
    <row r="54" spans="1:30" s="162" customFormat="1" ht="19" customHeight="1">
      <c r="A54" s="164"/>
      <c r="B54" s="165"/>
      <c r="C54" s="143"/>
      <c r="D54" s="143"/>
      <c r="E54" s="196"/>
      <c r="F54" s="160"/>
      <c r="G54" s="160" t="str">
        <f>IFERROR(IF($F54="","",VLOOKUP($F54,'Data Mercado'!$A$7:$I$300,2,0)),"ND")</f>
      </c>
      <c r="H54" s="161" t="str">
        <f>IFERROR(IF($E54="","",IF($G54&gt;$E54,($E54/$G54)-1,"")),"")</f>
      </c>
      <c r="I54" s="159" t="str">
        <f t="shared" si="1"/>
        <v/>
      </c>
      <c r="J54" s="160" t="str">
        <f>IFERROR(IF($F54="","",VLOOKUP($F54,'Data Mercado'!$A$7:$I$300,3,0)),"ND")</f>
      </c>
      <c r="K54" s="161" t="str">
        <f>IFERROR(IF($E54="","",IF($J54&gt;$E54,($E54/$J54)-1,"")),"")</f>
      </c>
      <c r="L54" s="159" t="str">
        <f t="shared" si="3"/>
        <v/>
      </c>
      <c r="M54" s="160" t="str">
        <f>IFERROR(IF($F54="","",VLOOKUP($F54,'Data Mercado'!$A$7:$I$300,4,0)),"ND")</f>
      </c>
      <c r="N54" s="161" t="str">
        <f>IFERROR(IF($E54="","",IF($M54&gt;$E54,($E54/$M54)-1,"")),"")</f>
      </c>
      <c r="O54" s="159" t="str">
        <f t="shared" si="5"/>
        <v/>
      </c>
      <c r="P54" s="160" t="str">
        <f>IFERROR(IF($F54="","",VLOOKUP($F54,'Data Mercado'!$A$7:$I$300,5,0)),"ND")</f>
      </c>
      <c r="Q54" s="161" t="str">
        <f>IFERROR(IF($E54="","",IF($P54&gt;$E54,($E54/$P54)-1,"")),"")</f>
      </c>
      <c r="R54" s="159" t="str">
        <f t="shared" si="7"/>
        <v/>
      </c>
      <c r="S54" s="160" t="str">
        <f>IFERROR(IF($F54="","",VLOOKUP($F54,'Data Mercado'!$A$7:$I$300,6,0)),"ND")</f>
      </c>
      <c r="T54" s="161" t="str">
        <f>IFERROR(IF($E54="","",IF($S54&gt;$E54,($E54/$S54)-1,"")),"")</f>
      </c>
      <c r="U54" s="159" t="str">
        <f t="shared" si="9"/>
        <v/>
      </c>
      <c r="V54" s="160" t="str">
        <f>IFERROR(IF($F54="","",VLOOKUP($F54,'Data Mercado'!$A$7:$I$300,7,0)),"ND")</f>
      </c>
      <c r="W54" s="161" t="str">
        <f>IFERROR(IF($E54="","",IF($V54&gt;$E54,($E54/$V54)-1,"")),"")</f>
      </c>
      <c r="X54" s="159" t="str">
        <f t="shared" si="11"/>
        <v/>
      </c>
      <c r="Y54" s="160" t="str">
        <f>IFERROR(IF($F54="","",VLOOKUP($F54,'Data Mercado'!$A$7:$I$300,8,0)),"ND")</f>
      </c>
      <c r="Z54" s="161" t="str">
        <f>IFERROR(IF($E54="","",IF($Y54&gt;$E54,($E54/$Y54)-1,"")),"")</f>
      </c>
      <c r="AA54" s="159" t="str">
        <f t="shared" si="13"/>
        <v/>
      </c>
      <c r="AB54" s="160" t="str">
        <f>IFERROR(IF($F54="","",VLOOKUP($F54,'Data Mercado'!$A$7:$I$300,9,0)),"ND")</f>
      </c>
      <c r="AC54" s="161" t="str">
        <f>IFERROR(IF($E54="","",IF($AB54&gt;$E54,($E54/$AB54)-1,"")),"")</f>
      </c>
      <c r="AD54" s="159" t="str">
        <f t="shared" si="15"/>
        <v/>
      </c>
    </row>
    <row r="55" spans="1:30" s="162" customFormat="1" ht="19" customHeight="1">
      <c r="A55" s="164"/>
      <c r="B55" s="165"/>
      <c r="C55" s="143"/>
      <c r="D55" s="143"/>
      <c r="E55" s="196"/>
      <c r="F55" s="160"/>
      <c r="G55" s="160" t="str">
        <f>IFERROR(IF($F55="","",VLOOKUP($F55,'Data Mercado'!$A$7:$I$300,2,0)),"ND")</f>
      </c>
      <c r="H55" s="161" t="str">
        <f>IFERROR(IF($E55="","",IF($G55&gt;$E55,($E55/$G55)-1,"")),"")</f>
      </c>
      <c r="I55" s="159" t="str">
        <f t="shared" si="1"/>
        <v/>
      </c>
      <c r="J55" s="160" t="str">
        <f>IFERROR(IF($F55="","",VLOOKUP($F55,'Data Mercado'!$A$7:$I$300,3,0)),"ND")</f>
      </c>
      <c r="K55" s="161" t="str">
        <f>IFERROR(IF($E55="","",IF($J55&gt;$E55,($E55/$J55)-1,"")),"")</f>
      </c>
      <c r="L55" s="159" t="str">
        <f t="shared" si="3"/>
        <v/>
      </c>
      <c r="M55" s="160" t="str">
        <f>IFERROR(IF($F55="","",VLOOKUP($F55,'Data Mercado'!$A$7:$I$300,4,0)),"ND")</f>
      </c>
      <c r="N55" s="161" t="str">
        <f>IFERROR(IF($E55="","",IF($M55&gt;$E55,($E55/$M55)-1,"")),"")</f>
      </c>
      <c r="O55" s="159" t="str">
        <f t="shared" si="5"/>
        <v/>
      </c>
      <c r="P55" s="160" t="str">
        <f>IFERROR(IF($F55="","",VLOOKUP($F55,'Data Mercado'!$A$7:$I$300,5,0)),"ND")</f>
      </c>
      <c r="Q55" s="161" t="str">
        <f>IFERROR(IF($E55="","",IF($P55&gt;$E55,($E55/$P55)-1,"")),"")</f>
      </c>
      <c r="R55" s="159" t="str">
        <f t="shared" si="7"/>
        <v/>
      </c>
      <c r="S55" s="160" t="str">
        <f>IFERROR(IF($F55="","",VLOOKUP($F55,'Data Mercado'!$A$7:$I$300,6,0)),"ND")</f>
      </c>
      <c r="T55" s="161" t="str">
        <f>IFERROR(IF($E55="","",IF($S55&gt;$E55,($E55/$S55)-1,"")),"")</f>
      </c>
      <c r="U55" s="159" t="str">
        <f t="shared" si="9"/>
        <v/>
      </c>
      <c r="V55" s="160" t="str">
        <f>IFERROR(IF($F55="","",VLOOKUP($F55,'Data Mercado'!$A$7:$I$300,7,0)),"ND")</f>
      </c>
      <c r="W55" s="161" t="str">
        <f>IFERROR(IF($E55="","",IF($V55&gt;$E55,($E55/$V55)-1,"")),"")</f>
      </c>
      <c r="X55" s="159" t="str">
        <f t="shared" si="11"/>
        <v/>
      </c>
      <c r="Y55" s="160" t="str">
        <f>IFERROR(IF($F55="","",VLOOKUP($F55,'Data Mercado'!$A$7:$I$300,8,0)),"ND")</f>
      </c>
      <c r="Z55" s="161" t="str">
        <f>IFERROR(IF($E55="","",IF($Y55&gt;$E55,($E55/$Y55)-1,"")),"")</f>
      </c>
      <c r="AA55" s="159" t="str">
        <f t="shared" si="13"/>
        <v/>
      </c>
      <c r="AB55" s="160" t="str">
        <f>IFERROR(IF($F55="","",VLOOKUP($F55,'Data Mercado'!$A$7:$I$300,9,0)),"ND")</f>
      </c>
      <c r="AC55" s="161" t="str">
        <f>IFERROR(IF($E55="","",IF($AB55&gt;$E55,($E55/$AB55)-1,"")),"")</f>
      </c>
      <c r="AD55" s="159" t="str">
        <f t="shared" si="15"/>
        <v/>
      </c>
    </row>
    <row r="56" spans="1:30" s="162" customFormat="1" ht="19" customHeight="1">
      <c r="A56" s="164"/>
      <c r="B56" s="165"/>
      <c r="C56" s="143"/>
      <c r="D56" s="143"/>
      <c r="E56" s="196"/>
      <c r="F56" s="160"/>
      <c r="G56" s="160" t="str">
        <f>IFERROR(IF($F56="","",VLOOKUP($F56,'Data Mercado'!$A$7:$I$300,2,0)),"ND")</f>
      </c>
      <c r="H56" s="161" t="str">
        <f>IFERROR(IF($E56="","",IF($G56&gt;$E56,($E56/$G56)-1,"")),"")</f>
      </c>
      <c r="I56" s="159" t="str">
        <f t="shared" si="1"/>
        <v/>
      </c>
      <c r="J56" s="160" t="str">
        <f>IFERROR(IF($F56="","",VLOOKUP($F56,'Data Mercado'!$A$7:$I$300,3,0)),"ND")</f>
      </c>
      <c r="K56" s="161" t="str">
        <f>IFERROR(IF($E56="","",IF($J56&gt;$E56,($E56/$J56)-1,"")),"")</f>
      </c>
      <c r="L56" s="159" t="str">
        <f t="shared" si="3"/>
        <v/>
      </c>
      <c r="M56" s="160" t="str">
        <f>IFERROR(IF($F56="","",VLOOKUP($F56,'Data Mercado'!$A$7:$I$300,4,0)),"ND")</f>
      </c>
      <c r="N56" s="161" t="str">
        <f>IFERROR(IF($E56="","",IF($M56&gt;$E56,($E56/$M56)-1,"")),"")</f>
      </c>
      <c r="O56" s="159" t="str">
        <f t="shared" si="5"/>
        <v/>
      </c>
      <c r="P56" s="160" t="str">
        <f>IFERROR(IF($F56="","",VLOOKUP($F56,'Data Mercado'!$A$7:$I$300,5,0)),"ND")</f>
      </c>
      <c r="Q56" s="161" t="str">
        <f>IFERROR(IF($E56="","",IF($P56&gt;$E56,($E56/$P56)-1,"")),"")</f>
      </c>
      <c r="R56" s="159" t="str">
        <f t="shared" si="7"/>
        <v/>
      </c>
      <c r="S56" s="160" t="str">
        <f>IFERROR(IF($F56="","",VLOOKUP($F56,'Data Mercado'!$A$7:$I$300,6,0)),"ND")</f>
      </c>
      <c r="T56" s="161" t="str">
        <f>IFERROR(IF($E56="","",IF($S56&gt;$E56,($E56/$S56)-1,"")),"")</f>
      </c>
      <c r="U56" s="159" t="str">
        <f t="shared" si="9"/>
        <v/>
      </c>
      <c r="V56" s="160" t="str">
        <f>IFERROR(IF($F56="","",VLOOKUP($F56,'Data Mercado'!$A$7:$I$300,7,0)),"ND")</f>
      </c>
      <c r="W56" s="161" t="str">
        <f>IFERROR(IF($E56="","",IF($V56&gt;$E56,($E56/$V56)-1,"")),"")</f>
      </c>
      <c r="X56" s="159" t="str">
        <f t="shared" si="11"/>
        <v/>
      </c>
      <c r="Y56" s="160" t="str">
        <f>IFERROR(IF($F56="","",VLOOKUP($F56,'Data Mercado'!$A$7:$I$300,8,0)),"ND")</f>
      </c>
      <c r="Z56" s="161" t="str">
        <f>IFERROR(IF($E56="","",IF($Y56&gt;$E56,($E56/$Y56)-1,"")),"")</f>
      </c>
      <c r="AA56" s="159" t="str">
        <f t="shared" si="13"/>
        <v/>
      </c>
      <c r="AB56" s="160" t="str">
        <f>IFERROR(IF($F56="","",VLOOKUP($F56,'Data Mercado'!$A$7:$I$300,9,0)),"ND")</f>
      </c>
      <c r="AC56" s="161" t="str">
        <f>IFERROR(IF($E56="","",IF($AB56&gt;$E56,($E56/$AB56)-1,"")),"")</f>
      </c>
      <c r="AD56" s="159" t="str">
        <f t="shared" si="15"/>
        <v/>
      </c>
    </row>
    <row r="57" spans="1:30" s="162" customFormat="1" ht="19" customHeight="1">
      <c r="A57" s="164"/>
      <c r="B57" s="165"/>
      <c r="C57" s="143"/>
      <c r="D57" s="143"/>
      <c r="E57" s="196"/>
      <c r="F57" s="160"/>
      <c r="G57" s="160" t="str">
        <f>IFERROR(IF($F57="","",VLOOKUP($F57,'Data Mercado'!$A$7:$I$300,2,0)),"ND")</f>
      </c>
      <c r="H57" s="161" t="str">
        <f>IFERROR(IF($E57="","",IF($G57&gt;$E57,($E57/$G57)-1,"")),"")</f>
      </c>
      <c r="I57" s="159" t="str">
        <f t="shared" si="1"/>
        <v/>
      </c>
      <c r="J57" s="160" t="str">
        <f>IFERROR(IF($F57="","",VLOOKUP($F57,'Data Mercado'!$A$7:$I$300,3,0)),"ND")</f>
      </c>
      <c r="K57" s="161" t="str">
        <f>IFERROR(IF($E57="","",IF($J57&gt;$E57,($E57/$J57)-1,"")),"")</f>
      </c>
      <c r="L57" s="159" t="str">
        <f t="shared" si="3"/>
        <v/>
      </c>
      <c r="M57" s="160" t="str">
        <f>IFERROR(IF($F57="","",VLOOKUP($F57,'Data Mercado'!$A$7:$I$300,4,0)),"ND")</f>
      </c>
      <c r="N57" s="161" t="str">
        <f>IFERROR(IF($E57="","",IF($M57&gt;$E57,($E57/$M57)-1,"")),"")</f>
      </c>
      <c r="O57" s="159" t="str">
        <f t="shared" si="5"/>
        <v/>
      </c>
      <c r="P57" s="160" t="str">
        <f>IFERROR(IF($F57="","",VLOOKUP($F57,'Data Mercado'!$A$7:$I$300,5,0)),"ND")</f>
      </c>
      <c r="Q57" s="161" t="str">
        <f>IFERROR(IF($E57="","",IF($P57&gt;$E57,($E57/$P57)-1,"")),"")</f>
      </c>
      <c r="R57" s="159" t="str">
        <f t="shared" si="7"/>
        <v/>
      </c>
      <c r="S57" s="160" t="str">
        <f>IFERROR(IF($F57="","",VLOOKUP($F57,'Data Mercado'!$A$7:$I$300,6,0)),"ND")</f>
      </c>
      <c r="T57" s="161" t="str">
        <f>IFERROR(IF($E57="","",IF($S57&gt;$E57,($E57/$S57)-1,"")),"")</f>
      </c>
      <c r="U57" s="159" t="str">
        <f t="shared" si="9"/>
        <v/>
      </c>
      <c r="V57" s="160" t="str">
        <f>IFERROR(IF($F57="","",VLOOKUP($F57,'Data Mercado'!$A$7:$I$300,7,0)),"ND")</f>
      </c>
      <c r="W57" s="161" t="str">
        <f>IFERROR(IF($E57="","",IF($V57&gt;$E57,($E57/$V57)-1,"")),"")</f>
      </c>
      <c r="X57" s="159" t="str">
        <f t="shared" si="11"/>
        <v/>
      </c>
      <c r="Y57" s="160" t="str">
        <f>IFERROR(IF($F57="","",VLOOKUP($F57,'Data Mercado'!$A$7:$I$300,8,0)),"ND")</f>
      </c>
      <c r="Z57" s="161" t="str">
        <f>IFERROR(IF($E57="","",IF($Y57&gt;$E57,($E57/$Y57)-1,"")),"")</f>
      </c>
      <c r="AA57" s="159" t="str">
        <f t="shared" si="13"/>
        <v/>
      </c>
      <c r="AB57" s="160" t="str">
        <f>IFERROR(IF($F57="","",VLOOKUP($F57,'Data Mercado'!$A$7:$I$300,9,0)),"ND")</f>
      </c>
      <c r="AC57" s="161" t="str">
        <f>IFERROR(IF($E57="","",IF($AB57&gt;$E57,($E57/$AB57)-1,"")),"")</f>
      </c>
      <c r="AD57" s="159" t="str">
        <f t="shared" si="15"/>
        <v/>
      </c>
    </row>
    <row r="58" spans="1:30" s="162" customFormat="1" ht="19" customHeight="1">
      <c r="A58" s="164"/>
      <c r="B58" s="165"/>
      <c r="C58" s="143"/>
      <c r="D58" s="143"/>
      <c r="E58" s="196"/>
      <c r="F58" s="160"/>
      <c r="G58" s="160" t="str">
        <f>IFERROR(IF($F58="","",VLOOKUP($F58,'Data Mercado'!$A$7:$I$300,2,0)),"ND")</f>
      </c>
      <c r="H58" s="161" t="str">
        <f>IFERROR(IF($E58="","",IF($G58&gt;$E58,($E58/$G58)-1,"")),"")</f>
      </c>
      <c r="I58" s="159" t="str">
        <f t="shared" si="1"/>
        <v/>
      </c>
      <c r="J58" s="160" t="str">
        <f>IFERROR(IF($F58="","",VLOOKUP($F58,'Data Mercado'!$A$7:$I$300,3,0)),"ND")</f>
      </c>
      <c r="K58" s="161" t="str">
        <f>IFERROR(IF($E58="","",IF($J58&gt;$E58,($E58/$J58)-1,"")),"")</f>
      </c>
      <c r="L58" s="159" t="str">
        <f t="shared" si="3"/>
        <v/>
      </c>
      <c r="M58" s="160" t="str">
        <f>IFERROR(IF($F58="","",VLOOKUP($F58,'Data Mercado'!$A$7:$I$300,4,0)),"ND")</f>
      </c>
      <c r="N58" s="161" t="str">
        <f>IFERROR(IF($E58="","",IF($M58&gt;$E58,($E58/$M58)-1,"")),"")</f>
      </c>
      <c r="O58" s="159" t="str">
        <f t="shared" si="5"/>
        <v/>
      </c>
      <c r="P58" s="160" t="str">
        <f>IFERROR(IF($F58="","",VLOOKUP($F58,'Data Mercado'!$A$7:$I$300,5,0)),"ND")</f>
      </c>
      <c r="Q58" s="161" t="str">
        <f>IFERROR(IF($E58="","",IF($P58&gt;$E58,($E58/$P58)-1,"")),"")</f>
      </c>
      <c r="R58" s="159" t="str">
        <f t="shared" si="7"/>
        <v/>
      </c>
      <c r="S58" s="160" t="str">
        <f>IFERROR(IF($F58="","",VLOOKUP($F58,'Data Mercado'!$A$7:$I$300,6,0)),"ND")</f>
      </c>
      <c r="T58" s="161" t="str">
        <f>IFERROR(IF($E58="","",IF($S58&gt;$E58,($E58/$S58)-1,"")),"")</f>
      </c>
      <c r="U58" s="159" t="str">
        <f t="shared" si="9"/>
        <v/>
      </c>
      <c r="V58" s="160" t="str">
        <f>IFERROR(IF($F58="","",VLOOKUP($F58,'Data Mercado'!$A$7:$I$300,7,0)),"ND")</f>
      </c>
      <c r="W58" s="161" t="str">
        <f>IFERROR(IF($E58="","",IF($V58&gt;$E58,($E58/$V58)-1,"")),"")</f>
      </c>
      <c r="X58" s="159" t="str">
        <f t="shared" si="11"/>
        <v/>
      </c>
      <c r="Y58" s="160" t="str">
        <f>IFERROR(IF($F58="","",VLOOKUP($F58,'Data Mercado'!$A$7:$I$300,8,0)),"ND")</f>
      </c>
      <c r="Z58" s="161" t="str">
        <f>IFERROR(IF($E58="","",IF($Y58&gt;$E58,($E58/$Y58)-1,"")),"")</f>
      </c>
      <c r="AA58" s="159" t="str">
        <f t="shared" si="13"/>
        <v/>
      </c>
      <c r="AB58" s="160" t="str">
        <f>IFERROR(IF($F58="","",VLOOKUP($F58,'Data Mercado'!$A$7:$I$300,9,0)),"ND")</f>
      </c>
      <c r="AC58" s="161" t="str">
        <f>IFERROR(IF($E58="","",IF($AB58&gt;$E58,($E58/$AB58)-1,"")),"")</f>
      </c>
      <c r="AD58" s="159" t="str">
        <f t="shared" si="15"/>
        <v/>
      </c>
    </row>
    <row r="59" spans="1:30" s="162" customFormat="1" ht="19" customHeight="1">
      <c r="A59" s="164"/>
      <c r="B59" s="165"/>
      <c r="C59" s="143"/>
      <c r="D59" s="143"/>
      <c r="E59" s="196"/>
      <c r="F59" s="160"/>
      <c r="G59" s="160" t="str">
        <f>IFERROR(IF($F59="","",VLOOKUP($F59,'Data Mercado'!$A$7:$I$300,2,0)),"ND")</f>
      </c>
      <c r="H59" s="161" t="str">
        <f>IFERROR(IF($E59="","",IF($G59&gt;$E59,($E59/$G59)-1,"")),"")</f>
      </c>
      <c r="I59" s="159" t="str">
        <f t="shared" si="1"/>
        <v/>
      </c>
      <c r="J59" s="160" t="str">
        <f>IFERROR(IF($F59="","",VLOOKUP($F59,'Data Mercado'!$A$7:$I$300,3,0)),"ND")</f>
      </c>
      <c r="K59" s="161" t="str">
        <f>IFERROR(IF($E59="","",IF($J59&gt;$E59,($E59/$J59)-1,"")),"")</f>
      </c>
      <c r="L59" s="159" t="str">
        <f t="shared" si="3"/>
        <v/>
      </c>
      <c r="M59" s="160" t="str">
        <f>IFERROR(IF($F59="","",VLOOKUP($F59,'Data Mercado'!$A$7:$I$300,4,0)),"ND")</f>
      </c>
      <c r="N59" s="161" t="str">
        <f>IFERROR(IF($E59="","",IF($M59&gt;$E59,($E59/$M59)-1,"")),"")</f>
      </c>
      <c r="O59" s="159" t="str">
        <f t="shared" si="5"/>
        <v/>
      </c>
      <c r="P59" s="160" t="str">
        <f>IFERROR(IF($F59="","",VLOOKUP($F59,'Data Mercado'!$A$7:$I$300,5,0)),"ND")</f>
      </c>
      <c r="Q59" s="161" t="str">
        <f>IFERROR(IF($E59="","",IF($P59&gt;$E59,($E59/$P59)-1,"")),"")</f>
      </c>
      <c r="R59" s="159" t="str">
        <f t="shared" si="7"/>
        <v/>
      </c>
      <c r="S59" s="160" t="str">
        <f>IFERROR(IF($F59="","",VLOOKUP($F59,'Data Mercado'!$A$7:$I$300,6,0)),"ND")</f>
      </c>
      <c r="T59" s="161" t="str">
        <f>IFERROR(IF($E59="","",IF($S59&gt;$E59,($E59/$S59)-1,"")),"")</f>
      </c>
      <c r="U59" s="159" t="str">
        <f t="shared" si="9"/>
        <v/>
      </c>
      <c r="V59" s="160" t="str">
        <f>IFERROR(IF($F59="","",VLOOKUP($F59,'Data Mercado'!$A$7:$I$300,7,0)),"ND")</f>
      </c>
      <c r="W59" s="161" t="str">
        <f>IFERROR(IF($E59="","",IF($V59&gt;$E59,($E59/$V59)-1,"")),"")</f>
      </c>
      <c r="X59" s="159" t="str">
        <f t="shared" si="11"/>
        <v/>
      </c>
      <c r="Y59" s="160" t="str">
        <f>IFERROR(IF($F59="","",VLOOKUP($F59,'Data Mercado'!$A$7:$I$300,8,0)),"ND")</f>
      </c>
      <c r="Z59" s="161" t="str">
        <f>IFERROR(IF($E59="","",IF($Y59&gt;$E59,($E59/$Y59)-1,"")),"")</f>
      </c>
      <c r="AA59" s="159" t="str">
        <f t="shared" si="13"/>
        <v/>
      </c>
      <c r="AB59" s="160" t="str">
        <f>IFERROR(IF($F59="","",VLOOKUP($F59,'Data Mercado'!$A$7:$I$300,9,0)),"ND")</f>
      </c>
      <c r="AC59" s="161" t="str">
        <f>IFERROR(IF($E59="","",IF($AB59&gt;$E59,($E59/$AB59)-1,"")),"")</f>
      </c>
      <c r="AD59" s="159" t="str">
        <f t="shared" si="15"/>
        <v/>
      </c>
    </row>
    <row r="60" spans="1:30" s="162" customFormat="1" ht="19" customHeight="1">
      <c r="A60" s="164"/>
      <c r="B60" s="165"/>
      <c r="C60" s="143"/>
      <c r="D60" s="143"/>
      <c r="E60" s="196"/>
      <c r="F60" s="160"/>
      <c r="G60" s="160" t="str">
        <f>IFERROR(IF($F60="","",VLOOKUP($F60,'Data Mercado'!$A$7:$I$300,2,0)),"ND")</f>
      </c>
      <c r="H60" s="161" t="str">
        <f>IFERROR(IF($E60="","",IF($G60&gt;$E60,($E60/$G60)-1,"")),"")</f>
      </c>
      <c r="I60" s="159" t="str">
        <f t="shared" si="1"/>
        <v/>
      </c>
      <c r="J60" s="160" t="str">
        <f>IFERROR(IF($F60="","",VLOOKUP($F60,'Data Mercado'!$A$7:$I$300,3,0)),"ND")</f>
      </c>
      <c r="K60" s="161" t="str">
        <f>IFERROR(IF($E60="","",IF($J60&gt;$E60,($E60/$J60)-1,"")),"")</f>
      </c>
      <c r="L60" s="159" t="str">
        <f t="shared" si="3"/>
        <v/>
      </c>
      <c r="M60" s="160" t="str">
        <f>IFERROR(IF($F60="","",VLOOKUP($F60,'Data Mercado'!$A$7:$I$300,4,0)),"ND")</f>
      </c>
      <c r="N60" s="161" t="str">
        <f>IFERROR(IF($E60="","",IF($M60&gt;$E60,($E60/$M60)-1,"")),"")</f>
      </c>
      <c r="O60" s="159" t="str">
        <f t="shared" si="5"/>
        <v/>
      </c>
      <c r="P60" s="160" t="str">
        <f>IFERROR(IF($F60="","",VLOOKUP($F60,'Data Mercado'!$A$7:$I$300,5,0)),"ND")</f>
      </c>
      <c r="Q60" s="161" t="str">
        <f>IFERROR(IF($E60="","",IF($P60&gt;$E60,($E60/$P60)-1,"")),"")</f>
      </c>
      <c r="R60" s="159" t="str">
        <f t="shared" si="7"/>
        <v/>
      </c>
      <c r="S60" s="160" t="str">
        <f>IFERROR(IF($F60="","",VLOOKUP($F60,'Data Mercado'!$A$7:$I$300,6,0)),"ND")</f>
      </c>
      <c r="T60" s="161" t="str">
        <f>IFERROR(IF($E60="","",IF($S60&gt;$E60,($E60/$S60)-1,"")),"")</f>
      </c>
      <c r="U60" s="159" t="str">
        <f t="shared" si="9"/>
        <v/>
      </c>
      <c r="V60" s="160" t="str">
        <f>IFERROR(IF($F60="","",VLOOKUP($F60,'Data Mercado'!$A$7:$I$300,7,0)),"ND")</f>
      </c>
      <c r="W60" s="161" t="str">
        <f>IFERROR(IF($E60="","",IF($V60&gt;$E60,($E60/$V60)-1,"")),"")</f>
      </c>
      <c r="X60" s="159" t="str">
        <f t="shared" si="11"/>
        <v/>
      </c>
      <c r="Y60" s="160" t="str">
        <f>IFERROR(IF($F60="","",VLOOKUP($F60,'Data Mercado'!$A$7:$I$300,8,0)),"ND")</f>
      </c>
      <c r="Z60" s="161" t="str">
        <f>IFERROR(IF($E60="","",IF($Y60&gt;$E60,($E60/$Y60)-1,"")),"")</f>
      </c>
      <c r="AA60" s="159" t="str">
        <f t="shared" si="13"/>
        <v/>
      </c>
      <c r="AB60" s="160" t="str">
        <f>IFERROR(IF($F60="","",VLOOKUP($F60,'Data Mercado'!$A$7:$I$300,9,0)),"ND")</f>
      </c>
      <c r="AC60" s="161" t="str">
        <f>IFERROR(IF($E60="","",IF($AB60&gt;$E60,($E60/$AB60)-1,"")),"")</f>
      </c>
      <c r="AD60" s="159" t="str">
        <f t="shared" si="15"/>
        <v/>
      </c>
    </row>
    <row r="61" spans="1:30" s="162" customFormat="1" ht="19" customHeight="1">
      <c r="A61" s="164"/>
      <c r="B61" s="165"/>
      <c r="C61" s="143"/>
      <c r="D61" s="143"/>
      <c r="E61" s="196"/>
      <c r="F61" s="160"/>
      <c r="G61" s="160" t="str">
        <f>IFERROR(IF($F61="","",VLOOKUP($F61,'Data Mercado'!$A$7:$I$300,2,0)),"ND")</f>
      </c>
      <c r="H61" s="161" t="str">
        <f>IFERROR(IF($E61="","",IF($G61&gt;$E61,($E61/$G61)-1,"")),"")</f>
      </c>
      <c r="I61" s="159" t="str">
        <f t="shared" si="1"/>
        <v/>
      </c>
      <c r="J61" s="160" t="str">
        <f>IFERROR(IF($F61="","",VLOOKUP($F61,'Data Mercado'!$A$7:$I$300,3,0)),"ND")</f>
      </c>
      <c r="K61" s="161" t="str">
        <f>IFERROR(IF($E61="","",IF($J61&gt;$E61,($E61/$J61)-1,"")),"")</f>
      </c>
      <c r="L61" s="159" t="str">
        <f t="shared" si="3"/>
        <v/>
      </c>
      <c r="M61" s="160" t="str">
        <f>IFERROR(IF($F61="","",VLOOKUP($F61,'Data Mercado'!$A$7:$I$300,4,0)),"ND")</f>
      </c>
      <c r="N61" s="161" t="str">
        <f>IFERROR(IF($E61="","",IF($M61&gt;$E61,($E61/$M61)-1,"")),"")</f>
      </c>
      <c r="O61" s="159" t="str">
        <f t="shared" si="5"/>
        <v/>
      </c>
      <c r="P61" s="160" t="str">
        <f>IFERROR(IF($F61="","",VLOOKUP($F61,'Data Mercado'!$A$7:$I$300,5,0)),"ND")</f>
      </c>
      <c r="Q61" s="161" t="str">
        <f>IFERROR(IF($E61="","",IF($P61&gt;$E61,($E61/$P61)-1,"")),"")</f>
      </c>
      <c r="R61" s="159" t="str">
        <f t="shared" si="7"/>
        <v/>
      </c>
      <c r="S61" s="160" t="str">
        <f>IFERROR(IF($F61="","",VLOOKUP($F61,'Data Mercado'!$A$7:$I$300,6,0)),"ND")</f>
      </c>
      <c r="T61" s="161" t="str">
        <f>IFERROR(IF($E61="","",IF($S61&gt;$E61,($E61/$S61)-1,"")),"")</f>
      </c>
      <c r="U61" s="159" t="str">
        <f t="shared" si="9"/>
        <v/>
      </c>
      <c r="V61" s="160" t="str">
        <f>IFERROR(IF($F61="","",VLOOKUP($F61,'Data Mercado'!$A$7:$I$300,7,0)),"ND")</f>
      </c>
      <c r="W61" s="161" t="str">
        <f>IFERROR(IF($E61="","",IF($V61&gt;$E61,($E61/$V61)-1,"")),"")</f>
      </c>
      <c r="X61" s="159" t="str">
        <f t="shared" si="11"/>
        <v/>
      </c>
      <c r="Y61" s="160" t="str">
        <f>IFERROR(IF($F61="","",VLOOKUP($F61,'Data Mercado'!$A$7:$I$300,8,0)),"ND")</f>
      </c>
      <c r="Z61" s="161" t="str">
        <f>IFERROR(IF($E61="","",IF($Y61&gt;$E61,($E61/$Y61)-1,"")),"")</f>
      </c>
      <c r="AA61" s="159" t="str">
        <f t="shared" si="13"/>
        <v/>
      </c>
      <c r="AB61" s="160" t="str">
        <f>IFERROR(IF($F61="","",VLOOKUP($F61,'Data Mercado'!$A$7:$I$300,9,0)),"ND")</f>
      </c>
      <c r="AC61" s="161" t="str">
        <f>IFERROR(IF($E61="","",IF($AB61&gt;$E61,($E61/$AB61)-1,"")),"")</f>
      </c>
      <c r="AD61" s="159" t="str">
        <f t="shared" si="15"/>
        <v/>
      </c>
    </row>
    <row r="62" spans="1:30" s="162" customFormat="1" ht="19" customHeight="1">
      <c r="A62" s="164"/>
      <c r="B62" s="165"/>
      <c r="C62" s="143"/>
      <c r="D62" s="143"/>
      <c r="E62" s="196"/>
      <c r="F62" s="160"/>
      <c r="G62" s="160" t="str">
        <f>IFERROR(IF($F62="","",VLOOKUP($F62,'Data Mercado'!$A$7:$I$300,2,0)),"ND")</f>
      </c>
      <c r="H62" s="161" t="str">
        <f>IFERROR(IF($E62="","",IF($G62&gt;$E62,($E62/$G62)-1,"")),"")</f>
      </c>
      <c r="I62" s="159" t="str">
        <f t="shared" si="1"/>
        <v/>
      </c>
      <c r="J62" s="160" t="str">
        <f>IFERROR(IF($F62="","",VLOOKUP($F62,'Data Mercado'!$A$7:$I$300,3,0)),"ND")</f>
      </c>
      <c r="K62" s="161" t="str">
        <f>IFERROR(IF($E62="","",IF($J62&gt;$E62,($E62/$J62)-1,"")),"")</f>
      </c>
      <c r="L62" s="159" t="str">
        <f t="shared" si="3"/>
        <v/>
      </c>
      <c r="M62" s="160" t="str">
        <f>IFERROR(IF($F62="","",VLOOKUP($F62,'Data Mercado'!$A$7:$I$300,4,0)),"ND")</f>
      </c>
      <c r="N62" s="161" t="str">
        <f>IFERROR(IF($E62="","",IF($M62&gt;$E62,($E62/$M62)-1,"")),"")</f>
      </c>
      <c r="O62" s="159" t="str">
        <f t="shared" si="5"/>
        <v/>
      </c>
      <c r="P62" s="160" t="str">
        <f>IFERROR(IF($F62="","",VLOOKUP($F62,'Data Mercado'!$A$7:$I$300,5,0)),"ND")</f>
      </c>
      <c r="Q62" s="161" t="str">
        <f>IFERROR(IF($E62="","",IF($P62&gt;$E62,($E62/$P62)-1,"")),"")</f>
      </c>
      <c r="R62" s="159" t="str">
        <f t="shared" si="7"/>
        <v/>
      </c>
      <c r="S62" s="160" t="str">
        <f>IFERROR(IF($F62="","",VLOOKUP($F62,'Data Mercado'!$A$7:$I$300,6,0)),"ND")</f>
      </c>
      <c r="T62" s="161" t="str">
        <f>IFERROR(IF($E62="","",IF($S62&gt;$E62,($E62/$S62)-1,"")),"")</f>
      </c>
      <c r="U62" s="159" t="str">
        <f t="shared" si="9"/>
        <v/>
      </c>
      <c r="V62" s="160" t="str">
        <f>IFERROR(IF($F62="","",VLOOKUP($F62,'Data Mercado'!$A$7:$I$300,7,0)),"ND")</f>
      </c>
      <c r="W62" s="161" t="str">
        <f>IFERROR(IF($E62="","",IF($V62&gt;$E62,($E62/$V62)-1,"")),"")</f>
      </c>
      <c r="X62" s="159" t="str">
        <f t="shared" si="11"/>
        <v/>
      </c>
      <c r="Y62" s="160" t="str">
        <f>IFERROR(IF($F62="","",VLOOKUP($F62,'Data Mercado'!$A$7:$I$300,8,0)),"ND")</f>
      </c>
      <c r="Z62" s="161" t="str">
        <f>IFERROR(IF($E62="","",IF($Y62&gt;$E62,($E62/$Y62)-1,"")),"")</f>
      </c>
      <c r="AA62" s="159" t="str">
        <f t="shared" si="13"/>
        <v/>
      </c>
      <c r="AB62" s="160" t="str">
        <f>IFERROR(IF($F62="","",VLOOKUP($F62,'Data Mercado'!$A$7:$I$300,9,0)),"ND")</f>
      </c>
      <c r="AC62" s="161" t="str">
        <f>IFERROR(IF($E62="","",IF($AB62&gt;$E62,($E62/$AB62)-1,"")),"")</f>
      </c>
      <c r="AD62" s="159" t="str">
        <f t="shared" si="15"/>
        <v/>
      </c>
    </row>
    <row r="63" spans="1:30" s="162" customFormat="1" ht="19" customHeight="1">
      <c r="A63" s="164"/>
      <c r="B63" s="165"/>
      <c r="C63" s="143"/>
      <c r="D63" s="143"/>
      <c r="E63" s="196"/>
      <c r="F63" s="160"/>
      <c r="G63" s="160" t="str">
        <f>IFERROR(IF($F63="","",VLOOKUP($F63,'Data Mercado'!$A$7:$I$300,2,0)),"ND")</f>
      </c>
      <c r="H63" s="161" t="str">
        <f>IFERROR(IF($E63="","",IF($G63&gt;$E63,($E63/$G63)-1,"")),"")</f>
      </c>
      <c r="I63" s="159" t="str">
        <f t="shared" si="1"/>
        <v/>
      </c>
      <c r="J63" s="160" t="str">
        <f>IFERROR(IF($F63="","",VLOOKUP($F63,'Data Mercado'!$A$7:$I$300,3,0)),"ND")</f>
      </c>
      <c r="K63" s="161" t="str">
        <f>IFERROR(IF($E63="","",IF($J63&gt;$E63,($E63/$J63)-1,"")),"")</f>
      </c>
      <c r="L63" s="159" t="str">
        <f t="shared" si="3"/>
        <v/>
      </c>
      <c r="M63" s="160" t="str">
        <f>IFERROR(IF($F63="","",VLOOKUP($F63,'Data Mercado'!$A$7:$I$300,4,0)),"ND")</f>
      </c>
      <c r="N63" s="161" t="str">
        <f>IFERROR(IF($E63="","",IF($M63&gt;$E63,($E63/$M63)-1,"")),"")</f>
      </c>
      <c r="O63" s="159" t="str">
        <f t="shared" si="5"/>
        <v/>
      </c>
      <c r="P63" s="160" t="str">
        <f>IFERROR(IF($F63="","",VLOOKUP($F63,'Data Mercado'!$A$7:$I$300,5,0)),"ND")</f>
      </c>
      <c r="Q63" s="161" t="str">
        <f>IFERROR(IF($E63="","",IF($P63&gt;$E63,($E63/$P63)-1,"")),"")</f>
      </c>
      <c r="R63" s="159" t="str">
        <f t="shared" si="7"/>
        <v/>
      </c>
      <c r="S63" s="160" t="str">
        <f>IFERROR(IF($F63="","",VLOOKUP($F63,'Data Mercado'!$A$7:$I$300,6,0)),"ND")</f>
      </c>
      <c r="T63" s="161" t="str">
        <f>IFERROR(IF($E63="","",IF($S63&gt;$E63,($E63/$S63)-1,"")),"")</f>
      </c>
      <c r="U63" s="159" t="str">
        <f t="shared" si="9"/>
        <v/>
      </c>
      <c r="V63" s="160" t="str">
        <f>IFERROR(IF($F63="","",VLOOKUP($F63,'Data Mercado'!$A$7:$I$300,7,0)),"ND")</f>
      </c>
      <c r="W63" s="161" t="str">
        <f>IFERROR(IF($E63="","",IF($V63&gt;$E63,($E63/$V63)-1,"")),"")</f>
      </c>
      <c r="X63" s="159" t="str">
        <f t="shared" si="11"/>
        <v/>
      </c>
      <c r="Y63" s="160" t="str">
        <f>IFERROR(IF($F63="","",VLOOKUP($F63,'Data Mercado'!$A$7:$I$300,8,0)),"ND")</f>
      </c>
      <c r="Z63" s="161" t="str">
        <f>IFERROR(IF($E63="","",IF($Y63&gt;$E63,($E63/$Y63)-1,"")),"")</f>
      </c>
      <c r="AA63" s="159" t="str">
        <f t="shared" si="13"/>
        <v/>
      </c>
      <c r="AB63" s="160" t="str">
        <f>IFERROR(IF($F63="","",VLOOKUP($F63,'Data Mercado'!$A$7:$I$300,9,0)),"ND")</f>
      </c>
      <c r="AC63" s="161" t="str">
        <f>IFERROR(IF($E63="","",IF($AB63&gt;$E63,($E63/$AB63)-1,"")),"")</f>
      </c>
      <c r="AD63" s="159" t="str">
        <f t="shared" si="15"/>
        <v/>
      </c>
    </row>
    <row r="64" spans="1:30" s="162" customFormat="1" ht="19" customHeight="1">
      <c r="A64" s="164"/>
      <c r="B64" s="165"/>
      <c r="C64" s="143"/>
      <c r="D64" s="143"/>
      <c r="E64" s="196"/>
      <c r="F64" s="160"/>
      <c r="G64" s="160" t="str">
        <f>IFERROR(IF($F64="","",VLOOKUP($F64,'Data Mercado'!$A$7:$I$300,2,0)),"ND")</f>
      </c>
      <c r="H64" s="161" t="str">
        <f>IFERROR(IF($E64="","",IF($G64&gt;$E64,($E64/$G64)-1,"")),"")</f>
      </c>
      <c r="I64" s="159" t="str">
        <f t="shared" si="1"/>
        <v/>
      </c>
      <c r="J64" s="160" t="str">
        <f>IFERROR(IF($F64="","",VLOOKUP($F64,'Data Mercado'!$A$7:$I$300,3,0)),"ND")</f>
      </c>
      <c r="K64" s="161" t="str">
        <f>IFERROR(IF($E64="","",IF($J64&gt;$E64,($E64/$J64)-1,"")),"")</f>
      </c>
      <c r="L64" s="159" t="str">
        <f t="shared" si="3"/>
        <v/>
      </c>
      <c r="M64" s="160" t="str">
        <f>IFERROR(IF($F64="","",VLOOKUP($F64,'Data Mercado'!$A$7:$I$300,4,0)),"ND")</f>
      </c>
      <c r="N64" s="161" t="str">
        <f>IFERROR(IF($E64="","",IF($M64&gt;$E64,($E64/$M64)-1,"")),"")</f>
      </c>
      <c r="O64" s="159" t="str">
        <f t="shared" si="5"/>
        <v/>
      </c>
      <c r="P64" s="160" t="str">
        <f>IFERROR(IF($F64="","",VLOOKUP($F64,'Data Mercado'!$A$7:$I$300,5,0)),"ND")</f>
      </c>
      <c r="Q64" s="161" t="str">
        <f>IFERROR(IF($E64="","",IF($P64&gt;$E64,($E64/$P64)-1,"")),"")</f>
      </c>
      <c r="R64" s="159" t="str">
        <f t="shared" si="7"/>
        <v/>
      </c>
      <c r="S64" s="160" t="str">
        <f>IFERROR(IF($F64="","",VLOOKUP($F64,'Data Mercado'!$A$7:$I$300,6,0)),"ND")</f>
      </c>
      <c r="T64" s="161" t="str">
        <f>IFERROR(IF($E64="","",IF($S64&gt;$E64,($E64/$S64)-1,"")),"")</f>
      </c>
      <c r="U64" s="159" t="str">
        <f t="shared" si="9"/>
        <v/>
      </c>
      <c r="V64" s="160" t="str">
        <f>IFERROR(IF($F64="","",VLOOKUP($F64,'Data Mercado'!$A$7:$I$300,7,0)),"ND")</f>
      </c>
      <c r="W64" s="161" t="str">
        <f>IFERROR(IF($E64="","",IF($V64&gt;$E64,($E64/$V64)-1,"")),"")</f>
      </c>
      <c r="X64" s="159" t="str">
        <f t="shared" si="11"/>
        <v/>
      </c>
      <c r="Y64" s="160" t="str">
        <f>IFERROR(IF($F64="","",VLOOKUP($F64,'Data Mercado'!$A$7:$I$300,8,0)),"ND")</f>
      </c>
      <c r="Z64" s="161" t="str">
        <f>IFERROR(IF($E64="","",IF($Y64&gt;$E64,($E64/$Y64)-1,"")),"")</f>
      </c>
      <c r="AA64" s="159" t="str">
        <f t="shared" si="13"/>
        <v/>
      </c>
      <c r="AB64" s="160" t="str">
        <f>IFERROR(IF($F64="","",VLOOKUP($F64,'Data Mercado'!$A$7:$I$300,9,0)),"ND")</f>
      </c>
      <c r="AC64" s="161" t="str">
        <f>IFERROR(IF($E64="","",IF($AB64&gt;$E64,($E64/$AB64)-1,"")),"")</f>
      </c>
      <c r="AD64" s="159" t="str">
        <f t="shared" si="15"/>
        <v/>
      </c>
    </row>
    <row r="65" spans="1:30" s="162" customFormat="1" ht="19" customHeight="1">
      <c r="A65" s="164"/>
      <c r="B65" s="165"/>
      <c r="C65" s="143"/>
      <c r="D65" s="143"/>
      <c r="E65" s="196"/>
      <c r="F65" s="160"/>
      <c r="G65" s="160" t="str">
        <f>IFERROR(IF($F65="","",VLOOKUP($F65,'Data Mercado'!$A$7:$I$300,2,0)),"ND")</f>
      </c>
      <c r="H65" s="161" t="str">
        <f>IFERROR(IF($E65="","",IF($G65&gt;$E65,($E65/$G65)-1,"")),"")</f>
      </c>
      <c r="I65" s="159" t="str">
        <f t="shared" si="1"/>
        <v/>
      </c>
      <c r="J65" s="160" t="str">
        <f>IFERROR(IF($F65="","",VLOOKUP($F65,'Data Mercado'!$A$7:$I$300,3,0)),"ND")</f>
      </c>
      <c r="K65" s="161" t="str">
        <f>IFERROR(IF($E65="","",IF($J65&gt;$E65,($E65/$J65)-1,"")),"")</f>
      </c>
      <c r="L65" s="159" t="str">
        <f t="shared" si="3"/>
        <v/>
      </c>
      <c r="M65" s="160" t="str">
        <f>IFERROR(IF($F65="","",VLOOKUP($F65,'Data Mercado'!$A$7:$I$300,4,0)),"ND")</f>
      </c>
      <c r="N65" s="161" t="str">
        <f>IFERROR(IF($E65="","",IF($M65&gt;$E65,($E65/$M65)-1,"")),"")</f>
      </c>
      <c r="O65" s="159" t="str">
        <f t="shared" si="5"/>
        <v/>
      </c>
      <c r="P65" s="160" t="str">
        <f>IFERROR(IF($F65="","",VLOOKUP($F65,'Data Mercado'!$A$7:$I$300,5,0)),"ND")</f>
      </c>
      <c r="Q65" s="161" t="str">
        <f>IFERROR(IF($E65="","",IF($P65&gt;$E65,($E65/$P65)-1,"")),"")</f>
      </c>
      <c r="R65" s="159" t="str">
        <f t="shared" si="7"/>
        <v/>
      </c>
      <c r="S65" s="160" t="str">
        <f>IFERROR(IF($F65="","",VLOOKUP($F65,'Data Mercado'!$A$7:$I$300,6,0)),"ND")</f>
      </c>
      <c r="T65" s="161" t="str">
        <f>IFERROR(IF($E65="","",IF($S65&gt;$E65,($E65/$S65)-1,"")),"")</f>
      </c>
      <c r="U65" s="159" t="str">
        <f t="shared" si="9"/>
        <v/>
      </c>
      <c r="V65" s="160" t="str">
        <f>IFERROR(IF($F65="","",VLOOKUP($F65,'Data Mercado'!$A$7:$I$300,7,0)),"ND")</f>
      </c>
      <c r="W65" s="161" t="str">
        <f>IFERROR(IF($E65="","",IF($V65&gt;$E65,($E65/$V65)-1,"")),"")</f>
      </c>
      <c r="X65" s="159" t="str">
        <f t="shared" si="11"/>
        <v/>
      </c>
      <c r="Y65" s="160" t="str">
        <f>IFERROR(IF($F65="","",VLOOKUP($F65,'Data Mercado'!$A$7:$I$300,8,0)),"ND")</f>
      </c>
      <c r="Z65" s="161" t="str">
        <f>IFERROR(IF($E65="","",IF($Y65&gt;$E65,($E65/$Y65)-1,"")),"")</f>
      </c>
      <c r="AA65" s="159" t="str">
        <f t="shared" si="13"/>
        <v/>
      </c>
      <c r="AB65" s="160" t="str">
        <f>IFERROR(IF($F65="","",VLOOKUP($F65,'Data Mercado'!$A$7:$I$300,9,0)),"ND")</f>
      </c>
      <c r="AC65" s="161" t="str">
        <f>IFERROR(IF($E65="","",IF($AB65&gt;$E65,($E65/$AB65)-1,"")),"")</f>
      </c>
      <c r="AD65" s="159" t="str">
        <f t="shared" si="15"/>
        <v/>
      </c>
    </row>
    <row r="66" spans="1:30" s="162" customFormat="1" ht="19" customHeight="1">
      <c r="A66" s="164"/>
      <c r="B66" s="165"/>
      <c r="C66" s="143"/>
      <c r="D66" s="143"/>
      <c r="E66" s="196"/>
      <c r="F66" s="160"/>
      <c r="G66" s="160" t="str">
        <f>IFERROR(IF($F66="","",VLOOKUP($F66,'Data Mercado'!$A$7:$I$300,2,0)),"ND")</f>
      </c>
      <c r="H66" s="161" t="str">
        <f>IFERROR(IF($E66="","",IF($G66&gt;$E66,($E66/$G66)-1,"")),"")</f>
      </c>
      <c r="I66" s="159" t="str">
        <f t="shared" si="1"/>
        <v/>
      </c>
      <c r="J66" s="160" t="str">
        <f>IFERROR(IF($F66="","",VLOOKUP($F66,'Data Mercado'!$A$7:$I$300,3,0)),"ND")</f>
      </c>
      <c r="K66" s="161" t="str">
        <f>IFERROR(IF($E66="","",IF($J66&gt;$E66,($E66/$J66)-1,"")),"")</f>
      </c>
      <c r="L66" s="159" t="str">
        <f t="shared" si="3"/>
        <v/>
      </c>
      <c r="M66" s="160" t="str">
        <f>IFERROR(IF($F66="","",VLOOKUP($F66,'Data Mercado'!$A$7:$I$300,4,0)),"ND")</f>
      </c>
      <c r="N66" s="161" t="str">
        <f>IFERROR(IF($E66="","",IF($M66&gt;$E66,($E66/$M66)-1,"")),"")</f>
      </c>
      <c r="O66" s="159" t="str">
        <f t="shared" si="5"/>
        <v/>
      </c>
      <c r="P66" s="160" t="str">
        <f>IFERROR(IF($F66="","",VLOOKUP($F66,'Data Mercado'!$A$7:$I$300,5,0)),"ND")</f>
      </c>
      <c r="Q66" s="161" t="str">
        <f>IFERROR(IF($E66="","",IF($P66&gt;$E66,($E66/$P66)-1,"")),"")</f>
      </c>
      <c r="R66" s="159" t="str">
        <f t="shared" si="7"/>
        <v/>
      </c>
      <c r="S66" s="160" t="str">
        <f>IFERROR(IF($F66="","",VLOOKUP($F66,'Data Mercado'!$A$7:$I$300,6,0)),"ND")</f>
      </c>
      <c r="T66" s="161" t="str">
        <f>IFERROR(IF($E66="","",IF($S66&gt;$E66,($E66/$S66)-1,"")),"")</f>
      </c>
      <c r="U66" s="159" t="str">
        <f t="shared" si="9"/>
        <v/>
      </c>
      <c r="V66" s="160" t="str">
        <f>IFERROR(IF($F66="","",VLOOKUP($F66,'Data Mercado'!$A$7:$I$300,7,0)),"ND")</f>
      </c>
      <c r="W66" s="161" t="str">
        <f>IFERROR(IF($E66="","",IF($V66&gt;$E66,($E66/$V66)-1,"")),"")</f>
      </c>
      <c r="X66" s="159" t="str">
        <f t="shared" si="11"/>
        <v/>
      </c>
      <c r="Y66" s="160" t="str">
        <f>IFERROR(IF($F66="","",VLOOKUP($F66,'Data Mercado'!$A$7:$I$300,8,0)),"ND")</f>
      </c>
      <c r="Z66" s="161" t="str">
        <f>IFERROR(IF($E66="","",IF($Y66&gt;$E66,($E66/$Y66)-1,"")),"")</f>
      </c>
      <c r="AA66" s="159" t="str">
        <f t="shared" si="13"/>
        <v/>
      </c>
      <c r="AB66" s="160" t="str">
        <f>IFERROR(IF($F66="","",VLOOKUP($F66,'Data Mercado'!$A$7:$I$300,9,0)),"ND")</f>
      </c>
      <c r="AC66" s="161" t="str">
        <f>IFERROR(IF($E66="","",IF($AB66&gt;$E66,($E66/$AB66)-1,"")),"")</f>
      </c>
      <c r="AD66" s="159" t="str">
        <f t="shared" si="15"/>
        <v/>
      </c>
    </row>
    <row r="67" spans="1:30" s="162" customFormat="1" ht="19" customHeight="1">
      <c r="A67" s="164"/>
      <c r="B67" s="165"/>
      <c r="C67" s="143"/>
      <c r="D67" s="143"/>
      <c r="E67" s="196"/>
      <c r="F67" s="160"/>
      <c r="G67" s="160" t="str">
        <f>IFERROR(IF($F67="","",VLOOKUP($F67,'Data Mercado'!$A$7:$I$300,2,0)),"ND")</f>
      </c>
      <c r="H67" s="161" t="str">
        <f>IFERROR(IF($E67="","",IF($G67&gt;$E67,($E67/$G67)-1,"")),"")</f>
      </c>
      <c r="I67" s="159" t="str">
        <f t="shared" si="1"/>
        <v/>
      </c>
      <c r="J67" s="160" t="str">
        <f>IFERROR(IF($F67="","",VLOOKUP($F67,'Data Mercado'!$A$7:$I$300,3,0)),"ND")</f>
      </c>
      <c r="K67" s="161" t="str">
        <f>IFERROR(IF($E67="","",IF($J67&gt;$E67,($E67/$J67)-1,"")),"")</f>
      </c>
      <c r="L67" s="159" t="str">
        <f t="shared" si="3"/>
        <v/>
      </c>
      <c r="M67" s="160" t="str">
        <f>IFERROR(IF($F67="","",VLOOKUP($F67,'Data Mercado'!$A$7:$I$300,4,0)),"ND")</f>
      </c>
      <c r="N67" s="161" t="str">
        <f>IFERROR(IF($E67="","",IF($M67&gt;$E67,($E67/$M67)-1,"")),"")</f>
      </c>
      <c r="O67" s="159" t="str">
        <f t="shared" si="5"/>
        <v/>
      </c>
      <c r="P67" s="160" t="str">
        <f>IFERROR(IF($F67="","",VLOOKUP($F67,'Data Mercado'!$A$7:$I$300,5,0)),"ND")</f>
      </c>
      <c r="Q67" s="161" t="str">
        <f>IFERROR(IF($E67="","",IF($P67&gt;$E67,($E67/$P67)-1,"")),"")</f>
      </c>
      <c r="R67" s="159" t="str">
        <f t="shared" si="7"/>
        <v/>
      </c>
      <c r="S67" s="160" t="str">
        <f>IFERROR(IF($F67="","",VLOOKUP($F67,'Data Mercado'!$A$7:$I$300,6,0)),"ND")</f>
      </c>
      <c r="T67" s="161" t="str">
        <f>IFERROR(IF($E67="","",IF($S67&gt;$E67,($E67/$S67)-1,"")),"")</f>
      </c>
      <c r="U67" s="159" t="str">
        <f t="shared" si="9"/>
        <v/>
      </c>
      <c r="V67" s="160" t="str">
        <f>IFERROR(IF($F67="","",VLOOKUP($F67,'Data Mercado'!$A$7:$I$300,7,0)),"ND")</f>
      </c>
      <c r="W67" s="161" t="str">
        <f>IFERROR(IF($E67="","",IF($V67&gt;$E67,($E67/$V67)-1,"")),"")</f>
      </c>
      <c r="X67" s="159" t="str">
        <f t="shared" si="11"/>
        <v/>
      </c>
      <c r="Y67" s="160" t="str">
        <f>IFERROR(IF($F67="","",VLOOKUP($F67,'Data Mercado'!$A$7:$I$300,8,0)),"ND")</f>
      </c>
      <c r="Z67" s="161" t="str">
        <f>IFERROR(IF($E67="","",IF($Y67&gt;$E67,($E67/$Y67)-1,"")),"")</f>
      </c>
      <c r="AA67" s="159" t="str">
        <f t="shared" si="13"/>
        <v/>
      </c>
      <c r="AB67" s="160" t="str">
        <f>IFERROR(IF($F67="","",VLOOKUP($F67,'Data Mercado'!$A$7:$I$300,9,0)),"ND")</f>
      </c>
      <c r="AC67" s="161" t="str">
        <f>IFERROR(IF($E67="","",IF($AB67&gt;$E67,($E67/$AB67)-1,"")),"")</f>
      </c>
      <c r="AD67" s="159" t="str">
        <f t="shared" si="15"/>
        <v/>
      </c>
    </row>
    <row r="68" spans="1:30" s="162" customFormat="1" ht="19" customHeight="1">
      <c r="A68" s="164"/>
      <c r="B68" s="165"/>
      <c r="C68" s="143"/>
      <c r="D68" s="143"/>
      <c r="E68" s="196"/>
      <c r="F68" s="160"/>
      <c r="G68" s="160" t="str">
        <f>IFERROR(IF($F68="","",VLOOKUP($F68,'Data Mercado'!$A$7:$I$300,2,0)),"ND")</f>
      </c>
      <c r="H68" s="161" t="str">
        <f>IFERROR(IF($E68="","",IF($G68&gt;$E68,($E68/$G68)-1,"")),"")</f>
      </c>
      <c r="I68" s="159" t="str">
        <f t="shared" si="1"/>
        <v/>
      </c>
      <c r="J68" s="160" t="str">
        <f>IFERROR(IF($F68="","",VLOOKUP($F68,'Data Mercado'!$A$7:$I$300,3,0)),"ND")</f>
      </c>
      <c r="K68" s="161" t="str">
        <f>IFERROR(IF($E68="","",IF($J68&gt;$E68,($E68/$J68)-1,"")),"")</f>
      </c>
      <c r="L68" s="159" t="str">
        <f t="shared" si="3"/>
        <v/>
      </c>
      <c r="M68" s="160" t="str">
        <f>IFERROR(IF($F68="","",VLOOKUP($F68,'Data Mercado'!$A$7:$I$300,4,0)),"ND")</f>
      </c>
      <c r="N68" s="161" t="str">
        <f>IFERROR(IF($E68="","",IF($M68&gt;$E68,($E68/$M68)-1,"")),"")</f>
      </c>
      <c r="O68" s="159" t="str">
        <f t="shared" si="5"/>
        <v/>
      </c>
      <c r="P68" s="160" t="str">
        <f>IFERROR(IF($F68="","",VLOOKUP($F68,'Data Mercado'!$A$7:$I$300,5,0)),"ND")</f>
      </c>
      <c r="Q68" s="161" t="str">
        <f>IFERROR(IF($E68="","",IF($P68&gt;$E68,($E68/$P68)-1,"")),"")</f>
      </c>
      <c r="R68" s="159" t="str">
        <f t="shared" si="7"/>
        <v/>
      </c>
      <c r="S68" s="160" t="str">
        <f>IFERROR(IF($F68="","",VLOOKUP($F68,'Data Mercado'!$A$7:$I$300,6,0)),"ND")</f>
      </c>
      <c r="T68" s="161" t="str">
        <f>IFERROR(IF($E68="","",IF($S68&gt;$E68,($E68/$S68)-1,"")),"")</f>
      </c>
      <c r="U68" s="159" t="str">
        <f t="shared" si="9"/>
        <v/>
      </c>
      <c r="V68" s="160" t="str">
        <f>IFERROR(IF($F68="","",VLOOKUP($F68,'Data Mercado'!$A$7:$I$300,7,0)),"ND")</f>
      </c>
      <c r="W68" s="161" t="str">
        <f>IFERROR(IF($E68="","",IF($V68&gt;$E68,($E68/$V68)-1,"")),"")</f>
      </c>
      <c r="X68" s="159" t="str">
        <f t="shared" si="11"/>
        <v/>
      </c>
      <c r="Y68" s="160" t="str">
        <f>IFERROR(IF($F68="","",VLOOKUP($F68,'Data Mercado'!$A$7:$I$300,8,0)),"ND")</f>
      </c>
      <c r="Z68" s="161" t="str">
        <f>IFERROR(IF($E68="","",IF($Y68&gt;$E68,($E68/$Y68)-1,"")),"")</f>
      </c>
      <c r="AA68" s="159" t="str">
        <f t="shared" si="13"/>
        <v/>
      </c>
      <c r="AB68" s="160" t="str">
        <f>IFERROR(IF($F68="","",VLOOKUP($F68,'Data Mercado'!$A$7:$I$300,9,0)),"ND")</f>
      </c>
      <c r="AC68" s="161" t="str">
        <f>IFERROR(IF($E68="","",IF($AB68&gt;$E68,($E68/$AB68)-1,"")),"")</f>
      </c>
      <c r="AD68" s="159" t="str">
        <f t="shared" si="15"/>
        <v/>
      </c>
    </row>
    <row r="69" spans="1:30" s="162" customFormat="1" ht="19" customHeight="1">
      <c r="A69" s="164"/>
      <c r="B69" s="165"/>
      <c r="C69" s="143"/>
      <c r="D69" s="143"/>
      <c r="E69" s="196"/>
      <c r="F69" s="160"/>
      <c r="G69" s="160" t="str">
        <f>IFERROR(IF($F69="","",VLOOKUP($F69,'Data Mercado'!$A$7:$I$300,2,0)),"ND")</f>
      </c>
      <c r="H69" s="161" t="str">
        <f>IFERROR(IF($E69="","",IF($G69&gt;$E69,($E69/$G69)-1,"")),"")</f>
      </c>
      <c r="I69" s="159" t="str">
        <f t="shared" si="1"/>
        <v/>
      </c>
      <c r="J69" s="160" t="str">
        <f>IFERROR(IF($F69="","",VLOOKUP($F69,'Data Mercado'!$A$7:$I$300,3,0)),"ND")</f>
      </c>
      <c r="K69" s="161" t="str">
        <f>IFERROR(IF($E69="","",IF($J69&gt;$E69,($E69/$J69)-1,"")),"")</f>
      </c>
      <c r="L69" s="159" t="str">
        <f t="shared" si="3"/>
        <v/>
      </c>
      <c r="M69" s="160" t="str">
        <f>IFERROR(IF($F69="","",VLOOKUP($F69,'Data Mercado'!$A$7:$I$300,4,0)),"ND")</f>
      </c>
      <c r="N69" s="161" t="str">
        <f>IFERROR(IF($E69="","",IF($M69&gt;$E69,($E69/$M69)-1,"")),"")</f>
      </c>
      <c r="O69" s="159" t="str">
        <f t="shared" si="5"/>
        <v/>
      </c>
      <c r="P69" s="160" t="str">
        <f>IFERROR(IF($F69="","",VLOOKUP($F69,'Data Mercado'!$A$7:$I$300,5,0)),"ND")</f>
      </c>
      <c r="Q69" s="161" t="str">
        <f>IFERROR(IF($E69="","",IF($P69&gt;$E69,($E69/$P69)-1,"")),"")</f>
      </c>
      <c r="R69" s="159" t="str">
        <f t="shared" si="7"/>
        <v/>
      </c>
      <c r="S69" s="160" t="str">
        <f>IFERROR(IF($F69="","",VLOOKUP($F69,'Data Mercado'!$A$7:$I$300,6,0)),"ND")</f>
      </c>
      <c r="T69" s="161" t="str">
        <f>IFERROR(IF($E69="","",IF($S69&gt;$E69,($E69/$S69)-1,"")),"")</f>
      </c>
      <c r="U69" s="159" t="str">
        <f t="shared" si="9"/>
        <v/>
      </c>
      <c r="V69" s="160" t="str">
        <f>IFERROR(IF($F69="","",VLOOKUP($F69,'Data Mercado'!$A$7:$I$300,7,0)),"ND")</f>
      </c>
      <c r="W69" s="161" t="str">
        <f>IFERROR(IF($E69="","",IF($V69&gt;$E69,($E69/$V69)-1,"")),"")</f>
      </c>
      <c r="X69" s="159" t="str">
        <f t="shared" si="11"/>
        <v/>
      </c>
      <c r="Y69" s="160" t="str">
        <f>IFERROR(IF($F69="","",VLOOKUP($F69,'Data Mercado'!$A$7:$I$300,8,0)),"ND")</f>
      </c>
      <c r="Z69" s="161" t="str">
        <f>IFERROR(IF($E69="","",IF($Y69&gt;$E69,($E69/$Y69)-1,"")),"")</f>
      </c>
      <c r="AA69" s="159" t="str">
        <f t="shared" si="13"/>
        <v/>
      </c>
      <c r="AB69" s="160" t="str">
        <f>IFERROR(IF($F69="","",VLOOKUP($F69,'Data Mercado'!$A$7:$I$300,9,0)),"ND")</f>
      </c>
      <c r="AC69" s="161" t="str">
        <f>IFERROR(IF($E69="","",IF($AB69&gt;$E69,($E69/$AB69)-1,"")),"")</f>
      </c>
      <c r="AD69" s="159" t="str">
        <f t="shared" si="15"/>
        <v/>
      </c>
    </row>
    <row r="70" spans="1:30" s="162" customFormat="1" ht="19" customHeight="1">
      <c r="A70" s="164"/>
      <c r="B70" s="165"/>
      <c r="C70" s="143"/>
      <c r="D70" s="143"/>
      <c r="E70" s="196"/>
      <c r="F70" s="160"/>
      <c r="G70" s="160" t="str">
        <f>IFERROR(IF($F70="","",VLOOKUP($F70,'Data Mercado'!$A$7:$I$300,2,0)),"ND")</f>
      </c>
      <c r="H70" s="161" t="str">
        <f>IFERROR(IF($E70="","",IF($G70&gt;$E70,($E70/$G70)-1,"")),"")</f>
      </c>
      <c r="I70" s="159" t="str">
        <f t="shared" si="1"/>
        <v/>
      </c>
      <c r="J70" s="160" t="str">
        <f>IFERROR(IF($F70="","",VLOOKUP($F70,'Data Mercado'!$A$7:$I$300,3,0)),"ND")</f>
      </c>
      <c r="K70" s="161" t="str">
        <f>IFERROR(IF($E70="","",IF($J70&gt;$E70,($E70/$J70)-1,"")),"")</f>
      </c>
      <c r="L70" s="159" t="str">
        <f t="shared" si="3"/>
        <v/>
      </c>
      <c r="M70" s="160" t="str">
        <f>IFERROR(IF($F70="","",VLOOKUP($F70,'Data Mercado'!$A$7:$I$300,4,0)),"ND")</f>
      </c>
      <c r="N70" s="161" t="str">
        <f>IFERROR(IF($E70="","",IF($M70&gt;$E70,($E70/$M70)-1,"")),"")</f>
      </c>
      <c r="O70" s="159" t="str">
        <f t="shared" si="5"/>
        <v/>
      </c>
      <c r="P70" s="160" t="str">
        <f>IFERROR(IF($F70="","",VLOOKUP($F70,'Data Mercado'!$A$7:$I$300,5,0)),"ND")</f>
      </c>
      <c r="Q70" s="161" t="str">
        <f>IFERROR(IF($E70="","",IF($P70&gt;$E70,($E70/$P70)-1,"")),"")</f>
      </c>
      <c r="R70" s="159" t="str">
        <f t="shared" si="7"/>
        <v/>
      </c>
      <c r="S70" s="160" t="str">
        <f>IFERROR(IF($F70="","",VLOOKUP($F70,'Data Mercado'!$A$7:$I$300,6,0)),"ND")</f>
      </c>
      <c r="T70" s="161" t="str">
        <f>IFERROR(IF($E70="","",IF($S70&gt;$E70,($E70/$S70)-1,"")),"")</f>
      </c>
      <c r="U70" s="159" t="str">
        <f t="shared" si="9"/>
        <v/>
      </c>
      <c r="V70" s="160" t="str">
        <f>IFERROR(IF($F70="","",VLOOKUP($F70,'Data Mercado'!$A$7:$I$300,7,0)),"ND")</f>
      </c>
      <c r="W70" s="161" t="str">
        <f>IFERROR(IF($E70="","",IF($V70&gt;$E70,($E70/$V70)-1,"")),"")</f>
      </c>
      <c r="X70" s="159" t="str">
        <f t="shared" si="11"/>
        <v/>
      </c>
      <c r="Y70" s="160" t="str">
        <f>IFERROR(IF($F70="","",VLOOKUP($F70,'Data Mercado'!$A$7:$I$300,8,0)),"ND")</f>
      </c>
      <c r="Z70" s="161" t="str">
        <f>IFERROR(IF($E70="","",IF($Y70&gt;$E70,($E70/$Y70)-1,"")),"")</f>
      </c>
      <c r="AA70" s="159" t="str">
        <f t="shared" si="13"/>
        <v/>
      </c>
      <c r="AB70" s="160" t="str">
        <f>IFERROR(IF($F70="","",VLOOKUP($F70,'Data Mercado'!$A$7:$I$300,9,0)),"ND")</f>
      </c>
      <c r="AC70" s="161" t="str">
        <f>IFERROR(IF($E70="","",IF($AB70&gt;$E70,($E70/$AB70)-1,"")),"")</f>
      </c>
      <c r="AD70" s="159" t="str">
        <f t="shared" si="15"/>
        <v/>
      </c>
    </row>
    <row r="71" spans="1:30" s="162" customFormat="1" ht="19" customHeight="1">
      <c r="A71" s="164"/>
      <c r="B71" s="165"/>
      <c r="C71" s="143"/>
      <c r="D71" s="143"/>
      <c r="E71" s="196"/>
      <c r="F71" s="160"/>
      <c r="G71" s="160" t="str">
        <f>IFERROR(IF($F71="","",VLOOKUP($F71,'Data Mercado'!$A$7:$I$300,2,0)),"ND")</f>
      </c>
      <c r="H71" s="161" t="str">
        <f>IFERROR(IF($E71="","",IF($G71&gt;$E71,($E71/$G71)-1,"")),"")</f>
      </c>
      <c r="I71" s="159" t="str">
        <f t="shared" si="1"/>
        <v/>
      </c>
      <c r="J71" s="160" t="str">
        <f>IFERROR(IF($F71="","",VLOOKUP($F71,'Data Mercado'!$A$7:$I$300,3,0)),"ND")</f>
      </c>
      <c r="K71" s="161" t="str">
        <f>IFERROR(IF($E71="","",IF($J71&gt;$E71,($E71/$J71)-1,"")),"")</f>
      </c>
      <c r="L71" s="159" t="str">
        <f t="shared" si="3"/>
        <v/>
      </c>
      <c r="M71" s="160" t="str">
        <f>IFERROR(IF($F71="","",VLOOKUP($F71,'Data Mercado'!$A$7:$I$300,4,0)),"ND")</f>
      </c>
      <c r="N71" s="161" t="str">
        <f>IFERROR(IF($E71="","",IF($M71&gt;$E71,($E71/$M71)-1,"")),"")</f>
      </c>
      <c r="O71" s="159" t="str">
        <f t="shared" si="5"/>
        <v/>
      </c>
      <c r="P71" s="160" t="str">
        <f>IFERROR(IF($F71="","",VLOOKUP($F71,'Data Mercado'!$A$7:$I$300,5,0)),"ND")</f>
      </c>
      <c r="Q71" s="161" t="str">
        <f>IFERROR(IF($E71="","",IF($P71&gt;$E71,($E71/$P71)-1,"")),"")</f>
      </c>
      <c r="R71" s="159" t="str">
        <f t="shared" si="7"/>
        <v/>
      </c>
      <c r="S71" s="160" t="str">
        <f>IFERROR(IF($F71="","",VLOOKUP($F71,'Data Mercado'!$A$7:$I$300,6,0)),"ND")</f>
      </c>
      <c r="T71" s="161" t="str">
        <f>IFERROR(IF($E71="","",IF($S71&gt;$E71,($E71/$S71)-1,"")),"")</f>
      </c>
      <c r="U71" s="159" t="str">
        <f t="shared" si="9"/>
        <v/>
      </c>
      <c r="V71" s="160" t="str">
        <f>IFERROR(IF($F71="","",VLOOKUP($F71,'Data Mercado'!$A$7:$I$300,7,0)),"ND")</f>
      </c>
      <c r="W71" s="161" t="str">
        <f>IFERROR(IF($E71="","",IF($V71&gt;$E71,($E71/$V71)-1,"")),"")</f>
      </c>
      <c r="X71" s="159" t="str">
        <f t="shared" si="11"/>
        <v/>
      </c>
      <c r="Y71" s="160" t="str">
        <f>IFERROR(IF($F71="","",VLOOKUP($F71,'Data Mercado'!$A$7:$I$300,8,0)),"ND")</f>
      </c>
      <c r="Z71" s="161" t="str">
        <f>IFERROR(IF($E71="","",IF($Y71&gt;$E71,($E71/$Y71)-1,"")),"")</f>
      </c>
      <c r="AA71" s="159" t="str">
        <f t="shared" si="13"/>
        <v/>
      </c>
      <c r="AB71" s="160" t="str">
        <f>IFERROR(IF($F71="","",VLOOKUP($F71,'Data Mercado'!$A$7:$I$300,9,0)),"ND")</f>
      </c>
      <c r="AC71" s="161" t="str">
        <f>IFERROR(IF($E71="","",IF($AB71&gt;$E71,($E71/$AB71)-1,"")),"")</f>
      </c>
      <c r="AD71" s="159" t="str">
        <f t="shared" si="15"/>
        <v/>
      </c>
    </row>
    <row r="72" spans="1:30" s="162" customFormat="1" ht="19" customHeight="1">
      <c r="A72" s="164"/>
      <c r="B72" s="165"/>
      <c r="C72" s="143"/>
      <c r="D72" s="143"/>
      <c r="E72" s="196"/>
      <c r="F72" s="160"/>
      <c r="G72" s="160" t="str">
        <f>IFERROR(IF($F72="","",VLOOKUP($F72,'Data Mercado'!$A$7:$I$300,2,0)),"ND")</f>
      </c>
      <c r="H72" s="161" t="str">
        <f>IFERROR(IF($E72="","",IF($G72&gt;$E72,($E72/$G72)-1,"")),"")</f>
      </c>
      <c r="I72" s="159" t="str">
        <f t="shared" si="1"/>
        <v/>
      </c>
      <c r="J72" s="160" t="str">
        <f>IFERROR(IF($F72="","",VLOOKUP($F72,'Data Mercado'!$A$7:$I$300,3,0)),"ND")</f>
      </c>
      <c r="K72" s="161" t="str">
        <f>IFERROR(IF($E72="","",IF($J72&gt;$E72,($E72/$J72)-1,"")),"")</f>
      </c>
      <c r="L72" s="159" t="str">
        <f t="shared" si="3"/>
        <v/>
      </c>
      <c r="M72" s="160" t="str">
        <f>IFERROR(IF($F72="","",VLOOKUP($F72,'Data Mercado'!$A$7:$I$300,4,0)),"ND")</f>
      </c>
      <c r="N72" s="161" t="str">
        <f>IFERROR(IF($E72="","",IF($M72&gt;$E72,($E72/$M72)-1,"")),"")</f>
      </c>
      <c r="O72" s="159" t="str">
        <f t="shared" si="5"/>
        <v/>
      </c>
      <c r="P72" s="160" t="str">
        <f>IFERROR(IF($F72="","",VLOOKUP($F72,'Data Mercado'!$A$7:$I$300,5,0)),"ND")</f>
      </c>
      <c r="Q72" s="161" t="str">
        <f>IFERROR(IF($E72="","",IF($P72&gt;$E72,($E72/$P72)-1,"")),"")</f>
      </c>
      <c r="R72" s="159" t="str">
        <f t="shared" si="7"/>
        <v/>
      </c>
      <c r="S72" s="160" t="str">
        <f>IFERROR(IF($F72="","",VLOOKUP($F72,'Data Mercado'!$A$7:$I$300,6,0)),"ND")</f>
      </c>
      <c r="T72" s="161" t="str">
        <f>IFERROR(IF($E72="","",IF($S72&gt;$E72,($E72/$S72)-1,"")),"")</f>
      </c>
      <c r="U72" s="159" t="str">
        <f t="shared" si="9"/>
        <v/>
      </c>
      <c r="V72" s="160" t="str">
        <f>IFERROR(IF($F72="","",VLOOKUP($F72,'Data Mercado'!$A$7:$I$300,7,0)),"ND")</f>
      </c>
      <c r="W72" s="161" t="str">
        <f>IFERROR(IF($E72="","",IF($V72&gt;$E72,($E72/$V72)-1,"")),"")</f>
      </c>
      <c r="X72" s="159" t="str">
        <f t="shared" si="11"/>
        <v/>
      </c>
      <c r="Y72" s="160" t="str">
        <f>IFERROR(IF($F72="","",VLOOKUP($F72,'Data Mercado'!$A$7:$I$300,8,0)),"ND")</f>
      </c>
      <c r="Z72" s="161" t="str">
        <f>IFERROR(IF($E72="","",IF($Y72&gt;$E72,($E72/$Y72)-1,"")),"")</f>
      </c>
      <c r="AA72" s="159" t="str">
        <f t="shared" si="13"/>
        <v/>
      </c>
      <c r="AB72" s="160" t="str">
        <f>IFERROR(IF($F72="","",VLOOKUP($F72,'Data Mercado'!$A$7:$I$300,9,0)),"ND")</f>
      </c>
      <c r="AC72" s="161" t="str">
        <f>IFERROR(IF($E72="","",IF($AB72&gt;$E72,($E72/$AB72)-1,"")),"")</f>
      </c>
      <c r="AD72" s="159" t="str">
        <f t="shared" si="15"/>
        <v/>
      </c>
    </row>
    <row r="73" spans="1:30" s="162" customFormat="1" ht="19" customHeight="1">
      <c r="A73" s="164"/>
      <c r="B73" s="165"/>
      <c r="C73" s="143"/>
      <c r="D73" s="143"/>
      <c r="E73" s="196"/>
      <c r="F73" s="160"/>
      <c r="G73" s="160" t="str">
        <f>IFERROR(IF($F73="","",VLOOKUP($F73,'Data Mercado'!$A$7:$I$300,2,0)),"ND")</f>
      </c>
      <c r="H73" s="161" t="str">
        <f>IFERROR(IF($E73="","",IF($G73&gt;$E73,($E73/$G73)-1,"")),"")</f>
      </c>
      <c r="I73" s="159" t="str">
        <f t="shared" si="1"/>
        <v/>
      </c>
      <c r="J73" s="160" t="str">
        <f>IFERROR(IF($F73="","",VLOOKUP($F73,'Data Mercado'!$A$7:$I$300,3,0)),"ND")</f>
      </c>
      <c r="K73" s="161" t="str">
        <f>IFERROR(IF($E73="","",IF($J73&gt;$E73,($E73/$J73)-1,"")),"")</f>
      </c>
      <c r="L73" s="159" t="str">
        <f t="shared" si="3"/>
        <v/>
      </c>
      <c r="M73" s="160" t="str">
        <f>IFERROR(IF($F73="","",VLOOKUP($F73,'Data Mercado'!$A$7:$I$300,4,0)),"ND")</f>
      </c>
      <c r="N73" s="161" t="str">
        <f>IFERROR(IF($E73="","",IF($M73&gt;$E73,($E73/$M73)-1,"")),"")</f>
      </c>
      <c r="O73" s="159" t="str">
        <f t="shared" si="5"/>
        <v/>
      </c>
      <c r="P73" s="160" t="str">
        <f>IFERROR(IF($F73="","",VLOOKUP($F73,'Data Mercado'!$A$7:$I$300,5,0)),"ND")</f>
      </c>
      <c r="Q73" s="161" t="str">
        <f>IFERROR(IF($E73="","",IF($P73&gt;$E73,($E73/$P73)-1,"")),"")</f>
      </c>
      <c r="R73" s="159" t="str">
        <f t="shared" si="7"/>
        <v/>
      </c>
      <c r="S73" s="160" t="str">
        <f>IFERROR(IF($F73="","",VLOOKUP($F73,'Data Mercado'!$A$7:$I$300,6,0)),"ND")</f>
      </c>
      <c r="T73" s="161" t="str">
        <f>IFERROR(IF($E73="","",IF($S73&gt;$E73,($E73/$S73)-1,"")),"")</f>
      </c>
      <c r="U73" s="159" t="str">
        <f t="shared" si="9"/>
        <v/>
      </c>
      <c r="V73" s="160" t="str">
        <f>IFERROR(IF($F73="","",VLOOKUP($F73,'Data Mercado'!$A$7:$I$300,7,0)),"ND")</f>
      </c>
      <c r="W73" s="161" t="str">
        <f>IFERROR(IF($E73="","",IF($V73&gt;$E73,($E73/$V73)-1,"")),"")</f>
      </c>
      <c r="X73" s="159" t="str">
        <f t="shared" si="11"/>
        <v/>
      </c>
      <c r="Y73" s="160" t="str">
        <f>IFERROR(IF($F73="","",VLOOKUP($F73,'Data Mercado'!$A$7:$I$300,8,0)),"ND")</f>
      </c>
      <c r="Z73" s="161" t="str">
        <f>IFERROR(IF($E73="","",IF($Y73&gt;$E73,($E73/$Y73)-1,"")),"")</f>
      </c>
      <c r="AA73" s="159" t="str">
        <f t="shared" si="13"/>
        <v/>
      </c>
      <c r="AB73" s="160" t="str">
        <f>IFERROR(IF($F73="","",VLOOKUP($F73,'Data Mercado'!$A$7:$I$300,9,0)),"ND")</f>
      </c>
      <c r="AC73" s="161" t="str">
        <f>IFERROR(IF($E73="","",IF($AB73&gt;$E73,($E73/$AB73)-1,"")),"")</f>
      </c>
      <c r="AD73" s="159" t="str">
        <f t="shared" si="15"/>
        <v/>
      </c>
    </row>
    <row r="74" spans="1:30" s="162" customFormat="1" ht="19" customHeight="1">
      <c r="A74" s="164"/>
      <c r="B74" s="165"/>
      <c r="C74" s="143"/>
      <c r="D74" s="143"/>
      <c r="E74" s="196"/>
      <c r="F74" s="160"/>
      <c r="G74" s="160" t="str">
        <f>IFERROR(IF($F74="","",VLOOKUP($F74,'Data Mercado'!$A$7:$I$300,2,0)),"ND")</f>
      </c>
      <c r="H74" s="161" t="str">
        <f>IFERROR(IF($E74="","",IF($G74&gt;$E74,($E74/$G74)-1,"")),"")</f>
      </c>
      <c r="I74" s="159" t="str">
        <f t="shared" si="1"/>
        <v/>
      </c>
      <c r="J74" s="160" t="str">
        <f>IFERROR(IF($F74="","",VLOOKUP($F74,'Data Mercado'!$A$7:$I$300,3,0)),"ND")</f>
      </c>
      <c r="K74" s="161" t="str">
        <f>IFERROR(IF($E74="","",IF($J74&gt;$E74,($E74/$J74)-1,"")),"")</f>
      </c>
      <c r="L74" s="159" t="str">
        <f t="shared" si="3"/>
        <v/>
      </c>
      <c r="M74" s="160" t="str">
        <f>IFERROR(IF($F74="","",VLOOKUP($F74,'Data Mercado'!$A$7:$I$300,4,0)),"ND")</f>
      </c>
      <c r="N74" s="161" t="str">
        <f>IFERROR(IF($E74="","",IF($M74&gt;$E74,($E74/$M74)-1,"")),"")</f>
      </c>
      <c r="O74" s="159" t="str">
        <f t="shared" si="5"/>
        <v/>
      </c>
      <c r="P74" s="160" t="str">
        <f>IFERROR(IF($F74="","",VLOOKUP($F74,'Data Mercado'!$A$7:$I$300,5,0)),"ND")</f>
      </c>
      <c r="Q74" s="161" t="str">
        <f>IFERROR(IF($E74="","",IF($P74&gt;$E74,($E74/$P74)-1,"")),"")</f>
      </c>
      <c r="R74" s="159" t="str">
        <f t="shared" si="7"/>
        <v/>
      </c>
      <c r="S74" s="160" t="str">
        <f>IFERROR(IF($F74="","",VLOOKUP($F74,'Data Mercado'!$A$7:$I$300,6,0)),"ND")</f>
      </c>
      <c r="T74" s="161" t="str">
        <f>IFERROR(IF($E74="","",IF($S74&gt;$E74,($E74/$S74)-1,"")),"")</f>
      </c>
      <c r="U74" s="159" t="str">
        <f t="shared" si="9"/>
        <v/>
      </c>
      <c r="V74" s="160" t="str">
        <f>IFERROR(IF($F74="","",VLOOKUP($F74,'Data Mercado'!$A$7:$I$300,7,0)),"ND")</f>
      </c>
      <c r="W74" s="161" t="str">
        <f>IFERROR(IF($E74="","",IF($V74&gt;$E74,($E74/$V74)-1,"")),"")</f>
      </c>
      <c r="X74" s="159" t="str">
        <f t="shared" si="11"/>
        <v/>
      </c>
      <c r="Y74" s="160" t="str">
        <f>IFERROR(IF($F74="","",VLOOKUP($F74,'Data Mercado'!$A$7:$I$300,8,0)),"ND")</f>
      </c>
      <c r="Z74" s="161" t="str">
        <f>IFERROR(IF($E74="","",IF($Y74&gt;$E74,($E74/$Y74)-1,"")),"")</f>
      </c>
      <c r="AA74" s="159" t="str">
        <f t="shared" si="13"/>
        <v/>
      </c>
      <c r="AB74" s="160" t="str">
        <f>IFERROR(IF($F74="","",VLOOKUP($F74,'Data Mercado'!$A$7:$I$300,9,0)),"ND")</f>
      </c>
      <c r="AC74" s="161" t="str">
        <f>IFERROR(IF($E74="","",IF($AB74&gt;$E74,($E74/$AB74)-1,"")),"")</f>
      </c>
      <c r="AD74" s="159" t="str">
        <f t="shared" si="15"/>
        <v/>
      </c>
    </row>
    <row r="75" spans="1:30" s="162" customFormat="1" ht="19" customHeight="1">
      <c r="A75" s="164"/>
      <c r="B75" s="165"/>
      <c r="C75" s="143"/>
      <c r="D75" s="143"/>
      <c r="E75" s="196"/>
      <c r="F75" s="160"/>
      <c r="G75" s="160" t="str">
        <f>IFERROR(IF($F75="","",VLOOKUP($F75,'Data Mercado'!$A$7:$I$300,2,0)),"ND")</f>
      </c>
      <c r="H75" s="161" t="str">
        <f>IFERROR(IF($E75="","",IF($G75&gt;$E75,($E75/$G75)-1,"")),"")</f>
      </c>
      <c r="I75" s="159" t="str">
        <f t="shared" si="1"/>
        <v/>
      </c>
      <c r="J75" s="160" t="str">
        <f>IFERROR(IF($F75="","",VLOOKUP($F75,'Data Mercado'!$A$7:$I$300,3,0)),"ND")</f>
      </c>
      <c r="K75" s="161" t="str">
        <f>IFERROR(IF($E75="","",IF($J75&gt;$E75,($E75/$J75)-1,"")),"")</f>
      </c>
      <c r="L75" s="159" t="str">
        <f t="shared" si="3"/>
        <v/>
      </c>
      <c r="M75" s="160" t="str">
        <f>IFERROR(IF($F75="","",VLOOKUP($F75,'Data Mercado'!$A$7:$I$300,4,0)),"ND")</f>
      </c>
      <c r="N75" s="161" t="str">
        <f>IFERROR(IF($E75="","",IF($M75&gt;$E75,($E75/$M75)-1,"")),"")</f>
      </c>
      <c r="O75" s="159" t="str">
        <f t="shared" si="5"/>
        <v/>
      </c>
      <c r="P75" s="160" t="str">
        <f>IFERROR(IF($F75="","",VLOOKUP($F75,'Data Mercado'!$A$7:$I$300,5,0)),"ND")</f>
      </c>
      <c r="Q75" s="161" t="str">
        <f>IFERROR(IF($E75="","",IF($P75&gt;$E75,($E75/$P75)-1,"")),"")</f>
      </c>
      <c r="R75" s="159" t="str">
        <f t="shared" si="7"/>
        <v/>
      </c>
      <c r="S75" s="160" t="str">
        <f>IFERROR(IF($F75="","",VLOOKUP($F75,'Data Mercado'!$A$7:$I$300,6,0)),"ND")</f>
      </c>
      <c r="T75" s="161" t="str">
        <f>IFERROR(IF($E75="","",IF($S75&gt;$E75,($E75/$S75)-1,"")),"")</f>
      </c>
      <c r="U75" s="159" t="str">
        <f t="shared" si="9"/>
        <v/>
      </c>
      <c r="V75" s="160" t="str">
        <f>IFERROR(IF($F75="","",VLOOKUP($F75,'Data Mercado'!$A$7:$I$300,7,0)),"ND")</f>
      </c>
      <c r="W75" s="161" t="str">
        <f>IFERROR(IF($E75="","",IF($V75&gt;$E75,($E75/$V75)-1,"")),"")</f>
      </c>
      <c r="X75" s="159" t="str">
        <f t="shared" si="11"/>
        <v/>
      </c>
      <c r="Y75" s="160" t="str">
        <f>IFERROR(IF($F75="","",VLOOKUP($F75,'Data Mercado'!$A$7:$I$300,8,0)),"ND")</f>
      </c>
      <c r="Z75" s="161" t="str">
        <f>IFERROR(IF($E75="","",IF($Y75&gt;$E75,($E75/$Y75)-1,"")),"")</f>
      </c>
      <c r="AA75" s="159" t="str">
        <f t="shared" si="13"/>
        <v/>
      </c>
      <c r="AB75" s="160" t="str">
        <f>IFERROR(IF($F75="","",VLOOKUP($F75,'Data Mercado'!$A$7:$I$300,9,0)),"ND")</f>
      </c>
      <c r="AC75" s="161" t="str">
        <f>IFERROR(IF($E75="","",IF($AB75&gt;$E75,($E75/$AB75)-1,"")),"")</f>
      </c>
      <c r="AD75" s="159" t="str">
        <f t="shared" si="15"/>
        <v/>
      </c>
    </row>
    <row r="76" spans="1:30" s="162" customFormat="1" ht="19" customHeight="1">
      <c r="A76" s="164"/>
      <c r="B76" s="165"/>
      <c r="C76" s="143"/>
      <c r="D76" s="143"/>
      <c r="E76" s="196"/>
      <c r="F76" s="160"/>
      <c r="G76" s="160" t="str">
        <f>IFERROR(IF($F76="","",VLOOKUP($F76,'Data Mercado'!$A$7:$I$300,2,0)),"ND")</f>
      </c>
      <c r="H76" s="161" t="str">
        <f>IFERROR(IF($E76="","",IF($G76&gt;$E76,($E76/$G76)-1,"")),"")</f>
      </c>
      <c r="I76" s="159" t="str">
        <f t="shared" ref="I76:I139" si="17">IF(AND($E76&lt;&gt;"",$G76&lt;&gt;""),IF($H76="","",$G76-$E76),"")</f>
        <v/>
      </c>
      <c r="J76" s="160" t="str">
        <f>IFERROR(IF($F76="","",VLOOKUP($F76,'Data Mercado'!$A$7:$I$300,3,0)),"ND")</f>
      </c>
      <c r="K76" s="161" t="str">
        <f>IFERROR(IF($E76="","",IF($J76&gt;$E76,($E76/$J76)-1,"")),"")</f>
      </c>
      <c r="L76" s="159" t="str">
        <f t="shared" ref="L76:L139" si="19">IF(AND($E76&lt;&gt;"",$J76&lt;&gt;""),IF($K76="","",$J76-$E76),"")</f>
        <v/>
      </c>
      <c r="M76" s="160" t="str">
        <f>IFERROR(IF($F76="","",VLOOKUP($F76,'Data Mercado'!$A$7:$I$300,4,0)),"ND")</f>
      </c>
      <c r="N76" s="161" t="str">
        <f>IFERROR(IF($E76="","",IF($M76&gt;$E76,($E76/$M76)-1,"")),"")</f>
      </c>
      <c r="O76" s="159" t="str">
        <f t="shared" ref="O76:O139" si="21">IF(AND($E76&lt;&gt;"",$M76&lt;&gt;""),IF($N76="","",$M76-$E76),"")</f>
        <v/>
      </c>
      <c r="P76" s="160" t="str">
        <f>IFERROR(IF($F76="","",VLOOKUP($F76,'Data Mercado'!$A$7:$I$300,5,0)),"ND")</f>
      </c>
      <c r="Q76" s="161" t="str">
        <f>IFERROR(IF($E76="","",IF($P76&gt;$E76,($E76/$P76)-1,"")),"")</f>
      </c>
      <c r="R76" s="159" t="str">
        <f t="shared" ref="R76:R139" si="23">IF(AND($E76&lt;&gt;"",$P76&lt;&gt;""),IF($Q76="","",$P76-$E76),"")</f>
        <v/>
      </c>
      <c r="S76" s="160" t="str">
        <f>IFERROR(IF($F76="","",VLOOKUP($F76,'Data Mercado'!$A$7:$I$300,6,0)),"ND")</f>
      </c>
      <c r="T76" s="161" t="str">
        <f>IFERROR(IF($E76="","",IF($S76&gt;$E76,($E76/$S76)-1,"")),"")</f>
      </c>
      <c r="U76" s="159" t="str">
        <f t="shared" ref="U76:U139" si="25">IF(AND($E76&lt;&gt;"",$S76&lt;&gt;""),IF($T76="","",$S76-$E76),"")</f>
        <v/>
      </c>
      <c r="V76" s="160" t="str">
        <f>IFERROR(IF($F76="","",VLOOKUP($F76,'Data Mercado'!$A$7:$I$300,7,0)),"ND")</f>
      </c>
      <c r="W76" s="161" t="str">
        <f>IFERROR(IF($E76="","",IF($V76&gt;$E76,($E76/$V76)-1,"")),"")</f>
      </c>
      <c r="X76" s="159" t="str">
        <f t="shared" ref="X76:X139" si="27">IF(AND($E76&lt;&gt;"",$V76&lt;&gt;""),IF($W76="","",$V76-$E76),"")</f>
        <v/>
      </c>
      <c r="Y76" s="160" t="str">
        <f>IFERROR(IF($F76="","",VLOOKUP($F76,'Data Mercado'!$A$7:$I$300,8,0)),"ND")</f>
      </c>
      <c r="Z76" s="161" t="str">
        <f>IFERROR(IF($E76="","",IF($Y76&gt;$E76,($E76/$Y76)-1,"")),"")</f>
      </c>
      <c r="AA76" s="159" t="str">
        <f t="shared" ref="AA76:AA139" si="29">IF(AND($E76&lt;&gt;"",$Y76&lt;&gt;""),IF($Z76="","",$Y76-$E76),"")</f>
        <v/>
      </c>
      <c r="AB76" s="160" t="str">
        <f>IFERROR(IF($F76="","",VLOOKUP($F76,'Data Mercado'!$A$7:$I$300,9,0)),"ND")</f>
      </c>
      <c r="AC76" s="161" t="str">
        <f>IFERROR(IF($E76="","",IF($AB76&gt;$E76,($E76/$AB76)-1,"")),"")</f>
      </c>
      <c r="AD76" s="159" t="str">
        <f t="shared" ref="AD76:AD139" si="31">IF(AND($E76&lt;&gt;"",$AB76&lt;&gt;""),IF($AC76="","",$AB76-$E76),"")</f>
        <v/>
      </c>
    </row>
    <row r="77" spans="1:30" s="162" customFormat="1" ht="19" customHeight="1">
      <c r="A77" s="164"/>
      <c r="B77" s="165"/>
      <c r="C77" s="143"/>
      <c r="D77" s="143"/>
      <c r="E77" s="196"/>
      <c r="F77" s="160"/>
      <c r="G77" s="160" t="str">
        <f>IFERROR(IF($F77="","",VLOOKUP($F77,'Data Mercado'!$A$7:$I$300,2,0)),"ND")</f>
      </c>
      <c r="H77" s="161" t="str">
        <f>IFERROR(IF($E77="","",IF($G77&gt;$E77,($E77/$G77)-1,"")),"")</f>
      </c>
      <c r="I77" s="159" t="str">
        <f t="shared" si="17"/>
        <v/>
      </c>
      <c r="J77" s="160" t="str">
        <f>IFERROR(IF($F77="","",VLOOKUP($F77,'Data Mercado'!$A$7:$I$300,3,0)),"ND")</f>
      </c>
      <c r="K77" s="161" t="str">
        <f>IFERROR(IF($E77="","",IF($J77&gt;$E77,($E77/$J77)-1,"")),"")</f>
      </c>
      <c r="L77" s="159" t="str">
        <f t="shared" si="19"/>
        <v/>
      </c>
      <c r="M77" s="160" t="str">
        <f>IFERROR(IF($F77="","",VLOOKUP($F77,'Data Mercado'!$A$7:$I$300,4,0)),"ND")</f>
      </c>
      <c r="N77" s="161" t="str">
        <f>IFERROR(IF($E77="","",IF($M77&gt;$E77,($E77/$M77)-1,"")),"")</f>
      </c>
      <c r="O77" s="159" t="str">
        <f t="shared" si="21"/>
        <v/>
      </c>
      <c r="P77" s="160" t="str">
        <f>IFERROR(IF($F77="","",VLOOKUP($F77,'Data Mercado'!$A$7:$I$300,5,0)),"ND")</f>
      </c>
      <c r="Q77" s="161" t="str">
        <f>IFERROR(IF($E77="","",IF($P77&gt;$E77,($E77/$P77)-1,"")),"")</f>
      </c>
      <c r="R77" s="159" t="str">
        <f t="shared" si="23"/>
        <v/>
      </c>
      <c r="S77" s="160" t="str">
        <f>IFERROR(IF($F77="","",VLOOKUP($F77,'Data Mercado'!$A$7:$I$300,6,0)),"ND")</f>
      </c>
      <c r="T77" s="161" t="str">
        <f>IFERROR(IF($E77="","",IF($S77&gt;$E77,($E77/$S77)-1,"")),"")</f>
      </c>
      <c r="U77" s="159" t="str">
        <f t="shared" si="25"/>
        <v/>
      </c>
      <c r="V77" s="160" t="str">
        <f>IFERROR(IF($F77="","",VLOOKUP($F77,'Data Mercado'!$A$7:$I$300,7,0)),"ND")</f>
      </c>
      <c r="W77" s="161" t="str">
        <f>IFERROR(IF($E77="","",IF($V77&gt;$E77,($E77/$V77)-1,"")),"")</f>
      </c>
      <c r="X77" s="159" t="str">
        <f t="shared" si="27"/>
        <v/>
      </c>
      <c r="Y77" s="160" t="str">
        <f>IFERROR(IF($F77="","",VLOOKUP($F77,'Data Mercado'!$A$7:$I$300,8,0)),"ND")</f>
      </c>
      <c r="Z77" s="161" t="str">
        <f>IFERROR(IF($E77="","",IF($Y77&gt;$E77,($E77/$Y77)-1,"")),"")</f>
      </c>
      <c r="AA77" s="159" t="str">
        <f t="shared" si="29"/>
        <v/>
      </c>
      <c r="AB77" s="160" t="str">
        <f>IFERROR(IF($F77="","",VLOOKUP($F77,'Data Mercado'!$A$7:$I$300,9,0)),"ND")</f>
      </c>
      <c r="AC77" s="161" t="str">
        <f>IFERROR(IF($E77="","",IF($AB77&gt;$E77,($E77/$AB77)-1,"")),"")</f>
      </c>
      <c r="AD77" s="159" t="str">
        <f t="shared" si="31"/>
        <v/>
      </c>
    </row>
    <row r="78" spans="1:30" s="162" customFormat="1" ht="19" customHeight="1">
      <c r="A78" s="164"/>
      <c r="B78" s="165"/>
      <c r="C78" s="143"/>
      <c r="D78" s="143"/>
      <c r="E78" s="196"/>
      <c r="F78" s="160"/>
      <c r="G78" s="160" t="str">
        <f>IFERROR(IF($F78="","",VLOOKUP($F78,'Data Mercado'!$A$7:$I$300,2,0)),"ND")</f>
      </c>
      <c r="H78" s="161" t="str">
        <f>IFERROR(IF($E78="","",IF($G78&gt;$E78,($E78/$G78)-1,"")),"")</f>
      </c>
      <c r="I78" s="159" t="str">
        <f t="shared" si="17"/>
        <v/>
      </c>
      <c r="J78" s="160" t="str">
        <f>IFERROR(IF($F78="","",VLOOKUP($F78,'Data Mercado'!$A$7:$I$300,3,0)),"ND")</f>
      </c>
      <c r="K78" s="161" t="str">
        <f>IFERROR(IF($E78="","",IF($J78&gt;$E78,($E78/$J78)-1,"")),"")</f>
      </c>
      <c r="L78" s="159" t="str">
        <f t="shared" si="19"/>
        <v/>
      </c>
      <c r="M78" s="160" t="str">
        <f>IFERROR(IF($F78="","",VLOOKUP($F78,'Data Mercado'!$A$7:$I$300,4,0)),"ND")</f>
      </c>
      <c r="N78" s="161" t="str">
        <f>IFERROR(IF($E78="","",IF($M78&gt;$E78,($E78/$M78)-1,"")),"")</f>
      </c>
      <c r="O78" s="159" t="str">
        <f t="shared" si="21"/>
        <v/>
      </c>
      <c r="P78" s="160" t="str">
        <f>IFERROR(IF($F78="","",VLOOKUP($F78,'Data Mercado'!$A$7:$I$300,5,0)),"ND")</f>
      </c>
      <c r="Q78" s="161" t="str">
        <f>IFERROR(IF($E78="","",IF($P78&gt;$E78,($E78/$P78)-1,"")),"")</f>
      </c>
      <c r="R78" s="159" t="str">
        <f t="shared" si="23"/>
        <v/>
      </c>
      <c r="S78" s="160" t="str">
        <f>IFERROR(IF($F78="","",VLOOKUP($F78,'Data Mercado'!$A$7:$I$300,6,0)),"ND")</f>
      </c>
      <c r="T78" s="161" t="str">
        <f>IFERROR(IF($E78="","",IF($S78&gt;$E78,($E78/$S78)-1,"")),"")</f>
      </c>
      <c r="U78" s="159" t="str">
        <f t="shared" si="25"/>
        <v/>
      </c>
      <c r="V78" s="160" t="str">
        <f>IFERROR(IF($F78="","",VLOOKUP($F78,'Data Mercado'!$A$7:$I$300,7,0)),"ND")</f>
      </c>
      <c r="W78" s="161" t="str">
        <f>IFERROR(IF($E78="","",IF($V78&gt;$E78,($E78/$V78)-1,"")),"")</f>
      </c>
      <c r="X78" s="159" t="str">
        <f t="shared" si="27"/>
        <v/>
      </c>
      <c r="Y78" s="160" t="str">
        <f>IFERROR(IF($F78="","",VLOOKUP($F78,'Data Mercado'!$A$7:$I$300,8,0)),"ND")</f>
      </c>
      <c r="Z78" s="161" t="str">
        <f>IFERROR(IF($E78="","",IF($Y78&gt;$E78,($E78/$Y78)-1,"")),"")</f>
      </c>
      <c r="AA78" s="159" t="str">
        <f t="shared" si="29"/>
        <v/>
      </c>
      <c r="AB78" s="160" t="str">
        <f>IFERROR(IF($F78="","",VLOOKUP($F78,'Data Mercado'!$A$7:$I$300,9,0)),"ND")</f>
      </c>
      <c r="AC78" s="161" t="str">
        <f>IFERROR(IF($E78="","",IF($AB78&gt;$E78,($E78/$AB78)-1,"")),"")</f>
      </c>
      <c r="AD78" s="159" t="str">
        <f t="shared" si="31"/>
        <v/>
      </c>
    </row>
    <row r="79" spans="1:30" s="162" customFormat="1" ht="19" customHeight="1">
      <c r="A79" s="164"/>
      <c r="B79" s="165"/>
      <c r="C79" s="143"/>
      <c r="D79" s="143"/>
      <c r="E79" s="196"/>
      <c r="F79" s="160"/>
      <c r="G79" s="160" t="str">
        <f>IFERROR(IF($F79="","",VLOOKUP($F79,'Data Mercado'!$A$7:$I$300,2,0)),"ND")</f>
      </c>
      <c r="H79" s="161" t="str">
        <f>IFERROR(IF($E79="","",IF($G79&gt;$E79,($E79/$G79)-1,"")),"")</f>
      </c>
      <c r="I79" s="159" t="str">
        <f t="shared" si="17"/>
        <v/>
      </c>
      <c r="J79" s="160" t="str">
        <f>IFERROR(IF($F79="","",VLOOKUP($F79,'Data Mercado'!$A$7:$I$300,3,0)),"ND")</f>
      </c>
      <c r="K79" s="161" t="str">
        <f>IFERROR(IF($E79="","",IF($J79&gt;$E79,($E79/$J79)-1,"")),"")</f>
      </c>
      <c r="L79" s="159" t="str">
        <f t="shared" si="19"/>
        <v/>
      </c>
      <c r="M79" s="160" t="str">
        <f>IFERROR(IF($F79="","",VLOOKUP($F79,'Data Mercado'!$A$7:$I$300,4,0)),"ND")</f>
      </c>
      <c r="N79" s="161" t="str">
        <f>IFERROR(IF($E79="","",IF($M79&gt;$E79,($E79/$M79)-1,"")),"")</f>
      </c>
      <c r="O79" s="159" t="str">
        <f t="shared" si="21"/>
        <v/>
      </c>
      <c r="P79" s="160" t="str">
        <f>IFERROR(IF($F79="","",VLOOKUP($F79,'Data Mercado'!$A$7:$I$300,5,0)),"ND")</f>
      </c>
      <c r="Q79" s="161" t="str">
        <f>IFERROR(IF($E79="","",IF($P79&gt;$E79,($E79/$P79)-1,"")),"")</f>
      </c>
      <c r="R79" s="159" t="str">
        <f t="shared" si="23"/>
        <v/>
      </c>
      <c r="S79" s="160" t="str">
        <f>IFERROR(IF($F79="","",VLOOKUP($F79,'Data Mercado'!$A$7:$I$300,6,0)),"ND")</f>
      </c>
      <c r="T79" s="161" t="str">
        <f>IFERROR(IF($E79="","",IF($S79&gt;$E79,($E79/$S79)-1,"")),"")</f>
      </c>
      <c r="U79" s="159" t="str">
        <f t="shared" si="25"/>
        <v/>
      </c>
      <c r="V79" s="160" t="str">
        <f>IFERROR(IF($F79="","",VLOOKUP($F79,'Data Mercado'!$A$7:$I$300,7,0)),"ND")</f>
      </c>
      <c r="W79" s="161" t="str">
        <f>IFERROR(IF($E79="","",IF($V79&gt;$E79,($E79/$V79)-1,"")),"")</f>
      </c>
      <c r="X79" s="159" t="str">
        <f t="shared" si="27"/>
        <v/>
      </c>
      <c r="Y79" s="160" t="str">
        <f>IFERROR(IF($F79="","",VLOOKUP($F79,'Data Mercado'!$A$7:$I$300,8,0)),"ND")</f>
      </c>
      <c r="Z79" s="161" t="str">
        <f>IFERROR(IF($E79="","",IF($Y79&gt;$E79,($E79/$Y79)-1,"")),"")</f>
      </c>
      <c r="AA79" s="159" t="str">
        <f t="shared" si="29"/>
        <v/>
      </c>
      <c r="AB79" s="160" t="str">
        <f>IFERROR(IF($F79="","",VLOOKUP($F79,'Data Mercado'!$A$7:$I$300,9,0)),"ND")</f>
      </c>
      <c r="AC79" s="161" t="str">
        <f>IFERROR(IF($E79="","",IF($AB79&gt;$E79,($E79/$AB79)-1,"")),"")</f>
      </c>
      <c r="AD79" s="159" t="str">
        <f t="shared" si="31"/>
        <v/>
      </c>
    </row>
    <row r="80" spans="1:30" s="162" customFormat="1" ht="19" customHeight="1">
      <c r="A80" s="164"/>
      <c r="B80" s="165"/>
      <c r="C80" s="143"/>
      <c r="D80" s="143"/>
      <c r="E80" s="196"/>
      <c r="F80" s="160"/>
      <c r="G80" s="160" t="str">
        <f>IFERROR(IF($F80="","",VLOOKUP($F80,'Data Mercado'!$A$7:$I$300,2,0)),"ND")</f>
      </c>
      <c r="H80" s="161" t="str">
        <f>IFERROR(IF($E80="","",IF($G80&gt;$E80,($E80/$G80)-1,"")),"")</f>
      </c>
      <c r="I80" s="159" t="str">
        <f t="shared" si="17"/>
        <v/>
      </c>
      <c r="J80" s="160" t="str">
        <f>IFERROR(IF($F80="","",VLOOKUP($F80,'Data Mercado'!$A$7:$I$300,3,0)),"ND")</f>
      </c>
      <c r="K80" s="161" t="str">
        <f>IFERROR(IF($E80="","",IF($J80&gt;$E80,($E80/$J80)-1,"")),"")</f>
      </c>
      <c r="L80" s="159" t="str">
        <f t="shared" si="19"/>
        <v/>
      </c>
      <c r="M80" s="160" t="str">
        <f>IFERROR(IF($F80="","",VLOOKUP($F80,'Data Mercado'!$A$7:$I$300,4,0)),"ND")</f>
      </c>
      <c r="N80" s="161" t="str">
        <f>IFERROR(IF($E80="","",IF($M80&gt;$E80,($E80/$M80)-1,"")),"")</f>
      </c>
      <c r="O80" s="159" t="str">
        <f t="shared" si="21"/>
        <v/>
      </c>
      <c r="P80" s="160" t="str">
        <f>IFERROR(IF($F80="","",VLOOKUP($F80,'Data Mercado'!$A$7:$I$300,5,0)),"ND")</f>
      </c>
      <c r="Q80" s="161" t="str">
        <f>IFERROR(IF($E80="","",IF($P80&gt;$E80,($E80/$P80)-1,"")),"")</f>
      </c>
      <c r="R80" s="159" t="str">
        <f t="shared" si="23"/>
        <v/>
      </c>
      <c r="S80" s="160" t="str">
        <f>IFERROR(IF($F80="","",VLOOKUP($F80,'Data Mercado'!$A$7:$I$300,6,0)),"ND")</f>
      </c>
      <c r="T80" s="161" t="str">
        <f>IFERROR(IF($E80="","",IF($S80&gt;$E80,($E80/$S80)-1,"")),"")</f>
      </c>
      <c r="U80" s="159" t="str">
        <f t="shared" si="25"/>
        <v/>
      </c>
      <c r="V80" s="160" t="str">
        <f>IFERROR(IF($F80="","",VLOOKUP($F80,'Data Mercado'!$A$7:$I$300,7,0)),"ND")</f>
      </c>
      <c r="W80" s="161" t="str">
        <f>IFERROR(IF($E80="","",IF($V80&gt;$E80,($E80/$V80)-1,"")),"")</f>
      </c>
      <c r="X80" s="159" t="str">
        <f t="shared" si="27"/>
        <v/>
      </c>
      <c r="Y80" s="160" t="str">
        <f>IFERROR(IF($F80="","",VLOOKUP($F80,'Data Mercado'!$A$7:$I$300,8,0)),"ND")</f>
      </c>
      <c r="Z80" s="161" t="str">
        <f>IFERROR(IF($E80="","",IF($Y80&gt;$E80,($E80/$Y80)-1,"")),"")</f>
      </c>
      <c r="AA80" s="159" t="str">
        <f t="shared" si="29"/>
        <v/>
      </c>
      <c r="AB80" s="160" t="str">
        <f>IFERROR(IF($F80="","",VLOOKUP($F80,'Data Mercado'!$A$7:$I$300,9,0)),"ND")</f>
      </c>
      <c r="AC80" s="161" t="str">
        <f>IFERROR(IF($E80="","",IF($AB80&gt;$E80,($E80/$AB80)-1,"")),"")</f>
      </c>
      <c r="AD80" s="159" t="str">
        <f t="shared" si="31"/>
        <v/>
      </c>
    </row>
    <row r="81" spans="1:30" s="162" customFormat="1" ht="19" customHeight="1">
      <c r="A81" s="164"/>
      <c r="B81" s="165"/>
      <c r="C81" s="143"/>
      <c r="D81" s="143"/>
      <c r="E81" s="196"/>
      <c r="F81" s="160"/>
      <c r="G81" s="160" t="str">
        <f>IFERROR(IF($F81="","",VLOOKUP($F81,'Data Mercado'!$A$7:$I$300,2,0)),"ND")</f>
      </c>
      <c r="H81" s="161" t="str">
        <f>IFERROR(IF($E81="","",IF($G81&gt;$E81,($E81/$G81)-1,"")),"")</f>
      </c>
      <c r="I81" s="159" t="str">
        <f t="shared" si="17"/>
        <v/>
      </c>
      <c r="J81" s="160" t="str">
        <f>IFERROR(IF($F81="","",VLOOKUP($F81,'Data Mercado'!$A$7:$I$300,3,0)),"ND")</f>
      </c>
      <c r="K81" s="161" t="str">
        <f>IFERROR(IF($E81="","",IF($J81&gt;$E81,($E81/$J81)-1,"")),"")</f>
      </c>
      <c r="L81" s="159" t="str">
        <f t="shared" si="19"/>
        <v/>
      </c>
      <c r="M81" s="160" t="str">
        <f>IFERROR(IF($F81="","",VLOOKUP($F81,'Data Mercado'!$A$7:$I$300,4,0)),"ND")</f>
      </c>
      <c r="N81" s="161" t="str">
        <f>IFERROR(IF($E81="","",IF($M81&gt;$E81,($E81/$M81)-1,"")),"")</f>
      </c>
      <c r="O81" s="159" t="str">
        <f t="shared" si="21"/>
        <v/>
      </c>
      <c r="P81" s="160" t="str">
        <f>IFERROR(IF($F81="","",VLOOKUP($F81,'Data Mercado'!$A$7:$I$300,5,0)),"ND")</f>
      </c>
      <c r="Q81" s="161" t="str">
        <f>IFERROR(IF($E81="","",IF($P81&gt;$E81,($E81/$P81)-1,"")),"")</f>
      </c>
      <c r="R81" s="159" t="str">
        <f t="shared" si="23"/>
        <v/>
      </c>
      <c r="S81" s="160" t="str">
        <f>IFERROR(IF($F81="","",VLOOKUP($F81,'Data Mercado'!$A$7:$I$300,6,0)),"ND")</f>
      </c>
      <c r="T81" s="161" t="str">
        <f>IFERROR(IF($E81="","",IF($S81&gt;$E81,($E81/$S81)-1,"")),"")</f>
      </c>
      <c r="U81" s="159" t="str">
        <f t="shared" si="25"/>
        <v/>
      </c>
      <c r="V81" s="160" t="str">
        <f>IFERROR(IF($F81="","",VLOOKUP($F81,'Data Mercado'!$A$7:$I$300,7,0)),"ND")</f>
      </c>
      <c r="W81" s="161" t="str">
        <f>IFERROR(IF($E81="","",IF($V81&gt;$E81,($E81/$V81)-1,"")),"")</f>
      </c>
      <c r="X81" s="159" t="str">
        <f t="shared" si="27"/>
        <v/>
      </c>
      <c r="Y81" s="160" t="str">
        <f>IFERROR(IF($F81="","",VLOOKUP($F81,'Data Mercado'!$A$7:$I$300,8,0)),"ND")</f>
      </c>
      <c r="Z81" s="161" t="str">
        <f>IFERROR(IF($E81="","",IF($Y81&gt;$E81,($E81/$Y81)-1,"")),"")</f>
      </c>
      <c r="AA81" s="159" t="str">
        <f t="shared" si="29"/>
        <v/>
      </c>
      <c r="AB81" s="160" t="str">
        <f>IFERROR(IF($F81="","",VLOOKUP($F81,'Data Mercado'!$A$7:$I$300,9,0)),"ND")</f>
      </c>
      <c r="AC81" s="161" t="str">
        <f>IFERROR(IF($E81="","",IF($AB81&gt;$E81,($E81/$AB81)-1,"")),"")</f>
      </c>
      <c r="AD81" s="159" t="str">
        <f t="shared" si="31"/>
        <v/>
      </c>
    </row>
    <row r="82" spans="1:30" s="162" customFormat="1" ht="19" customHeight="1">
      <c r="A82" s="164"/>
      <c r="B82" s="165"/>
      <c r="C82" s="143"/>
      <c r="D82" s="143"/>
      <c r="E82" s="196"/>
      <c r="F82" s="160"/>
      <c r="G82" s="160" t="str">
        <f>IFERROR(IF($F82="","",VLOOKUP($F82,'Data Mercado'!$A$7:$I$300,2,0)),"ND")</f>
      </c>
      <c r="H82" s="161" t="str">
        <f>IFERROR(IF($E82="","",IF($G82&gt;$E82,($E82/$G82)-1,"")),"")</f>
      </c>
      <c r="I82" s="159" t="str">
        <f t="shared" si="17"/>
        <v/>
      </c>
      <c r="J82" s="160" t="str">
        <f>IFERROR(IF($F82="","",VLOOKUP($F82,'Data Mercado'!$A$7:$I$300,3,0)),"ND")</f>
      </c>
      <c r="K82" s="161" t="str">
        <f>IFERROR(IF($E82="","",IF($J82&gt;$E82,($E82/$J82)-1,"")),"")</f>
      </c>
      <c r="L82" s="159" t="str">
        <f t="shared" si="19"/>
        <v/>
      </c>
      <c r="M82" s="160" t="str">
        <f>IFERROR(IF($F82="","",VLOOKUP($F82,'Data Mercado'!$A$7:$I$300,4,0)),"ND")</f>
      </c>
      <c r="N82" s="161" t="str">
        <f>IFERROR(IF($E82="","",IF($M82&gt;$E82,($E82/$M82)-1,"")),"")</f>
      </c>
      <c r="O82" s="159" t="str">
        <f t="shared" si="21"/>
        <v/>
      </c>
      <c r="P82" s="160" t="str">
        <f>IFERROR(IF($F82="","",VLOOKUP($F82,'Data Mercado'!$A$7:$I$300,5,0)),"ND")</f>
      </c>
      <c r="Q82" s="161" t="str">
        <f>IFERROR(IF($E82="","",IF($P82&gt;$E82,($E82/$P82)-1,"")),"")</f>
      </c>
      <c r="R82" s="159" t="str">
        <f t="shared" si="23"/>
        <v/>
      </c>
      <c r="S82" s="160" t="str">
        <f>IFERROR(IF($F82="","",VLOOKUP($F82,'Data Mercado'!$A$7:$I$300,6,0)),"ND")</f>
      </c>
      <c r="T82" s="161" t="str">
        <f>IFERROR(IF($E82="","",IF($S82&gt;$E82,($E82/$S82)-1,"")),"")</f>
      </c>
      <c r="U82" s="159" t="str">
        <f t="shared" si="25"/>
        <v/>
      </c>
      <c r="V82" s="160" t="str">
        <f>IFERROR(IF($F82="","",VLOOKUP($F82,'Data Mercado'!$A$7:$I$300,7,0)),"ND")</f>
      </c>
      <c r="W82" s="161" t="str">
        <f>IFERROR(IF($E82="","",IF($V82&gt;$E82,($E82/$V82)-1,"")),"")</f>
      </c>
      <c r="X82" s="159" t="str">
        <f t="shared" si="27"/>
        <v/>
      </c>
      <c r="Y82" s="160" t="str">
        <f>IFERROR(IF($F82="","",VLOOKUP($F82,'Data Mercado'!$A$7:$I$300,8,0)),"ND")</f>
      </c>
      <c r="Z82" s="161" t="str">
        <f>IFERROR(IF($E82="","",IF($Y82&gt;$E82,($E82/$Y82)-1,"")),"")</f>
      </c>
      <c r="AA82" s="159" t="str">
        <f t="shared" si="29"/>
        <v/>
      </c>
      <c r="AB82" s="160" t="str">
        <f>IFERROR(IF($F82="","",VLOOKUP($F82,'Data Mercado'!$A$7:$I$300,9,0)),"ND")</f>
      </c>
      <c r="AC82" s="161" t="str">
        <f>IFERROR(IF($E82="","",IF($AB82&gt;$E82,($E82/$AB82)-1,"")),"")</f>
      </c>
      <c r="AD82" s="159" t="str">
        <f t="shared" si="31"/>
        <v/>
      </c>
    </row>
    <row r="83" spans="1:30" s="162" customFormat="1" ht="19" customHeight="1">
      <c r="A83" s="164"/>
      <c r="B83" s="165"/>
      <c r="C83" s="143"/>
      <c r="D83" s="143"/>
      <c r="E83" s="196"/>
      <c r="F83" s="160"/>
      <c r="G83" s="160" t="str">
        <f>IFERROR(IF($F83="","",VLOOKUP($F83,'Data Mercado'!$A$7:$I$300,2,0)),"ND")</f>
      </c>
      <c r="H83" s="161" t="str">
        <f>IFERROR(IF($E83="","",IF($G83&gt;$E83,($E83/$G83)-1,"")),"")</f>
      </c>
      <c r="I83" s="159" t="str">
        <f t="shared" si="17"/>
        <v/>
      </c>
      <c r="J83" s="160" t="str">
        <f>IFERROR(IF($F83="","",VLOOKUP($F83,'Data Mercado'!$A$7:$I$300,3,0)),"ND")</f>
      </c>
      <c r="K83" s="161" t="str">
        <f>IFERROR(IF($E83="","",IF($J83&gt;$E83,($E83/$J83)-1,"")),"")</f>
      </c>
      <c r="L83" s="159" t="str">
        <f t="shared" si="19"/>
        <v/>
      </c>
      <c r="M83" s="160" t="str">
        <f>IFERROR(IF($F83="","",VLOOKUP($F83,'Data Mercado'!$A$7:$I$300,4,0)),"ND")</f>
      </c>
      <c r="N83" s="161" t="str">
        <f>IFERROR(IF($E83="","",IF($M83&gt;$E83,($E83/$M83)-1,"")),"")</f>
      </c>
      <c r="O83" s="159" t="str">
        <f t="shared" si="21"/>
        <v/>
      </c>
      <c r="P83" s="160" t="str">
        <f>IFERROR(IF($F83="","",VLOOKUP($F83,'Data Mercado'!$A$7:$I$300,5,0)),"ND")</f>
      </c>
      <c r="Q83" s="161" t="str">
        <f>IFERROR(IF($E83="","",IF($P83&gt;$E83,($E83/$P83)-1,"")),"")</f>
      </c>
      <c r="R83" s="159" t="str">
        <f t="shared" si="23"/>
        <v/>
      </c>
      <c r="S83" s="160" t="str">
        <f>IFERROR(IF($F83="","",VLOOKUP($F83,'Data Mercado'!$A$7:$I$300,6,0)),"ND")</f>
      </c>
      <c r="T83" s="161" t="str">
        <f>IFERROR(IF($E83="","",IF($S83&gt;$E83,($E83/$S83)-1,"")),"")</f>
      </c>
      <c r="U83" s="159" t="str">
        <f t="shared" si="25"/>
        <v/>
      </c>
      <c r="V83" s="160" t="str">
        <f>IFERROR(IF($F83="","",VLOOKUP($F83,'Data Mercado'!$A$7:$I$300,7,0)),"ND")</f>
      </c>
      <c r="W83" s="161" t="str">
        <f>IFERROR(IF($E83="","",IF($V83&gt;$E83,($E83/$V83)-1,"")),"")</f>
      </c>
      <c r="X83" s="159" t="str">
        <f t="shared" si="27"/>
        <v/>
      </c>
      <c r="Y83" s="160" t="str">
        <f>IFERROR(IF($F83="","",VLOOKUP($F83,'Data Mercado'!$A$7:$I$300,8,0)),"ND")</f>
      </c>
      <c r="Z83" s="161" t="str">
        <f>IFERROR(IF($E83="","",IF($Y83&gt;$E83,($E83/$Y83)-1,"")),"")</f>
      </c>
      <c r="AA83" s="159" t="str">
        <f t="shared" si="29"/>
        <v/>
      </c>
      <c r="AB83" s="160" t="str">
        <f>IFERROR(IF($F83="","",VLOOKUP($F83,'Data Mercado'!$A$7:$I$300,9,0)),"ND")</f>
      </c>
      <c r="AC83" s="161" t="str">
        <f>IFERROR(IF($E83="","",IF($AB83&gt;$E83,($E83/$AB83)-1,"")),"")</f>
      </c>
      <c r="AD83" s="159" t="str">
        <f t="shared" si="31"/>
        <v/>
      </c>
    </row>
    <row r="84" spans="1:30" s="162" customFormat="1" ht="19" customHeight="1">
      <c r="A84" s="164"/>
      <c r="B84" s="165"/>
      <c r="C84" s="143"/>
      <c r="D84" s="143"/>
      <c r="E84" s="196"/>
      <c r="F84" s="160"/>
      <c r="G84" s="160" t="str">
        <f>IFERROR(IF($F84="","",VLOOKUP($F84,'Data Mercado'!$A$7:$I$300,2,0)),"ND")</f>
      </c>
      <c r="H84" s="161" t="str">
        <f>IFERROR(IF($E84="","",IF($G84&gt;$E84,($E84/$G84)-1,"")),"")</f>
      </c>
      <c r="I84" s="159" t="str">
        <f t="shared" si="17"/>
        <v/>
      </c>
      <c r="J84" s="160" t="str">
        <f>IFERROR(IF($F84="","",VLOOKUP($F84,'Data Mercado'!$A$7:$I$300,3,0)),"ND")</f>
      </c>
      <c r="K84" s="161" t="str">
        <f>IFERROR(IF($E84="","",IF($J84&gt;$E84,($E84/$J84)-1,"")),"")</f>
      </c>
      <c r="L84" s="159" t="str">
        <f t="shared" si="19"/>
        <v/>
      </c>
      <c r="M84" s="160" t="str">
        <f>IFERROR(IF($F84="","",VLOOKUP($F84,'Data Mercado'!$A$7:$I$300,4,0)),"ND")</f>
      </c>
      <c r="N84" s="161" t="str">
        <f>IFERROR(IF($E84="","",IF($M84&gt;$E84,($E84/$M84)-1,"")),"")</f>
      </c>
      <c r="O84" s="159" t="str">
        <f t="shared" si="21"/>
        <v/>
      </c>
      <c r="P84" s="160" t="str">
        <f>IFERROR(IF($F84="","",VLOOKUP($F84,'Data Mercado'!$A$7:$I$300,5,0)),"ND")</f>
      </c>
      <c r="Q84" s="161" t="str">
        <f>IFERROR(IF($E84="","",IF($P84&gt;$E84,($E84/$P84)-1,"")),"")</f>
      </c>
      <c r="R84" s="159" t="str">
        <f t="shared" si="23"/>
        <v/>
      </c>
      <c r="S84" s="160" t="str">
        <f>IFERROR(IF($F84="","",VLOOKUP($F84,'Data Mercado'!$A$7:$I$300,6,0)),"ND")</f>
      </c>
      <c r="T84" s="161" t="str">
        <f>IFERROR(IF($E84="","",IF($S84&gt;$E84,($E84/$S84)-1,"")),"")</f>
      </c>
      <c r="U84" s="159" t="str">
        <f t="shared" si="25"/>
        <v/>
      </c>
      <c r="V84" s="160" t="str">
        <f>IFERROR(IF($F84="","",VLOOKUP($F84,'Data Mercado'!$A$7:$I$300,7,0)),"ND")</f>
      </c>
      <c r="W84" s="161" t="str">
        <f>IFERROR(IF($E84="","",IF($V84&gt;$E84,($E84/$V84)-1,"")),"")</f>
      </c>
      <c r="X84" s="159" t="str">
        <f t="shared" si="27"/>
        <v/>
      </c>
      <c r="Y84" s="160" t="str">
        <f>IFERROR(IF($F84="","",VLOOKUP($F84,'Data Mercado'!$A$7:$I$300,8,0)),"ND")</f>
      </c>
      <c r="Z84" s="161" t="str">
        <f>IFERROR(IF($E84="","",IF($Y84&gt;$E84,($E84/$Y84)-1,"")),"")</f>
      </c>
      <c r="AA84" s="159" t="str">
        <f t="shared" si="29"/>
        <v/>
      </c>
      <c r="AB84" s="160" t="str">
        <f>IFERROR(IF($F84="","",VLOOKUP($F84,'Data Mercado'!$A$7:$I$300,9,0)),"ND")</f>
      </c>
      <c r="AC84" s="161" t="str">
        <f>IFERROR(IF($E84="","",IF($AB84&gt;$E84,($E84/$AB84)-1,"")),"")</f>
      </c>
      <c r="AD84" s="159" t="str">
        <f t="shared" si="31"/>
        <v/>
      </c>
    </row>
    <row r="85" spans="1:30" s="162" customFormat="1" ht="19" customHeight="1">
      <c r="A85" s="164"/>
      <c r="B85" s="165"/>
      <c r="C85" s="143"/>
      <c r="D85" s="143"/>
      <c r="E85" s="196"/>
      <c r="F85" s="160"/>
      <c r="G85" s="160" t="str">
        <f>IFERROR(IF($F85="","",VLOOKUP($F85,'Data Mercado'!$A$7:$I$300,2,0)),"ND")</f>
      </c>
      <c r="H85" s="161" t="str">
        <f>IFERROR(IF($E85="","",IF($G85&gt;$E85,($E85/$G85)-1,"")),"")</f>
      </c>
      <c r="I85" s="159" t="str">
        <f t="shared" si="17"/>
        <v/>
      </c>
      <c r="J85" s="160" t="str">
        <f>IFERROR(IF($F85="","",VLOOKUP($F85,'Data Mercado'!$A$7:$I$300,3,0)),"ND")</f>
      </c>
      <c r="K85" s="161" t="str">
        <f>IFERROR(IF($E85="","",IF($J85&gt;$E85,($E85/$J85)-1,"")),"")</f>
      </c>
      <c r="L85" s="159" t="str">
        <f t="shared" si="19"/>
        <v/>
      </c>
      <c r="M85" s="160" t="str">
        <f>IFERROR(IF($F85="","",VLOOKUP($F85,'Data Mercado'!$A$7:$I$300,4,0)),"ND")</f>
      </c>
      <c r="N85" s="161" t="str">
        <f>IFERROR(IF($E85="","",IF($M85&gt;$E85,($E85/$M85)-1,"")),"")</f>
      </c>
      <c r="O85" s="159" t="str">
        <f t="shared" si="21"/>
        <v/>
      </c>
      <c r="P85" s="160" t="str">
        <f>IFERROR(IF($F85="","",VLOOKUP($F85,'Data Mercado'!$A$7:$I$300,5,0)),"ND")</f>
      </c>
      <c r="Q85" s="161" t="str">
        <f>IFERROR(IF($E85="","",IF($P85&gt;$E85,($E85/$P85)-1,"")),"")</f>
      </c>
      <c r="R85" s="159" t="str">
        <f t="shared" si="23"/>
        <v/>
      </c>
      <c r="S85" s="160" t="str">
        <f>IFERROR(IF($F85="","",VLOOKUP($F85,'Data Mercado'!$A$7:$I$300,6,0)),"ND")</f>
      </c>
      <c r="T85" s="161" t="str">
        <f>IFERROR(IF($E85="","",IF($S85&gt;$E85,($E85/$S85)-1,"")),"")</f>
      </c>
      <c r="U85" s="159" t="str">
        <f t="shared" si="25"/>
        <v/>
      </c>
      <c r="V85" s="160" t="str">
        <f>IFERROR(IF($F85="","",VLOOKUP($F85,'Data Mercado'!$A$7:$I$300,7,0)),"ND")</f>
      </c>
      <c r="W85" s="161" t="str">
        <f>IFERROR(IF($E85="","",IF($V85&gt;$E85,($E85/$V85)-1,"")),"")</f>
      </c>
      <c r="X85" s="159" t="str">
        <f t="shared" si="27"/>
        <v/>
      </c>
      <c r="Y85" s="160" t="str">
        <f>IFERROR(IF($F85="","",VLOOKUP($F85,'Data Mercado'!$A$7:$I$300,8,0)),"ND")</f>
      </c>
      <c r="Z85" s="161" t="str">
        <f>IFERROR(IF($E85="","",IF($Y85&gt;$E85,($E85/$Y85)-1,"")),"")</f>
      </c>
      <c r="AA85" s="159" t="str">
        <f t="shared" si="29"/>
        <v/>
      </c>
      <c r="AB85" s="160" t="str">
        <f>IFERROR(IF($F85="","",VLOOKUP($F85,'Data Mercado'!$A$7:$I$300,9,0)),"ND")</f>
      </c>
      <c r="AC85" s="161" t="str">
        <f>IFERROR(IF($E85="","",IF($AB85&gt;$E85,($E85/$AB85)-1,"")),"")</f>
      </c>
      <c r="AD85" s="159" t="str">
        <f t="shared" si="31"/>
        <v/>
      </c>
    </row>
    <row r="86" spans="1:30" s="162" customFormat="1" ht="19" customHeight="1">
      <c r="A86" s="164"/>
      <c r="B86" s="165"/>
      <c r="C86" s="143"/>
      <c r="D86" s="143"/>
      <c r="E86" s="196"/>
      <c r="F86" s="160"/>
      <c r="G86" s="160" t="str">
        <f>IFERROR(IF($F86="","",VLOOKUP($F86,'Data Mercado'!$A$7:$I$300,2,0)),"ND")</f>
      </c>
      <c r="H86" s="161" t="str">
        <f>IFERROR(IF($E86="","",IF($G86&gt;$E86,($E86/$G86)-1,"")),"")</f>
      </c>
      <c r="I86" s="159" t="str">
        <f t="shared" si="17"/>
        <v/>
      </c>
      <c r="J86" s="160" t="str">
        <f>IFERROR(IF($F86="","",VLOOKUP($F86,'Data Mercado'!$A$7:$I$300,3,0)),"ND")</f>
      </c>
      <c r="K86" s="161" t="str">
        <f>IFERROR(IF($E86="","",IF($J86&gt;$E86,($E86/$J86)-1,"")),"")</f>
      </c>
      <c r="L86" s="159" t="str">
        <f t="shared" si="19"/>
        <v/>
      </c>
      <c r="M86" s="160" t="str">
        <f>IFERROR(IF($F86="","",VLOOKUP($F86,'Data Mercado'!$A$7:$I$300,4,0)),"ND")</f>
      </c>
      <c r="N86" s="161" t="str">
        <f>IFERROR(IF($E86="","",IF($M86&gt;$E86,($E86/$M86)-1,"")),"")</f>
      </c>
      <c r="O86" s="159" t="str">
        <f t="shared" si="21"/>
        <v/>
      </c>
      <c r="P86" s="160" t="str">
        <f>IFERROR(IF($F86="","",VLOOKUP($F86,'Data Mercado'!$A$7:$I$300,5,0)),"ND")</f>
      </c>
      <c r="Q86" s="161" t="str">
        <f>IFERROR(IF($E86="","",IF($P86&gt;$E86,($E86/$P86)-1,"")),"")</f>
      </c>
      <c r="R86" s="159" t="str">
        <f t="shared" si="23"/>
        <v/>
      </c>
      <c r="S86" s="160" t="str">
        <f>IFERROR(IF($F86="","",VLOOKUP($F86,'Data Mercado'!$A$7:$I$300,6,0)),"ND")</f>
      </c>
      <c r="T86" s="161" t="str">
        <f>IFERROR(IF($E86="","",IF($S86&gt;$E86,($E86/$S86)-1,"")),"")</f>
      </c>
      <c r="U86" s="159" t="str">
        <f t="shared" si="25"/>
        <v/>
      </c>
      <c r="V86" s="160" t="str">
        <f>IFERROR(IF($F86="","",VLOOKUP($F86,'Data Mercado'!$A$7:$I$300,7,0)),"ND")</f>
      </c>
      <c r="W86" s="161" t="str">
        <f>IFERROR(IF($E86="","",IF($V86&gt;$E86,($E86/$V86)-1,"")),"")</f>
      </c>
      <c r="X86" s="159" t="str">
        <f t="shared" si="27"/>
        <v/>
      </c>
      <c r="Y86" s="160" t="str">
        <f>IFERROR(IF($F86="","",VLOOKUP($F86,'Data Mercado'!$A$7:$I$300,8,0)),"ND")</f>
      </c>
      <c r="Z86" s="161" t="str">
        <f>IFERROR(IF($E86="","",IF($Y86&gt;$E86,($E86/$Y86)-1,"")),"")</f>
      </c>
      <c r="AA86" s="159" t="str">
        <f t="shared" si="29"/>
        <v/>
      </c>
      <c r="AB86" s="160" t="str">
        <f>IFERROR(IF($F86="","",VLOOKUP($F86,'Data Mercado'!$A$7:$I$300,9,0)),"ND")</f>
      </c>
      <c r="AC86" s="161" t="str">
        <f>IFERROR(IF($E86="","",IF($AB86&gt;$E86,($E86/$AB86)-1,"")),"")</f>
      </c>
      <c r="AD86" s="159" t="str">
        <f t="shared" si="31"/>
        <v/>
      </c>
    </row>
    <row r="87" spans="1:30" s="162" customFormat="1" ht="19" customHeight="1">
      <c r="A87" s="164"/>
      <c r="B87" s="165"/>
      <c r="C87" s="143"/>
      <c r="D87" s="143"/>
      <c r="E87" s="196"/>
      <c r="F87" s="160"/>
      <c r="G87" s="160" t="str">
        <f>IFERROR(IF($F87="","",VLOOKUP($F87,'Data Mercado'!$A$7:$I$300,2,0)),"ND")</f>
      </c>
      <c r="H87" s="161" t="str">
        <f>IFERROR(IF($E87="","",IF($G87&gt;$E87,($E87/$G87)-1,"")),"")</f>
      </c>
      <c r="I87" s="159" t="str">
        <f t="shared" si="17"/>
        <v/>
      </c>
      <c r="J87" s="160" t="str">
        <f>IFERROR(IF($F87="","",VLOOKUP($F87,'Data Mercado'!$A$7:$I$300,3,0)),"ND")</f>
      </c>
      <c r="K87" s="161" t="str">
        <f>IFERROR(IF($E87="","",IF($J87&gt;$E87,($E87/$J87)-1,"")),"")</f>
      </c>
      <c r="L87" s="159" t="str">
        <f t="shared" si="19"/>
        <v/>
      </c>
      <c r="M87" s="160" t="str">
        <f>IFERROR(IF($F87="","",VLOOKUP($F87,'Data Mercado'!$A$7:$I$300,4,0)),"ND")</f>
      </c>
      <c r="N87" s="161" t="str">
        <f>IFERROR(IF($E87="","",IF($M87&gt;$E87,($E87/$M87)-1,"")),"")</f>
      </c>
      <c r="O87" s="159" t="str">
        <f t="shared" si="21"/>
        <v/>
      </c>
      <c r="P87" s="160" t="str">
        <f>IFERROR(IF($F87="","",VLOOKUP($F87,'Data Mercado'!$A$7:$I$300,5,0)),"ND")</f>
      </c>
      <c r="Q87" s="161" t="str">
        <f>IFERROR(IF($E87="","",IF($P87&gt;$E87,($E87/$P87)-1,"")),"")</f>
      </c>
      <c r="R87" s="159" t="str">
        <f t="shared" si="23"/>
        <v/>
      </c>
      <c r="S87" s="160" t="str">
        <f>IFERROR(IF($F87="","",VLOOKUP($F87,'Data Mercado'!$A$7:$I$300,6,0)),"ND")</f>
      </c>
      <c r="T87" s="161" t="str">
        <f>IFERROR(IF($E87="","",IF($S87&gt;$E87,($E87/$S87)-1,"")),"")</f>
      </c>
      <c r="U87" s="159" t="str">
        <f t="shared" si="25"/>
        <v/>
      </c>
      <c r="V87" s="160" t="str">
        <f>IFERROR(IF($F87="","",VLOOKUP($F87,'Data Mercado'!$A$7:$I$300,7,0)),"ND")</f>
      </c>
      <c r="W87" s="161" t="str">
        <f>IFERROR(IF($E87="","",IF($V87&gt;$E87,($E87/$V87)-1,"")),"")</f>
      </c>
      <c r="X87" s="159" t="str">
        <f t="shared" si="27"/>
        <v/>
      </c>
      <c r="Y87" s="160" t="str">
        <f>IFERROR(IF($F87="","",VLOOKUP($F87,'Data Mercado'!$A$7:$I$300,8,0)),"ND")</f>
      </c>
      <c r="Z87" s="161" t="str">
        <f>IFERROR(IF($E87="","",IF($Y87&gt;$E87,($E87/$Y87)-1,"")),"")</f>
      </c>
      <c r="AA87" s="159" t="str">
        <f t="shared" si="29"/>
        <v/>
      </c>
      <c r="AB87" s="160" t="str">
        <f>IFERROR(IF($F87="","",VLOOKUP($F87,'Data Mercado'!$A$7:$I$300,9,0)),"ND")</f>
      </c>
      <c r="AC87" s="161" t="str">
        <f>IFERROR(IF($E87="","",IF($AB87&gt;$E87,($E87/$AB87)-1,"")),"")</f>
      </c>
      <c r="AD87" s="159" t="str">
        <f t="shared" si="31"/>
        <v/>
      </c>
    </row>
    <row r="88" spans="1:30" s="162" customFormat="1" ht="19" customHeight="1">
      <c r="A88" s="164"/>
      <c r="B88" s="165"/>
      <c r="C88" s="143"/>
      <c r="D88" s="143"/>
      <c r="E88" s="196"/>
      <c r="F88" s="160"/>
      <c r="G88" s="160" t="str">
        <f>IFERROR(IF($F88="","",VLOOKUP($F88,'Data Mercado'!$A$7:$I$300,2,0)),"ND")</f>
      </c>
      <c r="H88" s="161" t="str">
        <f>IFERROR(IF($E88="","",IF($G88&gt;$E88,($E88/$G88)-1,"")),"")</f>
      </c>
      <c r="I88" s="159" t="str">
        <f t="shared" si="17"/>
        <v/>
      </c>
      <c r="J88" s="160" t="str">
        <f>IFERROR(IF($F88="","",VLOOKUP($F88,'Data Mercado'!$A$7:$I$300,3,0)),"ND")</f>
      </c>
      <c r="K88" s="161" t="str">
        <f>IFERROR(IF($E88="","",IF($J88&gt;$E88,($E88/$J88)-1,"")),"")</f>
      </c>
      <c r="L88" s="159" t="str">
        <f t="shared" si="19"/>
        <v/>
      </c>
      <c r="M88" s="160" t="str">
        <f>IFERROR(IF($F88="","",VLOOKUP($F88,'Data Mercado'!$A$7:$I$300,4,0)),"ND")</f>
      </c>
      <c r="N88" s="161" t="str">
        <f>IFERROR(IF($E88="","",IF($M88&gt;$E88,($E88/$M88)-1,"")),"")</f>
      </c>
      <c r="O88" s="159" t="str">
        <f t="shared" si="21"/>
        <v/>
      </c>
      <c r="P88" s="160" t="str">
        <f>IFERROR(IF($F88="","",VLOOKUP($F88,'Data Mercado'!$A$7:$I$300,5,0)),"ND")</f>
      </c>
      <c r="Q88" s="161" t="str">
        <f>IFERROR(IF($E88="","",IF($P88&gt;$E88,($E88/$P88)-1,"")),"")</f>
      </c>
      <c r="R88" s="159" t="str">
        <f t="shared" si="23"/>
        <v/>
      </c>
      <c r="S88" s="160" t="str">
        <f>IFERROR(IF($F88="","",VLOOKUP($F88,'Data Mercado'!$A$7:$I$300,6,0)),"ND")</f>
      </c>
      <c r="T88" s="161" t="str">
        <f>IFERROR(IF($E88="","",IF($S88&gt;$E88,($E88/$S88)-1,"")),"")</f>
      </c>
      <c r="U88" s="159" t="str">
        <f t="shared" si="25"/>
        <v/>
      </c>
      <c r="V88" s="160" t="str">
        <f>IFERROR(IF($F88="","",VLOOKUP($F88,'Data Mercado'!$A$7:$I$300,7,0)),"ND")</f>
      </c>
      <c r="W88" s="161" t="str">
        <f>IFERROR(IF($E88="","",IF($V88&gt;$E88,($E88/$V88)-1,"")),"")</f>
      </c>
      <c r="X88" s="159" t="str">
        <f t="shared" si="27"/>
        <v/>
      </c>
      <c r="Y88" s="160" t="str">
        <f>IFERROR(IF($F88="","",VLOOKUP($F88,'Data Mercado'!$A$7:$I$300,8,0)),"ND")</f>
      </c>
      <c r="Z88" s="161" t="str">
        <f>IFERROR(IF($E88="","",IF($Y88&gt;$E88,($E88/$Y88)-1,"")),"")</f>
      </c>
      <c r="AA88" s="159" t="str">
        <f t="shared" si="29"/>
        <v/>
      </c>
      <c r="AB88" s="160" t="str">
        <f>IFERROR(IF($F88="","",VLOOKUP($F88,'Data Mercado'!$A$7:$I$300,9,0)),"ND")</f>
      </c>
      <c r="AC88" s="161" t="str">
        <f>IFERROR(IF($E88="","",IF($AB88&gt;$E88,($E88/$AB88)-1,"")),"")</f>
      </c>
      <c r="AD88" s="159" t="str">
        <f t="shared" si="31"/>
        <v/>
      </c>
    </row>
    <row r="89" spans="1:30" s="162" customFormat="1" ht="19" customHeight="1">
      <c r="A89" s="164"/>
      <c r="B89" s="165"/>
      <c r="C89" s="143"/>
      <c r="D89" s="143"/>
      <c r="E89" s="196"/>
      <c r="F89" s="160"/>
      <c r="G89" s="160" t="str">
        <f>IFERROR(IF($F89="","",VLOOKUP($F89,'Data Mercado'!$A$7:$I$300,2,0)),"ND")</f>
      </c>
      <c r="H89" s="161" t="str">
        <f>IFERROR(IF($E89="","",IF($G89&gt;$E89,($E89/$G89)-1,"")),"")</f>
      </c>
      <c r="I89" s="159" t="str">
        <f t="shared" si="17"/>
        <v/>
      </c>
      <c r="J89" s="160" t="str">
        <f>IFERROR(IF($F89="","",VLOOKUP($F89,'Data Mercado'!$A$7:$I$300,3,0)),"ND")</f>
      </c>
      <c r="K89" s="161" t="str">
        <f>IFERROR(IF($E89="","",IF($J89&gt;$E89,($E89/$J89)-1,"")),"")</f>
      </c>
      <c r="L89" s="159" t="str">
        <f t="shared" si="19"/>
        <v/>
      </c>
      <c r="M89" s="160" t="str">
        <f>IFERROR(IF($F89="","",VLOOKUP($F89,'Data Mercado'!$A$7:$I$300,4,0)),"ND")</f>
      </c>
      <c r="N89" s="161" t="str">
        <f>IFERROR(IF($E89="","",IF($M89&gt;$E89,($E89/$M89)-1,"")),"")</f>
      </c>
      <c r="O89" s="159" t="str">
        <f t="shared" si="21"/>
        <v/>
      </c>
      <c r="P89" s="160" t="str">
        <f>IFERROR(IF($F89="","",VLOOKUP($F89,'Data Mercado'!$A$7:$I$300,5,0)),"ND")</f>
      </c>
      <c r="Q89" s="161" t="str">
        <f>IFERROR(IF($E89="","",IF($P89&gt;$E89,($E89/$P89)-1,"")),"")</f>
      </c>
      <c r="R89" s="159" t="str">
        <f t="shared" si="23"/>
        <v/>
      </c>
      <c r="S89" s="160" t="str">
        <f>IFERROR(IF($F89="","",VLOOKUP($F89,'Data Mercado'!$A$7:$I$300,6,0)),"ND")</f>
      </c>
      <c r="T89" s="161" t="str">
        <f>IFERROR(IF($E89="","",IF($S89&gt;$E89,($E89/$S89)-1,"")),"")</f>
      </c>
      <c r="U89" s="159" t="str">
        <f t="shared" si="25"/>
        <v/>
      </c>
      <c r="V89" s="160" t="str">
        <f>IFERROR(IF($F89="","",VLOOKUP($F89,'Data Mercado'!$A$7:$I$300,7,0)),"ND")</f>
      </c>
      <c r="W89" s="161" t="str">
        <f>IFERROR(IF($E89="","",IF($V89&gt;$E89,($E89/$V89)-1,"")),"")</f>
      </c>
      <c r="X89" s="159" t="str">
        <f t="shared" si="27"/>
        <v/>
      </c>
      <c r="Y89" s="160" t="str">
        <f>IFERROR(IF($F89="","",VLOOKUP($F89,'Data Mercado'!$A$7:$I$300,8,0)),"ND")</f>
      </c>
      <c r="Z89" s="161" t="str">
        <f>IFERROR(IF($E89="","",IF($Y89&gt;$E89,($E89/$Y89)-1,"")),"")</f>
      </c>
      <c r="AA89" s="159" t="str">
        <f t="shared" si="29"/>
        <v/>
      </c>
      <c r="AB89" s="160" t="str">
        <f>IFERROR(IF($F89="","",VLOOKUP($F89,'Data Mercado'!$A$7:$I$300,9,0)),"ND")</f>
      </c>
      <c r="AC89" s="161" t="str">
        <f>IFERROR(IF($E89="","",IF($AB89&gt;$E89,($E89/$AB89)-1,"")),"")</f>
      </c>
      <c r="AD89" s="159" t="str">
        <f t="shared" si="31"/>
        <v/>
      </c>
    </row>
    <row r="90" spans="1:30" s="162" customFormat="1" ht="19" customHeight="1">
      <c r="A90" s="164"/>
      <c r="B90" s="165"/>
      <c r="C90" s="143"/>
      <c r="D90" s="143"/>
      <c r="E90" s="196"/>
      <c r="F90" s="160"/>
      <c r="G90" s="160" t="str">
        <f>IFERROR(IF($F90="","",VLOOKUP($F90,'Data Mercado'!$A$7:$I$300,2,0)),"ND")</f>
      </c>
      <c r="H90" s="161" t="str">
        <f>IFERROR(IF($E90="","",IF($G90&gt;$E90,($E90/$G90)-1,"")),"")</f>
      </c>
      <c r="I90" s="159" t="str">
        <f t="shared" si="17"/>
        <v/>
      </c>
      <c r="J90" s="160" t="str">
        <f>IFERROR(IF($F90="","",VLOOKUP($F90,'Data Mercado'!$A$7:$I$300,3,0)),"ND")</f>
      </c>
      <c r="K90" s="161" t="str">
        <f>IFERROR(IF($E90="","",IF($J90&gt;$E90,($E90/$J90)-1,"")),"")</f>
      </c>
      <c r="L90" s="159" t="str">
        <f t="shared" si="19"/>
        <v/>
      </c>
      <c r="M90" s="160" t="str">
        <f>IFERROR(IF($F90="","",VLOOKUP($F90,'Data Mercado'!$A$7:$I$300,4,0)),"ND")</f>
      </c>
      <c r="N90" s="161" t="str">
        <f>IFERROR(IF($E90="","",IF($M90&gt;$E90,($E90/$M90)-1,"")),"")</f>
      </c>
      <c r="O90" s="159" t="str">
        <f t="shared" si="21"/>
        <v/>
      </c>
      <c r="P90" s="160" t="str">
        <f>IFERROR(IF($F90="","",VLOOKUP($F90,'Data Mercado'!$A$7:$I$300,5,0)),"ND")</f>
      </c>
      <c r="Q90" s="161" t="str">
        <f>IFERROR(IF($E90="","",IF($P90&gt;$E90,($E90/$P90)-1,"")),"")</f>
      </c>
      <c r="R90" s="159" t="str">
        <f t="shared" si="23"/>
        <v/>
      </c>
      <c r="S90" s="160" t="str">
        <f>IFERROR(IF($F90="","",VLOOKUP($F90,'Data Mercado'!$A$7:$I$300,6,0)),"ND")</f>
      </c>
      <c r="T90" s="161" t="str">
        <f>IFERROR(IF($E90="","",IF($S90&gt;$E90,($E90/$S90)-1,"")),"")</f>
      </c>
      <c r="U90" s="159" t="str">
        <f t="shared" si="25"/>
        <v/>
      </c>
      <c r="V90" s="160" t="str">
        <f>IFERROR(IF($F90="","",VLOOKUP($F90,'Data Mercado'!$A$7:$I$300,7,0)),"ND")</f>
      </c>
      <c r="W90" s="161" t="str">
        <f>IFERROR(IF($E90="","",IF($V90&gt;$E90,($E90/$V90)-1,"")),"")</f>
      </c>
      <c r="X90" s="159" t="str">
        <f t="shared" si="27"/>
        <v/>
      </c>
      <c r="Y90" s="160" t="str">
        <f>IFERROR(IF($F90="","",VLOOKUP($F90,'Data Mercado'!$A$7:$I$300,8,0)),"ND")</f>
      </c>
      <c r="Z90" s="161" t="str">
        <f>IFERROR(IF($E90="","",IF($Y90&gt;$E90,($E90/$Y90)-1,"")),"")</f>
      </c>
      <c r="AA90" s="159" t="str">
        <f t="shared" si="29"/>
        <v/>
      </c>
      <c r="AB90" s="160" t="str">
        <f>IFERROR(IF($F90="","",VLOOKUP($F90,'Data Mercado'!$A$7:$I$300,9,0)),"ND")</f>
      </c>
      <c r="AC90" s="161" t="str">
        <f>IFERROR(IF($E90="","",IF($AB90&gt;$E90,($E90/$AB90)-1,"")),"")</f>
      </c>
      <c r="AD90" s="159" t="str">
        <f t="shared" si="31"/>
        <v/>
      </c>
    </row>
    <row r="91" spans="1:30" s="162" customFormat="1" ht="19" customHeight="1">
      <c r="A91" s="164"/>
      <c r="B91" s="165"/>
      <c r="C91" s="143"/>
      <c r="D91" s="143"/>
      <c r="E91" s="196"/>
      <c r="F91" s="160"/>
      <c r="G91" s="160" t="str">
        <f>IFERROR(IF($F91="","",VLOOKUP($F91,'Data Mercado'!$A$7:$I$300,2,0)),"ND")</f>
      </c>
      <c r="H91" s="161" t="str">
        <f>IFERROR(IF($E91="","",IF($G91&gt;$E91,($E91/$G91)-1,"")),"")</f>
      </c>
      <c r="I91" s="159" t="str">
        <f t="shared" si="17"/>
        <v/>
      </c>
      <c r="J91" s="160" t="str">
        <f>IFERROR(IF($F91="","",VLOOKUP($F91,'Data Mercado'!$A$7:$I$300,3,0)),"ND")</f>
      </c>
      <c r="K91" s="161" t="str">
        <f>IFERROR(IF($E91="","",IF($J91&gt;$E91,($E91/$J91)-1,"")),"")</f>
      </c>
      <c r="L91" s="159" t="str">
        <f t="shared" si="19"/>
        <v/>
      </c>
      <c r="M91" s="160" t="str">
        <f>IFERROR(IF($F91="","",VLOOKUP($F91,'Data Mercado'!$A$7:$I$300,4,0)),"ND")</f>
      </c>
      <c r="N91" s="161" t="str">
        <f>IFERROR(IF($E91="","",IF($M91&gt;$E91,($E91/$M91)-1,"")),"")</f>
      </c>
      <c r="O91" s="159" t="str">
        <f t="shared" si="21"/>
        <v/>
      </c>
      <c r="P91" s="160" t="str">
        <f>IFERROR(IF($F91="","",VLOOKUP($F91,'Data Mercado'!$A$7:$I$300,5,0)),"ND")</f>
      </c>
      <c r="Q91" s="161" t="str">
        <f>IFERROR(IF($E91="","",IF($P91&gt;$E91,($E91/$P91)-1,"")),"")</f>
      </c>
      <c r="R91" s="159" t="str">
        <f t="shared" si="23"/>
        <v/>
      </c>
      <c r="S91" s="160" t="str">
        <f>IFERROR(IF($F91="","",VLOOKUP($F91,'Data Mercado'!$A$7:$I$300,6,0)),"ND")</f>
      </c>
      <c r="T91" s="161" t="str">
        <f>IFERROR(IF($E91="","",IF($S91&gt;$E91,($E91/$S91)-1,"")),"")</f>
      </c>
      <c r="U91" s="159" t="str">
        <f t="shared" si="25"/>
        <v/>
      </c>
      <c r="V91" s="160" t="str">
        <f>IFERROR(IF($F91="","",VLOOKUP($F91,'Data Mercado'!$A$7:$I$300,7,0)),"ND")</f>
      </c>
      <c r="W91" s="161" t="str">
        <f>IFERROR(IF($E91="","",IF($V91&gt;$E91,($E91/$V91)-1,"")),"")</f>
      </c>
      <c r="X91" s="159" t="str">
        <f t="shared" si="27"/>
        <v/>
      </c>
      <c r="Y91" s="160" t="str">
        <f>IFERROR(IF($F91="","",VLOOKUP($F91,'Data Mercado'!$A$7:$I$300,8,0)),"ND")</f>
      </c>
      <c r="Z91" s="161" t="str">
        <f>IFERROR(IF($E91="","",IF($Y91&gt;$E91,($E91/$Y91)-1,"")),"")</f>
      </c>
      <c r="AA91" s="159" t="str">
        <f t="shared" si="29"/>
        <v/>
      </c>
      <c r="AB91" s="160" t="str">
        <f>IFERROR(IF($F91="","",VLOOKUP($F91,'Data Mercado'!$A$7:$I$300,9,0)),"ND")</f>
      </c>
      <c r="AC91" s="161" t="str">
        <f>IFERROR(IF($E91="","",IF($AB91&gt;$E91,($E91/$AB91)-1,"")),"")</f>
      </c>
      <c r="AD91" s="159" t="str">
        <f t="shared" si="31"/>
        <v/>
      </c>
    </row>
    <row r="92" spans="1:30" s="162" customFormat="1" ht="19" customHeight="1">
      <c r="A92" s="164"/>
      <c r="B92" s="165"/>
      <c r="C92" s="143"/>
      <c r="D92" s="143"/>
      <c r="E92" s="196"/>
      <c r="F92" s="160"/>
      <c r="G92" s="160" t="str">
        <f>IFERROR(IF($F92="","",VLOOKUP($F92,'Data Mercado'!$A$7:$I$300,2,0)),"ND")</f>
      </c>
      <c r="H92" s="161" t="str">
        <f>IFERROR(IF($E92="","",IF($G92&gt;$E92,($E92/$G92)-1,"")),"")</f>
      </c>
      <c r="I92" s="159" t="str">
        <f t="shared" si="17"/>
        <v/>
      </c>
      <c r="J92" s="160" t="str">
        <f>IFERROR(IF($F92="","",VLOOKUP($F92,'Data Mercado'!$A$7:$I$300,3,0)),"ND")</f>
      </c>
      <c r="K92" s="161" t="str">
        <f>IFERROR(IF($E92="","",IF($J92&gt;$E92,($E92/$J92)-1,"")),"")</f>
      </c>
      <c r="L92" s="159" t="str">
        <f t="shared" si="19"/>
        <v/>
      </c>
      <c r="M92" s="160" t="str">
        <f>IFERROR(IF($F92="","",VLOOKUP($F92,'Data Mercado'!$A$7:$I$300,4,0)),"ND")</f>
      </c>
      <c r="N92" s="161" t="str">
        <f>IFERROR(IF($E92="","",IF($M92&gt;$E92,($E92/$M92)-1,"")),"")</f>
      </c>
      <c r="O92" s="159" t="str">
        <f t="shared" si="21"/>
        <v/>
      </c>
      <c r="P92" s="160" t="str">
        <f>IFERROR(IF($F92="","",VLOOKUP($F92,'Data Mercado'!$A$7:$I$300,5,0)),"ND")</f>
      </c>
      <c r="Q92" s="161" t="str">
        <f>IFERROR(IF($E92="","",IF($P92&gt;$E92,($E92/$P92)-1,"")),"")</f>
      </c>
      <c r="R92" s="159" t="str">
        <f t="shared" si="23"/>
        <v/>
      </c>
      <c r="S92" s="160" t="str">
        <f>IFERROR(IF($F92="","",VLOOKUP($F92,'Data Mercado'!$A$7:$I$300,6,0)),"ND")</f>
      </c>
      <c r="T92" s="161" t="str">
        <f>IFERROR(IF($E92="","",IF($S92&gt;$E92,($E92/$S92)-1,"")),"")</f>
      </c>
      <c r="U92" s="159" t="str">
        <f t="shared" si="25"/>
        <v/>
      </c>
      <c r="V92" s="160" t="str">
        <f>IFERROR(IF($F92="","",VLOOKUP($F92,'Data Mercado'!$A$7:$I$300,7,0)),"ND")</f>
      </c>
      <c r="W92" s="161" t="str">
        <f>IFERROR(IF($E92="","",IF($V92&gt;$E92,($E92/$V92)-1,"")),"")</f>
      </c>
      <c r="X92" s="159" t="str">
        <f t="shared" si="27"/>
        <v/>
      </c>
      <c r="Y92" s="160" t="str">
        <f>IFERROR(IF($F92="","",VLOOKUP($F92,'Data Mercado'!$A$7:$I$300,8,0)),"ND")</f>
      </c>
      <c r="Z92" s="161" t="str">
        <f>IFERROR(IF($E92="","",IF($Y92&gt;$E92,($E92/$Y92)-1,"")),"")</f>
      </c>
      <c r="AA92" s="159" t="str">
        <f t="shared" si="29"/>
        <v/>
      </c>
      <c r="AB92" s="160" t="str">
        <f>IFERROR(IF($F92="","",VLOOKUP($F92,'Data Mercado'!$A$7:$I$300,9,0)),"ND")</f>
      </c>
      <c r="AC92" s="161" t="str">
        <f>IFERROR(IF($E92="","",IF($AB92&gt;$E92,($E92/$AB92)-1,"")),"")</f>
      </c>
      <c r="AD92" s="159" t="str">
        <f t="shared" si="31"/>
        <v/>
      </c>
    </row>
    <row r="93" spans="1:30" s="162" customFormat="1" ht="19" customHeight="1">
      <c r="A93" s="164"/>
      <c r="B93" s="165"/>
      <c r="C93" s="143"/>
      <c r="D93" s="143"/>
      <c r="E93" s="196"/>
      <c r="F93" s="160"/>
      <c r="G93" s="160" t="str">
        <f>IFERROR(IF($F93="","",VLOOKUP($F93,'Data Mercado'!$A$7:$I$300,2,0)),"ND")</f>
      </c>
      <c r="H93" s="161" t="str">
        <f>IFERROR(IF($E93="","",IF($G93&gt;$E93,($E93/$G93)-1,"")),"")</f>
      </c>
      <c r="I93" s="159" t="str">
        <f t="shared" si="17"/>
        <v/>
      </c>
      <c r="J93" s="160" t="str">
        <f>IFERROR(IF($F93="","",VLOOKUP($F93,'Data Mercado'!$A$7:$I$300,3,0)),"ND")</f>
      </c>
      <c r="K93" s="161" t="str">
        <f>IFERROR(IF($E93="","",IF($J93&gt;$E93,($E93/$J93)-1,"")),"")</f>
      </c>
      <c r="L93" s="159" t="str">
        <f t="shared" si="19"/>
        <v/>
      </c>
      <c r="M93" s="160" t="str">
        <f>IFERROR(IF($F93="","",VLOOKUP($F93,'Data Mercado'!$A$7:$I$300,4,0)),"ND")</f>
      </c>
      <c r="N93" s="161" t="str">
        <f>IFERROR(IF($E93="","",IF($M93&gt;$E93,($E93/$M93)-1,"")),"")</f>
      </c>
      <c r="O93" s="159" t="str">
        <f t="shared" si="21"/>
        <v/>
      </c>
      <c r="P93" s="160" t="str">
        <f>IFERROR(IF($F93="","",VLOOKUP($F93,'Data Mercado'!$A$7:$I$300,5,0)),"ND")</f>
      </c>
      <c r="Q93" s="161" t="str">
        <f>IFERROR(IF($E93="","",IF($P93&gt;$E93,($E93/$P93)-1,"")),"")</f>
      </c>
      <c r="R93" s="159" t="str">
        <f t="shared" si="23"/>
        <v/>
      </c>
      <c r="S93" s="160" t="str">
        <f>IFERROR(IF($F93="","",VLOOKUP($F93,'Data Mercado'!$A$7:$I$300,6,0)),"ND")</f>
      </c>
      <c r="T93" s="161" t="str">
        <f>IFERROR(IF($E93="","",IF($S93&gt;$E93,($E93/$S93)-1,"")),"")</f>
      </c>
      <c r="U93" s="159" t="str">
        <f t="shared" si="25"/>
        <v/>
      </c>
      <c r="V93" s="160" t="str">
        <f>IFERROR(IF($F93="","",VLOOKUP($F93,'Data Mercado'!$A$7:$I$300,7,0)),"ND")</f>
      </c>
      <c r="W93" s="161" t="str">
        <f>IFERROR(IF($E93="","",IF($V93&gt;$E93,($E93/$V93)-1,"")),"")</f>
      </c>
      <c r="X93" s="159" t="str">
        <f t="shared" si="27"/>
        <v/>
      </c>
      <c r="Y93" s="160" t="str">
        <f>IFERROR(IF($F93="","",VLOOKUP($F93,'Data Mercado'!$A$7:$I$300,8,0)),"ND")</f>
      </c>
      <c r="Z93" s="161" t="str">
        <f>IFERROR(IF($E93="","",IF($Y93&gt;$E93,($E93/$Y93)-1,"")),"")</f>
      </c>
      <c r="AA93" s="159" t="str">
        <f t="shared" si="29"/>
        <v/>
      </c>
      <c r="AB93" s="160" t="str">
        <f>IFERROR(IF($F93="","",VLOOKUP($F93,'Data Mercado'!$A$7:$I$300,9,0)),"ND")</f>
      </c>
      <c r="AC93" s="161" t="str">
        <f>IFERROR(IF($E93="","",IF($AB93&gt;$E93,($E93/$AB93)-1,"")),"")</f>
      </c>
      <c r="AD93" s="159" t="str">
        <f t="shared" si="31"/>
        <v/>
      </c>
    </row>
    <row r="94" spans="1:30" s="162" customFormat="1" ht="19" customHeight="1">
      <c r="A94" s="164"/>
      <c r="B94" s="165"/>
      <c r="C94" s="143"/>
      <c r="D94" s="143"/>
      <c r="E94" s="196"/>
      <c r="F94" s="160"/>
      <c r="G94" s="160" t="str">
        <f>IFERROR(IF($F94="","",VLOOKUP($F94,'Data Mercado'!$A$7:$I$300,2,0)),"ND")</f>
      </c>
      <c r="H94" s="161" t="str">
        <f>IFERROR(IF($E94="","",IF($G94&gt;$E94,($E94/$G94)-1,"")),"")</f>
      </c>
      <c r="I94" s="159" t="str">
        <f t="shared" si="17"/>
        <v/>
      </c>
      <c r="J94" s="160" t="str">
        <f>IFERROR(IF($F94="","",VLOOKUP($F94,'Data Mercado'!$A$7:$I$300,3,0)),"ND")</f>
      </c>
      <c r="K94" s="161" t="str">
        <f>IFERROR(IF($E94="","",IF($J94&gt;$E94,($E94/$J94)-1,"")),"")</f>
      </c>
      <c r="L94" s="159" t="str">
        <f t="shared" si="19"/>
        <v/>
      </c>
      <c r="M94" s="160" t="str">
        <f>IFERROR(IF($F94="","",VLOOKUP($F94,'Data Mercado'!$A$7:$I$300,4,0)),"ND")</f>
      </c>
      <c r="N94" s="161" t="str">
        <f>IFERROR(IF($E94="","",IF($M94&gt;$E94,($E94/$M94)-1,"")),"")</f>
      </c>
      <c r="O94" s="159" t="str">
        <f t="shared" si="21"/>
        <v/>
      </c>
      <c r="P94" s="160" t="str">
        <f>IFERROR(IF($F94="","",VLOOKUP($F94,'Data Mercado'!$A$7:$I$300,5,0)),"ND")</f>
      </c>
      <c r="Q94" s="161" t="str">
        <f>IFERROR(IF($E94="","",IF($P94&gt;$E94,($E94/$P94)-1,"")),"")</f>
      </c>
      <c r="R94" s="159" t="str">
        <f t="shared" si="23"/>
        <v/>
      </c>
      <c r="S94" s="160" t="str">
        <f>IFERROR(IF($F94="","",VLOOKUP($F94,'Data Mercado'!$A$7:$I$300,6,0)),"ND")</f>
      </c>
      <c r="T94" s="161" t="str">
        <f>IFERROR(IF($E94="","",IF($S94&gt;$E94,($E94/$S94)-1,"")),"")</f>
      </c>
      <c r="U94" s="159" t="str">
        <f t="shared" si="25"/>
        <v/>
      </c>
      <c r="V94" s="160" t="str">
        <f>IFERROR(IF($F94="","",VLOOKUP($F94,'Data Mercado'!$A$7:$I$300,7,0)),"ND")</f>
      </c>
      <c r="W94" s="161" t="str">
        <f>IFERROR(IF($E94="","",IF($V94&gt;$E94,($E94/$V94)-1,"")),"")</f>
      </c>
      <c r="X94" s="159" t="str">
        <f t="shared" si="27"/>
        <v/>
      </c>
      <c r="Y94" s="160" t="str">
        <f>IFERROR(IF($F94="","",VLOOKUP($F94,'Data Mercado'!$A$7:$I$300,8,0)),"ND")</f>
      </c>
      <c r="Z94" s="161" t="str">
        <f>IFERROR(IF($E94="","",IF($Y94&gt;$E94,($E94/$Y94)-1,"")),"")</f>
      </c>
      <c r="AA94" s="159" t="str">
        <f t="shared" si="29"/>
        <v/>
      </c>
      <c r="AB94" s="160" t="str">
        <f>IFERROR(IF($F94="","",VLOOKUP($F94,'Data Mercado'!$A$7:$I$300,9,0)),"ND")</f>
      </c>
      <c r="AC94" s="161" t="str">
        <f>IFERROR(IF($E94="","",IF($AB94&gt;$E94,($E94/$AB94)-1,"")),"")</f>
      </c>
      <c r="AD94" s="159" t="str">
        <f t="shared" si="31"/>
        <v/>
      </c>
    </row>
    <row r="95" spans="1:30" s="162" customFormat="1" ht="19" customHeight="1">
      <c r="A95" s="164"/>
      <c r="B95" s="165"/>
      <c r="C95" s="143"/>
      <c r="D95" s="143"/>
      <c r="E95" s="196"/>
      <c r="F95" s="160"/>
      <c r="G95" s="160" t="str">
        <f>IFERROR(IF($F95="","",VLOOKUP($F95,'Data Mercado'!$A$7:$I$300,2,0)),"ND")</f>
      </c>
      <c r="H95" s="161" t="str">
        <f>IFERROR(IF($E95="","",IF($G95&gt;$E95,($E95/$G95)-1,"")),"")</f>
      </c>
      <c r="I95" s="159" t="str">
        <f t="shared" si="17"/>
        <v/>
      </c>
      <c r="J95" s="160" t="str">
        <f>IFERROR(IF($F95="","",VLOOKUP($F95,'Data Mercado'!$A$7:$I$300,3,0)),"ND")</f>
      </c>
      <c r="K95" s="161" t="str">
        <f>IFERROR(IF($E95="","",IF($J95&gt;$E95,($E95/$J95)-1,"")),"")</f>
      </c>
      <c r="L95" s="159" t="str">
        <f t="shared" si="19"/>
        <v/>
      </c>
      <c r="M95" s="160" t="str">
        <f>IFERROR(IF($F95="","",VLOOKUP($F95,'Data Mercado'!$A$7:$I$300,4,0)),"ND")</f>
      </c>
      <c r="N95" s="161" t="str">
        <f>IFERROR(IF($E95="","",IF($M95&gt;$E95,($E95/$M95)-1,"")),"")</f>
      </c>
      <c r="O95" s="159" t="str">
        <f t="shared" si="21"/>
        <v/>
      </c>
      <c r="P95" s="160" t="str">
        <f>IFERROR(IF($F95="","",VLOOKUP($F95,'Data Mercado'!$A$7:$I$300,5,0)),"ND")</f>
      </c>
      <c r="Q95" s="161" t="str">
        <f>IFERROR(IF($E95="","",IF($P95&gt;$E95,($E95/$P95)-1,"")),"")</f>
      </c>
      <c r="R95" s="159" t="str">
        <f t="shared" si="23"/>
        <v/>
      </c>
      <c r="S95" s="160" t="str">
        <f>IFERROR(IF($F95="","",VLOOKUP($F95,'Data Mercado'!$A$7:$I$300,6,0)),"ND")</f>
      </c>
      <c r="T95" s="161" t="str">
        <f>IFERROR(IF($E95="","",IF($S95&gt;$E95,($E95/$S95)-1,"")),"")</f>
      </c>
      <c r="U95" s="159" t="str">
        <f t="shared" si="25"/>
        <v/>
      </c>
      <c r="V95" s="160" t="str">
        <f>IFERROR(IF($F95="","",VLOOKUP($F95,'Data Mercado'!$A$7:$I$300,7,0)),"ND")</f>
      </c>
      <c r="W95" s="161" t="str">
        <f>IFERROR(IF($E95="","",IF($V95&gt;$E95,($E95/$V95)-1,"")),"")</f>
      </c>
      <c r="X95" s="159" t="str">
        <f t="shared" si="27"/>
        <v/>
      </c>
      <c r="Y95" s="160" t="str">
        <f>IFERROR(IF($F95="","",VLOOKUP($F95,'Data Mercado'!$A$7:$I$300,8,0)),"ND")</f>
      </c>
      <c r="Z95" s="161" t="str">
        <f>IFERROR(IF($E95="","",IF($Y95&gt;$E95,($E95/$Y95)-1,"")),"")</f>
      </c>
      <c r="AA95" s="159" t="str">
        <f t="shared" si="29"/>
        <v/>
      </c>
      <c r="AB95" s="160" t="str">
        <f>IFERROR(IF($F95="","",VLOOKUP($F95,'Data Mercado'!$A$7:$I$300,9,0)),"ND")</f>
      </c>
      <c r="AC95" s="161" t="str">
        <f>IFERROR(IF($E95="","",IF($AB95&gt;$E95,($E95/$AB95)-1,"")),"")</f>
      </c>
      <c r="AD95" s="159" t="str">
        <f t="shared" si="31"/>
        <v/>
      </c>
    </row>
    <row r="96" spans="1:30" s="162" customFormat="1" ht="19" customHeight="1">
      <c r="A96" s="164"/>
      <c r="B96" s="165"/>
      <c r="C96" s="143"/>
      <c r="D96" s="143"/>
      <c r="E96" s="196"/>
      <c r="F96" s="160"/>
      <c r="G96" s="160" t="str">
        <f>IFERROR(IF($F96="","",VLOOKUP($F96,'Data Mercado'!$A$7:$I$300,2,0)),"ND")</f>
      </c>
      <c r="H96" s="161" t="str">
        <f>IFERROR(IF($E96="","",IF($G96&gt;$E96,($E96/$G96)-1,"")),"")</f>
      </c>
      <c r="I96" s="159" t="str">
        <f t="shared" si="17"/>
        <v/>
      </c>
      <c r="J96" s="160" t="str">
        <f>IFERROR(IF($F96="","",VLOOKUP($F96,'Data Mercado'!$A$7:$I$300,3,0)),"ND")</f>
      </c>
      <c r="K96" s="161" t="str">
        <f>IFERROR(IF($E96="","",IF($J96&gt;$E96,($E96/$J96)-1,"")),"")</f>
      </c>
      <c r="L96" s="159" t="str">
        <f t="shared" si="19"/>
        <v/>
      </c>
      <c r="M96" s="160" t="str">
        <f>IFERROR(IF($F96="","",VLOOKUP($F96,'Data Mercado'!$A$7:$I$300,4,0)),"ND")</f>
      </c>
      <c r="N96" s="161" t="str">
        <f>IFERROR(IF($E96="","",IF($M96&gt;$E96,($E96/$M96)-1,"")),"")</f>
      </c>
      <c r="O96" s="159" t="str">
        <f t="shared" si="21"/>
        <v/>
      </c>
      <c r="P96" s="160" t="str">
        <f>IFERROR(IF($F96="","",VLOOKUP($F96,'Data Mercado'!$A$7:$I$300,5,0)),"ND")</f>
      </c>
      <c r="Q96" s="161" t="str">
        <f>IFERROR(IF($E96="","",IF($P96&gt;$E96,($E96/$P96)-1,"")),"")</f>
      </c>
      <c r="R96" s="159" t="str">
        <f t="shared" si="23"/>
        <v/>
      </c>
      <c r="S96" s="160" t="str">
        <f>IFERROR(IF($F96="","",VLOOKUP($F96,'Data Mercado'!$A$7:$I$300,6,0)),"ND")</f>
      </c>
      <c r="T96" s="161" t="str">
        <f>IFERROR(IF($E96="","",IF($S96&gt;$E96,($E96/$S96)-1,"")),"")</f>
      </c>
      <c r="U96" s="159" t="str">
        <f t="shared" si="25"/>
        <v/>
      </c>
      <c r="V96" s="160" t="str">
        <f>IFERROR(IF($F96="","",VLOOKUP($F96,'Data Mercado'!$A$7:$I$300,7,0)),"ND")</f>
      </c>
      <c r="W96" s="161" t="str">
        <f>IFERROR(IF($E96="","",IF($V96&gt;$E96,($E96/$V96)-1,"")),"")</f>
      </c>
      <c r="X96" s="159" t="str">
        <f t="shared" si="27"/>
        <v/>
      </c>
      <c r="Y96" s="160" t="str">
        <f>IFERROR(IF($F96="","",VLOOKUP($F96,'Data Mercado'!$A$7:$I$300,8,0)),"ND")</f>
      </c>
      <c r="Z96" s="161" t="str">
        <f>IFERROR(IF($E96="","",IF($Y96&gt;$E96,($E96/$Y96)-1,"")),"")</f>
      </c>
      <c r="AA96" s="159" t="str">
        <f t="shared" si="29"/>
        <v/>
      </c>
      <c r="AB96" s="160" t="str">
        <f>IFERROR(IF($F96="","",VLOOKUP($F96,'Data Mercado'!$A$7:$I$300,9,0)),"ND")</f>
      </c>
      <c r="AC96" s="161" t="str">
        <f>IFERROR(IF($E96="","",IF($AB96&gt;$E96,($E96/$AB96)-1,"")),"")</f>
      </c>
      <c r="AD96" s="159" t="str">
        <f t="shared" si="31"/>
        <v/>
      </c>
    </row>
    <row r="97" spans="1:30" s="162" customFormat="1" ht="19" customHeight="1">
      <c r="A97" s="164"/>
      <c r="B97" s="165"/>
      <c r="C97" s="143"/>
      <c r="D97" s="143"/>
      <c r="E97" s="196"/>
      <c r="F97" s="160"/>
      <c r="G97" s="160" t="str">
        <f>IFERROR(IF($F97="","",VLOOKUP($F97,'Data Mercado'!$A$7:$I$300,2,0)),"ND")</f>
      </c>
      <c r="H97" s="161" t="str">
        <f>IFERROR(IF($E97="","",IF($G97&gt;$E97,($E97/$G97)-1,"")),"")</f>
      </c>
      <c r="I97" s="159" t="str">
        <f t="shared" si="17"/>
        <v/>
      </c>
      <c r="J97" s="160" t="str">
        <f>IFERROR(IF($F97="","",VLOOKUP($F97,'Data Mercado'!$A$7:$I$300,3,0)),"ND")</f>
      </c>
      <c r="K97" s="161" t="str">
        <f>IFERROR(IF($E97="","",IF($J97&gt;$E97,($E97/$J97)-1,"")),"")</f>
      </c>
      <c r="L97" s="159" t="str">
        <f t="shared" si="19"/>
        <v/>
      </c>
      <c r="M97" s="160" t="str">
        <f>IFERROR(IF($F97="","",VLOOKUP($F97,'Data Mercado'!$A$7:$I$300,4,0)),"ND")</f>
      </c>
      <c r="N97" s="161" t="str">
        <f>IFERROR(IF($E97="","",IF($M97&gt;$E97,($E97/$M97)-1,"")),"")</f>
      </c>
      <c r="O97" s="159" t="str">
        <f t="shared" si="21"/>
        <v/>
      </c>
      <c r="P97" s="160" t="str">
        <f>IFERROR(IF($F97="","",VLOOKUP($F97,'Data Mercado'!$A$7:$I$300,5,0)),"ND")</f>
      </c>
      <c r="Q97" s="161" t="str">
        <f>IFERROR(IF($E97="","",IF($P97&gt;$E97,($E97/$P97)-1,"")),"")</f>
      </c>
      <c r="R97" s="159" t="str">
        <f t="shared" si="23"/>
        <v/>
      </c>
      <c r="S97" s="160" t="str">
        <f>IFERROR(IF($F97="","",VLOOKUP($F97,'Data Mercado'!$A$7:$I$300,6,0)),"ND")</f>
      </c>
      <c r="T97" s="161" t="str">
        <f>IFERROR(IF($E97="","",IF($S97&gt;$E97,($E97/$S97)-1,"")),"")</f>
      </c>
      <c r="U97" s="159" t="str">
        <f t="shared" si="25"/>
        <v/>
      </c>
      <c r="V97" s="160" t="str">
        <f>IFERROR(IF($F97="","",VLOOKUP($F97,'Data Mercado'!$A$7:$I$300,7,0)),"ND")</f>
      </c>
      <c r="W97" s="161" t="str">
        <f>IFERROR(IF($E97="","",IF($V97&gt;$E97,($E97/$V97)-1,"")),"")</f>
      </c>
      <c r="X97" s="159" t="str">
        <f t="shared" si="27"/>
        <v/>
      </c>
      <c r="Y97" s="160" t="str">
        <f>IFERROR(IF($F97="","",VLOOKUP($F97,'Data Mercado'!$A$7:$I$300,8,0)),"ND")</f>
      </c>
      <c r="Z97" s="161" t="str">
        <f>IFERROR(IF($E97="","",IF($Y97&gt;$E97,($E97/$Y97)-1,"")),"")</f>
      </c>
      <c r="AA97" s="159" t="str">
        <f t="shared" si="29"/>
        <v/>
      </c>
      <c r="AB97" s="160" t="str">
        <f>IFERROR(IF($F97="","",VLOOKUP($F97,'Data Mercado'!$A$7:$I$300,9,0)),"ND")</f>
      </c>
      <c r="AC97" s="161" t="str">
        <f>IFERROR(IF($E97="","",IF($AB97&gt;$E97,($E97/$AB97)-1,"")),"")</f>
      </c>
      <c r="AD97" s="159" t="str">
        <f t="shared" si="31"/>
        <v/>
      </c>
    </row>
    <row r="98" spans="1:30" s="162" customFormat="1" ht="19" customHeight="1">
      <c r="A98" s="164"/>
      <c r="B98" s="165"/>
      <c r="C98" s="143"/>
      <c r="D98" s="143"/>
      <c r="E98" s="196"/>
      <c r="F98" s="160"/>
      <c r="G98" s="160" t="str">
        <f>IFERROR(IF($F98="","",VLOOKUP($F98,'Data Mercado'!$A$7:$I$300,2,0)),"ND")</f>
      </c>
      <c r="H98" s="161" t="str">
        <f>IFERROR(IF($E98="","",IF($G98&gt;$E98,($E98/$G98)-1,"")),"")</f>
      </c>
      <c r="I98" s="159" t="str">
        <f t="shared" si="17"/>
        <v/>
      </c>
      <c r="J98" s="160" t="str">
        <f>IFERROR(IF($F98="","",VLOOKUP($F98,'Data Mercado'!$A$7:$I$300,3,0)),"ND")</f>
      </c>
      <c r="K98" s="161" t="str">
        <f>IFERROR(IF($E98="","",IF($J98&gt;$E98,($E98/$J98)-1,"")),"")</f>
      </c>
      <c r="L98" s="159" t="str">
        <f t="shared" si="19"/>
        <v/>
      </c>
      <c r="M98" s="160" t="str">
        <f>IFERROR(IF($F98="","",VLOOKUP($F98,'Data Mercado'!$A$7:$I$300,4,0)),"ND")</f>
      </c>
      <c r="N98" s="161" t="str">
        <f>IFERROR(IF($E98="","",IF($M98&gt;$E98,($E98/$M98)-1,"")),"")</f>
      </c>
      <c r="O98" s="159" t="str">
        <f t="shared" si="21"/>
        <v/>
      </c>
      <c r="P98" s="160" t="str">
        <f>IFERROR(IF($F98="","",VLOOKUP($F98,'Data Mercado'!$A$7:$I$300,5,0)),"ND")</f>
      </c>
      <c r="Q98" s="161" t="str">
        <f>IFERROR(IF($E98="","",IF($P98&gt;$E98,($E98/$P98)-1,"")),"")</f>
      </c>
      <c r="R98" s="159" t="str">
        <f t="shared" si="23"/>
        <v/>
      </c>
      <c r="S98" s="160" t="str">
        <f>IFERROR(IF($F98="","",VLOOKUP($F98,'Data Mercado'!$A$7:$I$300,6,0)),"ND")</f>
      </c>
      <c r="T98" s="161" t="str">
        <f>IFERROR(IF($E98="","",IF($S98&gt;$E98,($E98/$S98)-1,"")),"")</f>
      </c>
      <c r="U98" s="159" t="str">
        <f t="shared" si="25"/>
        <v/>
      </c>
      <c r="V98" s="160" t="str">
        <f>IFERROR(IF($F98="","",VLOOKUP($F98,'Data Mercado'!$A$7:$I$300,7,0)),"ND")</f>
      </c>
      <c r="W98" s="161" t="str">
        <f>IFERROR(IF($E98="","",IF($V98&gt;$E98,($E98/$V98)-1,"")),"")</f>
      </c>
      <c r="X98" s="159" t="str">
        <f t="shared" si="27"/>
        <v/>
      </c>
      <c r="Y98" s="160" t="str">
        <f>IFERROR(IF($F98="","",VLOOKUP($F98,'Data Mercado'!$A$7:$I$300,8,0)),"ND")</f>
      </c>
      <c r="Z98" s="161" t="str">
        <f>IFERROR(IF($E98="","",IF($Y98&gt;$E98,($E98/$Y98)-1,"")),"")</f>
      </c>
      <c r="AA98" s="159" t="str">
        <f t="shared" si="29"/>
        <v/>
      </c>
      <c r="AB98" s="160" t="str">
        <f>IFERROR(IF($F98="","",VLOOKUP($F98,'Data Mercado'!$A$7:$I$300,9,0)),"ND")</f>
      </c>
      <c r="AC98" s="161" t="str">
        <f>IFERROR(IF($E98="","",IF($AB98&gt;$E98,($E98/$AB98)-1,"")),"")</f>
      </c>
      <c r="AD98" s="159" t="str">
        <f t="shared" si="31"/>
        <v/>
      </c>
    </row>
    <row r="99" spans="1:30" s="162" customFormat="1" ht="19" customHeight="1">
      <c r="A99" s="164"/>
      <c r="B99" s="165"/>
      <c r="C99" s="143"/>
      <c r="D99" s="143"/>
      <c r="E99" s="196"/>
      <c r="F99" s="160"/>
      <c r="G99" s="160" t="str">
        <f>IFERROR(IF($F99="","",VLOOKUP($F99,'Data Mercado'!$A$7:$I$300,2,0)),"ND")</f>
      </c>
      <c r="H99" s="161" t="str">
        <f>IFERROR(IF($E99="","",IF($G99&gt;$E99,($E99/$G99)-1,"")),"")</f>
      </c>
      <c r="I99" s="159" t="str">
        <f t="shared" si="17"/>
        <v/>
      </c>
      <c r="J99" s="160" t="str">
        <f>IFERROR(IF($F99="","",VLOOKUP($F99,'Data Mercado'!$A$7:$I$300,3,0)),"ND")</f>
      </c>
      <c r="K99" s="161" t="str">
        <f>IFERROR(IF($E99="","",IF($J99&gt;$E99,($E99/$J99)-1,"")),"")</f>
      </c>
      <c r="L99" s="159" t="str">
        <f t="shared" si="19"/>
        <v/>
      </c>
      <c r="M99" s="160" t="str">
        <f>IFERROR(IF($F99="","",VLOOKUP($F99,'Data Mercado'!$A$7:$I$300,4,0)),"ND")</f>
      </c>
      <c r="N99" s="161" t="str">
        <f>IFERROR(IF($E99="","",IF($M99&gt;$E99,($E99/$M99)-1,"")),"")</f>
      </c>
      <c r="O99" s="159" t="str">
        <f t="shared" si="21"/>
        <v/>
      </c>
      <c r="P99" s="160" t="str">
        <f>IFERROR(IF($F99="","",VLOOKUP($F99,'Data Mercado'!$A$7:$I$300,5,0)),"ND")</f>
      </c>
      <c r="Q99" s="161" t="str">
        <f>IFERROR(IF($E99="","",IF($P99&gt;$E99,($E99/$P99)-1,"")),"")</f>
      </c>
      <c r="R99" s="159" t="str">
        <f t="shared" si="23"/>
        <v/>
      </c>
      <c r="S99" s="160" t="str">
        <f>IFERROR(IF($F99="","",VLOOKUP($F99,'Data Mercado'!$A$7:$I$300,6,0)),"ND")</f>
      </c>
      <c r="T99" s="161" t="str">
        <f>IFERROR(IF($E99="","",IF($S99&gt;$E99,($E99/$S99)-1,"")),"")</f>
      </c>
      <c r="U99" s="159" t="str">
        <f t="shared" si="25"/>
        <v/>
      </c>
      <c r="V99" s="160" t="str">
        <f>IFERROR(IF($F99="","",VLOOKUP($F99,'Data Mercado'!$A$7:$I$300,7,0)),"ND")</f>
      </c>
      <c r="W99" s="161" t="str">
        <f>IFERROR(IF($E99="","",IF($V99&gt;$E99,($E99/$V99)-1,"")),"")</f>
      </c>
      <c r="X99" s="159" t="str">
        <f t="shared" si="27"/>
        <v/>
      </c>
      <c r="Y99" s="160" t="str">
        <f>IFERROR(IF($F99="","",VLOOKUP($F99,'Data Mercado'!$A$7:$I$300,8,0)),"ND")</f>
      </c>
      <c r="Z99" s="161" t="str">
        <f>IFERROR(IF($E99="","",IF($Y99&gt;$E99,($E99/$Y99)-1,"")),"")</f>
      </c>
      <c r="AA99" s="159" t="str">
        <f t="shared" si="29"/>
        <v/>
      </c>
      <c r="AB99" s="160" t="str">
        <f>IFERROR(IF($F99="","",VLOOKUP($F99,'Data Mercado'!$A$7:$I$300,9,0)),"ND")</f>
      </c>
      <c r="AC99" s="161" t="str">
        <f>IFERROR(IF($E99="","",IF($AB99&gt;$E99,($E99/$AB99)-1,"")),"")</f>
      </c>
      <c r="AD99" s="159" t="str">
        <f t="shared" si="31"/>
        <v/>
      </c>
    </row>
    <row r="100" spans="1:30" s="162" customFormat="1" ht="19" customHeight="1">
      <c r="A100" s="164"/>
      <c r="B100" s="165"/>
      <c r="C100" s="143"/>
      <c r="D100" s="143"/>
      <c r="E100" s="196"/>
      <c r="F100" s="160"/>
      <c r="G100" s="160" t="str">
        <f>IFERROR(IF($F100="","",VLOOKUP($F100,'Data Mercado'!$A$7:$I$300,2,0)),"ND")</f>
      </c>
      <c r="H100" s="161" t="str">
        <f>IFERROR(IF($E100="","",IF($G100&gt;$E100,($E100/$G100)-1,"")),"")</f>
      </c>
      <c r="I100" s="159" t="str">
        <f t="shared" si="17"/>
        <v/>
      </c>
      <c r="J100" s="160" t="str">
        <f>IFERROR(IF($F100="","",VLOOKUP($F100,'Data Mercado'!$A$7:$I$300,3,0)),"ND")</f>
      </c>
      <c r="K100" s="161" t="str">
        <f>IFERROR(IF($E100="","",IF($J100&gt;$E100,($E100/$J100)-1,"")),"")</f>
      </c>
      <c r="L100" s="159" t="str">
        <f t="shared" si="19"/>
        <v/>
      </c>
      <c r="M100" s="160" t="str">
        <f>IFERROR(IF($F100="","",VLOOKUP($F100,'Data Mercado'!$A$7:$I$300,4,0)),"ND")</f>
      </c>
      <c r="N100" s="161" t="str">
        <f>IFERROR(IF($E100="","",IF($M100&gt;$E100,($E100/$M100)-1,"")),"")</f>
      </c>
      <c r="O100" s="159" t="str">
        <f t="shared" si="21"/>
        <v/>
      </c>
      <c r="P100" s="160" t="str">
        <f>IFERROR(IF($F100="","",VLOOKUP($F100,'Data Mercado'!$A$7:$I$300,5,0)),"ND")</f>
      </c>
      <c r="Q100" s="161" t="str">
        <f>IFERROR(IF($E100="","",IF($P100&gt;$E100,($E100/$P100)-1,"")),"")</f>
      </c>
      <c r="R100" s="159" t="str">
        <f t="shared" si="23"/>
        <v/>
      </c>
      <c r="S100" s="160" t="str">
        <f>IFERROR(IF($F100="","",VLOOKUP($F100,'Data Mercado'!$A$7:$I$300,6,0)),"ND")</f>
      </c>
      <c r="T100" s="161" t="str">
        <f>IFERROR(IF($E100="","",IF($S100&gt;$E100,($E100/$S100)-1,"")),"")</f>
      </c>
      <c r="U100" s="159" t="str">
        <f t="shared" si="25"/>
        <v/>
      </c>
      <c r="V100" s="160" t="str">
        <f>IFERROR(IF($F100="","",VLOOKUP($F100,'Data Mercado'!$A$7:$I$300,7,0)),"ND")</f>
      </c>
      <c r="W100" s="161" t="str">
        <f>IFERROR(IF($E100="","",IF($V100&gt;$E100,($E100/$V100)-1,"")),"")</f>
      </c>
      <c r="X100" s="159" t="str">
        <f t="shared" si="27"/>
        <v/>
      </c>
      <c r="Y100" s="160" t="str">
        <f>IFERROR(IF($F100="","",VLOOKUP($F100,'Data Mercado'!$A$7:$I$300,8,0)),"ND")</f>
      </c>
      <c r="Z100" s="161" t="str">
        <f>IFERROR(IF($E100="","",IF($Y100&gt;$E100,($E100/$Y100)-1,"")),"")</f>
      </c>
      <c r="AA100" s="159" t="str">
        <f t="shared" si="29"/>
        <v/>
      </c>
      <c r="AB100" s="160" t="str">
        <f>IFERROR(IF($F100="","",VLOOKUP($F100,'Data Mercado'!$A$7:$I$300,9,0)),"ND")</f>
      </c>
      <c r="AC100" s="161" t="str">
        <f>IFERROR(IF($E100="","",IF($AB100&gt;$E100,($E100/$AB100)-1,"")),"")</f>
      </c>
      <c r="AD100" s="159" t="str">
        <f t="shared" si="31"/>
        <v/>
      </c>
    </row>
    <row r="101" spans="1:30" s="162" customFormat="1" ht="19" customHeight="1">
      <c r="A101" s="164"/>
      <c r="B101" s="165"/>
      <c r="C101" s="143"/>
      <c r="D101" s="143"/>
      <c r="E101" s="196"/>
      <c r="F101" s="160"/>
      <c r="G101" s="160" t="str">
        <f>IFERROR(IF($F101="","",VLOOKUP($F101,'Data Mercado'!$A$7:$I$300,2,0)),"ND")</f>
      </c>
      <c r="H101" s="161" t="str">
        <f>IFERROR(IF($E101="","",IF($G101&gt;$E101,($E101/$G101)-1,"")),"")</f>
      </c>
      <c r="I101" s="159" t="str">
        <f t="shared" si="17"/>
        <v/>
      </c>
      <c r="J101" s="160" t="str">
        <f>IFERROR(IF($F101="","",VLOOKUP($F101,'Data Mercado'!$A$7:$I$300,3,0)),"ND")</f>
      </c>
      <c r="K101" s="161" t="str">
        <f>IFERROR(IF($E101="","",IF($J101&gt;$E101,($E101/$J101)-1,"")),"")</f>
      </c>
      <c r="L101" s="159" t="str">
        <f t="shared" si="19"/>
        <v/>
      </c>
      <c r="M101" s="160" t="str">
        <f>IFERROR(IF($F101="","",VLOOKUP($F101,'Data Mercado'!$A$7:$I$300,4,0)),"ND")</f>
      </c>
      <c r="N101" s="161" t="str">
        <f>IFERROR(IF($E101="","",IF($M101&gt;$E101,($E101/$M101)-1,"")),"")</f>
      </c>
      <c r="O101" s="159" t="str">
        <f t="shared" si="21"/>
        <v/>
      </c>
      <c r="P101" s="160" t="str">
        <f>IFERROR(IF($F101="","",VLOOKUP($F101,'Data Mercado'!$A$7:$I$300,5,0)),"ND")</f>
      </c>
      <c r="Q101" s="161" t="str">
        <f>IFERROR(IF($E101="","",IF($P101&gt;$E101,($E101/$P101)-1,"")),"")</f>
      </c>
      <c r="R101" s="159" t="str">
        <f t="shared" si="23"/>
        <v/>
      </c>
      <c r="S101" s="160" t="str">
        <f>IFERROR(IF($F101="","",VLOOKUP($F101,'Data Mercado'!$A$7:$I$300,6,0)),"ND")</f>
      </c>
      <c r="T101" s="161" t="str">
        <f>IFERROR(IF($E101="","",IF($S101&gt;$E101,($E101/$S101)-1,"")),"")</f>
      </c>
      <c r="U101" s="159" t="str">
        <f t="shared" si="25"/>
        <v/>
      </c>
      <c r="V101" s="160" t="str">
        <f>IFERROR(IF($F101="","",VLOOKUP($F101,'Data Mercado'!$A$7:$I$300,7,0)),"ND")</f>
      </c>
      <c r="W101" s="161" t="str">
        <f>IFERROR(IF($E101="","",IF($V101&gt;$E101,($E101/$V101)-1,"")),"")</f>
      </c>
      <c r="X101" s="159" t="str">
        <f t="shared" si="27"/>
        <v/>
      </c>
      <c r="Y101" s="160" t="str">
        <f>IFERROR(IF($F101="","",VLOOKUP($F101,'Data Mercado'!$A$7:$I$300,8,0)),"ND")</f>
      </c>
      <c r="Z101" s="161" t="str">
        <f>IFERROR(IF($E101="","",IF($Y101&gt;$E101,($E101/$Y101)-1,"")),"")</f>
      </c>
      <c r="AA101" s="159" t="str">
        <f t="shared" si="29"/>
        <v/>
      </c>
      <c r="AB101" s="160" t="str">
        <f>IFERROR(IF($F101="","",VLOOKUP($F101,'Data Mercado'!$A$7:$I$300,9,0)),"ND")</f>
      </c>
      <c r="AC101" s="161" t="str">
        <f>IFERROR(IF($E101="","",IF($AB101&gt;$E101,($E101/$AB101)-1,"")),"")</f>
      </c>
      <c r="AD101" s="159" t="str">
        <f t="shared" si="31"/>
        <v/>
      </c>
    </row>
    <row r="102" spans="1:30" s="162" customFormat="1" ht="19" customHeight="1">
      <c r="A102" s="164"/>
      <c r="B102" s="165"/>
      <c r="C102" s="143"/>
      <c r="D102" s="143"/>
      <c r="E102" s="196"/>
      <c r="F102" s="160"/>
      <c r="G102" s="160" t="str">
        <f>IFERROR(IF($F102="","",VLOOKUP($F102,'Data Mercado'!$A$7:$I$300,2,0)),"ND")</f>
      </c>
      <c r="H102" s="161" t="str">
        <f>IFERROR(IF($E102="","",IF($G102&gt;$E102,($E102/$G102)-1,"")),"")</f>
      </c>
      <c r="I102" s="159" t="str">
        <f t="shared" si="17"/>
        <v/>
      </c>
      <c r="J102" s="160" t="str">
        <f>IFERROR(IF($F102="","",VLOOKUP($F102,'Data Mercado'!$A$7:$I$300,3,0)),"ND")</f>
      </c>
      <c r="K102" s="161" t="str">
        <f>IFERROR(IF($E102="","",IF($J102&gt;$E102,($E102/$J102)-1,"")),"")</f>
      </c>
      <c r="L102" s="159" t="str">
        <f t="shared" si="19"/>
        <v/>
      </c>
      <c r="M102" s="160" t="str">
        <f>IFERROR(IF($F102="","",VLOOKUP($F102,'Data Mercado'!$A$7:$I$300,4,0)),"ND")</f>
      </c>
      <c r="N102" s="161" t="str">
        <f>IFERROR(IF($E102="","",IF($M102&gt;$E102,($E102/$M102)-1,"")),"")</f>
      </c>
      <c r="O102" s="159" t="str">
        <f t="shared" si="21"/>
        <v/>
      </c>
      <c r="P102" s="160" t="str">
        <f>IFERROR(IF($F102="","",VLOOKUP($F102,'Data Mercado'!$A$7:$I$300,5,0)),"ND")</f>
      </c>
      <c r="Q102" s="161" t="str">
        <f>IFERROR(IF($E102="","",IF($P102&gt;$E102,($E102/$P102)-1,"")),"")</f>
      </c>
      <c r="R102" s="159" t="str">
        <f t="shared" si="23"/>
        <v/>
      </c>
      <c r="S102" s="160" t="str">
        <f>IFERROR(IF($F102="","",VLOOKUP($F102,'Data Mercado'!$A$7:$I$300,6,0)),"ND")</f>
      </c>
      <c r="T102" s="161" t="str">
        <f>IFERROR(IF($E102="","",IF($S102&gt;$E102,($E102/$S102)-1,"")),"")</f>
      </c>
      <c r="U102" s="159" t="str">
        <f t="shared" si="25"/>
        <v/>
      </c>
      <c r="V102" s="160" t="str">
        <f>IFERROR(IF($F102="","",VLOOKUP($F102,'Data Mercado'!$A$7:$I$300,7,0)),"ND")</f>
      </c>
      <c r="W102" s="161" t="str">
        <f>IFERROR(IF($E102="","",IF($V102&gt;$E102,($E102/$V102)-1,"")),"")</f>
      </c>
      <c r="X102" s="159" t="str">
        <f t="shared" si="27"/>
        <v/>
      </c>
      <c r="Y102" s="160" t="str">
        <f>IFERROR(IF($F102="","",VLOOKUP($F102,'Data Mercado'!$A$7:$I$300,8,0)),"ND")</f>
      </c>
      <c r="Z102" s="161" t="str">
        <f>IFERROR(IF($E102="","",IF($Y102&gt;$E102,($E102/$Y102)-1,"")),"")</f>
      </c>
      <c r="AA102" s="159" t="str">
        <f t="shared" si="29"/>
        <v/>
      </c>
      <c r="AB102" s="160" t="str">
        <f>IFERROR(IF($F102="","",VLOOKUP($F102,'Data Mercado'!$A$7:$I$300,9,0)),"ND")</f>
      </c>
      <c r="AC102" s="161" t="str">
        <f>IFERROR(IF($E102="","",IF($AB102&gt;$E102,($E102/$AB102)-1,"")),"")</f>
      </c>
      <c r="AD102" s="159" t="str">
        <f t="shared" si="31"/>
        <v/>
      </c>
    </row>
    <row r="103" spans="1:30" s="162" customFormat="1" ht="19" customHeight="1">
      <c r="A103" s="164"/>
      <c r="B103" s="165"/>
      <c r="C103" s="143"/>
      <c r="D103" s="143"/>
      <c r="E103" s="196"/>
      <c r="F103" s="160"/>
      <c r="G103" s="160" t="str">
        <f>IFERROR(IF($F103="","",VLOOKUP($F103,'Data Mercado'!$A$7:$I$300,2,0)),"ND")</f>
      </c>
      <c r="H103" s="161" t="str">
        <f>IFERROR(IF($E103="","",IF($G103&gt;$E103,($E103/$G103)-1,"")),"")</f>
      </c>
      <c r="I103" s="159" t="str">
        <f t="shared" si="17"/>
        <v/>
      </c>
      <c r="J103" s="160" t="str">
        <f>IFERROR(IF($F103="","",VLOOKUP($F103,'Data Mercado'!$A$7:$I$300,3,0)),"ND")</f>
      </c>
      <c r="K103" s="161" t="str">
        <f>IFERROR(IF($E103="","",IF($J103&gt;$E103,($E103/$J103)-1,"")),"")</f>
      </c>
      <c r="L103" s="159" t="str">
        <f t="shared" si="19"/>
        <v/>
      </c>
      <c r="M103" s="160" t="str">
        <f>IFERROR(IF($F103="","",VLOOKUP($F103,'Data Mercado'!$A$7:$I$300,4,0)),"ND")</f>
      </c>
      <c r="N103" s="161" t="str">
        <f>IFERROR(IF($E103="","",IF($M103&gt;$E103,($E103/$M103)-1,"")),"")</f>
      </c>
      <c r="O103" s="159" t="str">
        <f t="shared" si="21"/>
        <v/>
      </c>
      <c r="P103" s="160" t="str">
        <f>IFERROR(IF($F103="","",VLOOKUP($F103,'Data Mercado'!$A$7:$I$300,5,0)),"ND")</f>
      </c>
      <c r="Q103" s="161" t="str">
        <f>IFERROR(IF($E103="","",IF($P103&gt;$E103,($E103/$P103)-1,"")),"")</f>
      </c>
      <c r="R103" s="159" t="str">
        <f t="shared" si="23"/>
        <v/>
      </c>
      <c r="S103" s="160" t="str">
        <f>IFERROR(IF($F103="","",VLOOKUP($F103,'Data Mercado'!$A$7:$I$300,6,0)),"ND")</f>
      </c>
      <c r="T103" s="161" t="str">
        <f>IFERROR(IF($E103="","",IF($S103&gt;$E103,($E103/$S103)-1,"")),"")</f>
      </c>
      <c r="U103" s="159" t="str">
        <f t="shared" si="25"/>
        <v/>
      </c>
      <c r="V103" s="160" t="str">
        <f>IFERROR(IF($F103="","",VLOOKUP($F103,'Data Mercado'!$A$7:$I$300,7,0)),"ND")</f>
      </c>
      <c r="W103" s="161" t="str">
        <f>IFERROR(IF($E103="","",IF($V103&gt;$E103,($E103/$V103)-1,"")),"")</f>
      </c>
      <c r="X103" s="159" t="str">
        <f t="shared" si="27"/>
        <v/>
      </c>
      <c r="Y103" s="160" t="str">
        <f>IFERROR(IF($F103="","",VLOOKUP($F103,'Data Mercado'!$A$7:$I$300,8,0)),"ND")</f>
      </c>
      <c r="Z103" s="161" t="str">
        <f>IFERROR(IF($E103="","",IF($Y103&gt;$E103,($E103/$Y103)-1,"")),"")</f>
      </c>
      <c r="AA103" s="159" t="str">
        <f t="shared" si="29"/>
        <v/>
      </c>
      <c r="AB103" s="160" t="str">
        <f>IFERROR(IF($F103="","",VLOOKUP($F103,'Data Mercado'!$A$7:$I$300,9,0)),"ND")</f>
      </c>
      <c r="AC103" s="161" t="str">
        <f>IFERROR(IF($E103="","",IF($AB103&gt;$E103,($E103/$AB103)-1,"")),"")</f>
      </c>
      <c r="AD103" s="159" t="str">
        <f t="shared" si="31"/>
        <v/>
      </c>
    </row>
    <row r="104" spans="1:30" s="162" customFormat="1" ht="19" customHeight="1">
      <c r="A104" s="164"/>
      <c r="B104" s="165"/>
      <c r="C104" s="143"/>
      <c r="D104" s="143"/>
      <c r="E104" s="196"/>
      <c r="F104" s="160"/>
      <c r="G104" s="160" t="str">
        <f>IFERROR(IF($F104="","",VLOOKUP($F104,'Data Mercado'!$A$7:$I$300,2,0)),"ND")</f>
      </c>
      <c r="H104" s="161" t="str">
        <f>IFERROR(IF($E104="","",IF($G104&gt;$E104,($E104/$G104)-1,"")),"")</f>
      </c>
      <c r="I104" s="159" t="str">
        <f t="shared" si="17"/>
        <v/>
      </c>
      <c r="J104" s="160" t="str">
        <f>IFERROR(IF($F104="","",VLOOKUP($F104,'Data Mercado'!$A$7:$I$300,3,0)),"ND")</f>
      </c>
      <c r="K104" s="161" t="str">
        <f>IFERROR(IF($E104="","",IF($J104&gt;$E104,($E104/$J104)-1,"")),"")</f>
      </c>
      <c r="L104" s="159" t="str">
        <f t="shared" si="19"/>
        <v/>
      </c>
      <c r="M104" s="160" t="str">
        <f>IFERROR(IF($F104="","",VLOOKUP($F104,'Data Mercado'!$A$7:$I$300,4,0)),"ND")</f>
      </c>
      <c r="N104" s="161" t="str">
        <f>IFERROR(IF($E104="","",IF($M104&gt;$E104,($E104/$M104)-1,"")),"")</f>
      </c>
      <c r="O104" s="159" t="str">
        <f t="shared" si="21"/>
        <v/>
      </c>
      <c r="P104" s="160" t="str">
        <f>IFERROR(IF($F104="","",VLOOKUP($F104,'Data Mercado'!$A$7:$I$300,5,0)),"ND")</f>
      </c>
      <c r="Q104" s="161" t="str">
        <f>IFERROR(IF($E104="","",IF($P104&gt;$E104,($E104/$P104)-1,"")),"")</f>
      </c>
      <c r="R104" s="159" t="str">
        <f t="shared" si="23"/>
        <v/>
      </c>
      <c r="S104" s="160" t="str">
        <f>IFERROR(IF($F104="","",VLOOKUP($F104,'Data Mercado'!$A$7:$I$300,6,0)),"ND")</f>
      </c>
      <c r="T104" s="161" t="str">
        <f>IFERROR(IF($E104="","",IF($S104&gt;$E104,($E104/$S104)-1,"")),"")</f>
      </c>
      <c r="U104" s="159" t="str">
        <f t="shared" si="25"/>
        <v/>
      </c>
      <c r="V104" s="160" t="str">
        <f>IFERROR(IF($F104="","",VLOOKUP($F104,'Data Mercado'!$A$7:$I$300,7,0)),"ND")</f>
      </c>
      <c r="W104" s="161" t="str">
        <f>IFERROR(IF($E104="","",IF($V104&gt;$E104,($E104/$V104)-1,"")),"")</f>
      </c>
      <c r="X104" s="159" t="str">
        <f t="shared" si="27"/>
        <v/>
      </c>
      <c r="Y104" s="160" t="str">
        <f>IFERROR(IF($F104="","",VLOOKUP($F104,'Data Mercado'!$A$7:$I$300,8,0)),"ND")</f>
      </c>
      <c r="Z104" s="161" t="str">
        <f>IFERROR(IF($E104="","",IF($Y104&gt;$E104,($E104/$Y104)-1,"")),"")</f>
      </c>
      <c r="AA104" s="159" t="str">
        <f t="shared" si="29"/>
        <v/>
      </c>
      <c r="AB104" s="160" t="str">
        <f>IFERROR(IF($F104="","",VLOOKUP($F104,'Data Mercado'!$A$7:$I$300,9,0)),"ND")</f>
      </c>
      <c r="AC104" s="161" t="str">
        <f>IFERROR(IF($E104="","",IF($AB104&gt;$E104,($E104/$AB104)-1,"")),"")</f>
      </c>
      <c r="AD104" s="159" t="str">
        <f t="shared" si="31"/>
        <v/>
      </c>
    </row>
    <row r="105" spans="1:30" s="162" customFormat="1" ht="19" customHeight="1">
      <c r="A105" s="164"/>
      <c r="B105" s="165"/>
      <c r="C105" s="143"/>
      <c r="D105" s="143"/>
      <c r="E105" s="196"/>
      <c r="F105" s="160"/>
      <c r="G105" s="160" t="str">
        <f>IFERROR(IF($F105="","",VLOOKUP($F105,'Data Mercado'!$A$7:$I$300,2,0)),"ND")</f>
      </c>
      <c r="H105" s="161" t="str">
        <f>IFERROR(IF($E105="","",IF($G105&gt;$E105,($E105/$G105)-1,"")),"")</f>
      </c>
      <c r="I105" s="159" t="str">
        <f t="shared" si="17"/>
        <v/>
      </c>
      <c r="J105" s="160" t="str">
        <f>IFERROR(IF($F105="","",VLOOKUP($F105,'Data Mercado'!$A$7:$I$300,3,0)),"ND")</f>
      </c>
      <c r="K105" s="161" t="str">
        <f>IFERROR(IF($E105="","",IF($J105&gt;$E105,($E105/$J105)-1,"")),"")</f>
      </c>
      <c r="L105" s="159" t="str">
        <f t="shared" si="19"/>
        <v/>
      </c>
      <c r="M105" s="160" t="str">
        <f>IFERROR(IF($F105="","",VLOOKUP($F105,'Data Mercado'!$A$7:$I$300,4,0)),"ND")</f>
      </c>
      <c r="N105" s="161" t="str">
        <f>IFERROR(IF($E105="","",IF($M105&gt;$E105,($E105/$M105)-1,"")),"")</f>
      </c>
      <c r="O105" s="159" t="str">
        <f t="shared" si="21"/>
        <v/>
      </c>
      <c r="P105" s="160" t="str">
        <f>IFERROR(IF($F105="","",VLOOKUP($F105,'Data Mercado'!$A$7:$I$300,5,0)),"ND")</f>
      </c>
      <c r="Q105" s="161" t="str">
        <f>IFERROR(IF($E105="","",IF($P105&gt;$E105,($E105/$P105)-1,"")),"")</f>
      </c>
      <c r="R105" s="159" t="str">
        <f t="shared" si="23"/>
        <v/>
      </c>
      <c r="S105" s="160" t="str">
        <f>IFERROR(IF($F105="","",VLOOKUP($F105,'Data Mercado'!$A$7:$I$300,6,0)),"ND")</f>
      </c>
      <c r="T105" s="161" t="str">
        <f>IFERROR(IF($E105="","",IF($S105&gt;$E105,($E105/$S105)-1,"")),"")</f>
      </c>
      <c r="U105" s="159" t="str">
        <f t="shared" si="25"/>
        <v/>
      </c>
      <c r="V105" s="160" t="str">
        <f>IFERROR(IF($F105="","",VLOOKUP($F105,'Data Mercado'!$A$7:$I$300,7,0)),"ND")</f>
      </c>
      <c r="W105" s="161" t="str">
        <f>IFERROR(IF($E105="","",IF($V105&gt;$E105,($E105/$V105)-1,"")),"")</f>
      </c>
      <c r="X105" s="159" t="str">
        <f t="shared" si="27"/>
        <v/>
      </c>
      <c r="Y105" s="160" t="str">
        <f>IFERROR(IF($F105="","",VLOOKUP($F105,'Data Mercado'!$A$7:$I$300,8,0)),"ND")</f>
      </c>
      <c r="Z105" s="161" t="str">
        <f>IFERROR(IF($E105="","",IF($Y105&gt;$E105,($E105/$Y105)-1,"")),"")</f>
      </c>
      <c r="AA105" s="159" t="str">
        <f t="shared" si="29"/>
        <v/>
      </c>
      <c r="AB105" s="160" t="str">
        <f>IFERROR(IF($F105="","",VLOOKUP($F105,'Data Mercado'!$A$7:$I$300,9,0)),"ND")</f>
      </c>
      <c r="AC105" s="161" t="str">
        <f>IFERROR(IF($E105="","",IF($AB105&gt;$E105,($E105/$AB105)-1,"")),"")</f>
      </c>
      <c r="AD105" s="159" t="str">
        <f t="shared" si="31"/>
        <v/>
      </c>
    </row>
    <row r="106" spans="1:30" s="162" customFormat="1" ht="19" customHeight="1">
      <c r="A106" s="164"/>
      <c r="B106" s="165"/>
      <c r="C106" s="143"/>
      <c r="D106" s="143"/>
      <c r="E106" s="196"/>
      <c r="F106" s="160"/>
      <c r="G106" s="160" t="str">
        <f>IFERROR(IF($F106="","",VLOOKUP($F106,'Data Mercado'!$A$7:$I$300,2,0)),"ND")</f>
      </c>
      <c r="H106" s="161" t="str">
        <f>IFERROR(IF($E106="","",IF($G106&gt;$E106,($E106/$G106)-1,"")),"")</f>
      </c>
      <c r="I106" s="159" t="str">
        <f t="shared" si="17"/>
        <v/>
      </c>
      <c r="J106" s="160" t="str">
        <f>IFERROR(IF($F106="","",VLOOKUP($F106,'Data Mercado'!$A$7:$I$300,3,0)),"ND")</f>
      </c>
      <c r="K106" s="161" t="str">
        <f>IFERROR(IF($E106="","",IF($J106&gt;$E106,($E106/$J106)-1,"")),"")</f>
      </c>
      <c r="L106" s="159" t="str">
        <f t="shared" si="19"/>
        <v/>
      </c>
      <c r="M106" s="160" t="str">
        <f>IFERROR(IF($F106="","",VLOOKUP($F106,'Data Mercado'!$A$7:$I$300,4,0)),"ND")</f>
      </c>
      <c r="N106" s="161" t="str">
        <f>IFERROR(IF($E106="","",IF($M106&gt;$E106,($E106/$M106)-1,"")),"")</f>
      </c>
      <c r="O106" s="159" t="str">
        <f t="shared" si="21"/>
        <v/>
      </c>
      <c r="P106" s="160" t="str">
        <f>IFERROR(IF($F106="","",VLOOKUP($F106,'Data Mercado'!$A$7:$I$300,5,0)),"ND")</f>
      </c>
      <c r="Q106" s="161" t="str">
        <f>IFERROR(IF($E106="","",IF($P106&gt;$E106,($E106/$P106)-1,"")),"")</f>
      </c>
      <c r="R106" s="159" t="str">
        <f t="shared" si="23"/>
        <v/>
      </c>
      <c r="S106" s="160" t="str">
        <f>IFERROR(IF($F106="","",VLOOKUP($F106,'Data Mercado'!$A$7:$I$300,6,0)),"ND")</f>
      </c>
      <c r="T106" s="161" t="str">
        <f>IFERROR(IF($E106="","",IF($S106&gt;$E106,($E106/$S106)-1,"")),"")</f>
      </c>
      <c r="U106" s="159" t="str">
        <f t="shared" si="25"/>
        <v/>
      </c>
      <c r="V106" s="160" t="str">
        <f>IFERROR(IF($F106="","",VLOOKUP($F106,'Data Mercado'!$A$7:$I$300,7,0)),"ND")</f>
      </c>
      <c r="W106" s="161" t="str">
        <f>IFERROR(IF($E106="","",IF($V106&gt;$E106,($E106/$V106)-1,"")),"")</f>
      </c>
      <c r="X106" s="159" t="str">
        <f t="shared" si="27"/>
        <v/>
      </c>
      <c r="Y106" s="160" t="str">
        <f>IFERROR(IF($F106="","",VLOOKUP($F106,'Data Mercado'!$A$7:$I$300,8,0)),"ND")</f>
      </c>
      <c r="Z106" s="161" t="str">
        <f>IFERROR(IF($E106="","",IF($Y106&gt;$E106,($E106/$Y106)-1,"")),"")</f>
      </c>
      <c r="AA106" s="159" t="str">
        <f t="shared" si="29"/>
        <v/>
      </c>
      <c r="AB106" s="160" t="str">
        <f>IFERROR(IF($F106="","",VLOOKUP($F106,'Data Mercado'!$A$7:$I$300,9,0)),"ND")</f>
      </c>
      <c r="AC106" s="161" t="str">
        <f>IFERROR(IF($E106="","",IF($AB106&gt;$E106,($E106/$AB106)-1,"")),"")</f>
      </c>
      <c r="AD106" s="159" t="str">
        <f t="shared" si="31"/>
        <v/>
      </c>
    </row>
    <row r="107" spans="1:30" s="162" customFormat="1" ht="19" customHeight="1">
      <c r="A107" s="164"/>
      <c r="B107" s="165"/>
      <c r="C107" s="143"/>
      <c r="D107" s="143"/>
      <c r="E107" s="196"/>
      <c r="F107" s="160"/>
      <c r="G107" s="160" t="str">
        <f>IFERROR(IF($F107="","",VLOOKUP($F107,'Data Mercado'!$A$7:$I$300,2,0)),"ND")</f>
      </c>
      <c r="H107" s="161" t="str">
        <f>IFERROR(IF($E107="","",IF($G107&gt;$E107,($E107/$G107)-1,"")),"")</f>
      </c>
      <c r="I107" s="159" t="str">
        <f t="shared" si="17"/>
        <v/>
      </c>
      <c r="J107" s="160" t="str">
        <f>IFERROR(IF($F107="","",VLOOKUP($F107,'Data Mercado'!$A$7:$I$300,3,0)),"ND")</f>
      </c>
      <c r="K107" s="161" t="str">
        <f>IFERROR(IF($E107="","",IF($J107&gt;$E107,($E107/$J107)-1,"")),"")</f>
      </c>
      <c r="L107" s="159" t="str">
        <f t="shared" si="19"/>
        <v/>
      </c>
      <c r="M107" s="160" t="str">
        <f>IFERROR(IF($F107="","",VLOOKUP($F107,'Data Mercado'!$A$7:$I$300,4,0)),"ND")</f>
      </c>
      <c r="N107" s="161" t="str">
        <f>IFERROR(IF($E107="","",IF($M107&gt;$E107,($E107/$M107)-1,"")),"")</f>
      </c>
      <c r="O107" s="159" t="str">
        <f t="shared" si="21"/>
        <v/>
      </c>
      <c r="P107" s="160" t="str">
        <f>IFERROR(IF($F107="","",VLOOKUP($F107,'Data Mercado'!$A$7:$I$300,5,0)),"ND")</f>
      </c>
      <c r="Q107" s="161" t="str">
        <f>IFERROR(IF($E107="","",IF($P107&gt;$E107,($E107/$P107)-1,"")),"")</f>
      </c>
      <c r="R107" s="159" t="str">
        <f t="shared" si="23"/>
        <v/>
      </c>
      <c r="S107" s="160" t="str">
        <f>IFERROR(IF($F107="","",VLOOKUP($F107,'Data Mercado'!$A$7:$I$300,6,0)),"ND")</f>
      </c>
      <c r="T107" s="161" t="str">
        <f>IFERROR(IF($E107="","",IF($S107&gt;$E107,($E107/$S107)-1,"")),"")</f>
      </c>
      <c r="U107" s="159" t="str">
        <f t="shared" si="25"/>
        <v/>
      </c>
      <c r="V107" s="160" t="str">
        <f>IFERROR(IF($F107="","",VLOOKUP($F107,'Data Mercado'!$A$7:$I$300,7,0)),"ND")</f>
      </c>
      <c r="W107" s="161" t="str">
        <f>IFERROR(IF($E107="","",IF($V107&gt;$E107,($E107/$V107)-1,"")),"")</f>
      </c>
      <c r="X107" s="159" t="str">
        <f t="shared" si="27"/>
        <v/>
      </c>
      <c r="Y107" s="160" t="str">
        <f>IFERROR(IF($F107="","",VLOOKUP($F107,'Data Mercado'!$A$7:$I$300,8,0)),"ND")</f>
      </c>
      <c r="Z107" s="161" t="str">
        <f>IFERROR(IF($E107="","",IF($Y107&gt;$E107,($E107/$Y107)-1,"")),"")</f>
      </c>
      <c r="AA107" s="159" t="str">
        <f t="shared" si="29"/>
        <v/>
      </c>
      <c r="AB107" s="160" t="str">
        <f>IFERROR(IF($F107="","",VLOOKUP($F107,'Data Mercado'!$A$7:$I$300,9,0)),"ND")</f>
      </c>
      <c r="AC107" s="161" t="str">
        <f>IFERROR(IF($E107="","",IF($AB107&gt;$E107,($E107/$AB107)-1,"")),"")</f>
      </c>
      <c r="AD107" s="159" t="str">
        <f t="shared" si="31"/>
        <v/>
      </c>
    </row>
    <row r="108" spans="1:30" s="162" customFormat="1" ht="19" customHeight="1">
      <c r="A108" s="164"/>
      <c r="B108" s="165"/>
      <c r="C108" s="143"/>
      <c r="D108" s="143"/>
      <c r="E108" s="196"/>
      <c r="F108" s="160"/>
      <c r="G108" s="160" t="str">
        <f>IFERROR(IF($F108="","",VLOOKUP($F108,'Data Mercado'!$A$7:$I$300,2,0)),"ND")</f>
      </c>
      <c r="H108" s="161" t="str">
        <f>IFERROR(IF($E108="","",IF($G108&gt;$E108,($E108/$G108)-1,"")),"")</f>
      </c>
      <c r="I108" s="159" t="str">
        <f t="shared" si="17"/>
        <v/>
      </c>
      <c r="J108" s="160" t="str">
        <f>IFERROR(IF($F108="","",VLOOKUP($F108,'Data Mercado'!$A$7:$I$300,3,0)),"ND")</f>
      </c>
      <c r="K108" s="161" t="str">
        <f>IFERROR(IF($E108="","",IF($J108&gt;$E108,($E108/$J108)-1,"")),"")</f>
      </c>
      <c r="L108" s="159" t="str">
        <f t="shared" si="19"/>
        <v/>
      </c>
      <c r="M108" s="160" t="str">
        <f>IFERROR(IF($F108="","",VLOOKUP($F108,'Data Mercado'!$A$7:$I$300,4,0)),"ND")</f>
      </c>
      <c r="N108" s="161" t="str">
        <f>IFERROR(IF($E108="","",IF($M108&gt;$E108,($E108/$M108)-1,"")),"")</f>
      </c>
      <c r="O108" s="159" t="str">
        <f t="shared" si="21"/>
        <v/>
      </c>
      <c r="P108" s="160" t="str">
        <f>IFERROR(IF($F108="","",VLOOKUP($F108,'Data Mercado'!$A$7:$I$300,5,0)),"ND")</f>
      </c>
      <c r="Q108" s="161" t="str">
        <f>IFERROR(IF($E108="","",IF($P108&gt;$E108,($E108/$P108)-1,"")),"")</f>
      </c>
      <c r="R108" s="159" t="str">
        <f t="shared" si="23"/>
        <v/>
      </c>
      <c r="S108" s="160" t="str">
        <f>IFERROR(IF($F108="","",VLOOKUP($F108,'Data Mercado'!$A$7:$I$300,6,0)),"ND")</f>
      </c>
      <c r="T108" s="161" t="str">
        <f>IFERROR(IF($E108="","",IF($S108&gt;$E108,($E108/$S108)-1,"")),"")</f>
      </c>
      <c r="U108" s="159" t="str">
        <f t="shared" si="25"/>
        <v/>
      </c>
      <c r="V108" s="160" t="str">
        <f>IFERROR(IF($F108="","",VLOOKUP($F108,'Data Mercado'!$A$7:$I$300,7,0)),"ND")</f>
      </c>
      <c r="W108" s="161" t="str">
        <f>IFERROR(IF($E108="","",IF($V108&gt;$E108,($E108/$V108)-1,"")),"")</f>
      </c>
      <c r="X108" s="159" t="str">
        <f t="shared" si="27"/>
        <v/>
      </c>
      <c r="Y108" s="160" t="str">
        <f>IFERROR(IF($F108="","",VLOOKUP($F108,'Data Mercado'!$A$7:$I$300,8,0)),"ND")</f>
      </c>
      <c r="Z108" s="161" t="str">
        <f>IFERROR(IF($E108="","",IF($Y108&gt;$E108,($E108/$Y108)-1,"")),"")</f>
      </c>
      <c r="AA108" s="159" t="str">
        <f t="shared" si="29"/>
        <v/>
      </c>
      <c r="AB108" s="160" t="str">
        <f>IFERROR(IF($F108="","",VLOOKUP($F108,'Data Mercado'!$A$7:$I$300,9,0)),"ND")</f>
      </c>
      <c r="AC108" s="161" t="str">
        <f>IFERROR(IF($E108="","",IF($AB108&gt;$E108,($E108/$AB108)-1,"")),"")</f>
      </c>
      <c r="AD108" s="159" t="str">
        <f t="shared" si="31"/>
        <v/>
      </c>
    </row>
    <row r="109" spans="1:30" s="162" customFormat="1" ht="19" customHeight="1">
      <c r="A109" s="164"/>
      <c r="B109" s="165"/>
      <c r="C109" s="143"/>
      <c r="D109" s="143"/>
      <c r="E109" s="196"/>
      <c r="F109" s="160"/>
      <c r="G109" s="160" t="str">
        <f>IFERROR(IF($F109="","",VLOOKUP($F109,'Data Mercado'!$A$7:$I$300,2,0)),"ND")</f>
      </c>
      <c r="H109" s="161" t="str">
        <f>IFERROR(IF($E109="","",IF($G109&gt;$E109,($E109/$G109)-1,"")),"")</f>
      </c>
      <c r="I109" s="159" t="str">
        <f t="shared" si="17"/>
        <v/>
      </c>
      <c r="J109" s="160" t="str">
        <f>IFERROR(IF($F109="","",VLOOKUP($F109,'Data Mercado'!$A$7:$I$300,3,0)),"ND")</f>
      </c>
      <c r="K109" s="161" t="str">
        <f>IFERROR(IF($E109="","",IF($J109&gt;$E109,($E109/$J109)-1,"")),"")</f>
      </c>
      <c r="L109" s="159" t="str">
        <f t="shared" si="19"/>
        <v/>
      </c>
      <c r="M109" s="160" t="str">
        <f>IFERROR(IF($F109="","",VLOOKUP($F109,'Data Mercado'!$A$7:$I$300,4,0)),"ND")</f>
      </c>
      <c r="N109" s="161" t="str">
        <f>IFERROR(IF($E109="","",IF($M109&gt;$E109,($E109/$M109)-1,"")),"")</f>
      </c>
      <c r="O109" s="159" t="str">
        <f t="shared" si="21"/>
        <v/>
      </c>
      <c r="P109" s="160" t="str">
        <f>IFERROR(IF($F109="","",VLOOKUP($F109,'Data Mercado'!$A$7:$I$300,5,0)),"ND")</f>
      </c>
      <c r="Q109" s="161" t="str">
        <f>IFERROR(IF($E109="","",IF($P109&gt;$E109,($E109/$P109)-1,"")),"")</f>
      </c>
      <c r="R109" s="159" t="str">
        <f t="shared" si="23"/>
        <v/>
      </c>
      <c r="S109" s="160" t="str">
        <f>IFERROR(IF($F109="","",VLOOKUP($F109,'Data Mercado'!$A$7:$I$300,6,0)),"ND")</f>
      </c>
      <c r="T109" s="161" t="str">
        <f>IFERROR(IF($E109="","",IF($S109&gt;$E109,($E109/$S109)-1,"")),"")</f>
      </c>
      <c r="U109" s="159" t="str">
        <f t="shared" si="25"/>
        <v/>
      </c>
      <c r="V109" s="160" t="str">
        <f>IFERROR(IF($F109="","",VLOOKUP($F109,'Data Mercado'!$A$7:$I$300,7,0)),"ND")</f>
      </c>
      <c r="W109" s="161" t="str">
        <f>IFERROR(IF($E109="","",IF($V109&gt;$E109,($E109/$V109)-1,"")),"")</f>
      </c>
      <c r="X109" s="159" t="str">
        <f t="shared" si="27"/>
        <v/>
      </c>
      <c r="Y109" s="160" t="str">
        <f>IFERROR(IF($F109="","",VLOOKUP($F109,'Data Mercado'!$A$7:$I$300,8,0)),"ND")</f>
      </c>
      <c r="Z109" s="161" t="str">
        <f>IFERROR(IF($E109="","",IF($Y109&gt;$E109,($E109/$Y109)-1,"")),"")</f>
      </c>
      <c r="AA109" s="159" t="str">
        <f t="shared" si="29"/>
        <v/>
      </c>
      <c r="AB109" s="160" t="str">
        <f>IFERROR(IF($F109="","",VLOOKUP($F109,'Data Mercado'!$A$7:$I$300,9,0)),"ND")</f>
      </c>
      <c r="AC109" s="161" t="str">
        <f>IFERROR(IF($E109="","",IF($AB109&gt;$E109,($E109/$AB109)-1,"")),"")</f>
      </c>
      <c r="AD109" s="159" t="str">
        <f t="shared" si="31"/>
        <v/>
      </c>
    </row>
    <row r="110" spans="1:30" s="162" customFormat="1" ht="19" customHeight="1">
      <c r="A110" s="164"/>
      <c r="B110" s="165"/>
      <c r="C110" s="143"/>
      <c r="D110" s="143"/>
      <c r="E110" s="196"/>
      <c r="F110" s="160"/>
      <c r="G110" s="160" t="str">
        <f>IFERROR(IF($F110="","",VLOOKUP($F110,'Data Mercado'!$A$7:$I$300,2,0)),"ND")</f>
      </c>
      <c r="H110" s="161" t="str">
        <f>IFERROR(IF($E110="","",IF($G110&gt;$E110,($E110/$G110)-1,"")),"")</f>
      </c>
      <c r="I110" s="159" t="str">
        <f t="shared" si="17"/>
        <v/>
      </c>
      <c r="J110" s="160" t="str">
        <f>IFERROR(IF($F110="","",VLOOKUP($F110,'Data Mercado'!$A$7:$I$300,3,0)),"ND")</f>
      </c>
      <c r="K110" s="161" t="str">
        <f>IFERROR(IF($E110="","",IF($J110&gt;$E110,($E110/$J110)-1,"")),"")</f>
      </c>
      <c r="L110" s="159" t="str">
        <f t="shared" si="19"/>
        <v/>
      </c>
      <c r="M110" s="160" t="str">
        <f>IFERROR(IF($F110="","",VLOOKUP($F110,'Data Mercado'!$A$7:$I$300,4,0)),"ND")</f>
      </c>
      <c r="N110" s="161" t="str">
        <f>IFERROR(IF($E110="","",IF($M110&gt;$E110,($E110/$M110)-1,"")),"")</f>
      </c>
      <c r="O110" s="159" t="str">
        <f t="shared" si="21"/>
        <v/>
      </c>
      <c r="P110" s="160" t="str">
        <f>IFERROR(IF($F110="","",VLOOKUP($F110,'Data Mercado'!$A$7:$I$300,5,0)),"ND")</f>
      </c>
      <c r="Q110" s="161" t="str">
        <f>IFERROR(IF($E110="","",IF($P110&gt;$E110,($E110/$P110)-1,"")),"")</f>
      </c>
      <c r="R110" s="159" t="str">
        <f t="shared" si="23"/>
        <v/>
      </c>
      <c r="S110" s="160" t="str">
        <f>IFERROR(IF($F110="","",VLOOKUP($F110,'Data Mercado'!$A$7:$I$300,6,0)),"ND")</f>
      </c>
      <c r="T110" s="161" t="str">
        <f>IFERROR(IF($E110="","",IF($S110&gt;$E110,($E110/$S110)-1,"")),"")</f>
      </c>
      <c r="U110" s="159" t="str">
        <f t="shared" si="25"/>
        <v/>
      </c>
      <c r="V110" s="160" t="str">
        <f>IFERROR(IF($F110="","",VLOOKUP($F110,'Data Mercado'!$A$7:$I$300,7,0)),"ND")</f>
      </c>
      <c r="W110" s="161" t="str">
        <f>IFERROR(IF($E110="","",IF($V110&gt;$E110,($E110/$V110)-1,"")),"")</f>
      </c>
      <c r="X110" s="159" t="str">
        <f t="shared" si="27"/>
        <v/>
      </c>
      <c r="Y110" s="160" t="str">
        <f>IFERROR(IF($F110="","",VLOOKUP($F110,'Data Mercado'!$A$7:$I$300,8,0)),"ND")</f>
      </c>
      <c r="Z110" s="161" t="str">
        <f>IFERROR(IF($E110="","",IF($Y110&gt;$E110,($E110/$Y110)-1,"")),"")</f>
      </c>
      <c r="AA110" s="159" t="str">
        <f t="shared" si="29"/>
        <v/>
      </c>
      <c r="AB110" s="160" t="str">
        <f>IFERROR(IF($F110="","",VLOOKUP($F110,'Data Mercado'!$A$7:$I$300,9,0)),"ND")</f>
      </c>
      <c r="AC110" s="161" t="str">
        <f>IFERROR(IF($E110="","",IF($AB110&gt;$E110,($E110/$AB110)-1,"")),"")</f>
      </c>
      <c r="AD110" s="159" t="str">
        <f t="shared" si="31"/>
        <v/>
      </c>
    </row>
    <row r="111" spans="1:30" s="162" customFormat="1" ht="19" customHeight="1">
      <c r="A111" s="164"/>
      <c r="B111" s="165"/>
      <c r="C111" s="143"/>
      <c r="D111" s="143"/>
      <c r="E111" s="196"/>
      <c r="F111" s="160"/>
      <c r="G111" s="160" t="str">
        <f>IFERROR(IF($F111="","",VLOOKUP($F111,'Data Mercado'!$A$7:$I$300,2,0)),"ND")</f>
      </c>
      <c r="H111" s="161" t="str">
        <f>IFERROR(IF($E111="","",IF($G111&gt;$E111,($E111/$G111)-1,"")),"")</f>
      </c>
      <c r="I111" s="159" t="str">
        <f t="shared" si="17"/>
        <v/>
      </c>
      <c r="J111" s="160" t="str">
        <f>IFERROR(IF($F111="","",VLOOKUP($F111,'Data Mercado'!$A$7:$I$300,3,0)),"ND")</f>
      </c>
      <c r="K111" s="161" t="str">
        <f>IFERROR(IF($E111="","",IF($J111&gt;$E111,($E111/$J111)-1,"")),"")</f>
      </c>
      <c r="L111" s="159" t="str">
        <f t="shared" si="19"/>
        <v/>
      </c>
      <c r="M111" s="160" t="str">
        <f>IFERROR(IF($F111="","",VLOOKUP($F111,'Data Mercado'!$A$7:$I$300,4,0)),"ND")</f>
      </c>
      <c r="N111" s="161" t="str">
        <f>IFERROR(IF($E111="","",IF($M111&gt;$E111,($E111/$M111)-1,"")),"")</f>
      </c>
      <c r="O111" s="159" t="str">
        <f t="shared" si="21"/>
        <v/>
      </c>
      <c r="P111" s="160" t="str">
        <f>IFERROR(IF($F111="","",VLOOKUP($F111,'Data Mercado'!$A$7:$I$300,5,0)),"ND")</f>
      </c>
      <c r="Q111" s="161" t="str">
        <f>IFERROR(IF($E111="","",IF($P111&gt;$E111,($E111/$P111)-1,"")),"")</f>
      </c>
      <c r="R111" s="159" t="str">
        <f t="shared" si="23"/>
        <v/>
      </c>
      <c r="S111" s="160" t="str">
        <f>IFERROR(IF($F111="","",VLOOKUP($F111,'Data Mercado'!$A$7:$I$300,6,0)),"ND")</f>
      </c>
      <c r="T111" s="161" t="str">
        <f>IFERROR(IF($E111="","",IF($S111&gt;$E111,($E111/$S111)-1,"")),"")</f>
      </c>
      <c r="U111" s="159" t="str">
        <f t="shared" si="25"/>
        <v/>
      </c>
      <c r="V111" s="160" t="str">
        <f>IFERROR(IF($F111="","",VLOOKUP($F111,'Data Mercado'!$A$7:$I$300,7,0)),"ND")</f>
      </c>
      <c r="W111" s="161" t="str">
        <f>IFERROR(IF($E111="","",IF($V111&gt;$E111,($E111/$V111)-1,"")),"")</f>
      </c>
      <c r="X111" s="159" t="str">
        <f t="shared" si="27"/>
        <v/>
      </c>
      <c r="Y111" s="160" t="str">
        <f>IFERROR(IF($F111="","",VLOOKUP($F111,'Data Mercado'!$A$7:$I$300,8,0)),"ND")</f>
      </c>
      <c r="Z111" s="161" t="str">
        <f>IFERROR(IF($E111="","",IF($Y111&gt;$E111,($E111/$Y111)-1,"")),"")</f>
      </c>
      <c r="AA111" s="159" t="str">
        <f t="shared" si="29"/>
        <v/>
      </c>
      <c r="AB111" s="160" t="str">
        <f>IFERROR(IF($F111="","",VLOOKUP($F111,'Data Mercado'!$A$7:$I$300,9,0)),"ND")</f>
      </c>
      <c r="AC111" s="161" t="str">
        <f>IFERROR(IF($E111="","",IF($AB111&gt;$E111,($E111/$AB111)-1,"")),"")</f>
      </c>
      <c r="AD111" s="159" t="str">
        <f t="shared" si="31"/>
        <v/>
      </c>
    </row>
    <row r="112" spans="1:30" s="162" customFormat="1" ht="19" customHeight="1">
      <c r="A112" s="164"/>
      <c r="B112" s="165"/>
      <c r="C112" s="143"/>
      <c r="D112" s="143"/>
      <c r="E112" s="196"/>
      <c r="F112" s="160"/>
      <c r="G112" s="160" t="str">
        <f>IFERROR(IF($F112="","",VLOOKUP($F112,'Data Mercado'!$A$7:$I$300,2,0)),"ND")</f>
      </c>
      <c r="H112" s="161" t="str">
        <f>IFERROR(IF($E112="","",IF($G112&gt;$E112,($E112/$G112)-1,"")),"")</f>
      </c>
      <c r="I112" s="159" t="str">
        <f t="shared" si="17"/>
        <v/>
      </c>
      <c r="J112" s="160" t="str">
        <f>IFERROR(IF($F112="","",VLOOKUP($F112,'Data Mercado'!$A$7:$I$300,3,0)),"ND")</f>
      </c>
      <c r="K112" s="161" t="str">
        <f>IFERROR(IF($E112="","",IF($J112&gt;$E112,($E112/$J112)-1,"")),"")</f>
      </c>
      <c r="L112" s="159" t="str">
        <f t="shared" si="19"/>
        <v/>
      </c>
      <c r="M112" s="160" t="str">
        <f>IFERROR(IF($F112="","",VLOOKUP($F112,'Data Mercado'!$A$7:$I$300,4,0)),"ND")</f>
      </c>
      <c r="N112" s="161" t="str">
        <f>IFERROR(IF($E112="","",IF($M112&gt;$E112,($E112/$M112)-1,"")),"")</f>
      </c>
      <c r="O112" s="159" t="str">
        <f t="shared" si="21"/>
        <v/>
      </c>
      <c r="P112" s="160" t="str">
        <f>IFERROR(IF($F112="","",VLOOKUP($F112,'Data Mercado'!$A$7:$I$300,5,0)),"ND")</f>
      </c>
      <c r="Q112" s="161" t="str">
        <f>IFERROR(IF($E112="","",IF($P112&gt;$E112,($E112/$P112)-1,"")),"")</f>
      </c>
      <c r="R112" s="159" t="str">
        <f t="shared" si="23"/>
        <v/>
      </c>
      <c r="S112" s="160" t="str">
        <f>IFERROR(IF($F112="","",VLOOKUP($F112,'Data Mercado'!$A$7:$I$300,6,0)),"ND")</f>
      </c>
      <c r="T112" s="161" t="str">
        <f>IFERROR(IF($E112="","",IF($S112&gt;$E112,($E112/$S112)-1,"")),"")</f>
      </c>
      <c r="U112" s="159" t="str">
        <f t="shared" si="25"/>
        <v/>
      </c>
      <c r="V112" s="160" t="str">
        <f>IFERROR(IF($F112="","",VLOOKUP($F112,'Data Mercado'!$A$7:$I$300,7,0)),"ND")</f>
      </c>
      <c r="W112" s="161" t="str">
        <f>IFERROR(IF($E112="","",IF($V112&gt;$E112,($E112/$V112)-1,"")),"")</f>
      </c>
      <c r="X112" s="159" t="str">
        <f t="shared" si="27"/>
        <v/>
      </c>
      <c r="Y112" s="160" t="str">
        <f>IFERROR(IF($F112="","",VLOOKUP($F112,'Data Mercado'!$A$7:$I$300,8,0)),"ND")</f>
      </c>
      <c r="Z112" s="161" t="str">
        <f>IFERROR(IF($E112="","",IF($Y112&gt;$E112,($E112/$Y112)-1,"")),"")</f>
      </c>
      <c r="AA112" s="159" t="str">
        <f t="shared" si="29"/>
        <v/>
      </c>
      <c r="AB112" s="160" t="str">
        <f>IFERROR(IF($F112="","",VLOOKUP($F112,'Data Mercado'!$A$7:$I$300,9,0)),"ND")</f>
      </c>
      <c r="AC112" s="161" t="str">
        <f>IFERROR(IF($E112="","",IF($AB112&gt;$E112,($E112/$AB112)-1,"")),"")</f>
      </c>
      <c r="AD112" s="159" t="str">
        <f t="shared" si="31"/>
        <v/>
      </c>
    </row>
    <row r="113" spans="1:30" s="162" customFormat="1" ht="19" customHeight="1">
      <c r="A113" s="164"/>
      <c r="B113" s="165"/>
      <c r="C113" s="143"/>
      <c r="D113" s="143"/>
      <c r="E113" s="196"/>
      <c r="F113" s="160"/>
      <c r="G113" s="160" t="str">
        <f>IFERROR(IF($F113="","",VLOOKUP($F113,'Data Mercado'!$A$7:$I$300,2,0)),"ND")</f>
      </c>
      <c r="H113" s="161" t="str">
        <f>IFERROR(IF($E113="","",IF($G113&gt;$E113,($E113/$G113)-1,"")),"")</f>
      </c>
      <c r="I113" s="159" t="str">
        <f t="shared" si="17"/>
        <v/>
      </c>
      <c r="J113" s="160" t="str">
        <f>IFERROR(IF($F113="","",VLOOKUP($F113,'Data Mercado'!$A$7:$I$300,3,0)),"ND")</f>
      </c>
      <c r="K113" s="161" t="str">
        <f>IFERROR(IF($E113="","",IF($J113&gt;$E113,($E113/$J113)-1,"")),"")</f>
      </c>
      <c r="L113" s="159" t="str">
        <f t="shared" si="19"/>
        <v/>
      </c>
      <c r="M113" s="160" t="str">
        <f>IFERROR(IF($F113="","",VLOOKUP($F113,'Data Mercado'!$A$7:$I$300,4,0)),"ND")</f>
      </c>
      <c r="N113" s="161" t="str">
        <f>IFERROR(IF($E113="","",IF($M113&gt;$E113,($E113/$M113)-1,"")),"")</f>
      </c>
      <c r="O113" s="159" t="str">
        <f t="shared" si="21"/>
        <v/>
      </c>
      <c r="P113" s="160" t="str">
        <f>IFERROR(IF($F113="","",VLOOKUP($F113,'Data Mercado'!$A$7:$I$300,5,0)),"ND")</f>
      </c>
      <c r="Q113" s="161" t="str">
        <f>IFERROR(IF($E113="","",IF($P113&gt;$E113,($E113/$P113)-1,"")),"")</f>
      </c>
      <c r="R113" s="159" t="str">
        <f t="shared" si="23"/>
        <v/>
      </c>
      <c r="S113" s="160" t="str">
        <f>IFERROR(IF($F113="","",VLOOKUP($F113,'Data Mercado'!$A$7:$I$300,6,0)),"ND")</f>
      </c>
      <c r="T113" s="161" t="str">
        <f>IFERROR(IF($E113="","",IF($S113&gt;$E113,($E113/$S113)-1,"")),"")</f>
      </c>
      <c r="U113" s="159" t="str">
        <f t="shared" si="25"/>
        <v/>
      </c>
      <c r="V113" s="160" t="str">
        <f>IFERROR(IF($F113="","",VLOOKUP($F113,'Data Mercado'!$A$7:$I$300,7,0)),"ND")</f>
      </c>
      <c r="W113" s="161" t="str">
        <f>IFERROR(IF($E113="","",IF($V113&gt;$E113,($E113/$V113)-1,"")),"")</f>
      </c>
      <c r="X113" s="159" t="str">
        <f t="shared" si="27"/>
        <v/>
      </c>
      <c r="Y113" s="160" t="str">
        <f>IFERROR(IF($F113="","",VLOOKUP($F113,'Data Mercado'!$A$7:$I$300,8,0)),"ND")</f>
      </c>
      <c r="Z113" s="161" t="str">
        <f>IFERROR(IF($E113="","",IF($Y113&gt;$E113,($E113/$Y113)-1,"")),"")</f>
      </c>
      <c r="AA113" s="159" t="str">
        <f t="shared" si="29"/>
        <v/>
      </c>
      <c r="AB113" s="160" t="str">
        <f>IFERROR(IF($F113="","",VLOOKUP($F113,'Data Mercado'!$A$7:$I$300,9,0)),"ND")</f>
      </c>
      <c r="AC113" s="161" t="str">
        <f>IFERROR(IF($E113="","",IF($AB113&gt;$E113,($E113/$AB113)-1,"")),"")</f>
      </c>
      <c r="AD113" s="159" t="str">
        <f t="shared" si="31"/>
        <v/>
      </c>
    </row>
    <row r="114" spans="1:30" s="162" customFormat="1" ht="19" customHeight="1">
      <c r="A114" s="164"/>
      <c r="B114" s="165"/>
      <c r="C114" s="143"/>
      <c r="D114" s="143"/>
      <c r="E114" s="196"/>
      <c r="F114" s="160"/>
      <c r="G114" s="160" t="str">
        <f>IFERROR(IF($F114="","",VLOOKUP($F114,'Data Mercado'!$A$7:$I$300,2,0)),"ND")</f>
      </c>
      <c r="H114" s="161" t="str">
        <f>IFERROR(IF($E114="","",IF($G114&gt;$E114,($E114/$G114)-1,"")),"")</f>
      </c>
      <c r="I114" s="159" t="str">
        <f t="shared" si="17"/>
        <v/>
      </c>
      <c r="J114" s="160" t="str">
        <f>IFERROR(IF($F114="","",VLOOKUP($F114,'Data Mercado'!$A$7:$I$300,3,0)),"ND")</f>
      </c>
      <c r="K114" s="161" t="str">
        <f>IFERROR(IF($E114="","",IF($J114&gt;$E114,($E114/$J114)-1,"")),"")</f>
      </c>
      <c r="L114" s="159" t="str">
        <f t="shared" si="19"/>
        <v/>
      </c>
      <c r="M114" s="160" t="str">
        <f>IFERROR(IF($F114="","",VLOOKUP($F114,'Data Mercado'!$A$7:$I$300,4,0)),"ND")</f>
      </c>
      <c r="N114" s="161" t="str">
        <f>IFERROR(IF($E114="","",IF($M114&gt;$E114,($E114/$M114)-1,"")),"")</f>
      </c>
      <c r="O114" s="159" t="str">
        <f t="shared" si="21"/>
        <v/>
      </c>
      <c r="P114" s="160" t="str">
        <f>IFERROR(IF($F114="","",VLOOKUP($F114,'Data Mercado'!$A$7:$I$300,5,0)),"ND")</f>
      </c>
      <c r="Q114" s="161" t="str">
        <f>IFERROR(IF($E114="","",IF($P114&gt;$E114,($E114/$P114)-1,"")),"")</f>
      </c>
      <c r="R114" s="159" t="str">
        <f t="shared" si="23"/>
        <v/>
      </c>
      <c r="S114" s="160" t="str">
        <f>IFERROR(IF($F114="","",VLOOKUP($F114,'Data Mercado'!$A$7:$I$300,6,0)),"ND")</f>
      </c>
      <c r="T114" s="161" t="str">
        <f>IFERROR(IF($E114="","",IF($S114&gt;$E114,($E114/$S114)-1,"")),"")</f>
      </c>
      <c r="U114" s="159" t="str">
        <f t="shared" si="25"/>
        <v/>
      </c>
      <c r="V114" s="160" t="str">
        <f>IFERROR(IF($F114="","",VLOOKUP($F114,'Data Mercado'!$A$7:$I$300,7,0)),"ND")</f>
      </c>
      <c r="W114" s="161" t="str">
        <f>IFERROR(IF($E114="","",IF($V114&gt;$E114,($E114/$V114)-1,"")),"")</f>
      </c>
      <c r="X114" s="159" t="str">
        <f t="shared" si="27"/>
        <v/>
      </c>
      <c r="Y114" s="160" t="str">
        <f>IFERROR(IF($F114="","",VLOOKUP($F114,'Data Mercado'!$A$7:$I$300,8,0)),"ND")</f>
      </c>
      <c r="Z114" s="161" t="str">
        <f>IFERROR(IF($E114="","",IF($Y114&gt;$E114,($E114/$Y114)-1,"")),"")</f>
      </c>
      <c r="AA114" s="159" t="str">
        <f t="shared" si="29"/>
        <v/>
      </c>
      <c r="AB114" s="160" t="str">
        <f>IFERROR(IF($F114="","",VLOOKUP($F114,'Data Mercado'!$A$7:$I$300,9,0)),"ND")</f>
      </c>
      <c r="AC114" s="161" t="str">
        <f>IFERROR(IF($E114="","",IF($AB114&gt;$E114,($E114/$AB114)-1,"")),"")</f>
      </c>
      <c r="AD114" s="159" t="str">
        <f t="shared" si="31"/>
        <v/>
      </c>
    </row>
    <row r="115" spans="1:30" s="162" customFormat="1" ht="19" customHeight="1">
      <c r="A115" s="164"/>
      <c r="B115" s="165"/>
      <c r="C115" s="143"/>
      <c r="D115" s="143"/>
      <c r="E115" s="196"/>
      <c r="F115" s="160"/>
      <c r="G115" s="160" t="str">
        <f>IFERROR(IF($F115="","",VLOOKUP($F115,'Data Mercado'!$A$7:$I$300,2,0)),"ND")</f>
      </c>
      <c r="H115" s="161" t="str">
        <f>IFERROR(IF($E115="","",IF($G115&gt;$E115,($E115/$G115)-1,"")),"")</f>
      </c>
      <c r="I115" s="159" t="str">
        <f t="shared" si="17"/>
        <v/>
      </c>
      <c r="J115" s="160" t="str">
        <f>IFERROR(IF($F115="","",VLOOKUP($F115,'Data Mercado'!$A$7:$I$300,3,0)),"ND")</f>
      </c>
      <c r="K115" s="161" t="str">
        <f>IFERROR(IF($E115="","",IF($J115&gt;$E115,($E115/$J115)-1,"")),"")</f>
      </c>
      <c r="L115" s="159" t="str">
        <f t="shared" si="19"/>
        <v/>
      </c>
      <c r="M115" s="160" t="str">
        <f>IFERROR(IF($F115="","",VLOOKUP($F115,'Data Mercado'!$A$7:$I$300,4,0)),"ND")</f>
      </c>
      <c r="N115" s="161" t="str">
        <f>IFERROR(IF($E115="","",IF($M115&gt;$E115,($E115/$M115)-1,"")),"")</f>
      </c>
      <c r="O115" s="159" t="str">
        <f t="shared" si="21"/>
        <v/>
      </c>
      <c r="P115" s="160" t="str">
        <f>IFERROR(IF($F115="","",VLOOKUP($F115,'Data Mercado'!$A$7:$I$300,5,0)),"ND")</f>
      </c>
      <c r="Q115" s="161" t="str">
        <f>IFERROR(IF($E115="","",IF($P115&gt;$E115,($E115/$P115)-1,"")),"")</f>
      </c>
      <c r="R115" s="159" t="str">
        <f t="shared" si="23"/>
        <v/>
      </c>
      <c r="S115" s="160" t="str">
        <f>IFERROR(IF($F115="","",VLOOKUP($F115,'Data Mercado'!$A$7:$I$300,6,0)),"ND")</f>
      </c>
      <c r="T115" s="161" t="str">
        <f>IFERROR(IF($E115="","",IF($S115&gt;$E115,($E115/$S115)-1,"")),"")</f>
      </c>
      <c r="U115" s="159" t="str">
        <f t="shared" si="25"/>
        <v/>
      </c>
      <c r="V115" s="160" t="str">
        <f>IFERROR(IF($F115="","",VLOOKUP($F115,'Data Mercado'!$A$7:$I$300,7,0)),"ND")</f>
      </c>
      <c r="W115" s="161" t="str">
        <f>IFERROR(IF($E115="","",IF($V115&gt;$E115,($E115/$V115)-1,"")),"")</f>
      </c>
      <c r="X115" s="159" t="str">
        <f t="shared" si="27"/>
        <v/>
      </c>
      <c r="Y115" s="160" t="str">
        <f>IFERROR(IF($F115="","",VLOOKUP($F115,'Data Mercado'!$A$7:$I$300,8,0)),"ND")</f>
      </c>
      <c r="Z115" s="161" t="str">
        <f>IFERROR(IF($E115="","",IF($Y115&gt;$E115,($E115/$Y115)-1,"")),"")</f>
      </c>
      <c r="AA115" s="159" t="str">
        <f t="shared" si="29"/>
        <v/>
      </c>
      <c r="AB115" s="160" t="str">
        <f>IFERROR(IF($F115="","",VLOOKUP($F115,'Data Mercado'!$A$7:$I$300,9,0)),"ND")</f>
      </c>
      <c r="AC115" s="161" t="str">
        <f>IFERROR(IF($E115="","",IF($AB115&gt;$E115,($E115/$AB115)-1,"")),"")</f>
      </c>
      <c r="AD115" s="159" t="str">
        <f t="shared" si="31"/>
        <v/>
      </c>
    </row>
    <row r="116" spans="1:30" s="162" customFormat="1" ht="19" customHeight="1">
      <c r="A116" s="164"/>
      <c r="B116" s="165"/>
      <c r="C116" s="143"/>
      <c r="D116" s="143"/>
      <c r="E116" s="196"/>
      <c r="F116" s="160"/>
      <c r="G116" s="160" t="str">
        <f>IFERROR(IF($F116="","",VLOOKUP($F116,'Data Mercado'!$A$7:$I$300,2,0)),"ND")</f>
      </c>
      <c r="H116" s="161" t="str">
        <f>IFERROR(IF($E116="","",IF($G116&gt;$E116,($E116/$G116)-1,"")),"")</f>
      </c>
      <c r="I116" s="159" t="str">
        <f t="shared" si="17"/>
        <v/>
      </c>
      <c r="J116" s="160" t="str">
        <f>IFERROR(IF($F116="","",VLOOKUP($F116,'Data Mercado'!$A$7:$I$300,3,0)),"ND")</f>
      </c>
      <c r="K116" s="161" t="str">
        <f>IFERROR(IF($E116="","",IF($J116&gt;$E116,($E116/$J116)-1,"")),"")</f>
      </c>
      <c r="L116" s="159" t="str">
        <f t="shared" si="19"/>
        <v/>
      </c>
      <c r="M116" s="160" t="str">
        <f>IFERROR(IF($F116="","",VLOOKUP($F116,'Data Mercado'!$A$7:$I$300,4,0)),"ND")</f>
      </c>
      <c r="N116" s="161" t="str">
        <f>IFERROR(IF($E116="","",IF($M116&gt;$E116,($E116/$M116)-1,"")),"")</f>
      </c>
      <c r="O116" s="159" t="str">
        <f t="shared" si="21"/>
        <v/>
      </c>
      <c r="P116" s="160" t="str">
        <f>IFERROR(IF($F116="","",VLOOKUP($F116,'Data Mercado'!$A$7:$I$300,5,0)),"ND")</f>
      </c>
      <c r="Q116" s="161" t="str">
        <f>IFERROR(IF($E116="","",IF($P116&gt;$E116,($E116/$P116)-1,"")),"")</f>
      </c>
      <c r="R116" s="159" t="str">
        <f t="shared" si="23"/>
        <v/>
      </c>
      <c r="S116" s="160" t="str">
        <f>IFERROR(IF($F116="","",VLOOKUP($F116,'Data Mercado'!$A$7:$I$300,6,0)),"ND")</f>
      </c>
      <c r="T116" s="161" t="str">
        <f>IFERROR(IF($E116="","",IF($S116&gt;$E116,($E116/$S116)-1,"")),"")</f>
      </c>
      <c r="U116" s="159" t="str">
        <f t="shared" si="25"/>
        <v/>
      </c>
      <c r="V116" s="160" t="str">
        <f>IFERROR(IF($F116="","",VLOOKUP($F116,'Data Mercado'!$A$7:$I$300,7,0)),"ND")</f>
      </c>
      <c r="W116" s="161" t="str">
        <f>IFERROR(IF($E116="","",IF($V116&gt;$E116,($E116/$V116)-1,"")),"")</f>
      </c>
      <c r="X116" s="159" t="str">
        <f t="shared" si="27"/>
        <v/>
      </c>
      <c r="Y116" s="160" t="str">
        <f>IFERROR(IF($F116="","",VLOOKUP($F116,'Data Mercado'!$A$7:$I$300,8,0)),"ND")</f>
      </c>
      <c r="Z116" s="161" t="str">
        <f>IFERROR(IF($E116="","",IF($Y116&gt;$E116,($E116/$Y116)-1,"")),"")</f>
      </c>
      <c r="AA116" s="159" t="str">
        <f t="shared" si="29"/>
        <v/>
      </c>
      <c r="AB116" s="160" t="str">
        <f>IFERROR(IF($F116="","",VLOOKUP($F116,'Data Mercado'!$A$7:$I$300,9,0)),"ND")</f>
      </c>
      <c r="AC116" s="161" t="str">
        <f>IFERROR(IF($E116="","",IF($AB116&gt;$E116,($E116/$AB116)-1,"")),"")</f>
      </c>
      <c r="AD116" s="159" t="str">
        <f t="shared" si="31"/>
        <v/>
      </c>
    </row>
    <row r="117" spans="1:30" s="162" customFormat="1" ht="19" customHeight="1">
      <c r="A117" s="164"/>
      <c r="B117" s="165"/>
      <c r="C117" s="143"/>
      <c r="D117" s="143"/>
      <c r="E117" s="196"/>
      <c r="F117" s="160"/>
      <c r="G117" s="160" t="str">
        <f>IFERROR(IF($F117="","",VLOOKUP($F117,'Data Mercado'!$A$7:$I$300,2,0)),"ND")</f>
      </c>
      <c r="H117" s="161" t="str">
        <f>IFERROR(IF($E117="","",IF($G117&gt;$E117,($E117/$G117)-1,"")),"")</f>
      </c>
      <c r="I117" s="159" t="str">
        <f t="shared" si="17"/>
        <v/>
      </c>
      <c r="J117" s="160" t="str">
        <f>IFERROR(IF($F117="","",VLOOKUP($F117,'Data Mercado'!$A$7:$I$300,3,0)),"ND")</f>
      </c>
      <c r="K117" s="161" t="str">
        <f>IFERROR(IF($E117="","",IF($J117&gt;$E117,($E117/$J117)-1,"")),"")</f>
      </c>
      <c r="L117" s="159" t="str">
        <f t="shared" si="19"/>
        <v/>
      </c>
      <c r="M117" s="160" t="str">
        <f>IFERROR(IF($F117="","",VLOOKUP($F117,'Data Mercado'!$A$7:$I$300,4,0)),"ND")</f>
      </c>
      <c r="N117" s="161" t="str">
        <f>IFERROR(IF($E117="","",IF($M117&gt;$E117,($E117/$M117)-1,"")),"")</f>
      </c>
      <c r="O117" s="159" t="str">
        <f t="shared" si="21"/>
        <v/>
      </c>
      <c r="P117" s="160" t="str">
        <f>IFERROR(IF($F117="","",VLOOKUP($F117,'Data Mercado'!$A$7:$I$300,5,0)),"ND")</f>
      </c>
      <c r="Q117" s="161" t="str">
        <f>IFERROR(IF($E117="","",IF($P117&gt;$E117,($E117/$P117)-1,"")),"")</f>
      </c>
      <c r="R117" s="159" t="str">
        <f t="shared" si="23"/>
        <v/>
      </c>
      <c r="S117" s="160" t="str">
        <f>IFERROR(IF($F117="","",VLOOKUP($F117,'Data Mercado'!$A$7:$I$300,6,0)),"ND")</f>
      </c>
      <c r="T117" s="161" t="str">
        <f>IFERROR(IF($E117="","",IF($S117&gt;$E117,($E117/$S117)-1,"")),"")</f>
      </c>
      <c r="U117" s="159" t="str">
        <f t="shared" si="25"/>
        <v/>
      </c>
      <c r="V117" s="160" t="str">
        <f>IFERROR(IF($F117="","",VLOOKUP($F117,'Data Mercado'!$A$7:$I$300,7,0)),"ND")</f>
      </c>
      <c r="W117" s="161" t="str">
        <f>IFERROR(IF($E117="","",IF($V117&gt;$E117,($E117/$V117)-1,"")),"")</f>
      </c>
      <c r="X117" s="159" t="str">
        <f t="shared" si="27"/>
        <v/>
      </c>
      <c r="Y117" s="160" t="str">
        <f>IFERROR(IF($F117="","",VLOOKUP($F117,'Data Mercado'!$A$7:$I$300,8,0)),"ND")</f>
      </c>
      <c r="Z117" s="161" t="str">
        <f>IFERROR(IF($E117="","",IF($Y117&gt;$E117,($E117/$Y117)-1,"")),"")</f>
      </c>
      <c r="AA117" s="159" t="str">
        <f t="shared" si="29"/>
        <v/>
      </c>
      <c r="AB117" s="160" t="str">
        <f>IFERROR(IF($F117="","",VLOOKUP($F117,'Data Mercado'!$A$7:$I$300,9,0)),"ND")</f>
      </c>
      <c r="AC117" s="161" t="str">
        <f>IFERROR(IF($E117="","",IF($AB117&gt;$E117,($E117/$AB117)-1,"")),"")</f>
      </c>
      <c r="AD117" s="159" t="str">
        <f t="shared" si="31"/>
        <v/>
      </c>
    </row>
    <row r="118" spans="1:30" s="162" customFormat="1" ht="19" customHeight="1">
      <c r="A118" s="164"/>
      <c r="B118" s="165"/>
      <c r="C118" s="143"/>
      <c r="D118" s="143"/>
      <c r="E118" s="196"/>
      <c r="F118" s="160"/>
      <c r="G118" s="160" t="str">
        <f>IFERROR(IF($F118="","",VLOOKUP($F118,'Data Mercado'!$A$7:$I$300,2,0)),"ND")</f>
      </c>
      <c r="H118" s="161" t="str">
        <f>IFERROR(IF($E118="","",IF($G118&gt;$E118,($E118/$G118)-1,"")),"")</f>
      </c>
      <c r="I118" s="159" t="str">
        <f t="shared" si="17"/>
        <v/>
      </c>
      <c r="J118" s="160" t="str">
        <f>IFERROR(IF($F118="","",VLOOKUP($F118,'Data Mercado'!$A$7:$I$300,3,0)),"ND")</f>
      </c>
      <c r="K118" s="161" t="str">
        <f>IFERROR(IF($E118="","",IF($J118&gt;$E118,($E118/$J118)-1,"")),"")</f>
      </c>
      <c r="L118" s="159" t="str">
        <f t="shared" si="19"/>
        <v/>
      </c>
      <c r="M118" s="160" t="str">
        <f>IFERROR(IF($F118="","",VLOOKUP($F118,'Data Mercado'!$A$7:$I$300,4,0)),"ND")</f>
      </c>
      <c r="N118" s="161" t="str">
        <f>IFERROR(IF($E118="","",IF($M118&gt;$E118,($E118/$M118)-1,"")),"")</f>
      </c>
      <c r="O118" s="159" t="str">
        <f t="shared" si="21"/>
        <v/>
      </c>
      <c r="P118" s="160" t="str">
        <f>IFERROR(IF($F118="","",VLOOKUP($F118,'Data Mercado'!$A$7:$I$300,5,0)),"ND")</f>
      </c>
      <c r="Q118" s="161" t="str">
        <f>IFERROR(IF($E118="","",IF($P118&gt;$E118,($E118/$P118)-1,"")),"")</f>
      </c>
      <c r="R118" s="159" t="str">
        <f t="shared" si="23"/>
        <v/>
      </c>
      <c r="S118" s="160" t="str">
        <f>IFERROR(IF($F118="","",VLOOKUP($F118,'Data Mercado'!$A$7:$I$300,6,0)),"ND")</f>
      </c>
      <c r="T118" s="161" t="str">
        <f>IFERROR(IF($E118="","",IF($S118&gt;$E118,($E118/$S118)-1,"")),"")</f>
      </c>
      <c r="U118" s="159" t="str">
        <f t="shared" si="25"/>
        <v/>
      </c>
      <c r="V118" s="160" t="str">
        <f>IFERROR(IF($F118="","",VLOOKUP($F118,'Data Mercado'!$A$7:$I$300,7,0)),"ND")</f>
      </c>
      <c r="W118" s="161" t="str">
        <f>IFERROR(IF($E118="","",IF($V118&gt;$E118,($E118/$V118)-1,"")),"")</f>
      </c>
      <c r="X118" s="159" t="str">
        <f t="shared" si="27"/>
        <v/>
      </c>
      <c r="Y118" s="160" t="str">
        <f>IFERROR(IF($F118="","",VLOOKUP($F118,'Data Mercado'!$A$7:$I$300,8,0)),"ND")</f>
      </c>
      <c r="Z118" s="161" t="str">
        <f>IFERROR(IF($E118="","",IF($Y118&gt;$E118,($E118/$Y118)-1,"")),"")</f>
      </c>
      <c r="AA118" s="159" t="str">
        <f t="shared" si="29"/>
        <v/>
      </c>
      <c r="AB118" s="160" t="str">
        <f>IFERROR(IF($F118="","",VLOOKUP($F118,'Data Mercado'!$A$7:$I$300,9,0)),"ND")</f>
      </c>
      <c r="AC118" s="161" t="str">
        <f>IFERROR(IF($E118="","",IF($AB118&gt;$E118,($E118/$AB118)-1,"")),"")</f>
      </c>
      <c r="AD118" s="159" t="str">
        <f t="shared" si="31"/>
        <v/>
      </c>
    </row>
    <row r="119" spans="1:30" s="162" customFormat="1" ht="19" customHeight="1">
      <c r="A119" s="164"/>
      <c r="B119" s="165"/>
      <c r="C119" s="143"/>
      <c r="D119" s="143"/>
      <c r="E119" s="196"/>
      <c r="F119" s="160"/>
      <c r="G119" s="160" t="str">
        <f>IFERROR(IF($F119="","",VLOOKUP($F119,'Data Mercado'!$A$7:$I$300,2,0)),"ND")</f>
      </c>
      <c r="H119" s="161" t="str">
        <f>IFERROR(IF($E119="","",IF($G119&gt;$E119,($E119/$G119)-1,"")),"")</f>
      </c>
      <c r="I119" s="159" t="str">
        <f t="shared" si="17"/>
        <v/>
      </c>
      <c r="J119" s="160" t="str">
        <f>IFERROR(IF($F119="","",VLOOKUP($F119,'Data Mercado'!$A$7:$I$300,3,0)),"ND")</f>
      </c>
      <c r="K119" s="161" t="str">
        <f>IFERROR(IF($E119="","",IF($J119&gt;$E119,($E119/$J119)-1,"")),"")</f>
      </c>
      <c r="L119" s="159" t="str">
        <f t="shared" si="19"/>
        <v/>
      </c>
      <c r="M119" s="160" t="str">
        <f>IFERROR(IF($F119="","",VLOOKUP($F119,'Data Mercado'!$A$7:$I$300,4,0)),"ND")</f>
      </c>
      <c r="N119" s="161" t="str">
        <f>IFERROR(IF($E119="","",IF($M119&gt;$E119,($E119/$M119)-1,"")),"")</f>
      </c>
      <c r="O119" s="159" t="str">
        <f t="shared" si="21"/>
        <v/>
      </c>
      <c r="P119" s="160" t="str">
        <f>IFERROR(IF($F119="","",VLOOKUP($F119,'Data Mercado'!$A$7:$I$300,5,0)),"ND")</f>
      </c>
      <c r="Q119" s="161" t="str">
        <f>IFERROR(IF($E119="","",IF($P119&gt;$E119,($E119/$P119)-1,"")),"")</f>
      </c>
      <c r="R119" s="159" t="str">
        <f t="shared" si="23"/>
        <v/>
      </c>
      <c r="S119" s="160" t="str">
        <f>IFERROR(IF($F119="","",VLOOKUP($F119,'Data Mercado'!$A$7:$I$300,6,0)),"ND")</f>
      </c>
      <c r="T119" s="161" t="str">
        <f>IFERROR(IF($E119="","",IF($S119&gt;$E119,($E119/$S119)-1,"")),"")</f>
      </c>
      <c r="U119" s="159" t="str">
        <f t="shared" si="25"/>
        <v/>
      </c>
      <c r="V119" s="160" t="str">
        <f>IFERROR(IF($F119="","",VLOOKUP($F119,'Data Mercado'!$A$7:$I$300,7,0)),"ND")</f>
      </c>
      <c r="W119" s="161" t="str">
        <f>IFERROR(IF($E119="","",IF($V119&gt;$E119,($E119/$V119)-1,"")),"")</f>
      </c>
      <c r="X119" s="159" t="str">
        <f t="shared" si="27"/>
        <v/>
      </c>
      <c r="Y119" s="160" t="str">
        <f>IFERROR(IF($F119="","",VLOOKUP($F119,'Data Mercado'!$A$7:$I$300,8,0)),"ND")</f>
      </c>
      <c r="Z119" s="161" t="str">
        <f>IFERROR(IF($E119="","",IF($Y119&gt;$E119,($E119/$Y119)-1,"")),"")</f>
      </c>
      <c r="AA119" s="159" t="str">
        <f t="shared" si="29"/>
        <v/>
      </c>
      <c r="AB119" s="160" t="str">
        <f>IFERROR(IF($F119="","",VLOOKUP($F119,'Data Mercado'!$A$7:$I$300,9,0)),"ND")</f>
      </c>
      <c r="AC119" s="161" t="str">
        <f>IFERROR(IF($E119="","",IF($AB119&gt;$E119,($E119/$AB119)-1,"")),"")</f>
      </c>
      <c r="AD119" s="159" t="str">
        <f t="shared" si="31"/>
        <v/>
      </c>
    </row>
    <row r="120" spans="1:30" s="162" customFormat="1" ht="19" customHeight="1">
      <c r="A120" s="164"/>
      <c r="B120" s="165"/>
      <c r="C120" s="143"/>
      <c r="D120" s="143"/>
      <c r="E120" s="196"/>
      <c r="F120" s="160"/>
      <c r="G120" s="160" t="str">
        <f>IFERROR(IF($F120="","",VLOOKUP($F120,'Data Mercado'!$A$7:$I$300,2,0)),"ND")</f>
      </c>
      <c r="H120" s="161" t="str">
        <f>IFERROR(IF($E120="","",IF($G120&gt;$E120,($E120/$G120)-1,"")),"")</f>
      </c>
      <c r="I120" s="159" t="str">
        <f t="shared" si="17"/>
        <v/>
      </c>
      <c r="J120" s="160" t="str">
        <f>IFERROR(IF($F120="","",VLOOKUP($F120,'Data Mercado'!$A$7:$I$300,3,0)),"ND")</f>
      </c>
      <c r="K120" s="161" t="str">
        <f>IFERROR(IF($E120="","",IF($J120&gt;$E120,($E120/$J120)-1,"")),"")</f>
      </c>
      <c r="L120" s="159" t="str">
        <f t="shared" si="19"/>
        <v/>
      </c>
      <c r="M120" s="160" t="str">
        <f>IFERROR(IF($F120="","",VLOOKUP($F120,'Data Mercado'!$A$7:$I$300,4,0)),"ND")</f>
      </c>
      <c r="N120" s="161" t="str">
        <f>IFERROR(IF($E120="","",IF($M120&gt;$E120,($E120/$M120)-1,"")),"")</f>
      </c>
      <c r="O120" s="159" t="str">
        <f t="shared" si="21"/>
        <v/>
      </c>
      <c r="P120" s="160" t="str">
        <f>IFERROR(IF($F120="","",VLOOKUP($F120,'Data Mercado'!$A$7:$I$300,5,0)),"ND")</f>
      </c>
      <c r="Q120" s="161" t="str">
        <f>IFERROR(IF($E120="","",IF($P120&gt;$E120,($E120/$P120)-1,"")),"")</f>
      </c>
      <c r="R120" s="159" t="str">
        <f t="shared" si="23"/>
        <v/>
      </c>
      <c r="S120" s="160" t="str">
        <f>IFERROR(IF($F120="","",VLOOKUP($F120,'Data Mercado'!$A$7:$I$300,6,0)),"ND")</f>
      </c>
      <c r="T120" s="161" t="str">
        <f>IFERROR(IF($E120="","",IF($S120&gt;$E120,($E120/$S120)-1,"")),"")</f>
      </c>
      <c r="U120" s="159" t="str">
        <f t="shared" si="25"/>
        <v/>
      </c>
      <c r="V120" s="160" t="str">
        <f>IFERROR(IF($F120="","",VLOOKUP($F120,'Data Mercado'!$A$7:$I$300,7,0)),"ND")</f>
      </c>
      <c r="W120" s="161" t="str">
        <f>IFERROR(IF($E120="","",IF($V120&gt;$E120,($E120/$V120)-1,"")),"")</f>
      </c>
      <c r="X120" s="159" t="str">
        <f t="shared" si="27"/>
        <v/>
      </c>
      <c r="Y120" s="160" t="str">
        <f>IFERROR(IF($F120="","",VLOOKUP($F120,'Data Mercado'!$A$7:$I$300,8,0)),"ND")</f>
      </c>
      <c r="Z120" s="161" t="str">
        <f>IFERROR(IF($E120="","",IF($Y120&gt;$E120,($E120/$Y120)-1,"")),"")</f>
      </c>
      <c r="AA120" s="159" t="str">
        <f t="shared" si="29"/>
        <v/>
      </c>
      <c r="AB120" s="160" t="str">
        <f>IFERROR(IF($F120="","",VLOOKUP($F120,'Data Mercado'!$A$7:$I$300,9,0)),"ND")</f>
      </c>
      <c r="AC120" s="161" t="str">
        <f>IFERROR(IF($E120="","",IF($AB120&gt;$E120,($E120/$AB120)-1,"")),"")</f>
      </c>
      <c r="AD120" s="159" t="str">
        <f t="shared" si="31"/>
        <v/>
      </c>
    </row>
    <row r="121" spans="1:30" s="162" customFormat="1" ht="19" customHeight="1">
      <c r="A121" s="164"/>
      <c r="B121" s="165"/>
      <c r="C121" s="143"/>
      <c r="D121" s="143"/>
      <c r="E121" s="196"/>
      <c r="F121" s="160"/>
      <c r="G121" s="160" t="str">
        <f>IFERROR(IF($F121="","",VLOOKUP($F121,'Data Mercado'!$A$7:$I$300,2,0)),"ND")</f>
      </c>
      <c r="H121" s="161" t="str">
        <f>IFERROR(IF($E121="","",IF($G121&gt;$E121,($E121/$G121)-1,"")),"")</f>
      </c>
      <c r="I121" s="159" t="str">
        <f t="shared" si="17"/>
        <v/>
      </c>
      <c r="J121" s="160" t="str">
        <f>IFERROR(IF($F121="","",VLOOKUP($F121,'Data Mercado'!$A$7:$I$300,3,0)),"ND")</f>
      </c>
      <c r="K121" s="161" t="str">
        <f>IFERROR(IF($E121="","",IF($J121&gt;$E121,($E121/$J121)-1,"")),"")</f>
      </c>
      <c r="L121" s="159" t="str">
        <f t="shared" si="19"/>
        <v/>
      </c>
      <c r="M121" s="160" t="str">
        <f>IFERROR(IF($F121="","",VLOOKUP($F121,'Data Mercado'!$A$7:$I$300,4,0)),"ND")</f>
      </c>
      <c r="N121" s="161" t="str">
        <f>IFERROR(IF($E121="","",IF($M121&gt;$E121,($E121/$M121)-1,"")),"")</f>
      </c>
      <c r="O121" s="159" t="str">
        <f t="shared" si="21"/>
        <v/>
      </c>
      <c r="P121" s="160" t="str">
        <f>IFERROR(IF($F121="","",VLOOKUP($F121,'Data Mercado'!$A$7:$I$300,5,0)),"ND")</f>
      </c>
      <c r="Q121" s="161" t="str">
        <f>IFERROR(IF($E121="","",IF($P121&gt;$E121,($E121/$P121)-1,"")),"")</f>
      </c>
      <c r="R121" s="159" t="str">
        <f t="shared" si="23"/>
        <v/>
      </c>
      <c r="S121" s="160" t="str">
        <f>IFERROR(IF($F121="","",VLOOKUP($F121,'Data Mercado'!$A$7:$I$300,6,0)),"ND")</f>
      </c>
      <c r="T121" s="161" t="str">
        <f>IFERROR(IF($E121="","",IF($S121&gt;$E121,($E121/$S121)-1,"")),"")</f>
      </c>
      <c r="U121" s="159" t="str">
        <f t="shared" si="25"/>
        <v/>
      </c>
      <c r="V121" s="160" t="str">
        <f>IFERROR(IF($F121="","",VLOOKUP($F121,'Data Mercado'!$A$7:$I$300,7,0)),"ND")</f>
      </c>
      <c r="W121" s="161" t="str">
        <f>IFERROR(IF($E121="","",IF($V121&gt;$E121,($E121/$V121)-1,"")),"")</f>
      </c>
      <c r="X121" s="159" t="str">
        <f t="shared" si="27"/>
        <v/>
      </c>
      <c r="Y121" s="160" t="str">
        <f>IFERROR(IF($F121="","",VLOOKUP($F121,'Data Mercado'!$A$7:$I$300,8,0)),"ND")</f>
      </c>
      <c r="Z121" s="161" t="str">
        <f>IFERROR(IF($E121="","",IF($Y121&gt;$E121,($E121/$Y121)-1,"")),"")</f>
      </c>
      <c r="AA121" s="159" t="str">
        <f t="shared" si="29"/>
        <v/>
      </c>
      <c r="AB121" s="160" t="str">
        <f>IFERROR(IF($F121="","",VLOOKUP($F121,'Data Mercado'!$A$7:$I$300,9,0)),"ND")</f>
      </c>
      <c r="AC121" s="161" t="str">
        <f>IFERROR(IF($E121="","",IF($AB121&gt;$E121,($E121/$AB121)-1,"")),"")</f>
      </c>
      <c r="AD121" s="159" t="str">
        <f t="shared" si="31"/>
        <v/>
      </c>
    </row>
    <row r="122" spans="1:30" s="162" customFormat="1" ht="19" customHeight="1">
      <c r="A122" s="164"/>
      <c r="B122" s="165"/>
      <c r="C122" s="143"/>
      <c r="D122" s="143"/>
      <c r="E122" s="196"/>
      <c r="F122" s="160"/>
      <c r="G122" s="160" t="str">
        <f>IFERROR(IF($F122="","",VLOOKUP($F122,'Data Mercado'!$A$7:$I$300,2,0)),"ND")</f>
      </c>
      <c r="H122" s="161" t="str">
        <f>IFERROR(IF($E122="","",IF($G122&gt;$E122,($E122/$G122)-1,"")),"")</f>
      </c>
      <c r="I122" s="159" t="str">
        <f t="shared" si="17"/>
        <v/>
      </c>
      <c r="J122" s="160" t="str">
        <f>IFERROR(IF($F122="","",VLOOKUP($F122,'Data Mercado'!$A$7:$I$300,3,0)),"ND")</f>
      </c>
      <c r="K122" s="161" t="str">
        <f>IFERROR(IF($E122="","",IF($J122&gt;$E122,($E122/$J122)-1,"")),"")</f>
      </c>
      <c r="L122" s="159" t="str">
        <f t="shared" si="19"/>
        <v/>
      </c>
      <c r="M122" s="160" t="str">
        <f>IFERROR(IF($F122="","",VLOOKUP($F122,'Data Mercado'!$A$7:$I$300,4,0)),"ND")</f>
      </c>
      <c r="N122" s="161" t="str">
        <f>IFERROR(IF($E122="","",IF($M122&gt;$E122,($E122/$M122)-1,"")),"")</f>
      </c>
      <c r="O122" s="159" t="str">
        <f t="shared" si="21"/>
        <v/>
      </c>
      <c r="P122" s="160" t="str">
        <f>IFERROR(IF($F122="","",VLOOKUP($F122,'Data Mercado'!$A$7:$I$300,5,0)),"ND")</f>
      </c>
      <c r="Q122" s="161" t="str">
        <f>IFERROR(IF($E122="","",IF($P122&gt;$E122,($E122/$P122)-1,"")),"")</f>
      </c>
      <c r="R122" s="159" t="str">
        <f t="shared" si="23"/>
        <v/>
      </c>
      <c r="S122" s="160" t="str">
        <f>IFERROR(IF($F122="","",VLOOKUP($F122,'Data Mercado'!$A$7:$I$300,6,0)),"ND")</f>
      </c>
      <c r="T122" s="161" t="str">
        <f>IFERROR(IF($E122="","",IF($S122&gt;$E122,($E122/$S122)-1,"")),"")</f>
      </c>
      <c r="U122" s="159" t="str">
        <f t="shared" si="25"/>
        <v/>
      </c>
      <c r="V122" s="160" t="str">
        <f>IFERROR(IF($F122="","",VLOOKUP($F122,'Data Mercado'!$A$7:$I$300,7,0)),"ND")</f>
      </c>
      <c r="W122" s="161" t="str">
        <f>IFERROR(IF($E122="","",IF($V122&gt;$E122,($E122/$V122)-1,"")),"")</f>
      </c>
      <c r="X122" s="159" t="str">
        <f t="shared" si="27"/>
        <v/>
      </c>
      <c r="Y122" s="160" t="str">
        <f>IFERROR(IF($F122="","",VLOOKUP($F122,'Data Mercado'!$A$7:$I$300,8,0)),"ND")</f>
      </c>
      <c r="Z122" s="161" t="str">
        <f>IFERROR(IF($E122="","",IF($Y122&gt;$E122,($E122/$Y122)-1,"")),"")</f>
      </c>
      <c r="AA122" s="159" t="str">
        <f t="shared" si="29"/>
        <v/>
      </c>
      <c r="AB122" s="160" t="str">
        <f>IFERROR(IF($F122="","",VLOOKUP($F122,'Data Mercado'!$A$7:$I$300,9,0)),"ND")</f>
      </c>
      <c r="AC122" s="161" t="str">
        <f>IFERROR(IF($E122="","",IF($AB122&gt;$E122,($E122/$AB122)-1,"")),"")</f>
      </c>
      <c r="AD122" s="159" t="str">
        <f t="shared" si="31"/>
        <v/>
      </c>
    </row>
    <row r="123" spans="1:30" s="162" customFormat="1" ht="19" customHeight="1">
      <c r="A123" s="164"/>
      <c r="B123" s="165"/>
      <c r="C123" s="143"/>
      <c r="D123" s="143"/>
      <c r="E123" s="196"/>
      <c r="F123" s="160"/>
      <c r="G123" s="160" t="str">
        <f>IFERROR(IF($F123="","",VLOOKUP($F123,'Data Mercado'!$A$7:$I$300,2,0)),"ND")</f>
      </c>
      <c r="H123" s="161" t="str">
        <f>IFERROR(IF($E123="","",IF($G123&gt;$E123,($E123/$G123)-1,"")),"")</f>
      </c>
      <c r="I123" s="159" t="str">
        <f t="shared" si="17"/>
        <v/>
      </c>
      <c r="J123" s="160" t="str">
        <f>IFERROR(IF($F123="","",VLOOKUP($F123,'Data Mercado'!$A$7:$I$300,3,0)),"ND")</f>
      </c>
      <c r="K123" s="161" t="str">
        <f>IFERROR(IF($E123="","",IF($J123&gt;$E123,($E123/$J123)-1,"")),"")</f>
      </c>
      <c r="L123" s="159" t="str">
        <f t="shared" si="19"/>
        <v/>
      </c>
      <c r="M123" s="160" t="str">
        <f>IFERROR(IF($F123="","",VLOOKUP($F123,'Data Mercado'!$A$7:$I$300,4,0)),"ND")</f>
      </c>
      <c r="N123" s="161" t="str">
        <f>IFERROR(IF($E123="","",IF($M123&gt;$E123,($E123/$M123)-1,"")),"")</f>
      </c>
      <c r="O123" s="159" t="str">
        <f t="shared" si="21"/>
        <v/>
      </c>
      <c r="P123" s="160" t="str">
        <f>IFERROR(IF($F123="","",VLOOKUP($F123,'Data Mercado'!$A$7:$I$300,5,0)),"ND")</f>
      </c>
      <c r="Q123" s="161" t="str">
        <f>IFERROR(IF($E123="","",IF($P123&gt;$E123,($E123/$P123)-1,"")),"")</f>
      </c>
      <c r="R123" s="159" t="str">
        <f t="shared" si="23"/>
        <v/>
      </c>
      <c r="S123" s="160" t="str">
        <f>IFERROR(IF($F123="","",VLOOKUP($F123,'Data Mercado'!$A$7:$I$300,6,0)),"ND")</f>
      </c>
      <c r="T123" s="161" t="str">
        <f>IFERROR(IF($E123="","",IF($S123&gt;$E123,($E123/$S123)-1,"")),"")</f>
      </c>
      <c r="U123" s="159" t="str">
        <f t="shared" si="25"/>
        <v/>
      </c>
      <c r="V123" s="160" t="str">
        <f>IFERROR(IF($F123="","",VLOOKUP($F123,'Data Mercado'!$A$7:$I$300,7,0)),"ND")</f>
      </c>
      <c r="W123" s="161" t="str">
        <f>IFERROR(IF($E123="","",IF($V123&gt;$E123,($E123/$V123)-1,"")),"")</f>
      </c>
      <c r="X123" s="159" t="str">
        <f t="shared" si="27"/>
        <v/>
      </c>
      <c r="Y123" s="160" t="str">
        <f>IFERROR(IF($F123="","",VLOOKUP($F123,'Data Mercado'!$A$7:$I$300,8,0)),"ND")</f>
      </c>
      <c r="Z123" s="161" t="str">
        <f>IFERROR(IF($E123="","",IF($Y123&gt;$E123,($E123/$Y123)-1,"")),"")</f>
      </c>
      <c r="AA123" s="159" t="str">
        <f t="shared" si="29"/>
        <v/>
      </c>
      <c r="AB123" s="160" t="str">
        <f>IFERROR(IF($F123="","",VLOOKUP($F123,'Data Mercado'!$A$7:$I$300,9,0)),"ND")</f>
      </c>
      <c r="AC123" s="161" t="str">
        <f>IFERROR(IF($E123="","",IF($AB123&gt;$E123,($E123/$AB123)-1,"")),"")</f>
      </c>
      <c r="AD123" s="159" t="str">
        <f t="shared" si="31"/>
        <v/>
      </c>
    </row>
    <row r="124" spans="1:30" s="162" customFormat="1" ht="19" customHeight="1">
      <c r="A124" s="164"/>
      <c r="B124" s="165"/>
      <c r="C124" s="143"/>
      <c r="D124" s="143"/>
      <c r="E124" s="196"/>
      <c r="F124" s="160"/>
      <c r="G124" s="160" t="str">
        <f>IFERROR(IF($F124="","",VLOOKUP($F124,'Data Mercado'!$A$7:$I$300,2,0)),"ND")</f>
      </c>
      <c r="H124" s="161" t="str">
        <f>IFERROR(IF($E124="","",IF($G124&gt;$E124,($E124/$G124)-1,"")),"")</f>
      </c>
      <c r="I124" s="159" t="str">
        <f t="shared" si="17"/>
        <v/>
      </c>
      <c r="J124" s="160" t="str">
        <f>IFERROR(IF($F124="","",VLOOKUP($F124,'Data Mercado'!$A$7:$I$300,3,0)),"ND")</f>
      </c>
      <c r="K124" s="161" t="str">
        <f>IFERROR(IF($E124="","",IF($J124&gt;$E124,($E124/$J124)-1,"")),"")</f>
      </c>
      <c r="L124" s="159" t="str">
        <f t="shared" si="19"/>
        <v/>
      </c>
      <c r="M124" s="160" t="str">
        <f>IFERROR(IF($F124="","",VLOOKUP($F124,'Data Mercado'!$A$7:$I$300,4,0)),"ND")</f>
      </c>
      <c r="N124" s="161" t="str">
        <f>IFERROR(IF($E124="","",IF($M124&gt;$E124,($E124/$M124)-1,"")),"")</f>
      </c>
      <c r="O124" s="159" t="str">
        <f t="shared" si="21"/>
        <v/>
      </c>
      <c r="P124" s="160" t="str">
        <f>IFERROR(IF($F124="","",VLOOKUP($F124,'Data Mercado'!$A$7:$I$300,5,0)),"ND")</f>
      </c>
      <c r="Q124" s="161" t="str">
        <f>IFERROR(IF($E124="","",IF($P124&gt;$E124,($E124/$P124)-1,"")),"")</f>
      </c>
      <c r="R124" s="159" t="str">
        <f t="shared" si="23"/>
        <v/>
      </c>
      <c r="S124" s="160" t="str">
        <f>IFERROR(IF($F124="","",VLOOKUP($F124,'Data Mercado'!$A$7:$I$300,6,0)),"ND")</f>
      </c>
      <c r="T124" s="161" t="str">
        <f>IFERROR(IF($E124="","",IF($S124&gt;$E124,($E124/$S124)-1,"")),"")</f>
      </c>
      <c r="U124" s="159" t="str">
        <f t="shared" si="25"/>
        <v/>
      </c>
      <c r="V124" s="160" t="str">
        <f>IFERROR(IF($F124="","",VLOOKUP($F124,'Data Mercado'!$A$7:$I$300,7,0)),"ND")</f>
      </c>
      <c r="W124" s="161" t="str">
        <f>IFERROR(IF($E124="","",IF($V124&gt;$E124,($E124/$V124)-1,"")),"")</f>
      </c>
      <c r="X124" s="159" t="str">
        <f t="shared" si="27"/>
        <v/>
      </c>
      <c r="Y124" s="160" t="str">
        <f>IFERROR(IF($F124="","",VLOOKUP($F124,'Data Mercado'!$A$7:$I$300,8,0)),"ND")</f>
      </c>
      <c r="Z124" s="161" t="str">
        <f>IFERROR(IF($E124="","",IF($Y124&gt;$E124,($E124/$Y124)-1,"")),"")</f>
      </c>
      <c r="AA124" s="159" t="str">
        <f t="shared" si="29"/>
        <v/>
      </c>
      <c r="AB124" s="160" t="str">
        <f>IFERROR(IF($F124="","",VLOOKUP($F124,'Data Mercado'!$A$7:$I$300,9,0)),"ND")</f>
      </c>
      <c r="AC124" s="161" t="str">
        <f>IFERROR(IF($E124="","",IF($AB124&gt;$E124,($E124/$AB124)-1,"")),"")</f>
      </c>
      <c r="AD124" s="159" t="str">
        <f t="shared" si="31"/>
        <v/>
      </c>
    </row>
    <row r="125" spans="1:30" s="162" customFormat="1" ht="19" customHeight="1">
      <c r="A125" s="164"/>
      <c r="B125" s="165"/>
      <c r="C125" s="143"/>
      <c r="D125" s="143"/>
      <c r="E125" s="196"/>
      <c r="F125" s="160"/>
      <c r="G125" s="160" t="str">
        <f>IFERROR(IF($F125="","",VLOOKUP($F125,'Data Mercado'!$A$7:$I$300,2,0)),"ND")</f>
      </c>
      <c r="H125" s="161" t="str">
        <f>IFERROR(IF($E125="","",IF($G125&gt;$E125,($E125/$G125)-1,"")),"")</f>
      </c>
      <c r="I125" s="159" t="str">
        <f t="shared" si="17"/>
        <v/>
      </c>
      <c r="J125" s="160" t="str">
        <f>IFERROR(IF($F125="","",VLOOKUP($F125,'Data Mercado'!$A$7:$I$300,3,0)),"ND")</f>
      </c>
      <c r="K125" s="161" t="str">
        <f>IFERROR(IF($E125="","",IF($J125&gt;$E125,($E125/$J125)-1,"")),"")</f>
      </c>
      <c r="L125" s="159" t="str">
        <f t="shared" si="19"/>
        <v/>
      </c>
      <c r="M125" s="160" t="str">
        <f>IFERROR(IF($F125="","",VLOOKUP($F125,'Data Mercado'!$A$7:$I$300,4,0)),"ND")</f>
      </c>
      <c r="N125" s="161" t="str">
        <f>IFERROR(IF($E125="","",IF($M125&gt;$E125,($E125/$M125)-1,"")),"")</f>
      </c>
      <c r="O125" s="159" t="str">
        <f t="shared" si="21"/>
        <v/>
      </c>
      <c r="P125" s="160" t="str">
        <f>IFERROR(IF($F125="","",VLOOKUP($F125,'Data Mercado'!$A$7:$I$300,5,0)),"ND")</f>
      </c>
      <c r="Q125" s="161" t="str">
        <f>IFERROR(IF($E125="","",IF($P125&gt;$E125,($E125/$P125)-1,"")),"")</f>
      </c>
      <c r="R125" s="159" t="str">
        <f t="shared" si="23"/>
        <v/>
      </c>
      <c r="S125" s="160" t="str">
        <f>IFERROR(IF($F125="","",VLOOKUP($F125,'Data Mercado'!$A$7:$I$300,6,0)),"ND")</f>
      </c>
      <c r="T125" s="161" t="str">
        <f>IFERROR(IF($E125="","",IF($S125&gt;$E125,($E125/$S125)-1,"")),"")</f>
      </c>
      <c r="U125" s="159" t="str">
        <f t="shared" si="25"/>
        <v/>
      </c>
      <c r="V125" s="160" t="str">
        <f>IFERROR(IF($F125="","",VLOOKUP($F125,'Data Mercado'!$A$7:$I$300,7,0)),"ND")</f>
      </c>
      <c r="W125" s="161" t="str">
        <f>IFERROR(IF($E125="","",IF($V125&gt;$E125,($E125/$V125)-1,"")),"")</f>
      </c>
      <c r="X125" s="159" t="str">
        <f t="shared" si="27"/>
        <v/>
      </c>
      <c r="Y125" s="160" t="str">
        <f>IFERROR(IF($F125="","",VLOOKUP($F125,'Data Mercado'!$A$7:$I$300,8,0)),"ND")</f>
      </c>
      <c r="Z125" s="161" t="str">
        <f>IFERROR(IF($E125="","",IF($Y125&gt;$E125,($E125/$Y125)-1,"")),"")</f>
      </c>
      <c r="AA125" s="159" t="str">
        <f t="shared" si="29"/>
        <v/>
      </c>
      <c r="AB125" s="160" t="str">
        <f>IFERROR(IF($F125="","",VLOOKUP($F125,'Data Mercado'!$A$7:$I$300,9,0)),"ND")</f>
      </c>
      <c r="AC125" s="161" t="str">
        <f>IFERROR(IF($E125="","",IF($AB125&gt;$E125,($E125/$AB125)-1,"")),"")</f>
      </c>
      <c r="AD125" s="159" t="str">
        <f t="shared" si="31"/>
        <v/>
      </c>
    </row>
    <row r="126" spans="1:30" s="162" customFormat="1" ht="19" customHeight="1">
      <c r="A126" s="164"/>
      <c r="B126" s="165"/>
      <c r="C126" s="143"/>
      <c r="D126" s="143"/>
      <c r="E126" s="196"/>
      <c r="F126" s="160"/>
      <c r="G126" s="160" t="str">
        <f>IFERROR(IF($F126="","",VLOOKUP($F126,'Data Mercado'!$A$7:$I$300,2,0)),"ND")</f>
      </c>
      <c r="H126" s="161" t="str">
        <f>IFERROR(IF($E126="","",IF($G126&gt;$E126,($E126/$G126)-1,"")),"")</f>
      </c>
      <c r="I126" s="159" t="str">
        <f t="shared" si="17"/>
        <v/>
      </c>
      <c r="J126" s="160" t="str">
        <f>IFERROR(IF($F126="","",VLOOKUP($F126,'Data Mercado'!$A$7:$I$300,3,0)),"ND")</f>
      </c>
      <c r="K126" s="161" t="str">
        <f>IFERROR(IF($E126="","",IF($J126&gt;$E126,($E126/$J126)-1,"")),"")</f>
      </c>
      <c r="L126" s="159" t="str">
        <f t="shared" si="19"/>
        <v/>
      </c>
      <c r="M126" s="160" t="str">
        <f>IFERROR(IF($F126="","",VLOOKUP($F126,'Data Mercado'!$A$7:$I$300,4,0)),"ND")</f>
      </c>
      <c r="N126" s="161" t="str">
        <f>IFERROR(IF($E126="","",IF($M126&gt;$E126,($E126/$M126)-1,"")),"")</f>
      </c>
      <c r="O126" s="159" t="str">
        <f t="shared" si="21"/>
        <v/>
      </c>
      <c r="P126" s="160" t="str">
        <f>IFERROR(IF($F126="","",VLOOKUP($F126,'Data Mercado'!$A$7:$I$300,5,0)),"ND")</f>
      </c>
      <c r="Q126" s="161" t="str">
        <f>IFERROR(IF($E126="","",IF($P126&gt;$E126,($E126/$P126)-1,"")),"")</f>
      </c>
      <c r="R126" s="159" t="str">
        <f t="shared" si="23"/>
        <v/>
      </c>
      <c r="S126" s="160" t="str">
        <f>IFERROR(IF($F126="","",VLOOKUP($F126,'Data Mercado'!$A$7:$I$300,6,0)),"ND")</f>
      </c>
      <c r="T126" s="161" t="str">
        <f>IFERROR(IF($E126="","",IF($S126&gt;$E126,($E126/$S126)-1,"")),"")</f>
      </c>
      <c r="U126" s="159" t="str">
        <f t="shared" si="25"/>
        <v/>
      </c>
      <c r="V126" s="160" t="str">
        <f>IFERROR(IF($F126="","",VLOOKUP($F126,'Data Mercado'!$A$7:$I$300,7,0)),"ND")</f>
      </c>
      <c r="W126" s="161" t="str">
        <f>IFERROR(IF($E126="","",IF($V126&gt;$E126,($E126/$V126)-1,"")),"")</f>
      </c>
      <c r="X126" s="159" t="str">
        <f t="shared" si="27"/>
        <v/>
      </c>
      <c r="Y126" s="160" t="str">
        <f>IFERROR(IF($F126="","",VLOOKUP($F126,'Data Mercado'!$A$7:$I$300,8,0)),"ND")</f>
      </c>
      <c r="Z126" s="161" t="str">
        <f>IFERROR(IF($E126="","",IF($Y126&gt;$E126,($E126/$Y126)-1,"")),"")</f>
      </c>
      <c r="AA126" s="159" t="str">
        <f t="shared" si="29"/>
        <v/>
      </c>
      <c r="AB126" s="160" t="str">
        <f>IFERROR(IF($F126="","",VLOOKUP($F126,'Data Mercado'!$A$7:$I$300,9,0)),"ND")</f>
      </c>
      <c r="AC126" s="161" t="str">
        <f>IFERROR(IF($E126="","",IF($AB126&gt;$E126,($E126/$AB126)-1,"")),"")</f>
      </c>
      <c r="AD126" s="159" t="str">
        <f t="shared" si="31"/>
        <v/>
      </c>
    </row>
    <row r="127" spans="1:30" s="162" customFormat="1" ht="19" customHeight="1">
      <c r="A127" s="164"/>
      <c r="B127" s="165"/>
      <c r="C127" s="143"/>
      <c r="D127" s="143"/>
      <c r="E127" s="196"/>
      <c r="F127" s="160"/>
      <c r="G127" s="160" t="str">
        <f>IFERROR(IF($F127="","",VLOOKUP($F127,'Data Mercado'!$A$7:$I$300,2,0)),"ND")</f>
      </c>
      <c r="H127" s="161" t="str">
        <f>IFERROR(IF($E127="","",IF($G127&gt;$E127,($E127/$G127)-1,"")),"")</f>
      </c>
      <c r="I127" s="159" t="str">
        <f t="shared" si="17"/>
        <v/>
      </c>
      <c r="J127" s="160" t="str">
        <f>IFERROR(IF($F127="","",VLOOKUP($F127,'Data Mercado'!$A$7:$I$300,3,0)),"ND")</f>
      </c>
      <c r="K127" s="161" t="str">
        <f>IFERROR(IF($E127="","",IF($J127&gt;$E127,($E127/$J127)-1,"")),"")</f>
      </c>
      <c r="L127" s="159" t="str">
        <f t="shared" si="19"/>
        <v/>
      </c>
      <c r="M127" s="160" t="str">
        <f>IFERROR(IF($F127="","",VLOOKUP($F127,'Data Mercado'!$A$7:$I$300,4,0)),"ND")</f>
      </c>
      <c r="N127" s="161" t="str">
        <f>IFERROR(IF($E127="","",IF($M127&gt;$E127,($E127/$M127)-1,"")),"")</f>
      </c>
      <c r="O127" s="159" t="str">
        <f t="shared" si="21"/>
        <v/>
      </c>
      <c r="P127" s="160" t="str">
        <f>IFERROR(IF($F127="","",VLOOKUP($F127,'Data Mercado'!$A$7:$I$300,5,0)),"ND")</f>
      </c>
      <c r="Q127" s="161" t="str">
        <f>IFERROR(IF($E127="","",IF($P127&gt;$E127,($E127/$P127)-1,"")),"")</f>
      </c>
      <c r="R127" s="159" t="str">
        <f t="shared" si="23"/>
        <v/>
      </c>
      <c r="S127" s="160" t="str">
        <f>IFERROR(IF($F127="","",VLOOKUP($F127,'Data Mercado'!$A$7:$I$300,6,0)),"ND")</f>
      </c>
      <c r="T127" s="161" t="str">
        <f>IFERROR(IF($E127="","",IF($S127&gt;$E127,($E127/$S127)-1,"")),"")</f>
      </c>
      <c r="U127" s="159" t="str">
        <f t="shared" si="25"/>
        <v/>
      </c>
      <c r="V127" s="160" t="str">
        <f>IFERROR(IF($F127="","",VLOOKUP($F127,'Data Mercado'!$A$7:$I$300,7,0)),"ND")</f>
      </c>
      <c r="W127" s="161" t="str">
        <f>IFERROR(IF($E127="","",IF($V127&gt;$E127,($E127/$V127)-1,"")),"")</f>
      </c>
      <c r="X127" s="159" t="str">
        <f t="shared" si="27"/>
        <v/>
      </c>
      <c r="Y127" s="160" t="str">
        <f>IFERROR(IF($F127="","",VLOOKUP($F127,'Data Mercado'!$A$7:$I$300,8,0)),"ND")</f>
      </c>
      <c r="Z127" s="161" t="str">
        <f>IFERROR(IF($E127="","",IF($Y127&gt;$E127,($E127/$Y127)-1,"")),"")</f>
      </c>
      <c r="AA127" s="159" t="str">
        <f t="shared" si="29"/>
        <v/>
      </c>
      <c r="AB127" s="160" t="str">
        <f>IFERROR(IF($F127="","",VLOOKUP($F127,'Data Mercado'!$A$7:$I$300,9,0)),"ND")</f>
      </c>
      <c r="AC127" s="161" t="str">
        <f>IFERROR(IF($E127="","",IF($AB127&gt;$E127,($E127/$AB127)-1,"")),"")</f>
      </c>
      <c r="AD127" s="159" t="str">
        <f t="shared" si="31"/>
        <v/>
      </c>
    </row>
    <row r="128" spans="1:30" s="162" customFormat="1" ht="19" customHeight="1">
      <c r="A128" s="164"/>
      <c r="B128" s="165"/>
      <c r="C128" s="143"/>
      <c r="D128" s="143"/>
      <c r="E128" s="196"/>
      <c r="F128" s="160"/>
      <c r="G128" s="160" t="str">
        <f>IFERROR(IF($F128="","",VLOOKUP($F128,'Data Mercado'!$A$7:$I$300,2,0)),"ND")</f>
      </c>
      <c r="H128" s="161" t="str">
        <f>IFERROR(IF($E128="","",IF($G128&gt;$E128,($E128/$G128)-1,"")),"")</f>
      </c>
      <c r="I128" s="159" t="str">
        <f t="shared" si="17"/>
        <v/>
      </c>
      <c r="J128" s="160" t="str">
        <f>IFERROR(IF($F128="","",VLOOKUP($F128,'Data Mercado'!$A$7:$I$300,3,0)),"ND")</f>
      </c>
      <c r="K128" s="161" t="str">
        <f>IFERROR(IF($E128="","",IF($J128&gt;$E128,($E128/$J128)-1,"")),"")</f>
      </c>
      <c r="L128" s="159" t="str">
        <f t="shared" si="19"/>
        <v/>
      </c>
      <c r="M128" s="160" t="str">
        <f>IFERROR(IF($F128="","",VLOOKUP($F128,'Data Mercado'!$A$7:$I$300,4,0)),"ND")</f>
      </c>
      <c r="N128" s="161" t="str">
        <f>IFERROR(IF($E128="","",IF($M128&gt;$E128,($E128/$M128)-1,"")),"")</f>
      </c>
      <c r="O128" s="159" t="str">
        <f t="shared" si="21"/>
        <v/>
      </c>
      <c r="P128" s="160" t="str">
        <f>IFERROR(IF($F128="","",VLOOKUP($F128,'Data Mercado'!$A$7:$I$300,5,0)),"ND")</f>
      </c>
      <c r="Q128" s="161" t="str">
        <f>IFERROR(IF($E128="","",IF($P128&gt;$E128,($E128/$P128)-1,"")),"")</f>
      </c>
      <c r="R128" s="159" t="str">
        <f t="shared" si="23"/>
        <v/>
      </c>
      <c r="S128" s="160" t="str">
        <f>IFERROR(IF($F128="","",VLOOKUP($F128,'Data Mercado'!$A$7:$I$300,6,0)),"ND")</f>
      </c>
      <c r="T128" s="161" t="str">
        <f>IFERROR(IF($E128="","",IF($S128&gt;$E128,($E128/$S128)-1,"")),"")</f>
      </c>
      <c r="U128" s="159" t="str">
        <f t="shared" si="25"/>
        <v/>
      </c>
      <c r="V128" s="160" t="str">
        <f>IFERROR(IF($F128="","",VLOOKUP($F128,'Data Mercado'!$A$7:$I$300,7,0)),"ND")</f>
      </c>
      <c r="W128" s="161" t="str">
        <f>IFERROR(IF($E128="","",IF($V128&gt;$E128,($E128/$V128)-1,"")),"")</f>
      </c>
      <c r="X128" s="159" t="str">
        <f t="shared" si="27"/>
        <v/>
      </c>
      <c r="Y128" s="160" t="str">
        <f>IFERROR(IF($F128="","",VLOOKUP($F128,'Data Mercado'!$A$7:$I$300,8,0)),"ND")</f>
      </c>
      <c r="Z128" s="161" t="str">
        <f>IFERROR(IF($E128="","",IF($Y128&gt;$E128,($E128/$Y128)-1,"")),"")</f>
      </c>
      <c r="AA128" s="159" t="str">
        <f t="shared" si="29"/>
        <v/>
      </c>
      <c r="AB128" s="160" t="str">
        <f>IFERROR(IF($F128="","",VLOOKUP($F128,'Data Mercado'!$A$7:$I$300,9,0)),"ND")</f>
      </c>
      <c r="AC128" s="161" t="str">
        <f>IFERROR(IF($E128="","",IF($AB128&gt;$E128,($E128/$AB128)-1,"")),"")</f>
      </c>
      <c r="AD128" s="159" t="str">
        <f t="shared" si="31"/>
        <v/>
      </c>
    </row>
    <row r="129" spans="1:30" s="162" customFormat="1" ht="19" customHeight="1">
      <c r="A129" s="164"/>
      <c r="B129" s="165"/>
      <c r="C129" s="143"/>
      <c r="D129" s="143"/>
      <c r="E129" s="196"/>
      <c r="F129" s="160"/>
      <c r="G129" s="160" t="str">
        <f>IFERROR(IF($F129="","",VLOOKUP($F129,'Data Mercado'!$A$7:$I$300,2,0)),"ND")</f>
      </c>
      <c r="H129" s="161" t="str">
        <f>IFERROR(IF($E129="","",IF($G129&gt;$E129,($E129/$G129)-1,"")),"")</f>
      </c>
      <c r="I129" s="159" t="str">
        <f t="shared" si="17"/>
        <v/>
      </c>
      <c r="J129" s="160" t="str">
        <f>IFERROR(IF($F129="","",VLOOKUP($F129,'Data Mercado'!$A$7:$I$300,3,0)),"ND")</f>
      </c>
      <c r="K129" s="161" t="str">
        <f>IFERROR(IF($E129="","",IF($J129&gt;$E129,($E129/$J129)-1,"")),"")</f>
      </c>
      <c r="L129" s="159" t="str">
        <f t="shared" si="19"/>
        <v/>
      </c>
      <c r="M129" s="160" t="str">
        <f>IFERROR(IF($F129="","",VLOOKUP($F129,'Data Mercado'!$A$7:$I$300,4,0)),"ND")</f>
      </c>
      <c r="N129" s="161" t="str">
        <f>IFERROR(IF($E129="","",IF($M129&gt;$E129,($E129/$M129)-1,"")),"")</f>
      </c>
      <c r="O129" s="159" t="str">
        <f t="shared" si="21"/>
        <v/>
      </c>
      <c r="P129" s="160" t="str">
        <f>IFERROR(IF($F129="","",VLOOKUP($F129,'Data Mercado'!$A$7:$I$300,5,0)),"ND")</f>
      </c>
      <c r="Q129" s="161" t="str">
        <f>IFERROR(IF($E129="","",IF($P129&gt;$E129,($E129/$P129)-1,"")),"")</f>
      </c>
      <c r="R129" s="159" t="str">
        <f t="shared" si="23"/>
        <v/>
      </c>
      <c r="S129" s="160" t="str">
        <f>IFERROR(IF($F129="","",VLOOKUP($F129,'Data Mercado'!$A$7:$I$300,6,0)),"ND")</f>
      </c>
      <c r="T129" s="161" t="str">
        <f>IFERROR(IF($E129="","",IF($S129&gt;$E129,($E129/$S129)-1,"")),"")</f>
      </c>
      <c r="U129" s="159" t="str">
        <f t="shared" si="25"/>
        <v/>
      </c>
      <c r="V129" s="160" t="str">
        <f>IFERROR(IF($F129="","",VLOOKUP($F129,'Data Mercado'!$A$7:$I$300,7,0)),"ND")</f>
      </c>
      <c r="W129" s="161" t="str">
        <f>IFERROR(IF($E129="","",IF($V129&gt;$E129,($E129/$V129)-1,"")),"")</f>
      </c>
      <c r="X129" s="159" t="str">
        <f t="shared" si="27"/>
        <v/>
      </c>
      <c r="Y129" s="160" t="str">
        <f>IFERROR(IF($F129="","",VLOOKUP($F129,'Data Mercado'!$A$7:$I$300,8,0)),"ND")</f>
      </c>
      <c r="Z129" s="161" t="str">
        <f>IFERROR(IF($E129="","",IF($Y129&gt;$E129,($E129/$Y129)-1,"")),"")</f>
      </c>
      <c r="AA129" s="159" t="str">
        <f t="shared" si="29"/>
        <v/>
      </c>
      <c r="AB129" s="160" t="str">
        <f>IFERROR(IF($F129="","",VLOOKUP($F129,'Data Mercado'!$A$7:$I$300,9,0)),"ND")</f>
      </c>
      <c r="AC129" s="161" t="str">
        <f>IFERROR(IF($E129="","",IF($AB129&gt;$E129,($E129/$AB129)-1,"")),"")</f>
      </c>
      <c r="AD129" s="159" t="str">
        <f t="shared" si="31"/>
        <v/>
      </c>
    </row>
    <row r="130" spans="1:30" s="162" customFormat="1" ht="19" customHeight="1">
      <c r="A130" s="164"/>
      <c r="B130" s="165"/>
      <c r="C130" s="143"/>
      <c r="D130" s="143"/>
      <c r="E130" s="196"/>
      <c r="F130" s="160"/>
      <c r="G130" s="160" t="str">
        <f>IFERROR(IF($F130="","",VLOOKUP($F130,'Data Mercado'!$A$7:$I$300,2,0)),"ND")</f>
      </c>
      <c r="H130" s="161" t="str">
        <f>IFERROR(IF($E130="","",IF($G130&gt;$E130,($E130/$G130)-1,"")),"")</f>
      </c>
      <c r="I130" s="159" t="str">
        <f t="shared" si="17"/>
        <v/>
      </c>
      <c r="J130" s="160" t="str">
        <f>IFERROR(IF($F130="","",VLOOKUP($F130,'Data Mercado'!$A$7:$I$300,3,0)),"ND")</f>
      </c>
      <c r="K130" s="161" t="str">
        <f>IFERROR(IF($E130="","",IF($J130&gt;$E130,($E130/$J130)-1,"")),"")</f>
      </c>
      <c r="L130" s="159" t="str">
        <f t="shared" si="19"/>
        <v/>
      </c>
      <c r="M130" s="160" t="str">
        <f>IFERROR(IF($F130="","",VLOOKUP($F130,'Data Mercado'!$A$7:$I$300,4,0)),"ND")</f>
      </c>
      <c r="N130" s="161" t="str">
        <f>IFERROR(IF($E130="","",IF($M130&gt;$E130,($E130/$M130)-1,"")),"")</f>
      </c>
      <c r="O130" s="159" t="str">
        <f t="shared" si="21"/>
        <v/>
      </c>
      <c r="P130" s="160" t="str">
        <f>IFERROR(IF($F130="","",VLOOKUP($F130,'Data Mercado'!$A$7:$I$300,5,0)),"ND")</f>
      </c>
      <c r="Q130" s="161" t="str">
        <f>IFERROR(IF($E130="","",IF($P130&gt;$E130,($E130/$P130)-1,"")),"")</f>
      </c>
      <c r="R130" s="159" t="str">
        <f t="shared" si="23"/>
        <v/>
      </c>
      <c r="S130" s="160" t="str">
        <f>IFERROR(IF($F130="","",VLOOKUP($F130,'Data Mercado'!$A$7:$I$300,6,0)),"ND")</f>
      </c>
      <c r="T130" s="161" t="str">
        <f>IFERROR(IF($E130="","",IF($S130&gt;$E130,($E130/$S130)-1,"")),"")</f>
      </c>
      <c r="U130" s="159" t="str">
        <f t="shared" si="25"/>
        <v/>
      </c>
      <c r="V130" s="160" t="str">
        <f>IFERROR(IF($F130="","",VLOOKUP($F130,'Data Mercado'!$A$7:$I$300,7,0)),"ND")</f>
      </c>
      <c r="W130" s="161" t="str">
        <f>IFERROR(IF($E130="","",IF($V130&gt;$E130,($E130/$V130)-1,"")),"")</f>
      </c>
      <c r="X130" s="159" t="str">
        <f t="shared" si="27"/>
        <v/>
      </c>
      <c r="Y130" s="160" t="str">
        <f>IFERROR(IF($F130="","",VLOOKUP($F130,'Data Mercado'!$A$7:$I$300,8,0)),"ND")</f>
      </c>
      <c r="Z130" s="161" t="str">
        <f>IFERROR(IF($E130="","",IF($Y130&gt;$E130,($E130/$Y130)-1,"")),"")</f>
      </c>
      <c r="AA130" s="159" t="str">
        <f t="shared" si="29"/>
        <v/>
      </c>
      <c r="AB130" s="160" t="str">
        <f>IFERROR(IF($F130="","",VLOOKUP($F130,'Data Mercado'!$A$7:$I$300,9,0)),"ND")</f>
      </c>
      <c r="AC130" s="161" t="str">
        <f>IFERROR(IF($E130="","",IF($AB130&gt;$E130,($E130/$AB130)-1,"")),"")</f>
      </c>
      <c r="AD130" s="159" t="str">
        <f t="shared" si="31"/>
        <v/>
      </c>
    </row>
    <row r="131" spans="1:30" s="162" customFormat="1" ht="19" customHeight="1">
      <c r="A131" s="164"/>
      <c r="B131" s="165"/>
      <c r="C131" s="143"/>
      <c r="D131" s="143"/>
      <c r="E131" s="196"/>
      <c r="F131" s="160"/>
      <c r="G131" s="160" t="str">
        <f>IFERROR(IF($F131="","",VLOOKUP($F131,'Data Mercado'!$A$7:$I$300,2,0)),"ND")</f>
      </c>
      <c r="H131" s="161" t="str">
        <f>IFERROR(IF($E131="","",IF($G131&gt;$E131,($E131/$G131)-1,"")),"")</f>
      </c>
      <c r="I131" s="159" t="str">
        <f t="shared" si="17"/>
        <v/>
      </c>
      <c r="J131" s="160" t="str">
        <f>IFERROR(IF($F131="","",VLOOKUP($F131,'Data Mercado'!$A$7:$I$300,3,0)),"ND")</f>
      </c>
      <c r="K131" s="161" t="str">
        <f>IFERROR(IF($E131="","",IF($J131&gt;$E131,($E131/$J131)-1,"")),"")</f>
      </c>
      <c r="L131" s="159" t="str">
        <f t="shared" si="19"/>
        <v/>
      </c>
      <c r="M131" s="160" t="str">
        <f>IFERROR(IF($F131="","",VLOOKUP($F131,'Data Mercado'!$A$7:$I$300,4,0)),"ND")</f>
      </c>
      <c r="N131" s="161" t="str">
        <f>IFERROR(IF($E131="","",IF($M131&gt;$E131,($E131/$M131)-1,"")),"")</f>
      </c>
      <c r="O131" s="159" t="str">
        <f t="shared" si="21"/>
        <v/>
      </c>
      <c r="P131" s="160" t="str">
        <f>IFERROR(IF($F131="","",VLOOKUP($F131,'Data Mercado'!$A$7:$I$300,5,0)),"ND")</f>
      </c>
      <c r="Q131" s="161" t="str">
        <f>IFERROR(IF($E131="","",IF($P131&gt;$E131,($E131/$P131)-1,"")),"")</f>
      </c>
      <c r="R131" s="159" t="str">
        <f t="shared" si="23"/>
        <v/>
      </c>
      <c r="S131" s="160" t="str">
        <f>IFERROR(IF($F131="","",VLOOKUP($F131,'Data Mercado'!$A$7:$I$300,6,0)),"ND")</f>
      </c>
      <c r="T131" s="161" t="str">
        <f>IFERROR(IF($E131="","",IF($S131&gt;$E131,($E131/$S131)-1,"")),"")</f>
      </c>
      <c r="U131" s="159" t="str">
        <f t="shared" si="25"/>
        <v/>
      </c>
      <c r="V131" s="160" t="str">
        <f>IFERROR(IF($F131="","",VLOOKUP($F131,'Data Mercado'!$A$7:$I$300,7,0)),"ND")</f>
      </c>
      <c r="W131" s="161" t="str">
        <f>IFERROR(IF($E131="","",IF($V131&gt;$E131,($E131/$V131)-1,"")),"")</f>
      </c>
      <c r="X131" s="159" t="str">
        <f t="shared" si="27"/>
        <v/>
      </c>
      <c r="Y131" s="160" t="str">
        <f>IFERROR(IF($F131="","",VLOOKUP($F131,'Data Mercado'!$A$7:$I$300,8,0)),"ND")</f>
      </c>
      <c r="Z131" s="161" t="str">
        <f>IFERROR(IF($E131="","",IF($Y131&gt;$E131,($E131/$Y131)-1,"")),"")</f>
      </c>
      <c r="AA131" s="159" t="str">
        <f t="shared" si="29"/>
        <v/>
      </c>
      <c r="AB131" s="160" t="str">
        <f>IFERROR(IF($F131="","",VLOOKUP($F131,'Data Mercado'!$A$7:$I$300,9,0)),"ND")</f>
      </c>
      <c r="AC131" s="161" t="str">
        <f>IFERROR(IF($E131="","",IF($AB131&gt;$E131,($E131/$AB131)-1,"")),"")</f>
      </c>
      <c r="AD131" s="159" t="str">
        <f t="shared" si="31"/>
        <v/>
      </c>
    </row>
    <row r="132" spans="1:30" s="162" customFormat="1" ht="19" customHeight="1">
      <c r="A132" s="164"/>
      <c r="B132" s="165"/>
      <c r="C132" s="143"/>
      <c r="D132" s="143"/>
      <c r="E132" s="196"/>
      <c r="F132" s="160"/>
      <c r="G132" s="160" t="str">
        <f>IFERROR(IF($F132="","",VLOOKUP($F132,'Data Mercado'!$A$7:$I$300,2,0)),"ND")</f>
      </c>
      <c r="H132" s="161" t="str">
        <f>IFERROR(IF($E132="","",IF($G132&gt;$E132,($E132/$G132)-1,"")),"")</f>
      </c>
      <c r="I132" s="159" t="str">
        <f t="shared" si="17"/>
        <v/>
      </c>
      <c r="J132" s="160" t="str">
        <f>IFERROR(IF($F132="","",VLOOKUP($F132,'Data Mercado'!$A$7:$I$300,3,0)),"ND")</f>
      </c>
      <c r="K132" s="161" t="str">
        <f>IFERROR(IF($E132="","",IF($J132&gt;$E132,($E132/$J132)-1,"")),"")</f>
      </c>
      <c r="L132" s="159" t="str">
        <f t="shared" si="19"/>
        <v/>
      </c>
      <c r="M132" s="160" t="str">
        <f>IFERROR(IF($F132="","",VLOOKUP($F132,'Data Mercado'!$A$7:$I$300,4,0)),"ND")</f>
      </c>
      <c r="N132" s="161" t="str">
        <f>IFERROR(IF($E132="","",IF($M132&gt;$E132,($E132/$M132)-1,"")),"")</f>
      </c>
      <c r="O132" s="159" t="str">
        <f t="shared" si="21"/>
        <v/>
      </c>
      <c r="P132" s="160" t="str">
        <f>IFERROR(IF($F132="","",VLOOKUP($F132,'Data Mercado'!$A$7:$I$300,5,0)),"ND")</f>
      </c>
      <c r="Q132" s="161" t="str">
        <f>IFERROR(IF($E132="","",IF($P132&gt;$E132,($E132/$P132)-1,"")),"")</f>
      </c>
      <c r="R132" s="159" t="str">
        <f t="shared" si="23"/>
        <v/>
      </c>
      <c r="S132" s="160" t="str">
        <f>IFERROR(IF($F132="","",VLOOKUP($F132,'Data Mercado'!$A$7:$I$300,6,0)),"ND")</f>
      </c>
      <c r="T132" s="161" t="str">
        <f>IFERROR(IF($E132="","",IF($S132&gt;$E132,($E132/$S132)-1,"")),"")</f>
      </c>
      <c r="U132" s="159" t="str">
        <f t="shared" si="25"/>
        <v/>
      </c>
      <c r="V132" s="160" t="str">
        <f>IFERROR(IF($F132="","",VLOOKUP($F132,'Data Mercado'!$A$7:$I$300,7,0)),"ND")</f>
      </c>
      <c r="W132" s="161" t="str">
        <f>IFERROR(IF($E132="","",IF($V132&gt;$E132,($E132/$V132)-1,"")),"")</f>
      </c>
      <c r="X132" s="159" t="str">
        <f t="shared" si="27"/>
        <v/>
      </c>
      <c r="Y132" s="160" t="str">
        <f>IFERROR(IF($F132="","",VLOOKUP($F132,'Data Mercado'!$A$7:$I$300,8,0)),"ND")</f>
      </c>
      <c r="Z132" s="161" t="str">
        <f>IFERROR(IF($E132="","",IF($Y132&gt;$E132,($E132/$Y132)-1,"")),"")</f>
      </c>
      <c r="AA132" s="159" t="str">
        <f t="shared" si="29"/>
        <v/>
      </c>
      <c r="AB132" s="160" t="str">
        <f>IFERROR(IF($F132="","",VLOOKUP($F132,'Data Mercado'!$A$7:$I$300,9,0)),"ND")</f>
      </c>
      <c r="AC132" s="161" t="str">
        <f>IFERROR(IF($E132="","",IF($AB132&gt;$E132,($E132/$AB132)-1,"")),"")</f>
      </c>
      <c r="AD132" s="159" t="str">
        <f t="shared" si="31"/>
        <v/>
      </c>
    </row>
    <row r="133" spans="1:30" s="162" customFormat="1" ht="19" customHeight="1">
      <c r="A133" s="164"/>
      <c r="B133" s="165"/>
      <c r="C133" s="143"/>
      <c r="D133" s="143"/>
      <c r="E133" s="196"/>
      <c r="F133" s="160"/>
      <c r="G133" s="160" t="str">
        <f>IFERROR(IF($F133="","",VLOOKUP($F133,'Data Mercado'!$A$7:$I$300,2,0)),"ND")</f>
      </c>
      <c r="H133" s="161" t="str">
        <f>IFERROR(IF($E133="","",IF($G133&gt;$E133,($E133/$G133)-1,"")),"")</f>
      </c>
      <c r="I133" s="159" t="str">
        <f t="shared" si="17"/>
        <v/>
      </c>
      <c r="J133" s="160" t="str">
        <f>IFERROR(IF($F133="","",VLOOKUP($F133,'Data Mercado'!$A$7:$I$300,3,0)),"ND")</f>
      </c>
      <c r="K133" s="161" t="str">
        <f>IFERROR(IF($E133="","",IF($J133&gt;$E133,($E133/$J133)-1,"")),"")</f>
      </c>
      <c r="L133" s="159" t="str">
        <f t="shared" si="19"/>
        <v/>
      </c>
      <c r="M133" s="160" t="str">
        <f>IFERROR(IF($F133="","",VLOOKUP($F133,'Data Mercado'!$A$7:$I$300,4,0)),"ND")</f>
      </c>
      <c r="N133" s="161" t="str">
        <f>IFERROR(IF($E133="","",IF($M133&gt;$E133,($E133/$M133)-1,"")),"")</f>
      </c>
      <c r="O133" s="159" t="str">
        <f t="shared" si="21"/>
        <v/>
      </c>
      <c r="P133" s="160" t="str">
        <f>IFERROR(IF($F133="","",VLOOKUP($F133,'Data Mercado'!$A$7:$I$300,5,0)),"ND")</f>
      </c>
      <c r="Q133" s="161" t="str">
        <f>IFERROR(IF($E133="","",IF($P133&gt;$E133,($E133/$P133)-1,"")),"")</f>
      </c>
      <c r="R133" s="159" t="str">
        <f t="shared" si="23"/>
        <v/>
      </c>
      <c r="S133" s="160" t="str">
        <f>IFERROR(IF($F133="","",VLOOKUP($F133,'Data Mercado'!$A$7:$I$300,6,0)),"ND")</f>
      </c>
      <c r="T133" s="161" t="str">
        <f>IFERROR(IF($E133="","",IF($S133&gt;$E133,($E133/$S133)-1,"")),"")</f>
      </c>
      <c r="U133" s="159" t="str">
        <f t="shared" si="25"/>
        <v/>
      </c>
      <c r="V133" s="160" t="str">
        <f>IFERROR(IF($F133="","",VLOOKUP($F133,'Data Mercado'!$A$7:$I$300,7,0)),"ND")</f>
      </c>
      <c r="W133" s="161" t="str">
        <f>IFERROR(IF($E133="","",IF($V133&gt;$E133,($E133/$V133)-1,"")),"")</f>
      </c>
      <c r="X133" s="159" t="str">
        <f t="shared" si="27"/>
        <v/>
      </c>
      <c r="Y133" s="160" t="str">
        <f>IFERROR(IF($F133="","",VLOOKUP($F133,'Data Mercado'!$A$7:$I$300,8,0)),"ND")</f>
      </c>
      <c r="Z133" s="161" t="str">
        <f>IFERROR(IF($E133="","",IF($Y133&gt;$E133,($E133/$Y133)-1,"")),"")</f>
      </c>
      <c r="AA133" s="159" t="str">
        <f t="shared" si="29"/>
        <v/>
      </c>
      <c r="AB133" s="160" t="str">
        <f>IFERROR(IF($F133="","",VLOOKUP($F133,'Data Mercado'!$A$7:$I$300,9,0)),"ND")</f>
      </c>
      <c r="AC133" s="161" t="str">
        <f>IFERROR(IF($E133="","",IF($AB133&gt;$E133,($E133/$AB133)-1,"")),"")</f>
      </c>
      <c r="AD133" s="159" t="str">
        <f t="shared" si="31"/>
        <v/>
      </c>
    </row>
    <row r="134" spans="1:30" s="162" customFormat="1" ht="19" customHeight="1">
      <c r="A134" s="164"/>
      <c r="B134" s="165"/>
      <c r="C134" s="143"/>
      <c r="D134" s="143"/>
      <c r="E134" s="196"/>
      <c r="F134" s="160"/>
      <c r="G134" s="160" t="str">
        <f>IFERROR(IF($F134="","",VLOOKUP($F134,'Data Mercado'!$A$7:$I$300,2,0)),"ND")</f>
      </c>
      <c r="H134" s="161" t="str">
        <f>IFERROR(IF($E134="","",IF($G134&gt;$E134,($E134/$G134)-1,"")),"")</f>
      </c>
      <c r="I134" s="159" t="str">
        <f t="shared" si="17"/>
        <v/>
      </c>
      <c r="J134" s="160" t="str">
        <f>IFERROR(IF($F134="","",VLOOKUP($F134,'Data Mercado'!$A$7:$I$300,3,0)),"ND")</f>
      </c>
      <c r="K134" s="161" t="str">
        <f>IFERROR(IF($E134="","",IF($J134&gt;$E134,($E134/$J134)-1,"")),"")</f>
      </c>
      <c r="L134" s="159" t="str">
        <f t="shared" si="19"/>
        <v/>
      </c>
      <c r="M134" s="160" t="str">
        <f>IFERROR(IF($F134="","",VLOOKUP($F134,'Data Mercado'!$A$7:$I$300,4,0)),"ND")</f>
      </c>
      <c r="N134" s="161" t="str">
        <f>IFERROR(IF($E134="","",IF($M134&gt;$E134,($E134/$M134)-1,"")),"")</f>
      </c>
      <c r="O134" s="159" t="str">
        <f t="shared" si="21"/>
        <v/>
      </c>
      <c r="P134" s="160" t="str">
        <f>IFERROR(IF($F134="","",VLOOKUP($F134,'Data Mercado'!$A$7:$I$300,5,0)),"ND")</f>
      </c>
      <c r="Q134" s="161" t="str">
        <f>IFERROR(IF($E134="","",IF($P134&gt;$E134,($E134/$P134)-1,"")),"")</f>
      </c>
      <c r="R134" s="159" t="str">
        <f t="shared" si="23"/>
        <v/>
      </c>
      <c r="S134" s="160" t="str">
        <f>IFERROR(IF($F134="","",VLOOKUP($F134,'Data Mercado'!$A$7:$I$300,6,0)),"ND")</f>
      </c>
      <c r="T134" s="161" t="str">
        <f>IFERROR(IF($E134="","",IF($S134&gt;$E134,($E134/$S134)-1,"")),"")</f>
      </c>
      <c r="U134" s="159" t="str">
        <f t="shared" si="25"/>
        <v/>
      </c>
      <c r="V134" s="160" t="str">
        <f>IFERROR(IF($F134="","",VLOOKUP($F134,'Data Mercado'!$A$7:$I$300,7,0)),"ND")</f>
      </c>
      <c r="W134" s="161" t="str">
        <f>IFERROR(IF($E134="","",IF($V134&gt;$E134,($E134/$V134)-1,"")),"")</f>
      </c>
      <c r="X134" s="159" t="str">
        <f t="shared" si="27"/>
        <v/>
      </c>
      <c r="Y134" s="160" t="str">
        <f>IFERROR(IF($F134="","",VLOOKUP($F134,'Data Mercado'!$A$7:$I$300,8,0)),"ND")</f>
      </c>
      <c r="Z134" s="161" t="str">
        <f>IFERROR(IF($E134="","",IF($Y134&gt;$E134,($E134/$Y134)-1,"")),"")</f>
      </c>
      <c r="AA134" s="159" t="str">
        <f t="shared" si="29"/>
        <v/>
      </c>
      <c r="AB134" s="160" t="str">
        <f>IFERROR(IF($F134="","",VLOOKUP($F134,'Data Mercado'!$A$7:$I$300,9,0)),"ND")</f>
      </c>
      <c r="AC134" s="161" t="str">
        <f>IFERROR(IF($E134="","",IF($AB134&gt;$E134,($E134/$AB134)-1,"")),"")</f>
      </c>
      <c r="AD134" s="159" t="str">
        <f t="shared" si="31"/>
        <v/>
      </c>
    </row>
    <row r="135" spans="1:30" s="162" customFormat="1" ht="19" customHeight="1">
      <c r="A135" s="164"/>
      <c r="B135" s="165"/>
      <c r="C135" s="143"/>
      <c r="D135" s="143"/>
      <c r="E135" s="196"/>
      <c r="F135" s="160"/>
      <c r="G135" s="160" t="str">
        <f>IFERROR(IF($F135="","",VLOOKUP($F135,'Data Mercado'!$A$7:$I$300,2,0)),"ND")</f>
      </c>
      <c r="H135" s="161" t="str">
        <f>IFERROR(IF($E135="","",IF($G135&gt;$E135,($E135/$G135)-1,"")),"")</f>
      </c>
      <c r="I135" s="159" t="str">
        <f t="shared" si="17"/>
        <v/>
      </c>
      <c r="J135" s="160" t="str">
        <f>IFERROR(IF($F135="","",VLOOKUP($F135,'Data Mercado'!$A$7:$I$300,3,0)),"ND")</f>
      </c>
      <c r="K135" s="161" t="str">
        <f>IFERROR(IF($E135="","",IF($J135&gt;$E135,($E135/$J135)-1,"")),"")</f>
      </c>
      <c r="L135" s="159" t="str">
        <f t="shared" si="19"/>
        <v/>
      </c>
      <c r="M135" s="160" t="str">
        <f>IFERROR(IF($F135="","",VLOOKUP($F135,'Data Mercado'!$A$7:$I$300,4,0)),"ND")</f>
      </c>
      <c r="N135" s="161" t="str">
        <f>IFERROR(IF($E135="","",IF($M135&gt;$E135,($E135/$M135)-1,"")),"")</f>
      </c>
      <c r="O135" s="159" t="str">
        <f t="shared" si="21"/>
        <v/>
      </c>
      <c r="P135" s="160" t="str">
        <f>IFERROR(IF($F135="","",VLOOKUP($F135,'Data Mercado'!$A$7:$I$300,5,0)),"ND")</f>
      </c>
      <c r="Q135" s="161" t="str">
        <f>IFERROR(IF($E135="","",IF($P135&gt;$E135,($E135/$P135)-1,"")),"")</f>
      </c>
      <c r="R135" s="159" t="str">
        <f t="shared" si="23"/>
        <v/>
      </c>
      <c r="S135" s="160" t="str">
        <f>IFERROR(IF($F135="","",VLOOKUP($F135,'Data Mercado'!$A$7:$I$300,6,0)),"ND")</f>
      </c>
      <c r="T135" s="161" t="str">
        <f>IFERROR(IF($E135="","",IF($S135&gt;$E135,($E135/$S135)-1,"")),"")</f>
      </c>
      <c r="U135" s="159" t="str">
        <f t="shared" si="25"/>
        <v/>
      </c>
      <c r="V135" s="160" t="str">
        <f>IFERROR(IF($F135="","",VLOOKUP($F135,'Data Mercado'!$A$7:$I$300,7,0)),"ND")</f>
      </c>
      <c r="W135" s="161" t="str">
        <f>IFERROR(IF($E135="","",IF($V135&gt;$E135,($E135/$V135)-1,"")),"")</f>
      </c>
      <c r="X135" s="159" t="str">
        <f t="shared" si="27"/>
        <v/>
      </c>
      <c r="Y135" s="160" t="str">
        <f>IFERROR(IF($F135="","",VLOOKUP($F135,'Data Mercado'!$A$7:$I$300,8,0)),"ND")</f>
      </c>
      <c r="Z135" s="161" t="str">
        <f>IFERROR(IF($E135="","",IF($Y135&gt;$E135,($E135/$Y135)-1,"")),"")</f>
      </c>
      <c r="AA135" s="159" t="str">
        <f t="shared" si="29"/>
        <v/>
      </c>
      <c r="AB135" s="160" t="str">
        <f>IFERROR(IF($F135="","",VLOOKUP($F135,'Data Mercado'!$A$7:$I$300,9,0)),"ND")</f>
      </c>
      <c r="AC135" s="161" t="str">
        <f>IFERROR(IF($E135="","",IF($AB135&gt;$E135,($E135/$AB135)-1,"")),"")</f>
      </c>
      <c r="AD135" s="159" t="str">
        <f t="shared" si="31"/>
        <v/>
      </c>
    </row>
    <row r="136" spans="1:30" s="162" customFormat="1" ht="19" customHeight="1">
      <c r="A136" s="164"/>
      <c r="B136" s="165"/>
      <c r="C136" s="143"/>
      <c r="D136" s="143"/>
      <c r="E136" s="196"/>
      <c r="F136" s="160"/>
      <c r="G136" s="160" t="str">
        <f>IFERROR(IF($F136="","",VLOOKUP($F136,'Data Mercado'!$A$7:$I$300,2,0)),"ND")</f>
      </c>
      <c r="H136" s="161" t="str">
        <f>IFERROR(IF($E136="","",IF($G136&gt;$E136,($E136/$G136)-1,"")),"")</f>
      </c>
      <c r="I136" s="159" t="str">
        <f t="shared" si="17"/>
        <v/>
      </c>
      <c r="J136" s="160" t="str">
        <f>IFERROR(IF($F136="","",VLOOKUP($F136,'Data Mercado'!$A$7:$I$300,3,0)),"ND")</f>
      </c>
      <c r="K136" s="161" t="str">
        <f>IFERROR(IF($E136="","",IF($J136&gt;$E136,($E136/$J136)-1,"")),"")</f>
      </c>
      <c r="L136" s="159" t="str">
        <f t="shared" si="19"/>
        <v/>
      </c>
      <c r="M136" s="160" t="str">
        <f>IFERROR(IF($F136="","",VLOOKUP($F136,'Data Mercado'!$A$7:$I$300,4,0)),"ND")</f>
      </c>
      <c r="N136" s="161" t="str">
        <f>IFERROR(IF($E136="","",IF($M136&gt;$E136,($E136/$M136)-1,"")),"")</f>
      </c>
      <c r="O136" s="159" t="str">
        <f t="shared" si="21"/>
        <v/>
      </c>
      <c r="P136" s="160" t="str">
        <f>IFERROR(IF($F136="","",VLOOKUP($F136,'Data Mercado'!$A$7:$I$300,5,0)),"ND")</f>
      </c>
      <c r="Q136" s="161" t="str">
        <f>IFERROR(IF($E136="","",IF($P136&gt;$E136,($E136/$P136)-1,"")),"")</f>
      </c>
      <c r="R136" s="159" t="str">
        <f t="shared" si="23"/>
        <v/>
      </c>
      <c r="S136" s="160" t="str">
        <f>IFERROR(IF($F136="","",VLOOKUP($F136,'Data Mercado'!$A$7:$I$300,6,0)),"ND")</f>
      </c>
      <c r="T136" s="161" t="str">
        <f>IFERROR(IF($E136="","",IF($S136&gt;$E136,($E136/$S136)-1,"")),"")</f>
      </c>
      <c r="U136" s="159" t="str">
        <f t="shared" si="25"/>
        <v/>
      </c>
      <c r="V136" s="160" t="str">
        <f>IFERROR(IF($F136="","",VLOOKUP($F136,'Data Mercado'!$A$7:$I$300,7,0)),"ND")</f>
      </c>
      <c r="W136" s="161" t="str">
        <f>IFERROR(IF($E136="","",IF($V136&gt;$E136,($E136/$V136)-1,"")),"")</f>
      </c>
      <c r="X136" s="159" t="str">
        <f t="shared" si="27"/>
        <v/>
      </c>
      <c r="Y136" s="160" t="str">
        <f>IFERROR(IF($F136="","",VLOOKUP($F136,'Data Mercado'!$A$7:$I$300,8,0)),"ND")</f>
      </c>
      <c r="Z136" s="161" t="str">
        <f>IFERROR(IF($E136="","",IF($Y136&gt;$E136,($E136/$Y136)-1,"")),"")</f>
      </c>
      <c r="AA136" s="159" t="str">
        <f t="shared" si="29"/>
        <v/>
      </c>
      <c r="AB136" s="160" t="str">
        <f>IFERROR(IF($F136="","",VLOOKUP($F136,'Data Mercado'!$A$7:$I$300,9,0)),"ND")</f>
      </c>
      <c r="AC136" s="161" t="str">
        <f>IFERROR(IF($E136="","",IF($AB136&gt;$E136,($E136/$AB136)-1,"")),"")</f>
      </c>
      <c r="AD136" s="159" t="str">
        <f t="shared" si="31"/>
        <v/>
      </c>
    </row>
    <row r="137" spans="1:30" s="162" customFormat="1" ht="19" customHeight="1">
      <c r="A137" s="164"/>
      <c r="B137" s="165"/>
      <c r="C137" s="143"/>
      <c r="D137" s="143"/>
      <c r="E137" s="196"/>
      <c r="F137" s="160"/>
      <c r="G137" s="160" t="str">
        <f>IFERROR(IF($F137="","",VLOOKUP($F137,'Data Mercado'!$A$7:$I$300,2,0)),"ND")</f>
      </c>
      <c r="H137" s="161" t="str">
        <f>IFERROR(IF($E137="","",IF($G137&gt;$E137,($E137/$G137)-1,"")),"")</f>
      </c>
      <c r="I137" s="159" t="str">
        <f t="shared" si="17"/>
        <v/>
      </c>
      <c r="J137" s="160" t="str">
        <f>IFERROR(IF($F137="","",VLOOKUP($F137,'Data Mercado'!$A$7:$I$300,3,0)),"ND")</f>
      </c>
      <c r="K137" s="161" t="str">
        <f>IFERROR(IF($E137="","",IF($J137&gt;$E137,($E137/$J137)-1,"")),"")</f>
      </c>
      <c r="L137" s="159" t="str">
        <f t="shared" si="19"/>
        <v/>
      </c>
      <c r="M137" s="160" t="str">
        <f>IFERROR(IF($F137="","",VLOOKUP($F137,'Data Mercado'!$A$7:$I$300,4,0)),"ND")</f>
      </c>
      <c r="N137" s="161" t="str">
        <f>IFERROR(IF($E137="","",IF($M137&gt;$E137,($E137/$M137)-1,"")),"")</f>
      </c>
      <c r="O137" s="159" t="str">
        <f t="shared" si="21"/>
        <v/>
      </c>
      <c r="P137" s="160" t="str">
        <f>IFERROR(IF($F137="","",VLOOKUP($F137,'Data Mercado'!$A$7:$I$300,5,0)),"ND")</f>
      </c>
      <c r="Q137" s="161" t="str">
        <f>IFERROR(IF($E137="","",IF($P137&gt;$E137,($E137/$P137)-1,"")),"")</f>
      </c>
      <c r="R137" s="159" t="str">
        <f t="shared" si="23"/>
        <v/>
      </c>
      <c r="S137" s="160" t="str">
        <f>IFERROR(IF($F137="","",VLOOKUP($F137,'Data Mercado'!$A$7:$I$300,6,0)),"ND")</f>
      </c>
      <c r="T137" s="161" t="str">
        <f>IFERROR(IF($E137="","",IF($S137&gt;$E137,($E137/$S137)-1,"")),"")</f>
      </c>
      <c r="U137" s="159" t="str">
        <f t="shared" si="25"/>
        <v/>
      </c>
      <c r="V137" s="160" t="str">
        <f>IFERROR(IF($F137="","",VLOOKUP($F137,'Data Mercado'!$A$7:$I$300,7,0)),"ND")</f>
      </c>
      <c r="W137" s="161" t="str">
        <f>IFERROR(IF($E137="","",IF($V137&gt;$E137,($E137/$V137)-1,"")),"")</f>
      </c>
      <c r="X137" s="159" t="str">
        <f t="shared" si="27"/>
        <v/>
      </c>
      <c r="Y137" s="160" t="str">
        <f>IFERROR(IF($F137="","",VLOOKUP($F137,'Data Mercado'!$A$7:$I$300,8,0)),"ND")</f>
      </c>
      <c r="Z137" s="161" t="str">
        <f>IFERROR(IF($E137="","",IF($Y137&gt;$E137,($E137/$Y137)-1,"")),"")</f>
      </c>
      <c r="AA137" s="159" t="str">
        <f t="shared" si="29"/>
        <v/>
      </c>
      <c r="AB137" s="160" t="str">
        <f>IFERROR(IF($F137="","",VLOOKUP($F137,'Data Mercado'!$A$7:$I$300,9,0)),"ND")</f>
      </c>
      <c r="AC137" s="161" t="str">
        <f>IFERROR(IF($E137="","",IF($AB137&gt;$E137,($E137/$AB137)-1,"")),"")</f>
      </c>
      <c r="AD137" s="159" t="str">
        <f t="shared" si="31"/>
        <v/>
      </c>
    </row>
    <row r="138" spans="1:30" s="162" customFormat="1" ht="19" customHeight="1">
      <c r="A138" s="164"/>
      <c r="B138" s="165"/>
      <c r="C138" s="143"/>
      <c r="D138" s="143"/>
      <c r="E138" s="196"/>
      <c r="F138" s="160"/>
      <c r="G138" s="160" t="str">
        <f>IFERROR(IF($F138="","",VLOOKUP($F138,'Data Mercado'!$A$7:$I$300,2,0)),"ND")</f>
      </c>
      <c r="H138" s="161" t="str">
        <f>IFERROR(IF($E138="","",IF($G138&gt;$E138,($E138/$G138)-1,"")),"")</f>
      </c>
      <c r="I138" s="159" t="str">
        <f t="shared" si="17"/>
        <v/>
      </c>
      <c r="J138" s="160" t="str">
        <f>IFERROR(IF($F138="","",VLOOKUP($F138,'Data Mercado'!$A$7:$I$300,3,0)),"ND")</f>
      </c>
      <c r="K138" s="161" t="str">
        <f>IFERROR(IF($E138="","",IF($J138&gt;$E138,($E138/$J138)-1,"")),"")</f>
      </c>
      <c r="L138" s="159" t="str">
        <f t="shared" si="19"/>
        <v/>
      </c>
      <c r="M138" s="160" t="str">
        <f>IFERROR(IF($F138="","",VLOOKUP($F138,'Data Mercado'!$A$7:$I$300,4,0)),"ND")</f>
      </c>
      <c r="N138" s="161" t="str">
        <f>IFERROR(IF($E138="","",IF($M138&gt;$E138,($E138/$M138)-1,"")),"")</f>
      </c>
      <c r="O138" s="159" t="str">
        <f t="shared" si="21"/>
        <v/>
      </c>
      <c r="P138" s="160" t="str">
        <f>IFERROR(IF($F138="","",VLOOKUP($F138,'Data Mercado'!$A$7:$I$300,5,0)),"ND")</f>
      </c>
      <c r="Q138" s="161" t="str">
        <f>IFERROR(IF($E138="","",IF($P138&gt;$E138,($E138/$P138)-1,"")),"")</f>
      </c>
      <c r="R138" s="159" t="str">
        <f t="shared" si="23"/>
        <v/>
      </c>
      <c r="S138" s="160" t="str">
        <f>IFERROR(IF($F138="","",VLOOKUP($F138,'Data Mercado'!$A$7:$I$300,6,0)),"ND")</f>
      </c>
      <c r="T138" s="161" t="str">
        <f>IFERROR(IF($E138="","",IF($S138&gt;$E138,($E138/$S138)-1,"")),"")</f>
      </c>
      <c r="U138" s="159" t="str">
        <f t="shared" si="25"/>
        <v/>
      </c>
      <c r="V138" s="160" t="str">
        <f>IFERROR(IF($F138="","",VLOOKUP($F138,'Data Mercado'!$A$7:$I$300,7,0)),"ND")</f>
      </c>
      <c r="W138" s="161" t="str">
        <f>IFERROR(IF($E138="","",IF($V138&gt;$E138,($E138/$V138)-1,"")),"")</f>
      </c>
      <c r="X138" s="159" t="str">
        <f t="shared" si="27"/>
        <v/>
      </c>
      <c r="Y138" s="160" t="str">
        <f>IFERROR(IF($F138="","",VLOOKUP($F138,'Data Mercado'!$A$7:$I$300,8,0)),"ND")</f>
      </c>
      <c r="Z138" s="161" t="str">
        <f>IFERROR(IF($E138="","",IF($Y138&gt;$E138,($E138/$Y138)-1,"")),"")</f>
      </c>
      <c r="AA138" s="159" t="str">
        <f t="shared" si="29"/>
        <v/>
      </c>
      <c r="AB138" s="160" t="str">
        <f>IFERROR(IF($F138="","",VLOOKUP($F138,'Data Mercado'!$A$7:$I$300,9,0)),"ND")</f>
      </c>
      <c r="AC138" s="161" t="str">
        <f>IFERROR(IF($E138="","",IF($AB138&gt;$E138,($E138/$AB138)-1,"")),"")</f>
      </c>
      <c r="AD138" s="159" t="str">
        <f t="shared" si="31"/>
        <v/>
      </c>
    </row>
    <row r="139" spans="1:30" s="162" customFormat="1" ht="19" customHeight="1">
      <c r="A139" s="164"/>
      <c r="B139" s="165"/>
      <c r="C139" s="143"/>
      <c r="D139" s="143"/>
      <c r="E139" s="196"/>
      <c r="F139" s="160"/>
      <c r="G139" s="160" t="str">
        <f>IFERROR(IF($F139="","",VLOOKUP($F139,'Data Mercado'!$A$7:$I$300,2,0)),"ND")</f>
      </c>
      <c r="H139" s="161" t="str">
        <f>IFERROR(IF($E139="","",IF($G139&gt;$E139,($E139/$G139)-1,"")),"")</f>
      </c>
      <c r="I139" s="159" t="str">
        <f t="shared" si="17"/>
        <v/>
      </c>
      <c r="J139" s="160" t="str">
        <f>IFERROR(IF($F139="","",VLOOKUP($F139,'Data Mercado'!$A$7:$I$300,3,0)),"ND")</f>
      </c>
      <c r="K139" s="161" t="str">
        <f>IFERROR(IF($E139="","",IF($J139&gt;$E139,($E139/$J139)-1,"")),"")</f>
      </c>
      <c r="L139" s="159" t="str">
        <f t="shared" si="19"/>
        <v/>
      </c>
      <c r="M139" s="160" t="str">
        <f>IFERROR(IF($F139="","",VLOOKUP($F139,'Data Mercado'!$A$7:$I$300,4,0)),"ND")</f>
      </c>
      <c r="N139" s="161" t="str">
        <f>IFERROR(IF($E139="","",IF($M139&gt;$E139,($E139/$M139)-1,"")),"")</f>
      </c>
      <c r="O139" s="159" t="str">
        <f t="shared" si="21"/>
        <v/>
      </c>
      <c r="P139" s="160" t="str">
        <f>IFERROR(IF($F139="","",VLOOKUP($F139,'Data Mercado'!$A$7:$I$300,5,0)),"ND")</f>
      </c>
      <c r="Q139" s="161" t="str">
        <f>IFERROR(IF($E139="","",IF($P139&gt;$E139,($E139/$P139)-1,"")),"")</f>
      </c>
      <c r="R139" s="159" t="str">
        <f t="shared" si="23"/>
        <v/>
      </c>
      <c r="S139" s="160" t="str">
        <f>IFERROR(IF($F139="","",VLOOKUP($F139,'Data Mercado'!$A$7:$I$300,6,0)),"ND")</f>
      </c>
      <c r="T139" s="161" t="str">
        <f>IFERROR(IF($E139="","",IF($S139&gt;$E139,($E139/$S139)-1,"")),"")</f>
      </c>
      <c r="U139" s="159" t="str">
        <f t="shared" si="25"/>
        <v/>
      </c>
      <c r="V139" s="160" t="str">
        <f>IFERROR(IF($F139="","",VLOOKUP($F139,'Data Mercado'!$A$7:$I$300,7,0)),"ND")</f>
      </c>
      <c r="W139" s="161" t="str">
        <f>IFERROR(IF($E139="","",IF($V139&gt;$E139,($E139/$V139)-1,"")),"")</f>
      </c>
      <c r="X139" s="159" t="str">
        <f t="shared" si="27"/>
        <v/>
      </c>
      <c r="Y139" s="160" t="str">
        <f>IFERROR(IF($F139="","",VLOOKUP($F139,'Data Mercado'!$A$7:$I$300,8,0)),"ND")</f>
      </c>
      <c r="Z139" s="161" t="str">
        <f>IFERROR(IF($E139="","",IF($Y139&gt;$E139,($E139/$Y139)-1,"")),"")</f>
      </c>
      <c r="AA139" s="159" t="str">
        <f t="shared" si="29"/>
        <v/>
      </c>
      <c r="AB139" s="160" t="str">
        <f>IFERROR(IF($F139="","",VLOOKUP($F139,'Data Mercado'!$A$7:$I$300,9,0)),"ND")</f>
      </c>
      <c r="AC139" s="161" t="str">
        <f>IFERROR(IF($E139="","",IF($AB139&gt;$E139,($E139/$AB139)-1,"")),"")</f>
      </c>
      <c r="AD139" s="159" t="str">
        <f t="shared" si="31"/>
        <v/>
      </c>
    </row>
    <row r="140" spans="1:30" s="162" customFormat="1" ht="19" customHeight="1">
      <c r="A140" s="164"/>
      <c r="B140" s="165"/>
      <c r="C140" s="143"/>
      <c r="D140" s="143"/>
      <c r="E140" s="196"/>
      <c r="F140" s="160"/>
      <c r="G140" s="160" t="str">
        <f>IFERROR(IF($F140="","",VLOOKUP($F140,'Data Mercado'!$A$7:$I$300,2,0)),"ND")</f>
      </c>
      <c r="H140" s="161" t="str">
        <f>IFERROR(IF($E140="","",IF($G140&gt;$E140,($E140/$G140)-1,"")),"")</f>
      </c>
      <c r="I140" s="159" t="str">
        <f t="shared" ref="I140:I203" si="33">IF(AND($E140&lt;&gt;"",$G140&lt;&gt;""),IF($H140="","",$G140-$E140),"")</f>
        <v/>
      </c>
      <c r="J140" s="160" t="str">
        <f>IFERROR(IF($F140="","",VLOOKUP($F140,'Data Mercado'!$A$7:$I$300,3,0)),"ND")</f>
      </c>
      <c r="K140" s="161" t="str">
        <f>IFERROR(IF($E140="","",IF($J140&gt;$E140,($E140/$J140)-1,"")),"")</f>
      </c>
      <c r="L140" s="159" t="str">
        <f t="shared" ref="L140:L203" si="35">IF(AND($E140&lt;&gt;"",$J140&lt;&gt;""),IF($K140="","",$J140-$E140),"")</f>
        <v/>
      </c>
      <c r="M140" s="160" t="str">
        <f>IFERROR(IF($F140="","",VLOOKUP($F140,'Data Mercado'!$A$7:$I$300,4,0)),"ND")</f>
      </c>
      <c r="N140" s="161" t="str">
        <f>IFERROR(IF($E140="","",IF($M140&gt;$E140,($E140/$M140)-1,"")),"")</f>
      </c>
      <c r="O140" s="159" t="str">
        <f t="shared" ref="O140:O203" si="37">IF(AND($E140&lt;&gt;"",$M140&lt;&gt;""),IF($N140="","",$M140-$E140),"")</f>
        <v/>
      </c>
      <c r="P140" s="160" t="str">
        <f>IFERROR(IF($F140="","",VLOOKUP($F140,'Data Mercado'!$A$7:$I$300,5,0)),"ND")</f>
      </c>
      <c r="Q140" s="161" t="str">
        <f>IFERROR(IF($E140="","",IF($P140&gt;$E140,($E140/$P140)-1,"")),"")</f>
      </c>
      <c r="R140" s="159" t="str">
        <f t="shared" ref="R140:R203" si="39">IF(AND($E140&lt;&gt;"",$P140&lt;&gt;""),IF($Q140="","",$P140-$E140),"")</f>
        <v/>
      </c>
      <c r="S140" s="160" t="str">
        <f>IFERROR(IF($F140="","",VLOOKUP($F140,'Data Mercado'!$A$7:$I$300,6,0)),"ND")</f>
      </c>
      <c r="T140" s="161" t="str">
        <f>IFERROR(IF($E140="","",IF($S140&gt;$E140,($E140/$S140)-1,"")),"")</f>
      </c>
      <c r="U140" s="159" t="str">
        <f t="shared" ref="U140:U203" si="41">IF(AND($E140&lt;&gt;"",$S140&lt;&gt;""),IF($T140="","",$S140-$E140),"")</f>
        <v/>
      </c>
      <c r="V140" s="160" t="str">
        <f>IFERROR(IF($F140="","",VLOOKUP($F140,'Data Mercado'!$A$7:$I$300,7,0)),"ND")</f>
      </c>
      <c r="W140" s="161" t="str">
        <f>IFERROR(IF($E140="","",IF($V140&gt;$E140,($E140/$V140)-1,"")),"")</f>
      </c>
      <c r="X140" s="159" t="str">
        <f t="shared" ref="X140:X203" si="43">IF(AND($E140&lt;&gt;"",$V140&lt;&gt;""),IF($W140="","",$V140-$E140),"")</f>
        <v/>
      </c>
      <c r="Y140" s="160" t="str">
        <f>IFERROR(IF($F140="","",VLOOKUP($F140,'Data Mercado'!$A$7:$I$300,8,0)),"ND")</f>
      </c>
      <c r="Z140" s="161" t="str">
        <f>IFERROR(IF($E140="","",IF($Y140&gt;$E140,($E140/$Y140)-1,"")),"")</f>
      </c>
      <c r="AA140" s="159" t="str">
        <f t="shared" ref="AA140:AA203" si="45">IF(AND($E140&lt;&gt;"",$Y140&lt;&gt;""),IF($Z140="","",$Y140-$E140),"")</f>
        <v/>
      </c>
      <c r="AB140" s="160" t="str">
        <f>IFERROR(IF($F140="","",VLOOKUP($F140,'Data Mercado'!$A$7:$I$300,9,0)),"ND")</f>
      </c>
      <c r="AC140" s="161" t="str">
        <f>IFERROR(IF($E140="","",IF($AB140&gt;$E140,($E140/$AB140)-1,"")),"")</f>
      </c>
      <c r="AD140" s="159" t="str">
        <f t="shared" ref="AD140:AD203" si="47">IF(AND($E140&lt;&gt;"",$AB140&lt;&gt;""),IF($AC140="","",$AB140-$E140),"")</f>
        <v/>
      </c>
    </row>
    <row r="141" spans="1:30" s="162" customFormat="1" ht="19" customHeight="1">
      <c r="A141" s="164"/>
      <c r="B141" s="165"/>
      <c r="C141" s="143"/>
      <c r="D141" s="143"/>
      <c r="E141" s="196"/>
      <c r="F141" s="160"/>
      <c r="G141" s="160" t="str">
        <f>IFERROR(IF($F141="","",VLOOKUP($F141,'Data Mercado'!$A$7:$I$300,2,0)),"ND")</f>
      </c>
      <c r="H141" s="161" t="str">
        <f>IFERROR(IF($E141="","",IF($G141&gt;$E141,($E141/$G141)-1,"")),"")</f>
      </c>
      <c r="I141" s="159" t="str">
        <f t="shared" si="33"/>
        <v/>
      </c>
      <c r="J141" s="160" t="str">
        <f>IFERROR(IF($F141="","",VLOOKUP($F141,'Data Mercado'!$A$7:$I$300,3,0)),"ND")</f>
      </c>
      <c r="K141" s="161" t="str">
        <f>IFERROR(IF($E141="","",IF($J141&gt;$E141,($E141/$J141)-1,"")),"")</f>
      </c>
      <c r="L141" s="159" t="str">
        <f t="shared" si="35"/>
        <v/>
      </c>
      <c r="M141" s="160" t="str">
        <f>IFERROR(IF($F141="","",VLOOKUP($F141,'Data Mercado'!$A$7:$I$300,4,0)),"ND")</f>
      </c>
      <c r="N141" s="161" t="str">
        <f>IFERROR(IF($E141="","",IF($M141&gt;$E141,($E141/$M141)-1,"")),"")</f>
      </c>
      <c r="O141" s="159" t="str">
        <f t="shared" si="37"/>
        <v/>
      </c>
      <c r="P141" s="160" t="str">
        <f>IFERROR(IF($F141="","",VLOOKUP($F141,'Data Mercado'!$A$7:$I$300,5,0)),"ND")</f>
      </c>
      <c r="Q141" s="161" t="str">
        <f>IFERROR(IF($E141="","",IF($P141&gt;$E141,($E141/$P141)-1,"")),"")</f>
      </c>
      <c r="R141" s="159" t="str">
        <f t="shared" si="39"/>
        <v/>
      </c>
      <c r="S141" s="160" t="str">
        <f>IFERROR(IF($F141="","",VLOOKUP($F141,'Data Mercado'!$A$7:$I$300,6,0)),"ND")</f>
      </c>
      <c r="T141" s="161" t="str">
        <f>IFERROR(IF($E141="","",IF($S141&gt;$E141,($E141/$S141)-1,"")),"")</f>
      </c>
      <c r="U141" s="159" t="str">
        <f t="shared" si="41"/>
        <v/>
      </c>
      <c r="V141" s="160" t="str">
        <f>IFERROR(IF($F141="","",VLOOKUP($F141,'Data Mercado'!$A$7:$I$300,7,0)),"ND")</f>
      </c>
      <c r="W141" s="161" t="str">
        <f>IFERROR(IF($E141="","",IF($V141&gt;$E141,($E141/$V141)-1,"")),"")</f>
      </c>
      <c r="X141" s="159" t="str">
        <f t="shared" si="43"/>
        <v/>
      </c>
      <c r="Y141" s="160" t="str">
        <f>IFERROR(IF($F141="","",VLOOKUP($F141,'Data Mercado'!$A$7:$I$300,8,0)),"ND")</f>
      </c>
      <c r="Z141" s="161" t="str">
        <f>IFERROR(IF($E141="","",IF($Y141&gt;$E141,($E141/$Y141)-1,"")),"")</f>
      </c>
      <c r="AA141" s="159" t="str">
        <f t="shared" si="45"/>
        <v/>
      </c>
      <c r="AB141" s="160" t="str">
        <f>IFERROR(IF($F141="","",VLOOKUP($F141,'Data Mercado'!$A$7:$I$300,9,0)),"ND")</f>
      </c>
      <c r="AC141" s="161" t="str">
        <f>IFERROR(IF($E141="","",IF($AB141&gt;$E141,($E141/$AB141)-1,"")),"")</f>
      </c>
      <c r="AD141" s="159" t="str">
        <f t="shared" si="47"/>
        <v/>
      </c>
    </row>
    <row r="142" spans="1:30" s="162" customFormat="1" ht="19" customHeight="1">
      <c r="A142" s="164"/>
      <c r="B142" s="165"/>
      <c r="C142" s="143"/>
      <c r="D142" s="143"/>
      <c r="E142" s="196"/>
      <c r="F142" s="160"/>
      <c r="G142" s="160" t="str">
        <f>IFERROR(IF($F142="","",VLOOKUP($F142,'Data Mercado'!$A$7:$I$300,2,0)),"ND")</f>
      </c>
      <c r="H142" s="161" t="str">
        <f>IFERROR(IF($E142="","",IF($G142&gt;$E142,($E142/$G142)-1,"")),"")</f>
      </c>
      <c r="I142" s="159" t="str">
        <f t="shared" si="33"/>
        <v/>
      </c>
      <c r="J142" s="160" t="str">
        <f>IFERROR(IF($F142="","",VLOOKUP($F142,'Data Mercado'!$A$7:$I$300,3,0)),"ND")</f>
      </c>
      <c r="K142" s="161" t="str">
        <f>IFERROR(IF($E142="","",IF($J142&gt;$E142,($E142/$J142)-1,"")),"")</f>
      </c>
      <c r="L142" s="159" t="str">
        <f t="shared" si="35"/>
        <v/>
      </c>
      <c r="M142" s="160" t="str">
        <f>IFERROR(IF($F142="","",VLOOKUP($F142,'Data Mercado'!$A$7:$I$300,4,0)),"ND")</f>
      </c>
      <c r="N142" s="161" t="str">
        <f>IFERROR(IF($E142="","",IF($M142&gt;$E142,($E142/$M142)-1,"")),"")</f>
      </c>
      <c r="O142" s="159" t="str">
        <f t="shared" si="37"/>
        <v/>
      </c>
      <c r="P142" s="160" t="str">
        <f>IFERROR(IF($F142="","",VLOOKUP($F142,'Data Mercado'!$A$7:$I$300,5,0)),"ND")</f>
      </c>
      <c r="Q142" s="161" t="str">
        <f>IFERROR(IF($E142="","",IF($P142&gt;$E142,($E142/$P142)-1,"")),"")</f>
      </c>
      <c r="R142" s="159" t="str">
        <f t="shared" si="39"/>
        <v/>
      </c>
      <c r="S142" s="160" t="str">
        <f>IFERROR(IF($F142="","",VLOOKUP($F142,'Data Mercado'!$A$7:$I$300,6,0)),"ND")</f>
      </c>
      <c r="T142" s="161" t="str">
        <f>IFERROR(IF($E142="","",IF($S142&gt;$E142,($E142/$S142)-1,"")),"")</f>
      </c>
      <c r="U142" s="159" t="str">
        <f t="shared" si="41"/>
        <v/>
      </c>
      <c r="V142" s="160" t="str">
        <f>IFERROR(IF($F142="","",VLOOKUP($F142,'Data Mercado'!$A$7:$I$300,7,0)),"ND")</f>
      </c>
      <c r="W142" s="161" t="str">
        <f>IFERROR(IF($E142="","",IF($V142&gt;$E142,($E142/$V142)-1,"")),"")</f>
      </c>
      <c r="X142" s="159" t="str">
        <f t="shared" si="43"/>
        <v/>
      </c>
      <c r="Y142" s="160" t="str">
        <f>IFERROR(IF($F142="","",VLOOKUP($F142,'Data Mercado'!$A$7:$I$300,8,0)),"ND")</f>
      </c>
      <c r="Z142" s="161" t="str">
        <f>IFERROR(IF($E142="","",IF($Y142&gt;$E142,($E142/$Y142)-1,"")),"")</f>
      </c>
      <c r="AA142" s="159" t="str">
        <f t="shared" si="45"/>
        <v/>
      </c>
      <c r="AB142" s="160" t="str">
        <f>IFERROR(IF($F142="","",VLOOKUP($F142,'Data Mercado'!$A$7:$I$300,9,0)),"ND")</f>
      </c>
      <c r="AC142" s="161" t="str">
        <f>IFERROR(IF($E142="","",IF($AB142&gt;$E142,($E142/$AB142)-1,"")),"")</f>
      </c>
      <c r="AD142" s="159" t="str">
        <f t="shared" si="47"/>
        <v/>
      </c>
    </row>
    <row r="143" spans="1:30" s="162" customFormat="1" ht="19" customHeight="1">
      <c r="A143" s="164"/>
      <c r="B143" s="165"/>
      <c r="C143" s="143"/>
      <c r="D143" s="143"/>
      <c r="E143" s="196"/>
      <c r="F143" s="160"/>
      <c r="G143" s="160" t="str">
        <f>IFERROR(IF($F143="","",VLOOKUP($F143,'Data Mercado'!$A$7:$I$300,2,0)),"ND")</f>
      </c>
      <c r="H143" s="161" t="str">
        <f>IFERROR(IF($E143="","",IF($G143&gt;$E143,($E143/$G143)-1,"")),"")</f>
      </c>
      <c r="I143" s="159" t="str">
        <f t="shared" si="33"/>
        <v/>
      </c>
      <c r="J143" s="160" t="str">
        <f>IFERROR(IF($F143="","",VLOOKUP($F143,'Data Mercado'!$A$7:$I$300,3,0)),"ND")</f>
      </c>
      <c r="K143" s="161" t="str">
        <f>IFERROR(IF($E143="","",IF($J143&gt;$E143,($E143/$J143)-1,"")),"")</f>
      </c>
      <c r="L143" s="159" t="str">
        <f t="shared" si="35"/>
        <v/>
      </c>
      <c r="M143" s="160" t="str">
        <f>IFERROR(IF($F143="","",VLOOKUP($F143,'Data Mercado'!$A$7:$I$300,4,0)),"ND")</f>
      </c>
      <c r="N143" s="161" t="str">
        <f>IFERROR(IF($E143="","",IF($M143&gt;$E143,($E143/$M143)-1,"")),"")</f>
      </c>
      <c r="O143" s="159" t="str">
        <f t="shared" si="37"/>
        <v/>
      </c>
      <c r="P143" s="160" t="str">
        <f>IFERROR(IF($F143="","",VLOOKUP($F143,'Data Mercado'!$A$7:$I$300,5,0)),"ND")</f>
      </c>
      <c r="Q143" s="161" t="str">
        <f>IFERROR(IF($E143="","",IF($P143&gt;$E143,($E143/$P143)-1,"")),"")</f>
      </c>
      <c r="R143" s="159" t="str">
        <f t="shared" si="39"/>
        <v/>
      </c>
      <c r="S143" s="160" t="str">
        <f>IFERROR(IF($F143="","",VLOOKUP($F143,'Data Mercado'!$A$7:$I$300,6,0)),"ND")</f>
      </c>
      <c r="T143" s="161" t="str">
        <f>IFERROR(IF($E143="","",IF($S143&gt;$E143,($E143/$S143)-1,"")),"")</f>
      </c>
      <c r="U143" s="159" t="str">
        <f t="shared" si="41"/>
        <v/>
      </c>
      <c r="V143" s="160" t="str">
        <f>IFERROR(IF($F143="","",VLOOKUP($F143,'Data Mercado'!$A$7:$I$300,7,0)),"ND")</f>
      </c>
      <c r="W143" s="161" t="str">
        <f>IFERROR(IF($E143="","",IF($V143&gt;$E143,($E143/$V143)-1,"")),"")</f>
      </c>
      <c r="X143" s="159" t="str">
        <f t="shared" si="43"/>
        <v/>
      </c>
      <c r="Y143" s="160" t="str">
        <f>IFERROR(IF($F143="","",VLOOKUP($F143,'Data Mercado'!$A$7:$I$300,8,0)),"ND")</f>
      </c>
      <c r="Z143" s="161" t="str">
        <f>IFERROR(IF($E143="","",IF($Y143&gt;$E143,($E143/$Y143)-1,"")),"")</f>
      </c>
      <c r="AA143" s="159" t="str">
        <f t="shared" si="45"/>
        <v/>
      </c>
      <c r="AB143" s="160" t="str">
        <f>IFERROR(IF($F143="","",VLOOKUP($F143,'Data Mercado'!$A$7:$I$300,9,0)),"ND")</f>
      </c>
      <c r="AC143" s="161" t="str">
        <f>IFERROR(IF($E143="","",IF($AB143&gt;$E143,($E143/$AB143)-1,"")),"")</f>
      </c>
      <c r="AD143" s="159" t="str">
        <f t="shared" si="47"/>
        <v/>
      </c>
    </row>
    <row r="144" spans="1:30" s="162" customFormat="1" ht="19" customHeight="1">
      <c r="A144" s="164"/>
      <c r="B144" s="165"/>
      <c r="C144" s="143"/>
      <c r="D144" s="143"/>
      <c r="E144" s="196"/>
      <c r="F144" s="160"/>
      <c r="G144" s="160" t="str">
        <f>IFERROR(IF($F144="","",VLOOKUP($F144,'Data Mercado'!$A$7:$I$300,2,0)),"ND")</f>
      </c>
      <c r="H144" s="161" t="str">
        <f>IFERROR(IF($E144="","",IF($G144&gt;$E144,($E144/$G144)-1,"")),"")</f>
      </c>
      <c r="I144" s="159" t="str">
        <f t="shared" si="33"/>
        <v/>
      </c>
      <c r="J144" s="160" t="str">
        <f>IFERROR(IF($F144="","",VLOOKUP($F144,'Data Mercado'!$A$7:$I$300,3,0)),"ND")</f>
      </c>
      <c r="K144" s="161" t="str">
        <f>IFERROR(IF($E144="","",IF($J144&gt;$E144,($E144/$J144)-1,"")),"")</f>
      </c>
      <c r="L144" s="159" t="str">
        <f t="shared" si="35"/>
        <v/>
      </c>
      <c r="M144" s="160" t="str">
        <f>IFERROR(IF($F144="","",VLOOKUP($F144,'Data Mercado'!$A$7:$I$300,4,0)),"ND")</f>
      </c>
      <c r="N144" s="161" t="str">
        <f>IFERROR(IF($E144="","",IF($M144&gt;$E144,($E144/$M144)-1,"")),"")</f>
      </c>
      <c r="O144" s="159" t="str">
        <f t="shared" si="37"/>
        <v/>
      </c>
      <c r="P144" s="160" t="str">
        <f>IFERROR(IF($F144="","",VLOOKUP($F144,'Data Mercado'!$A$7:$I$300,5,0)),"ND")</f>
      </c>
      <c r="Q144" s="161" t="str">
        <f>IFERROR(IF($E144="","",IF($P144&gt;$E144,($E144/$P144)-1,"")),"")</f>
      </c>
      <c r="R144" s="159" t="str">
        <f t="shared" si="39"/>
        <v/>
      </c>
      <c r="S144" s="160" t="str">
        <f>IFERROR(IF($F144="","",VLOOKUP($F144,'Data Mercado'!$A$7:$I$300,6,0)),"ND")</f>
      </c>
      <c r="T144" s="161" t="str">
        <f>IFERROR(IF($E144="","",IF($S144&gt;$E144,($E144/$S144)-1,"")),"")</f>
      </c>
      <c r="U144" s="159" t="str">
        <f t="shared" si="41"/>
        <v/>
      </c>
      <c r="V144" s="160" t="str">
        <f>IFERROR(IF($F144="","",VLOOKUP($F144,'Data Mercado'!$A$7:$I$300,7,0)),"ND")</f>
      </c>
      <c r="W144" s="161" t="str">
        <f>IFERROR(IF($E144="","",IF($V144&gt;$E144,($E144/$V144)-1,"")),"")</f>
      </c>
      <c r="X144" s="159" t="str">
        <f t="shared" si="43"/>
        <v/>
      </c>
      <c r="Y144" s="160" t="str">
        <f>IFERROR(IF($F144="","",VLOOKUP($F144,'Data Mercado'!$A$7:$I$300,8,0)),"ND")</f>
      </c>
      <c r="Z144" s="161" t="str">
        <f>IFERROR(IF($E144="","",IF($Y144&gt;$E144,($E144/$Y144)-1,"")),"")</f>
      </c>
      <c r="AA144" s="159" t="str">
        <f t="shared" si="45"/>
        <v/>
      </c>
      <c r="AB144" s="160" t="str">
        <f>IFERROR(IF($F144="","",VLOOKUP($F144,'Data Mercado'!$A$7:$I$300,9,0)),"ND")</f>
      </c>
      <c r="AC144" s="161" t="str">
        <f>IFERROR(IF($E144="","",IF($AB144&gt;$E144,($E144/$AB144)-1,"")),"")</f>
      </c>
      <c r="AD144" s="159" t="str">
        <f t="shared" si="47"/>
        <v/>
      </c>
    </row>
    <row r="145" spans="1:30" s="162" customFormat="1" ht="19" customHeight="1">
      <c r="A145" s="164"/>
      <c r="B145" s="165"/>
      <c r="C145" s="143"/>
      <c r="D145" s="143"/>
      <c r="E145" s="196"/>
      <c r="F145" s="160"/>
      <c r="G145" s="160" t="str">
        <f>IFERROR(IF($F145="","",VLOOKUP($F145,'Data Mercado'!$A$7:$I$300,2,0)),"ND")</f>
      </c>
      <c r="H145" s="161" t="str">
        <f>IFERROR(IF($E145="","",IF($G145&gt;$E145,($E145/$G145)-1,"")),"")</f>
      </c>
      <c r="I145" s="159" t="str">
        <f t="shared" si="33"/>
        <v/>
      </c>
      <c r="J145" s="160" t="str">
        <f>IFERROR(IF($F145="","",VLOOKUP($F145,'Data Mercado'!$A$7:$I$300,3,0)),"ND")</f>
      </c>
      <c r="K145" s="161" t="str">
        <f>IFERROR(IF($E145="","",IF($J145&gt;$E145,($E145/$J145)-1,"")),"")</f>
      </c>
      <c r="L145" s="159" t="str">
        <f t="shared" si="35"/>
        <v/>
      </c>
      <c r="M145" s="160" t="str">
        <f>IFERROR(IF($F145="","",VLOOKUP($F145,'Data Mercado'!$A$7:$I$300,4,0)),"ND")</f>
      </c>
      <c r="N145" s="161" t="str">
        <f>IFERROR(IF($E145="","",IF($M145&gt;$E145,($E145/$M145)-1,"")),"")</f>
      </c>
      <c r="O145" s="159" t="str">
        <f t="shared" si="37"/>
        <v/>
      </c>
      <c r="P145" s="160" t="str">
        <f>IFERROR(IF($F145="","",VLOOKUP($F145,'Data Mercado'!$A$7:$I$300,5,0)),"ND")</f>
      </c>
      <c r="Q145" s="161" t="str">
        <f>IFERROR(IF($E145="","",IF($P145&gt;$E145,($E145/$P145)-1,"")),"")</f>
      </c>
      <c r="R145" s="159" t="str">
        <f t="shared" si="39"/>
        <v/>
      </c>
      <c r="S145" s="160" t="str">
        <f>IFERROR(IF($F145="","",VLOOKUP($F145,'Data Mercado'!$A$7:$I$300,6,0)),"ND")</f>
      </c>
      <c r="T145" s="161" t="str">
        <f>IFERROR(IF($E145="","",IF($S145&gt;$E145,($E145/$S145)-1,"")),"")</f>
      </c>
      <c r="U145" s="159" t="str">
        <f t="shared" si="41"/>
        <v/>
      </c>
      <c r="V145" s="160" t="str">
        <f>IFERROR(IF($F145="","",VLOOKUP($F145,'Data Mercado'!$A$7:$I$300,7,0)),"ND")</f>
      </c>
      <c r="W145" s="161" t="str">
        <f>IFERROR(IF($E145="","",IF($V145&gt;$E145,($E145/$V145)-1,"")),"")</f>
      </c>
      <c r="X145" s="159" t="str">
        <f t="shared" si="43"/>
        <v/>
      </c>
      <c r="Y145" s="160" t="str">
        <f>IFERROR(IF($F145="","",VLOOKUP($F145,'Data Mercado'!$A$7:$I$300,8,0)),"ND")</f>
      </c>
      <c r="Z145" s="161" t="str">
        <f>IFERROR(IF($E145="","",IF($Y145&gt;$E145,($E145/$Y145)-1,"")),"")</f>
      </c>
      <c r="AA145" s="159" t="str">
        <f t="shared" si="45"/>
        <v/>
      </c>
      <c r="AB145" s="160" t="str">
        <f>IFERROR(IF($F145="","",VLOOKUP($F145,'Data Mercado'!$A$7:$I$300,9,0)),"ND")</f>
      </c>
      <c r="AC145" s="161" t="str">
        <f>IFERROR(IF($E145="","",IF($AB145&gt;$E145,($E145/$AB145)-1,"")),"")</f>
      </c>
      <c r="AD145" s="159" t="str">
        <f t="shared" si="47"/>
        <v/>
      </c>
    </row>
    <row r="146" spans="1:30" s="162" customFormat="1" ht="19" customHeight="1">
      <c r="A146" s="164"/>
      <c r="B146" s="165"/>
      <c r="C146" s="143"/>
      <c r="D146" s="143"/>
      <c r="E146" s="196"/>
      <c r="F146" s="160"/>
      <c r="G146" s="160" t="str">
        <f>IFERROR(IF($F146="","",VLOOKUP($F146,'Data Mercado'!$A$7:$I$300,2,0)),"ND")</f>
      </c>
      <c r="H146" s="161" t="str">
        <f>IFERROR(IF($E146="","",IF($G146&gt;$E146,($E146/$G146)-1,"")),"")</f>
      </c>
      <c r="I146" s="159" t="str">
        <f t="shared" si="33"/>
        <v/>
      </c>
      <c r="J146" s="160" t="str">
        <f>IFERROR(IF($F146="","",VLOOKUP($F146,'Data Mercado'!$A$7:$I$300,3,0)),"ND")</f>
      </c>
      <c r="K146" s="161" t="str">
        <f>IFERROR(IF($E146="","",IF($J146&gt;$E146,($E146/$J146)-1,"")),"")</f>
      </c>
      <c r="L146" s="159" t="str">
        <f t="shared" si="35"/>
        <v/>
      </c>
      <c r="M146" s="160" t="str">
        <f>IFERROR(IF($F146="","",VLOOKUP($F146,'Data Mercado'!$A$7:$I$300,4,0)),"ND")</f>
      </c>
      <c r="N146" s="161" t="str">
        <f>IFERROR(IF($E146="","",IF($M146&gt;$E146,($E146/$M146)-1,"")),"")</f>
      </c>
      <c r="O146" s="159" t="str">
        <f t="shared" si="37"/>
        <v/>
      </c>
      <c r="P146" s="160" t="str">
        <f>IFERROR(IF($F146="","",VLOOKUP($F146,'Data Mercado'!$A$7:$I$300,5,0)),"ND")</f>
      </c>
      <c r="Q146" s="161" t="str">
        <f>IFERROR(IF($E146="","",IF($P146&gt;$E146,($E146/$P146)-1,"")),"")</f>
      </c>
      <c r="R146" s="159" t="str">
        <f t="shared" si="39"/>
        <v/>
      </c>
      <c r="S146" s="160" t="str">
        <f>IFERROR(IF($F146="","",VLOOKUP($F146,'Data Mercado'!$A$7:$I$300,6,0)),"ND")</f>
      </c>
      <c r="T146" s="161" t="str">
        <f>IFERROR(IF($E146="","",IF($S146&gt;$E146,($E146/$S146)-1,"")),"")</f>
      </c>
      <c r="U146" s="159" t="str">
        <f t="shared" si="41"/>
        <v/>
      </c>
      <c r="V146" s="160" t="str">
        <f>IFERROR(IF($F146="","",VLOOKUP($F146,'Data Mercado'!$A$7:$I$300,7,0)),"ND")</f>
      </c>
      <c r="W146" s="161" t="str">
        <f>IFERROR(IF($E146="","",IF($V146&gt;$E146,($E146/$V146)-1,"")),"")</f>
      </c>
      <c r="X146" s="159" t="str">
        <f t="shared" si="43"/>
        <v/>
      </c>
      <c r="Y146" s="160" t="str">
        <f>IFERROR(IF($F146="","",VLOOKUP($F146,'Data Mercado'!$A$7:$I$300,8,0)),"ND")</f>
      </c>
      <c r="Z146" s="161" t="str">
        <f>IFERROR(IF($E146="","",IF($Y146&gt;$E146,($E146/$Y146)-1,"")),"")</f>
      </c>
      <c r="AA146" s="159" t="str">
        <f t="shared" si="45"/>
        <v/>
      </c>
      <c r="AB146" s="160" t="str">
        <f>IFERROR(IF($F146="","",VLOOKUP($F146,'Data Mercado'!$A$7:$I$300,9,0)),"ND")</f>
      </c>
      <c r="AC146" s="161" t="str">
        <f>IFERROR(IF($E146="","",IF($AB146&gt;$E146,($E146/$AB146)-1,"")),"")</f>
      </c>
      <c r="AD146" s="159" t="str">
        <f t="shared" si="47"/>
        <v/>
      </c>
    </row>
    <row r="147" spans="1:30" s="162" customFormat="1" ht="19" customHeight="1">
      <c r="A147" s="164"/>
      <c r="B147" s="165"/>
      <c r="C147" s="143"/>
      <c r="D147" s="143"/>
      <c r="E147" s="196"/>
      <c r="F147" s="160"/>
      <c r="G147" s="160" t="str">
        <f>IFERROR(IF($F147="","",VLOOKUP($F147,'Data Mercado'!$A$7:$I$300,2,0)),"ND")</f>
      </c>
      <c r="H147" s="161" t="str">
        <f>IFERROR(IF($E147="","",IF($G147&gt;$E147,($E147/$G147)-1,"")),"")</f>
      </c>
      <c r="I147" s="159" t="str">
        <f t="shared" si="33"/>
        <v/>
      </c>
      <c r="J147" s="160" t="str">
        <f>IFERROR(IF($F147="","",VLOOKUP($F147,'Data Mercado'!$A$7:$I$300,3,0)),"ND")</f>
      </c>
      <c r="K147" s="161" t="str">
        <f>IFERROR(IF($E147="","",IF($J147&gt;$E147,($E147/$J147)-1,"")),"")</f>
      </c>
      <c r="L147" s="159" t="str">
        <f t="shared" si="35"/>
        <v/>
      </c>
      <c r="M147" s="160" t="str">
        <f>IFERROR(IF($F147="","",VLOOKUP($F147,'Data Mercado'!$A$7:$I$300,4,0)),"ND")</f>
      </c>
      <c r="N147" s="161" t="str">
        <f>IFERROR(IF($E147="","",IF($M147&gt;$E147,($E147/$M147)-1,"")),"")</f>
      </c>
      <c r="O147" s="159" t="str">
        <f t="shared" si="37"/>
        <v/>
      </c>
      <c r="P147" s="160" t="str">
        <f>IFERROR(IF($F147="","",VLOOKUP($F147,'Data Mercado'!$A$7:$I$300,5,0)),"ND")</f>
      </c>
      <c r="Q147" s="161" t="str">
        <f>IFERROR(IF($E147="","",IF($P147&gt;$E147,($E147/$P147)-1,"")),"")</f>
      </c>
      <c r="R147" s="159" t="str">
        <f t="shared" si="39"/>
        <v/>
      </c>
      <c r="S147" s="160" t="str">
        <f>IFERROR(IF($F147="","",VLOOKUP($F147,'Data Mercado'!$A$7:$I$300,6,0)),"ND")</f>
      </c>
      <c r="T147" s="161" t="str">
        <f>IFERROR(IF($E147="","",IF($S147&gt;$E147,($E147/$S147)-1,"")),"")</f>
      </c>
      <c r="U147" s="159" t="str">
        <f t="shared" si="41"/>
        <v/>
      </c>
      <c r="V147" s="160" t="str">
        <f>IFERROR(IF($F147="","",VLOOKUP($F147,'Data Mercado'!$A$7:$I$300,7,0)),"ND")</f>
      </c>
      <c r="W147" s="161" t="str">
        <f>IFERROR(IF($E147="","",IF($V147&gt;$E147,($E147/$V147)-1,"")),"")</f>
      </c>
      <c r="X147" s="159" t="str">
        <f t="shared" si="43"/>
        <v/>
      </c>
      <c r="Y147" s="160" t="str">
        <f>IFERROR(IF($F147="","",VLOOKUP($F147,'Data Mercado'!$A$7:$I$300,8,0)),"ND")</f>
      </c>
      <c r="Z147" s="161" t="str">
        <f>IFERROR(IF($E147="","",IF($Y147&gt;$E147,($E147/$Y147)-1,"")),"")</f>
      </c>
      <c r="AA147" s="159" t="str">
        <f t="shared" si="45"/>
        <v/>
      </c>
      <c r="AB147" s="160" t="str">
        <f>IFERROR(IF($F147="","",VLOOKUP($F147,'Data Mercado'!$A$7:$I$300,9,0)),"ND")</f>
      </c>
      <c r="AC147" s="161" t="str">
        <f>IFERROR(IF($E147="","",IF($AB147&gt;$E147,($E147/$AB147)-1,"")),"")</f>
      </c>
      <c r="AD147" s="159" t="str">
        <f t="shared" si="47"/>
        <v/>
      </c>
    </row>
    <row r="148" spans="1:30" s="162" customFormat="1" ht="19" customHeight="1">
      <c r="A148" s="164"/>
      <c r="B148" s="165"/>
      <c r="C148" s="143"/>
      <c r="D148" s="143"/>
      <c r="E148" s="196"/>
      <c r="F148" s="160"/>
      <c r="G148" s="160" t="str">
        <f>IFERROR(IF($F148="","",VLOOKUP($F148,'Data Mercado'!$A$7:$I$300,2,0)),"ND")</f>
      </c>
      <c r="H148" s="161" t="str">
        <f>IFERROR(IF($E148="","",IF($G148&gt;$E148,($E148/$G148)-1,"")),"")</f>
      </c>
      <c r="I148" s="159" t="str">
        <f t="shared" si="33"/>
        <v/>
      </c>
      <c r="J148" s="160" t="str">
        <f>IFERROR(IF($F148="","",VLOOKUP($F148,'Data Mercado'!$A$7:$I$300,3,0)),"ND")</f>
      </c>
      <c r="K148" s="161" t="str">
        <f>IFERROR(IF($E148="","",IF($J148&gt;$E148,($E148/$J148)-1,"")),"")</f>
      </c>
      <c r="L148" s="159" t="str">
        <f t="shared" si="35"/>
        <v/>
      </c>
      <c r="M148" s="160" t="str">
        <f>IFERROR(IF($F148="","",VLOOKUP($F148,'Data Mercado'!$A$7:$I$300,4,0)),"ND")</f>
      </c>
      <c r="N148" s="161" t="str">
        <f>IFERROR(IF($E148="","",IF($M148&gt;$E148,($E148/$M148)-1,"")),"")</f>
      </c>
      <c r="O148" s="159" t="str">
        <f t="shared" si="37"/>
        <v/>
      </c>
      <c r="P148" s="160" t="str">
        <f>IFERROR(IF($F148="","",VLOOKUP($F148,'Data Mercado'!$A$7:$I$300,5,0)),"ND")</f>
      </c>
      <c r="Q148" s="161" t="str">
        <f>IFERROR(IF($E148="","",IF($P148&gt;$E148,($E148/$P148)-1,"")),"")</f>
      </c>
      <c r="R148" s="159" t="str">
        <f t="shared" si="39"/>
        <v/>
      </c>
      <c r="S148" s="160" t="str">
        <f>IFERROR(IF($F148="","",VLOOKUP($F148,'Data Mercado'!$A$7:$I$300,6,0)),"ND")</f>
      </c>
      <c r="T148" s="161" t="str">
        <f>IFERROR(IF($E148="","",IF($S148&gt;$E148,($E148/$S148)-1,"")),"")</f>
      </c>
      <c r="U148" s="159" t="str">
        <f t="shared" si="41"/>
        <v/>
      </c>
      <c r="V148" s="160" t="str">
        <f>IFERROR(IF($F148="","",VLOOKUP($F148,'Data Mercado'!$A$7:$I$300,7,0)),"ND")</f>
      </c>
      <c r="W148" s="161" t="str">
        <f>IFERROR(IF($E148="","",IF($V148&gt;$E148,($E148/$V148)-1,"")),"")</f>
      </c>
      <c r="X148" s="159" t="str">
        <f t="shared" si="43"/>
        <v/>
      </c>
      <c r="Y148" s="160" t="str">
        <f>IFERROR(IF($F148="","",VLOOKUP($F148,'Data Mercado'!$A$7:$I$300,8,0)),"ND")</f>
      </c>
      <c r="Z148" s="161" t="str">
        <f>IFERROR(IF($E148="","",IF($Y148&gt;$E148,($E148/$Y148)-1,"")),"")</f>
      </c>
      <c r="AA148" s="159" t="str">
        <f t="shared" si="45"/>
        <v/>
      </c>
      <c r="AB148" s="160" t="str">
        <f>IFERROR(IF($F148="","",VLOOKUP($F148,'Data Mercado'!$A$7:$I$300,9,0)),"ND")</f>
      </c>
      <c r="AC148" s="161" t="str">
        <f>IFERROR(IF($E148="","",IF($AB148&gt;$E148,($E148/$AB148)-1,"")),"")</f>
      </c>
      <c r="AD148" s="159" t="str">
        <f t="shared" si="47"/>
        <v/>
      </c>
    </row>
    <row r="149" spans="1:30" s="162" customFormat="1" ht="19" customHeight="1">
      <c r="A149" s="164"/>
      <c r="B149" s="165"/>
      <c r="C149" s="143"/>
      <c r="D149" s="143"/>
      <c r="E149" s="196"/>
      <c r="F149" s="160"/>
      <c r="G149" s="160" t="str">
        <f>IFERROR(IF($F149="","",VLOOKUP($F149,'Data Mercado'!$A$7:$I$300,2,0)),"ND")</f>
      </c>
      <c r="H149" s="161" t="str">
        <f>IFERROR(IF($E149="","",IF($G149&gt;$E149,($E149/$G149)-1,"")),"")</f>
      </c>
      <c r="I149" s="159" t="str">
        <f t="shared" si="33"/>
        <v/>
      </c>
      <c r="J149" s="160" t="str">
        <f>IFERROR(IF($F149="","",VLOOKUP($F149,'Data Mercado'!$A$7:$I$300,3,0)),"ND")</f>
      </c>
      <c r="K149" s="161" t="str">
        <f>IFERROR(IF($E149="","",IF($J149&gt;$E149,($E149/$J149)-1,"")),"")</f>
      </c>
      <c r="L149" s="159" t="str">
        <f t="shared" si="35"/>
        <v/>
      </c>
      <c r="M149" s="160" t="str">
        <f>IFERROR(IF($F149="","",VLOOKUP($F149,'Data Mercado'!$A$7:$I$300,4,0)),"ND")</f>
      </c>
      <c r="N149" s="161" t="str">
        <f>IFERROR(IF($E149="","",IF($M149&gt;$E149,($E149/$M149)-1,"")),"")</f>
      </c>
      <c r="O149" s="159" t="str">
        <f t="shared" si="37"/>
        <v/>
      </c>
      <c r="P149" s="160" t="str">
        <f>IFERROR(IF($F149="","",VLOOKUP($F149,'Data Mercado'!$A$7:$I$300,5,0)),"ND")</f>
      </c>
      <c r="Q149" s="161" t="str">
        <f>IFERROR(IF($E149="","",IF($P149&gt;$E149,($E149/$P149)-1,"")),"")</f>
      </c>
      <c r="R149" s="159" t="str">
        <f t="shared" si="39"/>
        <v/>
      </c>
      <c r="S149" s="160" t="str">
        <f>IFERROR(IF($F149="","",VLOOKUP($F149,'Data Mercado'!$A$7:$I$300,6,0)),"ND")</f>
      </c>
      <c r="T149" s="161" t="str">
        <f>IFERROR(IF($E149="","",IF($S149&gt;$E149,($E149/$S149)-1,"")),"")</f>
      </c>
      <c r="U149" s="159" t="str">
        <f t="shared" si="41"/>
        <v/>
      </c>
      <c r="V149" s="160" t="str">
        <f>IFERROR(IF($F149="","",VLOOKUP($F149,'Data Mercado'!$A$7:$I$300,7,0)),"ND")</f>
      </c>
      <c r="W149" s="161" t="str">
        <f>IFERROR(IF($E149="","",IF($V149&gt;$E149,($E149/$V149)-1,"")),"")</f>
      </c>
      <c r="X149" s="159" t="str">
        <f t="shared" si="43"/>
        <v/>
      </c>
      <c r="Y149" s="160" t="str">
        <f>IFERROR(IF($F149="","",VLOOKUP($F149,'Data Mercado'!$A$7:$I$300,8,0)),"ND")</f>
      </c>
      <c r="Z149" s="161" t="str">
        <f>IFERROR(IF($E149="","",IF($Y149&gt;$E149,($E149/$Y149)-1,"")),"")</f>
      </c>
      <c r="AA149" s="159" t="str">
        <f t="shared" si="45"/>
        <v/>
      </c>
      <c r="AB149" s="160" t="str">
        <f>IFERROR(IF($F149="","",VLOOKUP($F149,'Data Mercado'!$A$7:$I$300,9,0)),"ND")</f>
      </c>
      <c r="AC149" s="161" t="str">
        <f>IFERROR(IF($E149="","",IF($AB149&gt;$E149,($E149/$AB149)-1,"")),"")</f>
      </c>
      <c r="AD149" s="159" t="str">
        <f t="shared" si="47"/>
        <v/>
      </c>
    </row>
    <row r="150" spans="1:30" s="162" customFormat="1" ht="19" customHeight="1">
      <c r="A150" s="164"/>
      <c r="B150" s="165"/>
      <c r="C150" s="143"/>
      <c r="D150" s="143"/>
      <c r="E150" s="196"/>
      <c r="F150" s="160"/>
      <c r="G150" s="160" t="str">
        <f>IFERROR(IF($F150="","",VLOOKUP($F150,'Data Mercado'!$A$7:$I$300,2,0)),"ND")</f>
      </c>
      <c r="H150" s="161" t="str">
        <f>IFERROR(IF($E150="","",IF($G150&gt;$E150,($E150/$G150)-1,"")),"")</f>
      </c>
      <c r="I150" s="159" t="str">
        <f t="shared" si="33"/>
        <v/>
      </c>
      <c r="J150" s="160" t="str">
        <f>IFERROR(IF($F150="","",VLOOKUP($F150,'Data Mercado'!$A$7:$I$300,3,0)),"ND")</f>
      </c>
      <c r="K150" s="161" t="str">
        <f>IFERROR(IF($E150="","",IF($J150&gt;$E150,($E150/$J150)-1,"")),"")</f>
      </c>
      <c r="L150" s="159" t="str">
        <f t="shared" si="35"/>
        <v/>
      </c>
      <c r="M150" s="160" t="str">
        <f>IFERROR(IF($F150="","",VLOOKUP($F150,'Data Mercado'!$A$7:$I$300,4,0)),"ND")</f>
      </c>
      <c r="N150" s="161" t="str">
        <f>IFERROR(IF($E150="","",IF($M150&gt;$E150,($E150/$M150)-1,"")),"")</f>
      </c>
      <c r="O150" s="159" t="str">
        <f t="shared" si="37"/>
        <v/>
      </c>
      <c r="P150" s="160" t="str">
        <f>IFERROR(IF($F150="","",VLOOKUP($F150,'Data Mercado'!$A$7:$I$300,5,0)),"ND")</f>
      </c>
      <c r="Q150" s="161" t="str">
        <f>IFERROR(IF($E150="","",IF($P150&gt;$E150,($E150/$P150)-1,"")),"")</f>
      </c>
      <c r="R150" s="159" t="str">
        <f t="shared" si="39"/>
        <v/>
      </c>
      <c r="S150" s="160" t="str">
        <f>IFERROR(IF($F150="","",VLOOKUP($F150,'Data Mercado'!$A$7:$I$300,6,0)),"ND")</f>
      </c>
      <c r="T150" s="161" t="str">
        <f>IFERROR(IF($E150="","",IF($S150&gt;$E150,($E150/$S150)-1,"")),"")</f>
      </c>
      <c r="U150" s="159" t="str">
        <f t="shared" si="41"/>
        <v/>
      </c>
      <c r="V150" s="160" t="str">
        <f>IFERROR(IF($F150="","",VLOOKUP($F150,'Data Mercado'!$A$7:$I$300,7,0)),"ND")</f>
      </c>
      <c r="W150" s="161" t="str">
        <f>IFERROR(IF($E150="","",IF($V150&gt;$E150,($E150/$V150)-1,"")),"")</f>
      </c>
      <c r="X150" s="159" t="str">
        <f t="shared" si="43"/>
        <v/>
      </c>
      <c r="Y150" s="160" t="str">
        <f>IFERROR(IF($F150="","",VLOOKUP($F150,'Data Mercado'!$A$7:$I$300,8,0)),"ND")</f>
      </c>
      <c r="Z150" s="161" t="str">
        <f>IFERROR(IF($E150="","",IF($Y150&gt;$E150,($E150/$Y150)-1,"")),"")</f>
      </c>
      <c r="AA150" s="159" t="str">
        <f t="shared" si="45"/>
        <v/>
      </c>
      <c r="AB150" s="160" t="str">
        <f>IFERROR(IF($F150="","",VLOOKUP($F150,'Data Mercado'!$A$7:$I$300,9,0)),"ND")</f>
      </c>
      <c r="AC150" s="161" t="str">
        <f>IFERROR(IF($E150="","",IF($AB150&gt;$E150,($E150/$AB150)-1,"")),"")</f>
      </c>
      <c r="AD150" s="159" t="str">
        <f t="shared" si="47"/>
        <v/>
      </c>
    </row>
    <row r="151" spans="1:30" s="162" customFormat="1" ht="19" customHeight="1">
      <c r="A151" s="164"/>
      <c r="B151" s="165"/>
      <c r="C151" s="143"/>
      <c r="D151" s="143"/>
      <c r="E151" s="196"/>
      <c r="F151" s="160"/>
      <c r="G151" s="160" t="str">
        <f>IFERROR(IF($F151="","",VLOOKUP($F151,'Data Mercado'!$A$7:$I$300,2,0)),"ND")</f>
      </c>
      <c r="H151" s="161" t="str">
        <f>IFERROR(IF($E151="","",IF($G151&gt;$E151,($E151/$G151)-1,"")),"")</f>
      </c>
      <c r="I151" s="159" t="str">
        <f t="shared" si="33"/>
        <v/>
      </c>
      <c r="J151" s="160" t="str">
        <f>IFERROR(IF($F151="","",VLOOKUP($F151,'Data Mercado'!$A$7:$I$300,3,0)),"ND")</f>
      </c>
      <c r="K151" s="161" t="str">
        <f>IFERROR(IF($E151="","",IF($J151&gt;$E151,($E151/$J151)-1,"")),"")</f>
      </c>
      <c r="L151" s="159" t="str">
        <f t="shared" si="35"/>
        <v/>
      </c>
      <c r="M151" s="160" t="str">
        <f>IFERROR(IF($F151="","",VLOOKUP($F151,'Data Mercado'!$A$7:$I$300,4,0)),"ND")</f>
      </c>
      <c r="N151" s="161" t="str">
        <f>IFERROR(IF($E151="","",IF($M151&gt;$E151,($E151/$M151)-1,"")),"")</f>
      </c>
      <c r="O151" s="159" t="str">
        <f t="shared" si="37"/>
        <v/>
      </c>
      <c r="P151" s="160" t="str">
        <f>IFERROR(IF($F151="","",VLOOKUP($F151,'Data Mercado'!$A$7:$I$300,5,0)),"ND")</f>
      </c>
      <c r="Q151" s="161" t="str">
        <f>IFERROR(IF($E151="","",IF($P151&gt;$E151,($E151/$P151)-1,"")),"")</f>
      </c>
      <c r="R151" s="159" t="str">
        <f t="shared" si="39"/>
        <v/>
      </c>
      <c r="S151" s="160" t="str">
        <f>IFERROR(IF($F151="","",VLOOKUP($F151,'Data Mercado'!$A$7:$I$300,6,0)),"ND")</f>
      </c>
      <c r="T151" s="161" t="str">
        <f>IFERROR(IF($E151="","",IF($S151&gt;$E151,($E151/$S151)-1,"")),"")</f>
      </c>
      <c r="U151" s="159" t="str">
        <f t="shared" si="41"/>
        <v/>
      </c>
      <c r="V151" s="160" t="str">
        <f>IFERROR(IF($F151="","",VLOOKUP($F151,'Data Mercado'!$A$7:$I$300,7,0)),"ND")</f>
      </c>
      <c r="W151" s="161" t="str">
        <f>IFERROR(IF($E151="","",IF($V151&gt;$E151,($E151/$V151)-1,"")),"")</f>
      </c>
      <c r="X151" s="159" t="str">
        <f t="shared" si="43"/>
        <v/>
      </c>
      <c r="Y151" s="160" t="str">
        <f>IFERROR(IF($F151="","",VLOOKUP($F151,'Data Mercado'!$A$7:$I$300,8,0)),"ND")</f>
      </c>
      <c r="Z151" s="161" t="str">
        <f>IFERROR(IF($E151="","",IF($Y151&gt;$E151,($E151/$Y151)-1,"")),"")</f>
      </c>
      <c r="AA151" s="159" t="str">
        <f t="shared" si="45"/>
        <v/>
      </c>
      <c r="AB151" s="160" t="str">
        <f>IFERROR(IF($F151="","",VLOOKUP($F151,'Data Mercado'!$A$7:$I$300,9,0)),"ND")</f>
      </c>
      <c r="AC151" s="161" t="str">
        <f>IFERROR(IF($E151="","",IF($AB151&gt;$E151,($E151/$AB151)-1,"")),"")</f>
      </c>
      <c r="AD151" s="159" t="str">
        <f t="shared" si="47"/>
        <v/>
      </c>
    </row>
    <row r="152" spans="1:30" s="162" customFormat="1" ht="19" customHeight="1">
      <c r="A152" s="164"/>
      <c r="B152" s="165"/>
      <c r="C152" s="143"/>
      <c r="D152" s="143"/>
      <c r="E152" s="196"/>
      <c r="F152" s="160"/>
      <c r="G152" s="160" t="str">
        <f>IFERROR(IF($F152="","",VLOOKUP($F152,'Data Mercado'!$A$7:$I$300,2,0)),"ND")</f>
      </c>
      <c r="H152" s="161" t="str">
        <f>IFERROR(IF($E152="","",IF($G152&gt;$E152,($E152/$G152)-1,"")),"")</f>
      </c>
      <c r="I152" s="159" t="str">
        <f t="shared" si="33"/>
        <v/>
      </c>
      <c r="J152" s="160" t="str">
        <f>IFERROR(IF($F152="","",VLOOKUP($F152,'Data Mercado'!$A$7:$I$300,3,0)),"ND")</f>
      </c>
      <c r="K152" s="161" t="str">
        <f>IFERROR(IF($E152="","",IF($J152&gt;$E152,($E152/$J152)-1,"")),"")</f>
      </c>
      <c r="L152" s="159" t="str">
        <f t="shared" si="35"/>
        <v/>
      </c>
      <c r="M152" s="160" t="str">
        <f>IFERROR(IF($F152="","",VLOOKUP($F152,'Data Mercado'!$A$7:$I$300,4,0)),"ND")</f>
      </c>
      <c r="N152" s="161" t="str">
        <f>IFERROR(IF($E152="","",IF($M152&gt;$E152,($E152/$M152)-1,"")),"")</f>
      </c>
      <c r="O152" s="159" t="str">
        <f t="shared" si="37"/>
        <v/>
      </c>
      <c r="P152" s="160" t="str">
        <f>IFERROR(IF($F152="","",VLOOKUP($F152,'Data Mercado'!$A$7:$I$300,5,0)),"ND")</f>
      </c>
      <c r="Q152" s="161" t="str">
        <f>IFERROR(IF($E152="","",IF($P152&gt;$E152,($E152/$P152)-1,"")),"")</f>
      </c>
      <c r="R152" s="159" t="str">
        <f t="shared" si="39"/>
        <v/>
      </c>
      <c r="S152" s="160" t="str">
        <f>IFERROR(IF($F152="","",VLOOKUP($F152,'Data Mercado'!$A$7:$I$300,6,0)),"ND")</f>
      </c>
      <c r="T152" s="161" t="str">
        <f>IFERROR(IF($E152="","",IF($S152&gt;$E152,($E152/$S152)-1,"")),"")</f>
      </c>
      <c r="U152" s="159" t="str">
        <f t="shared" si="41"/>
        <v/>
      </c>
      <c r="V152" s="160" t="str">
        <f>IFERROR(IF($F152="","",VLOOKUP($F152,'Data Mercado'!$A$7:$I$300,7,0)),"ND")</f>
      </c>
      <c r="W152" s="161" t="str">
        <f>IFERROR(IF($E152="","",IF($V152&gt;$E152,($E152/$V152)-1,"")),"")</f>
      </c>
      <c r="X152" s="159" t="str">
        <f t="shared" si="43"/>
        <v/>
      </c>
      <c r="Y152" s="160" t="str">
        <f>IFERROR(IF($F152="","",VLOOKUP($F152,'Data Mercado'!$A$7:$I$300,8,0)),"ND")</f>
      </c>
      <c r="Z152" s="161" t="str">
        <f>IFERROR(IF($E152="","",IF($Y152&gt;$E152,($E152/$Y152)-1,"")),"")</f>
      </c>
      <c r="AA152" s="159" t="str">
        <f t="shared" si="45"/>
        <v/>
      </c>
      <c r="AB152" s="160" t="str">
        <f>IFERROR(IF($F152="","",VLOOKUP($F152,'Data Mercado'!$A$7:$I$300,9,0)),"ND")</f>
      </c>
      <c r="AC152" s="161" t="str">
        <f>IFERROR(IF($E152="","",IF($AB152&gt;$E152,($E152/$AB152)-1,"")),"")</f>
      </c>
      <c r="AD152" s="159" t="str">
        <f t="shared" si="47"/>
        <v/>
      </c>
    </row>
    <row r="153" spans="1:30" s="162" customFormat="1" ht="19" customHeight="1">
      <c r="A153" s="164"/>
      <c r="B153" s="165"/>
      <c r="C153" s="143"/>
      <c r="D153" s="143"/>
      <c r="E153" s="196"/>
      <c r="F153" s="160"/>
      <c r="G153" s="160" t="str">
        <f>IFERROR(IF($F153="","",VLOOKUP($F153,'Data Mercado'!$A$7:$I$300,2,0)),"ND")</f>
      </c>
      <c r="H153" s="161" t="str">
        <f>IFERROR(IF($E153="","",IF($G153&gt;$E153,($E153/$G153)-1,"")),"")</f>
      </c>
      <c r="I153" s="159" t="str">
        <f t="shared" si="33"/>
        <v/>
      </c>
      <c r="J153" s="160" t="str">
        <f>IFERROR(IF($F153="","",VLOOKUP($F153,'Data Mercado'!$A$7:$I$300,3,0)),"ND")</f>
      </c>
      <c r="K153" s="161" t="str">
        <f>IFERROR(IF($E153="","",IF($J153&gt;$E153,($E153/$J153)-1,"")),"")</f>
      </c>
      <c r="L153" s="159" t="str">
        <f t="shared" si="35"/>
        <v/>
      </c>
      <c r="M153" s="160" t="str">
        <f>IFERROR(IF($F153="","",VLOOKUP($F153,'Data Mercado'!$A$7:$I$300,4,0)),"ND")</f>
      </c>
      <c r="N153" s="161" t="str">
        <f>IFERROR(IF($E153="","",IF($M153&gt;$E153,($E153/$M153)-1,"")),"")</f>
      </c>
      <c r="O153" s="159" t="str">
        <f t="shared" si="37"/>
        <v/>
      </c>
      <c r="P153" s="160" t="str">
        <f>IFERROR(IF($F153="","",VLOOKUP($F153,'Data Mercado'!$A$7:$I$300,5,0)),"ND")</f>
      </c>
      <c r="Q153" s="161" t="str">
        <f>IFERROR(IF($E153="","",IF($P153&gt;$E153,($E153/$P153)-1,"")),"")</f>
      </c>
      <c r="R153" s="159" t="str">
        <f t="shared" si="39"/>
        <v/>
      </c>
      <c r="S153" s="160" t="str">
        <f>IFERROR(IF($F153="","",VLOOKUP($F153,'Data Mercado'!$A$7:$I$300,6,0)),"ND")</f>
      </c>
      <c r="T153" s="161" t="str">
        <f>IFERROR(IF($E153="","",IF($S153&gt;$E153,($E153/$S153)-1,"")),"")</f>
      </c>
      <c r="U153" s="159" t="str">
        <f t="shared" si="41"/>
        <v/>
      </c>
      <c r="V153" s="160" t="str">
        <f>IFERROR(IF($F153="","",VLOOKUP($F153,'Data Mercado'!$A$7:$I$300,7,0)),"ND")</f>
      </c>
      <c r="W153" s="161" t="str">
        <f>IFERROR(IF($E153="","",IF($V153&gt;$E153,($E153/$V153)-1,"")),"")</f>
      </c>
      <c r="X153" s="159" t="str">
        <f t="shared" si="43"/>
        <v/>
      </c>
      <c r="Y153" s="160" t="str">
        <f>IFERROR(IF($F153="","",VLOOKUP($F153,'Data Mercado'!$A$7:$I$300,8,0)),"ND")</f>
      </c>
      <c r="Z153" s="161" t="str">
        <f>IFERROR(IF($E153="","",IF($Y153&gt;$E153,($E153/$Y153)-1,"")),"")</f>
      </c>
      <c r="AA153" s="159" t="str">
        <f t="shared" si="45"/>
        <v/>
      </c>
      <c r="AB153" s="160" t="str">
        <f>IFERROR(IF($F153="","",VLOOKUP($F153,'Data Mercado'!$A$7:$I$300,9,0)),"ND")</f>
      </c>
      <c r="AC153" s="161" t="str">
        <f>IFERROR(IF($E153="","",IF($AB153&gt;$E153,($E153/$AB153)-1,"")),"")</f>
      </c>
      <c r="AD153" s="159" t="str">
        <f t="shared" si="47"/>
        <v/>
      </c>
    </row>
    <row r="154" spans="1:30" s="162" customFormat="1" ht="19" customHeight="1">
      <c r="A154" s="164"/>
      <c r="B154" s="165"/>
      <c r="C154" s="143"/>
      <c r="D154" s="143"/>
      <c r="E154" s="196"/>
      <c r="F154" s="160"/>
      <c r="G154" s="160" t="str">
        <f>IFERROR(IF($F154="","",VLOOKUP($F154,'Data Mercado'!$A$7:$I$300,2,0)),"ND")</f>
      </c>
      <c r="H154" s="161" t="str">
        <f>IFERROR(IF($E154="","",IF($G154&gt;$E154,($E154/$G154)-1,"")),"")</f>
      </c>
      <c r="I154" s="159" t="str">
        <f t="shared" si="33"/>
        <v/>
      </c>
      <c r="J154" s="160" t="str">
        <f>IFERROR(IF($F154="","",VLOOKUP($F154,'Data Mercado'!$A$7:$I$300,3,0)),"ND")</f>
      </c>
      <c r="K154" s="161" t="str">
        <f>IFERROR(IF($E154="","",IF($J154&gt;$E154,($E154/$J154)-1,"")),"")</f>
      </c>
      <c r="L154" s="159" t="str">
        <f t="shared" si="35"/>
        <v/>
      </c>
      <c r="M154" s="160" t="str">
        <f>IFERROR(IF($F154="","",VLOOKUP($F154,'Data Mercado'!$A$7:$I$300,4,0)),"ND")</f>
      </c>
      <c r="N154" s="161" t="str">
        <f>IFERROR(IF($E154="","",IF($M154&gt;$E154,($E154/$M154)-1,"")),"")</f>
      </c>
      <c r="O154" s="159" t="str">
        <f t="shared" si="37"/>
        <v/>
      </c>
      <c r="P154" s="160" t="str">
        <f>IFERROR(IF($F154="","",VLOOKUP($F154,'Data Mercado'!$A$7:$I$300,5,0)),"ND")</f>
      </c>
      <c r="Q154" s="161" t="str">
        <f>IFERROR(IF($E154="","",IF($P154&gt;$E154,($E154/$P154)-1,"")),"")</f>
      </c>
      <c r="R154" s="159" t="str">
        <f t="shared" si="39"/>
        <v/>
      </c>
      <c r="S154" s="160" t="str">
        <f>IFERROR(IF($F154="","",VLOOKUP($F154,'Data Mercado'!$A$7:$I$300,6,0)),"ND")</f>
      </c>
      <c r="T154" s="161" t="str">
        <f>IFERROR(IF($E154="","",IF($S154&gt;$E154,($E154/$S154)-1,"")),"")</f>
      </c>
      <c r="U154" s="159" t="str">
        <f t="shared" si="41"/>
        <v/>
      </c>
      <c r="V154" s="160" t="str">
        <f>IFERROR(IF($F154="","",VLOOKUP($F154,'Data Mercado'!$A$7:$I$300,7,0)),"ND")</f>
      </c>
      <c r="W154" s="161" t="str">
        <f>IFERROR(IF($E154="","",IF($V154&gt;$E154,($E154/$V154)-1,"")),"")</f>
      </c>
      <c r="X154" s="159" t="str">
        <f t="shared" si="43"/>
        <v/>
      </c>
      <c r="Y154" s="160" t="str">
        <f>IFERROR(IF($F154="","",VLOOKUP($F154,'Data Mercado'!$A$7:$I$300,8,0)),"ND")</f>
      </c>
      <c r="Z154" s="161" t="str">
        <f>IFERROR(IF($E154="","",IF($Y154&gt;$E154,($E154/$Y154)-1,"")),"")</f>
      </c>
      <c r="AA154" s="159" t="str">
        <f t="shared" si="45"/>
        <v/>
      </c>
      <c r="AB154" s="160" t="str">
        <f>IFERROR(IF($F154="","",VLOOKUP($F154,'Data Mercado'!$A$7:$I$300,9,0)),"ND")</f>
      </c>
      <c r="AC154" s="161" t="str">
        <f>IFERROR(IF($E154="","",IF($AB154&gt;$E154,($E154/$AB154)-1,"")),"")</f>
      </c>
      <c r="AD154" s="159" t="str">
        <f t="shared" si="47"/>
        <v/>
      </c>
    </row>
    <row r="155" spans="1:30" s="162" customFormat="1" ht="19" customHeight="1">
      <c r="A155" s="164"/>
      <c r="B155" s="165"/>
      <c r="C155" s="143"/>
      <c r="D155" s="143"/>
      <c r="E155" s="196"/>
      <c r="F155" s="160"/>
      <c r="G155" s="160" t="str">
        <f>IFERROR(IF($F155="","",VLOOKUP($F155,'Data Mercado'!$A$7:$I$300,2,0)),"ND")</f>
      </c>
      <c r="H155" s="161" t="str">
        <f>IFERROR(IF($E155="","",IF($G155&gt;$E155,($E155/$G155)-1,"")),"")</f>
      </c>
      <c r="I155" s="159" t="str">
        <f t="shared" si="33"/>
        <v/>
      </c>
      <c r="J155" s="160" t="str">
        <f>IFERROR(IF($F155="","",VLOOKUP($F155,'Data Mercado'!$A$7:$I$300,3,0)),"ND")</f>
      </c>
      <c r="K155" s="161" t="str">
        <f>IFERROR(IF($E155="","",IF($J155&gt;$E155,($E155/$J155)-1,"")),"")</f>
      </c>
      <c r="L155" s="159" t="str">
        <f t="shared" si="35"/>
        <v/>
      </c>
      <c r="M155" s="160" t="str">
        <f>IFERROR(IF($F155="","",VLOOKUP($F155,'Data Mercado'!$A$7:$I$300,4,0)),"ND")</f>
      </c>
      <c r="N155" s="161" t="str">
        <f>IFERROR(IF($E155="","",IF($M155&gt;$E155,($E155/$M155)-1,"")),"")</f>
      </c>
      <c r="O155" s="159" t="str">
        <f t="shared" si="37"/>
        <v/>
      </c>
      <c r="P155" s="160" t="str">
        <f>IFERROR(IF($F155="","",VLOOKUP($F155,'Data Mercado'!$A$7:$I$300,5,0)),"ND")</f>
      </c>
      <c r="Q155" s="161" t="str">
        <f>IFERROR(IF($E155="","",IF($P155&gt;$E155,($E155/$P155)-1,"")),"")</f>
      </c>
      <c r="R155" s="159" t="str">
        <f t="shared" si="39"/>
        <v/>
      </c>
      <c r="S155" s="160" t="str">
        <f>IFERROR(IF($F155="","",VLOOKUP($F155,'Data Mercado'!$A$7:$I$300,6,0)),"ND")</f>
      </c>
      <c r="T155" s="161" t="str">
        <f>IFERROR(IF($E155="","",IF($S155&gt;$E155,($E155/$S155)-1,"")),"")</f>
      </c>
      <c r="U155" s="159" t="str">
        <f t="shared" si="41"/>
        <v/>
      </c>
      <c r="V155" s="160" t="str">
        <f>IFERROR(IF($F155="","",VLOOKUP($F155,'Data Mercado'!$A$7:$I$300,7,0)),"ND")</f>
      </c>
      <c r="W155" s="161" t="str">
        <f>IFERROR(IF($E155="","",IF($V155&gt;$E155,($E155/$V155)-1,"")),"")</f>
      </c>
      <c r="X155" s="159" t="str">
        <f t="shared" si="43"/>
        <v/>
      </c>
      <c r="Y155" s="160" t="str">
        <f>IFERROR(IF($F155="","",VLOOKUP($F155,'Data Mercado'!$A$7:$I$300,8,0)),"ND")</f>
      </c>
      <c r="Z155" s="161" t="str">
        <f>IFERROR(IF($E155="","",IF($Y155&gt;$E155,($E155/$Y155)-1,"")),"")</f>
      </c>
      <c r="AA155" s="159" t="str">
        <f t="shared" si="45"/>
        <v/>
      </c>
      <c r="AB155" s="160" t="str">
        <f>IFERROR(IF($F155="","",VLOOKUP($F155,'Data Mercado'!$A$7:$I$300,9,0)),"ND")</f>
      </c>
      <c r="AC155" s="161" t="str">
        <f>IFERROR(IF($E155="","",IF($AB155&gt;$E155,($E155/$AB155)-1,"")),"")</f>
      </c>
      <c r="AD155" s="159" t="str">
        <f t="shared" si="47"/>
        <v/>
      </c>
    </row>
    <row r="156" spans="1:30" s="162" customFormat="1" ht="19" customHeight="1">
      <c r="A156" s="164"/>
      <c r="B156" s="165"/>
      <c r="C156" s="143"/>
      <c r="D156" s="143"/>
      <c r="E156" s="196"/>
      <c r="F156" s="160"/>
      <c r="G156" s="160" t="str">
        <f>IFERROR(IF($F156="","",VLOOKUP($F156,'Data Mercado'!$A$7:$I$300,2,0)),"ND")</f>
      </c>
      <c r="H156" s="161" t="str">
        <f>IFERROR(IF($E156="","",IF($G156&gt;$E156,($E156/$G156)-1,"")),"")</f>
      </c>
      <c r="I156" s="159" t="str">
        <f t="shared" si="33"/>
        <v/>
      </c>
      <c r="J156" s="160" t="str">
        <f>IFERROR(IF($F156="","",VLOOKUP($F156,'Data Mercado'!$A$7:$I$300,3,0)),"ND")</f>
      </c>
      <c r="K156" s="161" t="str">
        <f>IFERROR(IF($E156="","",IF($J156&gt;$E156,($E156/$J156)-1,"")),"")</f>
      </c>
      <c r="L156" s="159" t="str">
        <f t="shared" si="35"/>
        <v/>
      </c>
      <c r="M156" s="160" t="str">
        <f>IFERROR(IF($F156="","",VLOOKUP($F156,'Data Mercado'!$A$7:$I$300,4,0)),"ND")</f>
      </c>
      <c r="N156" s="161" t="str">
        <f>IFERROR(IF($E156="","",IF($M156&gt;$E156,($E156/$M156)-1,"")),"")</f>
      </c>
      <c r="O156" s="159" t="str">
        <f t="shared" si="37"/>
        <v/>
      </c>
      <c r="P156" s="160" t="str">
        <f>IFERROR(IF($F156="","",VLOOKUP($F156,'Data Mercado'!$A$7:$I$300,5,0)),"ND")</f>
      </c>
      <c r="Q156" s="161" t="str">
        <f>IFERROR(IF($E156="","",IF($P156&gt;$E156,($E156/$P156)-1,"")),"")</f>
      </c>
      <c r="R156" s="159" t="str">
        <f t="shared" si="39"/>
        <v/>
      </c>
      <c r="S156" s="160" t="str">
        <f>IFERROR(IF($F156="","",VLOOKUP($F156,'Data Mercado'!$A$7:$I$300,6,0)),"ND")</f>
      </c>
      <c r="T156" s="161" t="str">
        <f>IFERROR(IF($E156="","",IF($S156&gt;$E156,($E156/$S156)-1,"")),"")</f>
      </c>
      <c r="U156" s="159" t="str">
        <f t="shared" si="41"/>
        <v/>
      </c>
      <c r="V156" s="160" t="str">
        <f>IFERROR(IF($F156="","",VLOOKUP($F156,'Data Mercado'!$A$7:$I$300,7,0)),"ND")</f>
      </c>
      <c r="W156" s="161" t="str">
        <f>IFERROR(IF($E156="","",IF($V156&gt;$E156,($E156/$V156)-1,"")),"")</f>
      </c>
      <c r="X156" s="159" t="str">
        <f t="shared" si="43"/>
        <v/>
      </c>
      <c r="Y156" s="160" t="str">
        <f>IFERROR(IF($F156="","",VLOOKUP($F156,'Data Mercado'!$A$7:$I$300,8,0)),"ND")</f>
      </c>
      <c r="Z156" s="161" t="str">
        <f>IFERROR(IF($E156="","",IF($Y156&gt;$E156,($E156/$Y156)-1,"")),"")</f>
      </c>
      <c r="AA156" s="159" t="str">
        <f t="shared" si="45"/>
        <v/>
      </c>
      <c r="AB156" s="160" t="str">
        <f>IFERROR(IF($F156="","",VLOOKUP($F156,'Data Mercado'!$A$7:$I$300,9,0)),"ND")</f>
      </c>
      <c r="AC156" s="161" t="str">
        <f>IFERROR(IF($E156="","",IF($AB156&gt;$E156,($E156/$AB156)-1,"")),"")</f>
      </c>
      <c r="AD156" s="159" t="str">
        <f t="shared" si="47"/>
        <v/>
      </c>
    </row>
    <row r="157" spans="1:30" s="162" customFormat="1" ht="19" customHeight="1">
      <c r="A157" s="164"/>
      <c r="B157" s="165"/>
      <c r="C157" s="143"/>
      <c r="D157" s="143"/>
      <c r="E157" s="196"/>
      <c r="F157" s="160"/>
      <c r="G157" s="160" t="str">
        <f>IFERROR(IF($F157="","",VLOOKUP($F157,'Data Mercado'!$A$7:$I$300,2,0)),"ND")</f>
      </c>
      <c r="H157" s="161" t="str">
        <f>IFERROR(IF($E157="","",IF($G157&gt;$E157,($E157/$G157)-1,"")),"")</f>
      </c>
      <c r="I157" s="159" t="str">
        <f t="shared" si="33"/>
        <v/>
      </c>
      <c r="J157" s="160" t="str">
        <f>IFERROR(IF($F157="","",VLOOKUP($F157,'Data Mercado'!$A$7:$I$300,3,0)),"ND")</f>
      </c>
      <c r="K157" s="161" t="str">
        <f>IFERROR(IF($E157="","",IF($J157&gt;$E157,($E157/$J157)-1,"")),"")</f>
      </c>
      <c r="L157" s="159" t="str">
        <f t="shared" si="35"/>
        <v/>
      </c>
      <c r="M157" s="160" t="str">
        <f>IFERROR(IF($F157="","",VLOOKUP($F157,'Data Mercado'!$A$7:$I$300,4,0)),"ND")</f>
      </c>
      <c r="N157" s="161" t="str">
        <f>IFERROR(IF($E157="","",IF($M157&gt;$E157,($E157/$M157)-1,"")),"")</f>
      </c>
      <c r="O157" s="159" t="str">
        <f t="shared" si="37"/>
        <v/>
      </c>
      <c r="P157" s="160" t="str">
        <f>IFERROR(IF($F157="","",VLOOKUP($F157,'Data Mercado'!$A$7:$I$300,5,0)),"ND")</f>
      </c>
      <c r="Q157" s="161" t="str">
        <f>IFERROR(IF($E157="","",IF($P157&gt;$E157,($E157/$P157)-1,"")),"")</f>
      </c>
      <c r="R157" s="159" t="str">
        <f t="shared" si="39"/>
        <v/>
      </c>
      <c r="S157" s="160" t="str">
        <f>IFERROR(IF($F157="","",VLOOKUP($F157,'Data Mercado'!$A$7:$I$300,6,0)),"ND")</f>
      </c>
      <c r="T157" s="161" t="str">
        <f>IFERROR(IF($E157="","",IF($S157&gt;$E157,($E157/$S157)-1,"")),"")</f>
      </c>
      <c r="U157" s="159" t="str">
        <f t="shared" si="41"/>
        <v/>
      </c>
      <c r="V157" s="160" t="str">
        <f>IFERROR(IF($F157="","",VLOOKUP($F157,'Data Mercado'!$A$7:$I$300,7,0)),"ND")</f>
      </c>
      <c r="W157" s="161" t="str">
        <f>IFERROR(IF($E157="","",IF($V157&gt;$E157,($E157/$V157)-1,"")),"")</f>
      </c>
      <c r="X157" s="159" t="str">
        <f t="shared" si="43"/>
        <v/>
      </c>
      <c r="Y157" s="160" t="str">
        <f>IFERROR(IF($F157="","",VLOOKUP($F157,'Data Mercado'!$A$7:$I$300,8,0)),"ND")</f>
      </c>
      <c r="Z157" s="161" t="str">
        <f>IFERROR(IF($E157="","",IF($Y157&gt;$E157,($E157/$Y157)-1,"")),"")</f>
      </c>
      <c r="AA157" s="159" t="str">
        <f t="shared" si="45"/>
        <v/>
      </c>
      <c r="AB157" s="160" t="str">
        <f>IFERROR(IF($F157="","",VLOOKUP($F157,'Data Mercado'!$A$7:$I$300,9,0)),"ND")</f>
      </c>
      <c r="AC157" s="161" t="str">
        <f>IFERROR(IF($E157="","",IF($AB157&gt;$E157,($E157/$AB157)-1,"")),"")</f>
      </c>
      <c r="AD157" s="159" t="str">
        <f t="shared" si="47"/>
        <v/>
      </c>
    </row>
    <row r="158" spans="1:30" s="162" customFormat="1" ht="19" customHeight="1">
      <c r="A158" s="164"/>
      <c r="B158" s="165"/>
      <c r="C158" s="143"/>
      <c r="D158" s="143"/>
      <c r="E158" s="196"/>
      <c r="F158" s="160"/>
      <c r="G158" s="160" t="str">
        <f>IFERROR(IF($F158="","",VLOOKUP($F158,'Data Mercado'!$A$7:$I$300,2,0)),"ND")</f>
      </c>
      <c r="H158" s="161" t="str">
        <f>IFERROR(IF($E158="","",IF($G158&gt;$E158,($E158/$G158)-1,"")),"")</f>
      </c>
      <c r="I158" s="159" t="str">
        <f t="shared" si="33"/>
        <v/>
      </c>
      <c r="J158" s="160" t="str">
        <f>IFERROR(IF($F158="","",VLOOKUP($F158,'Data Mercado'!$A$7:$I$300,3,0)),"ND")</f>
      </c>
      <c r="K158" s="161" t="str">
        <f>IFERROR(IF($E158="","",IF($J158&gt;$E158,($E158/$J158)-1,"")),"")</f>
      </c>
      <c r="L158" s="159" t="str">
        <f t="shared" si="35"/>
        <v/>
      </c>
      <c r="M158" s="160" t="str">
        <f>IFERROR(IF($F158="","",VLOOKUP($F158,'Data Mercado'!$A$7:$I$300,4,0)),"ND")</f>
      </c>
      <c r="N158" s="161" t="str">
        <f>IFERROR(IF($E158="","",IF($M158&gt;$E158,($E158/$M158)-1,"")),"")</f>
      </c>
      <c r="O158" s="159" t="str">
        <f t="shared" si="37"/>
        <v/>
      </c>
      <c r="P158" s="160" t="str">
        <f>IFERROR(IF($F158="","",VLOOKUP($F158,'Data Mercado'!$A$7:$I$300,5,0)),"ND")</f>
      </c>
      <c r="Q158" s="161" t="str">
        <f>IFERROR(IF($E158="","",IF($P158&gt;$E158,($E158/$P158)-1,"")),"")</f>
      </c>
      <c r="R158" s="159" t="str">
        <f t="shared" si="39"/>
        <v/>
      </c>
      <c r="S158" s="160" t="str">
        <f>IFERROR(IF($F158="","",VLOOKUP($F158,'Data Mercado'!$A$7:$I$300,6,0)),"ND")</f>
      </c>
      <c r="T158" s="161" t="str">
        <f>IFERROR(IF($E158="","",IF($S158&gt;$E158,($E158/$S158)-1,"")),"")</f>
      </c>
      <c r="U158" s="159" t="str">
        <f t="shared" si="41"/>
        <v/>
      </c>
      <c r="V158" s="160" t="str">
        <f>IFERROR(IF($F158="","",VLOOKUP($F158,'Data Mercado'!$A$7:$I$300,7,0)),"ND")</f>
      </c>
      <c r="W158" s="161" t="str">
        <f>IFERROR(IF($E158="","",IF($V158&gt;$E158,($E158/$V158)-1,"")),"")</f>
      </c>
      <c r="X158" s="159" t="str">
        <f t="shared" si="43"/>
        <v/>
      </c>
      <c r="Y158" s="160" t="str">
        <f>IFERROR(IF($F158="","",VLOOKUP($F158,'Data Mercado'!$A$7:$I$300,8,0)),"ND")</f>
      </c>
      <c r="Z158" s="161" t="str">
        <f>IFERROR(IF($E158="","",IF($Y158&gt;$E158,($E158/$Y158)-1,"")),"")</f>
      </c>
      <c r="AA158" s="159" t="str">
        <f t="shared" si="45"/>
        <v/>
      </c>
      <c r="AB158" s="160" t="str">
        <f>IFERROR(IF($F158="","",VLOOKUP($F158,'Data Mercado'!$A$7:$I$300,9,0)),"ND")</f>
      </c>
      <c r="AC158" s="161" t="str">
        <f>IFERROR(IF($E158="","",IF($AB158&gt;$E158,($E158/$AB158)-1,"")),"")</f>
      </c>
      <c r="AD158" s="159" t="str">
        <f t="shared" si="47"/>
        <v/>
      </c>
    </row>
    <row r="159" spans="1:30" s="162" customFormat="1" ht="19" customHeight="1">
      <c r="A159" s="164"/>
      <c r="B159" s="165"/>
      <c r="C159" s="143"/>
      <c r="D159" s="143"/>
      <c r="E159" s="196"/>
      <c r="F159" s="160"/>
      <c r="G159" s="160" t="str">
        <f>IFERROR(IF($F159="","",VLOOKUP($F159,'Data Mercado'!$A$7:$I$300,2,0)),"ND")</f>
      </c>
      <c r="H159" s="161" t="str">
        <f>IFERROR(IF($E159="","",IF($G159&gt;$E159,($E159/$G159)-1,"")),"")</f>
      </c>
      <c r="I159" s="159" t="str">
        <f t="shared" si="33"/>
        <v/>
      </c>
      <c r="J159" s="160" t="str">
        <f>IFERROR(IF($F159="","",VLOOKUP($F159,'Data Mercado'!$A$7:$I$300,3,0)),"ND")</f>
      </c>
      <c r="K159" s="161" t="str">
        <f>IFERROR(IF($E159="","",IF($J159&gt;$E159,($E159/$J159)-1,"")),"")</f>
      </c>
      <c r="L159" s="159" t="str">
        <f t="shared" si="35"/>
        <v/>
      </c>
      <c r="M159" s="160" t="str">
        <f>IFERROR(IF($F159="","",VLOOKUP($F159,'Data Mercado'!$A$7:$I$300,4,0)),"ND")</f>
      </c>
      <c r="N159" s="161" t="str">
        <f>IFERROR(IF($E159="","",IF($M159&gt;$E159,($E159/$M159)-1,"")),"")</f>
      </c>
      <c r="O159" s="159" t="str">
        <f t="shared" si="37"/>
        <v/>
      </c>
      <c r="P159" s="160" t="str">
        <f>IFERROR(IF($F159="","",VLOOKUP($F159,'Data Mercado'!$A$7:$I$300,5,0)),"ND")</f>
      </c>
      <c r="Q159" s="161" t="str">
        <f>IFERROR(IF($E159="","",IF($P159&gt;$E159,($E159/$P159)-1,"")),"")</f>
      </c>
      <c r="R159" s="159" t="str">
        <f t="shared" si="39"/>
        <v/>
      </c>
      <c r="S159" s="160" t="str">
        <f>IFERROR(IF($F159="","",VLOOKUP($F159,'Data Mercado'!$A$7:$I$300,6,0)),"ND")</f>
      </c>
      <c r="T159" s="161" t="str">
        <f>IFERROR(IF($E159="","",IF($S159&gt;$E159,($E159/$S159)-1,"")),"")</f>
      </c>
      <c r="U159" s="159" t="str">
        <f t="shared" si="41"/>
        <v/>
      </c>
      <c r="V159" s="160" t="str">
        <f>IFERROR(IF($F159="","",VLOOKUP($F159,'Data Mercado'!$A$7:$I$300,7,0)),"ND")</f>
      </c>
      <c r="W159" s="161" t="str">
        <f>IFERROR(IF($E159="","",IF($V159&gt;$E159,($E159/$V159)-1,"")),"")</f>
      </c>
      <c r="X159" s="159" t="str">
        <f t="shared" si="43"/>
        <v/>
      </c>
      <c r="Y159" s="160" t="str">
        <f>IFERROR(IF($F159="","",VLOOKUP($F159,'Data Mercado'!$A$7:$I$300,8,0)),"ND")</f>
      </c>
      <c r="Z159" s="161" t="str">
        <f>IFERROR(IF($E159="","",IF($Y159&gt;$E159,($E159/$Y159)-1,"")),"")</f>
      </c>
      <c r="AA159" s="159" t="str">
        <f t="shared" si="45"/>
        <v/>
      </c>
      <c r="AB159" s="160" t="str">
        <f>IFERROR(IF($F159="","",VLOOKUP($F159,'Data Mercado'!$A$7:$I$300,9,0)),"ND")</f>
      </c>
      <c r="AC159" s="161" t="str">
        <f>IFERROR(IF($E159="","",IF($AB159&gt;$E159,($E159/$AB159)-1,"")),"")</f>
      </c>
      <c r="AD159" s="159" t="str">
        <f t="shared" si="47"/>
        <v/>
      </c>
    </row>
    <row r="160" spans="1:30" s="162" customFormat="1" ht="19" customHeight="1">
      <c r="A160" s="164"/>
      <c r="B160" s="165"/>
      <c r="C160" s="143"/>
      <c r="D160" s="143"/>
      <c r="E160" s="196"/>
      <c r="F160" s="160"/>
      <c r="G160" s="160" t="str">
        <f>IFERROR(IF($F160="","",VLOOKUP($F160,'Data Mercado'!$A$7:$I$300,2,0)),"ND")</f>
      </c>
      <c r="H160" s="161" t="str">
        <f>IFERROR(IF($E160="","",IF($G160&gt;$E160,($E160/$G160)-1,"")),"")</f>
      </c>
      <c r="I160" s="159" t="str">
        <f t="shared" si="33"/>
        <v/>
      </c>
      <c r="J160" s="160" t="str">
        <f>IFERROR(IF($F160="","",VLOOKUP($F160,'Data Mercado'!$A$7:$I$300,3,0)),"ND")</f>
      </c>
      <c r="K160" s="161" t="str">
        <f>IFERROR(IF($E160="","",IF($J160&gt;$E160,($E160/$J160)-1,"")),"")</f>
      </c>
      <c r="L160" s="159" t="str">
        <f t="shared" si="35"/>
        <v/>
      </c>
      <c r="M160" s="160" t="str">
        <f>IFERROR(IF($F160="","",VLOOKUP($F160,'Data Mercado'!$A$7:$I$300,4,0)),"ND")</f>
      </c>
      <c r="N160" s="161" t="str">
        <f>IFERROR(IF($E160="","",IF($M160&gt;$E160,($E160/$M160)-1,"")),"")</f>
      </c>
      <c r="O160" s="159" t="str">
        <f t="shared" si="37"/>
        <v/>
      </c>
      <c r="P160" s="160" t="str">
        <f>IFERROR(IF($F160="","",VLOOKUP($F160,'Data Mercado'!$A$7:$I$300,5,0)),"ND")</f>
      </c>
      <c r="Q160" s="161" t="str">
        <f>IFERROR(IF($E160="","",IF($P160&gt;$E160,($E160/$P160)-1,"")),"")</f>
      </c>
      <c r="R160" s="159" t="str">
        <f t="shared" si="39"/>
        <v/>
      </c>
      <c r="S160" s="160" t="str">
        <f>IFERROR(IF($F160="","",VLOOKUP($F160,'Data Mercado'!$A$7:$I$300,6,0)),"ND")</f>
      </c>
      <c r="T160" s="161" t="str">
        <f>IFERROR(IF($E160="","",IF($S160&gt;$E160,($E160/$S160)-1,"")),"")</f>
      </c>
      <c r="U160" s="159" t="str">
        <f t="shared" si="41"/>
        <v/>
      </c>
      <c r="V160" s="160" t="str">
        <f>IFERROR(IF($F160="","",VLOOKUP($F160,'Data Mercado'!$A$7:$I$300,7,0)),"ND")</f>
      </c>
      <c r="W160" s="161" t="str">
        <f>IFERROR(IF($E160="","",IF($V160&gt;$E160,($E160/$V160)-1,"")),"")</f>
      </c>
      <c r="X160" s="159" t="str">
        <f t="shared" si="43"/>
        <v/>
      </c>
      <c r="Y160" s="160" t="str">
        <f>IFERROR(IF($F160="","",VLOOKUP($F160,'Data Mercado'!$A$7:$I$300,8,0)),"ND")</f>
      </c>
      <c r="Z160" s="161" t="str">
        <f>IFERROR(IF($E160="","",IF($Y160&gt;$E160,($E160/$Y160)-1,"")),"")</f>
      </c>
      <c r="AA160" s="159" t="str">
        <f t="shared" si="45"/>
        <v/>
      </c>
      <c r="AB160" s="160" t="str">
        <f>IFERROR(IF($F160="","",VLOOKUP($F160,'Data Mercado'!$A$7:$I$300,9,0)),"ND")</f>
      </c>
      <c r="AC160" s="161" t="str">
        <f>IFERROR(IF($E160="","",IF($AB160&gt;$E160,($E160/$AB160)-1,"")),"")</f>
      </c>
      <c r="AD160" s="159" t="str">
        <f t="shared" si="47"/>
        <v/>
      </c>
    </row>
    <row r="161" spans="1:30" s="162" customFormat="1" ht="19" customHeight="1">
      <c r="A161" s="164"/>
      <c r="B161" s="165"/>
      <c r="C161" s="143"/>
      <c r="D161" s="143"/>
      <c r="E161" s="196"/>
      <c r="F161" s="160"/>
      <c r="G161" s="160" t="str">
        <f>IFERROR(IF($F161="","",VLOOKUP($F161,'Data Mercado'!$A$7:$I$300,2,0)),"ND")</f>
      </c>
      <c r="H161" s="161" t="str">
        <f>IFERROR(IF($E161="","",IF($G161&gt;$E161,($E161/$G161)-1,"")),"")</f>
      </c>
      <c r="I161" s="159" t="str">
        <f t="shared" si="33"/>
        <v/>
      </c>
      <c r="J161" s="160" t="str">
        <f>IFERROR(IF($F161="","",VLOOKUP($F161,'Data Mercado'!$A$7:$I$300,3,0)),"ND")</f>
      </c>
      <c r="K161" s="161" t="str">
        <f>IFERROR(IF($E161="","",IF($J161&gt;$E161,($E161/$J161)-1,"")),"")</f>
      </c>
      <c r="L161" s="159" t="str">
        <f t="shared" si="35"/>
        <v/>
      </c>
      <c r="M161" s="160" t="str">
        <f>IFERROR(IF($F161="","",VLOOKUP($F161,'Data Mercado'!$A$7:$I$300,4,0)),"ND")</f>
      </c>
      <c r="N161" s="161" t="str">
        <f>IFERROR(IF($E161="","",IF($M161&gt;$E161,($E161/$M161)-1,"")),"")</f>
      </c>
      <c r="O161" s="159" t="str">
        <f t="shared" si="37"/>
        <v/>
      </c>
      <c r="P161" s="160" t="str">
        <f>IFERROR(IF($F161="","",VLOOKUP($F161,'Data Mercado'!$A$7:$I$300,5,0)),"ND")</f>
      </c>
      <c r="Q161" s="161" t="str">
        <f>IFERROR(IF($E161="","",IF($P161&gt;$E161,($E161/$P161)-1,"")),"")</f>
      </c>
      <c r="R161" s="159" t="str">
        <f t="shared" si="39"/>
        <v/>
      </c>
      <c r="S161" s="160" t="str">
        <f>IFERROR(IF($F161="","",VLOOKUP($F161,'Data Mercado'!$A$7:$I$300,6,0)),"ND")</f>
      </c>
      <c r="T161" s="161" t="str">
        <f>IFERROR(IF($E161="","",IF($S161&gt;$E161,($E161/$S161)-1,"")),"")</f>
      </c>
      <c r="U161" s="159" t="str">
        <f t="shared" si="41"/>
        <v/>
      </c>
      <c r="V161" s="160" t="str">
        <f>IFERROR(IF($F161="","",VLOOKUP($F161,'Data Mercado'!$A$7:$I$300,7,0)),"ND")</f>
      </c>
      <c r="W161" s="161" t="str">
        <f>IFERROR(IF($E161="","",IF($V161&gt;$E161,($E161/$V161)-1,"")),"")</f>
      </c>
      <c r="X161" s="159" t="str">
        <f t="shared" si="43"/>
        <v/>
      </c>
      <c r="Y161" s="160" t="str">
        <f>IFERROR(IF($F161="","",VLOOKUP($F161,'Data Mercado'!$A$7:$I$300,8,0)),"ND")</f>
      </c>
      <c r="Z161" s="161" t="str">
        <f>IFERROR(IF($E161="","",IF($Y161&gt;$E161,($E161/$Y161)-1,"")),"")</f>
      </c>
      <c r="AA161" s="159" t="str">
        <f t="shared" si="45"/>
        <v/>
      </c>
      <c r="AB161" s="160" t="str">
        <f>IFERROR(IF($F161="","",VLOOKUP($F161,'Data Mercado'!$A$7:$I$300,9,0)),"ND")</f>
      </c>
      <c r="AC161" s="161" t="str">
        <f>IFERROR(IF($E161="","",IF($AB161&gt;$E161,($E161/$AB161)-1,"")),"")</f>
      </c>
      <c r="AD161" s="159" t="str">
        <f t="shared" si="47"/>
        <v/>
      </c>
    </row>
    <row r="162" spans="1:30" s="162" customFormat="1" ht="19" customHeight="1">
      <c r="A162" s="164"/>
      <c r="B162" s="165"/>
      <c r="C162" s="143"/>
      <c r="D162" s="143"/>
      <c r="E162" s="196"/>
      <c r="F162" s="160"/>
      <c r="G162" s="160" t="str">
        <f>IFERROR(IF($F162="","",VLOOKUP($F162,'Data Mercado'!$A$7:$I$300,2,0)),"ND")</f>
      </c>
      <c r="H162" s="161" t="str">
        <f>IFERROR(IF($E162="","",IF($G162&gt;$E162,($E162/$G162)-1,"")),"")</f>
      </c>
      <c r="I162" s="159" t="str">
        <f t="shared" si="33"/>
        <v/>
      </c>
      <c r="J162" s="160" t="str">
        <f>IFERROR(IF($F162="","",VLOOKUP($F162,'Data Mercado'!$A$7:$I$300,3,0)),"ND")</f>
      </c>
      <c r="K162" s="161" t="str">
        <f>IFERROR(IF($E162="","",IF($J162&gt;$E162,($E162/$J162)-1,"")),"")</f>
      </c>
      <c r="L162" s="159" t="str">
        <f t="shared" si="35"/>
        <v/>
      </c>
      <c r="M162" s="160" t="str">
        <f>IFERROR(IF($F162="","",VLOOKUP($F162,'Data Mercado'!$A$7:$I$300,4,0)),"ND")</f>
      </c>
      <c r="N162" s="161" t="str">
        <f>IFERROR(IF($E162="","",IF($M162&gt;$E162,($E162/$M162)-1,"")),"")</f>
      </c>
      <c r="O162" s="159" t="str">
        <f t="shared" si="37"/>
        <v/>
      </c>
      <c r="P162" s="160" t="str">
        <f>IFERROR(IF($F162="","",VLOOKUP($F162,'Data Mercado'!$A$7:$I$300,5,0)),"ND")</f>
      </c>
      <c r="Q162" s="161" t="str">
        <f>IFERROR(IF($E162="","",IF($P162&gt;$E162,($E162/$P162)-1,"")),"")</f>
      </c>
      <c r="R162" s="159" t="str">
        <f t="shared" si="39"/>
        <v/>
      </c>
      <c r="S162" s="160" t="str">
        <f>IFERROR(IF($F162="","",VLOOKUP($F162,'Data Mercado'!$A$7:$I$300,6,0)),"ND")</f>
      </c>
      <c r="T162" s="161" t="str">
        <f>IFERROR(IF($E162="","",IF($S162&gt;$E162,($E162/$S162)-1,"")),"")</f>
      </c>
      <c r="U162" s="159" t="str">
        <f t="shared" si="41"/>
        <v/>
      </c>
      <c r="V162" s="160" t="str">
        <f>IFERROR(IF($F162="","",VLOOKUP($F162,'Data Mercado'!$A$7:$I$300,7,0)),"ND")</f>
      </c>
      <c r="W162" s="161" t="str">
        <f>IFERROR(IF($E162="","",IF($V162&gt;$E162,($E162/$V162)-1,"")),"")</f>
      </c>
      <c r="X162" s="159" t="str">
        <f t="shared" si="43"/>
        <v/>
      </c>
      <c r="Y162" s="160" t="str">
        <f>IFERROR(IF($F162="","",VLOOKUP($F162,'Data Mercado'!$A$7:$I$300,8,0)),"ND")</f>
      </c>
      <c r="Z162" s="161" t="str">
        <f>IFERROR(IF($E162="","",IF($Y162&gt;$E162,($E162/$Y162)-1,"")),"")</f>
      </c>
      <c r="AA162" s="159" t="str">
        <f t="shared" si="45"/>
        <v/>
      </c>
      <c r="AB162" s="160" t="str">
        <f>IFERROR(IF($F162="","",VLOOKUP($F162,'Data Mercado'!$A$7:$I$300,9,0)),"ND")</f>
      </c>
      <c r="AC162" s="161" t="str">
        <f>IFERROR(IF($E162="","",IF($AB162&gt;$E162,($E162/$AB162)-1,"")),"")</f>
      </c>
      <c r="AD162" s="159" t="str">
        <f t="shared" si="47"/>
        <v/>
      </c>
    </row>
    <row r="163" spans="1:30" s="162" customFormat="1" ht="19" customHeight="1">
      <c r="A163" s="164"/>
      <c r="B163" s="165"/>
      <c r="C163" s="143"/>
      <c r="D163" s="143"/>
      <c r="E163" s="196"/>
      <c r="F163" s="160"/>
      <c r="G163" s="160" t="str">
        <f>IFERROR(IF($F163="","",VLOOKUP($F163,'Data Mercado'!$A$7:$I$300,2,0)),"ND")</f>
      </c>
      <c r="H163" s="161" t="str">
        <f>IFERROR(IF($E163="","",IF($G163&gt;$E163,($E163/$G163)-1,"")),"")</f>
      </c>
      <c r="I163" s="159" t="str">
        <f t="shared" si="33"/>
        <v/>
      </c>
      <c r="J163" s="160" t="str">
        <f>IFERROR(IF($F163="","",VLOOKUP($F163,'Data Mercado'!$A$7:$I$300,3,0)),"ND")</f>
      </c>
      <c r="K163" s="161" t="str">
        <f>IFERROR(IF($E163="","",IF($J163&gt;$E163,($E163/$J163)-1,"")),"")</f>
      </c>
      <c r="L163" s="159" t="str">
        <f t="shared" si="35"/>
        <v/>
      </c>
      <c r="M163" s="160" t="str">
        <f>IFERROR(IF($F163="","",VLOOKUP($F163,'Data Mercado'!$A$7:$I$300,4,0)),"ND")</f>
      </c>
      <c r="N163" s="161" t="str">
        <f>IFERROR(IF($E163="","",IF($M163&gt;$E163,($E163/$M163)-1,"")),"")</f>
      </c>
      <c r="O163" s="159" t="str">
        <f t="shared" si="37"/>
        <v/>
      </c>
      <c r="P163" s="160" t="str">
        <f>IFERROR(IF($F163="","",VLOOKUP($F163,'Data Mercado'!$A$7:$I$300,5,0)),"ND")</f>
      </c>
      <c r="Q163" s="161" t="str">
        <f>IFERROR(IF($E163="","",IF($P163&gt;$E163,($E163/$P163)-1,"")),"")</f>
      </c>
      <c r="R163" s="159" t="str">
        <f t="shared" si="39"/>
        <v/>
      </c>
      <c r="S163" s="160" t="str">
        <f>IFERROR(IF($F163="","",VLOOKUP($F163,'Data Mercado'!$A$7:$I$300,6,0)),"ND")</f>
      </c>
      <c r="T163" s="161" t="str">
        <f>IFERROR(IF($E163="","",IF($S163&gt;$E163,($E163/$S163)-1,"")),"")</f>
      </c>
      <c r="U163" s="159" t="str">
        <f t="shared" si="41"/>
        <v/>
      </c>
      <c r="V163" s="160" t="str">
        <f>IFERROR(IF($F163="","",VLOOKUP($F163,'Data Mercado'!$A$7:$I$300,7,0)),"ND")</f>
      </c>
      <c r="W163" s="161" t="str">
        <f>IFERROR(IF($E163="","",IF($V163&gt;$E163,($E163/$V163)-1,"")),"")</f>
      </c>
      <c r="X163" s="159" t="str">
        <f t="shared" si="43"/>
        <v/>
      </c>
      <c r="Y163" s="160" t="str">
        <f>IFERROR(IF($F163="","",VLOOKUP($F163,'Data Mercado'!$A$7:$I$300,8,0)),"ND")</f>
      </c>
      <c r="Z163" s="161" t="str">
        <f>IFERROR(IF($E163="","",IF($Y163&gt;$E163,($E163/$Y163)-1,"")),"")</f>
      </c>
      <c r="AA163" s="159" t="str">
        <f t="shared" si="45"/>
        <v/>
      </c>
      <c r="AB163" s="160" t="str">
        <f>IFERROR(IF($F163="","",VLOOKUP($F163,'Data Mercado'!$A$7:$I$300,9,0)),"ND")</f>
      </c>
      <c r="AC163" s="161" t="str">
        <f>IFERROR(IF($E163="","",IF($AB163&gt;$E163,($E163/$AB163)-1,"")),"")</f>
      </c>
      <c r="AD163" s="159" t="str">
        <f t="shared" si="47"/>
        <v/>
      </c>
    </row>
    <row r="164" spans="1:30" s="162" customFormat="1" ht="19" customHeight="1">
      <c r="A164" s="164"/>
      <c r="B164" s="165"/>
      <c r="C164" s="143"/>
      <c r="D164" s="143"/>
      <c r="E164" s="196"/>
      <c r="F164" s="160"/>
      <c r="G164" s="160" t="str">
        <f>IFERROR(IF($F164="","",VLOOKUP($F164,'Data Mercado'!$A$7:$I$300,2,0)),"ND")</f>
      </c>
      <c r="H164" s="161" t="str">
        <f>IFERROR(IF($E164="","",IF($G164&gt;$E164,($E164/$G164)-1,"")),"")</f>
      </c>
      <c r="I164" s="159" t="str">
        <f t="shared" si="33"/>
        <v/>
      </c>
      <c r="J164" s="160" t="str">
        <f>IFERROR(IF($F164="","",VLOOKUP($F164,'Data Mercado'!$A$7:$I$300,3,0)),"ND")</f>
      </c>
      <c r="K164" s="161" t="str">
        <f>IFERROR(IF($E164="","",IF($J164&gt;$E164,($E164/$J164)-1,"")),"")</f>
      </c>
      <c r="L164" s="159" t="str">
        <f t="shared" si="35"/>
        <v/>
      </c>
      <c r="M164" s="160" t="str">
        <f>IFERROR(IF($F164="","",VLOOKUP($F164,'Data Mercado'!$A$7:$I$300,4,0)),"ND")</f>
      </c>
      <c r="N164" s="161" t="str">
        <f>IFERROR(IF($E164="","",IF($M164&gt;$E164,($E164/$M164)-1,"")),"")</f>
      </c>
      <c r="O164" s="159" t="str">
        <f t="shared" si="37"/>
        <v/>
      </c>
      <c r="P164" s="160" t="str">
        <f>IFERROR(IF($F164="","",VLOOKUP($F164,'Data Mercado'!$A$7:$I$300,5,0)),"ND")</f>
      </c>
      <c r="Q164" s="161" t="str">
        <f>IFERROR(IF($E164="","",IF($P164&gt;$E164,($E164/$P164)-1,"")),"")</f>
      </c>
      <c r="R164" s="159" t="str">
        <f t="shared" si="39"/>
        <v/>
      </c>
      <c r="S164" s="160" t="str">
        <f>IFERROR(IF($F164="","",VLOOKUP($F164,'Data Mercado'!$A$7:$I$300,6,0)),"ND")</f>
      </c>
      <c r="T164" s="161" t="str">
        <f>IFERROR(IF($E164="","",IF($S164&gt;$E164,($E164/$S164)-1,"")),"")</f>
      </c>
      <c r="U164" s="159" t="str">
        <f t="shared" si="41"/>
        <v/>
      </c>
      <c r="V164" s="160" t="str">
        <f>IFERROR(IF($F164="","",VLOOKUP($F164,'Data Mercado'!$A$7:$I$300,7,0)),"ND")</f>
      </c>
      <c r="W164" s="161" t="str">
        <f>IFERROR(IF($E164="","",IF($V164&gt;$E164,($E164/$V164)-1,"")),"")</f>
      </c>
      <c r="X164" s="159" t="str">
        <f t="shared" si="43"/>
        <v/>
      </c>
      <c r="Y164" s="160" t="str">
        <f>IFERROR(IF($F164="","",VLOOKUP($F164,'Data Mercado'!$A$7:$I$300,8,0)),"ND")</f>
      </c>
      <c r="Z164" s="161" t="str">
        <f>IFERROR(IF($E164="","",IF($Y164&gt;$E164,($E164/$Y164)-1,"")),"")</f>
      </c>
      <c r="AA164" s="159" t="str">
        <f t="shared" si="45"/>
        <v/>
      </c>
      <c r="AB164" s="160" t="str">
        <f>IFERROR(IF($F164="","",VLOOKUP($F164,'Data Mercado'!$A$7:$I$300,9,0)),"ND")</f>
      </c>
      <c r="AC164" s="161" t="str">
        <f>IFERROR(IF($E164="","",IF($AB164&gt;$E164,($E164/$AB164)-1,"")),"")</f>
      </c>
      <c r="AD164" s="159" t="str">
        <f t="shared" si="47"/>
        <v/>
      </c>
    </row>
    <row r="165" spans="1:30" s="162" customFormat="1" ht="19" customHeight="1">
      <c r="A165" s="164"/>
      <c r="B165" s="165"/>
      <c r="C165" s="143"/>
      <c r="D165" s="143"/>
      <c r="E165" s="196"/>
      <c r="F165" s="160"/>
      <c r="G165" s="160" t="str">
        <f>IFERROR(IF($F165="","",VLOOKUP($F165,'Data Mercado'!$A$7:$I$300,2,0)),"ND")</f>
      </c>
      <c r="H165" s="161" t="str">
        <f>IFERROR(IF($E165="","",IF($G165&gt;$E165,($E165/$G165)-1,"")),"")</f>
      </c>
      <c r="I165" s="159" t="str">
        <f t="shared" si="33"/>
        <v/>
      </c>
      <c r="J165" s="160" t="str">
        <f>IFERROR(IF($F165="","",VLOOKUP($F165,'Data Mercado'!$A$7:$I$300,3,0)),"ND")</f>
      </c>
      <c r="K165" s="161" t="str">
        <f>IFERROR(IF($E165="","",IF($J165&gt;$E165,($E165/$J165)-1,"")),"")</f>
      </c>
      <c r="L165" s="159" t="str">
        <f t="shared" si="35"/>
        <v/>
      </c>
      <c r="M165" s="160" t="str">
        <f>IFERROR(IF($F165="","",VLOOKUP($F165,'Data Mercado'!$A$7:$I$300,4,0)),"ND")</f>
      </c>
      <c r="N165" s="161" t="str">
        <f>IFERROR(IF($E165="","",IF($M165&gt;$E165,($E165/$M165)-1,"")),"")</f>
      </c>
      <c r="O165" s="159" t="str">
        <f t="shared" si="37"/>
        <v/>
      </c>
      <c r="P165" s="160" t="str">
        <f>IFERROR(IF($F165="","",VLOOKUP($F165,'Data Mercado'!$A$7:$I$300,5,0)),"ND")</f>
      </c>
      <c r="Q165" s="161" t="str">
        <f>IFERROR(IF($E165="","",IF($P165&gt;$E165,($E165/$P165)-1,"")),"")</f>
      </c>
      <c r="R165" s="159" t="str">
        <f t="shared" si="39"/>
        <v/>
      </c>
      <c r="S165" s="160" t="str">
        <f>IFERROR(IF($F165="","",VLOOKUP($F165,'Data Mercado'!$A$7:$I$300,6,0)),"ND")</f>
      </c>
      <c r="T165" s="161" t="str">
        <f>IFERROR(IF($E165="","",IF($S165&gt;$E165,($E165/$S165)-1,"")),"")</f>
      </c>
      <c r="U165" s="159" t="str">
        <f t="shared" si="41"/>
        <v/>
      </c>
      <c r="V165" s="160" t="str">
        <f>IFERROR(IF($F165="","",VLOOKUP($F165,'Data Mercado'!$A$7:$I$300,7,0)),"ND")</f>
      </c>
      <c r="W165" s="161" t="str">
        <f>IFERROR(IF($E165="","",IF($V165&gt;$E165,($E165/$V165)-1,"")),"")</f>
      </c>
      <c r="X165" s="159" t="str">
        <f t="shared" si="43"/>
        <v/>
      </c>
      <c r="Y165" s="160" t="str">
        <f>IFERROR(IF($F165="","",VLOOKUP($F165,'Data Mercado'!$A$7:$I$300,8,0)),"ND")</f>
      </c>
      <c r="Z165" s="161" t="str">
        <f>IFERROR(IF($E165="","",IF($Y165&gt;$E165,($E165/$Y165)-1,"")),"")</f>
      </c>
      <c r="AA165" s="159" t="str">
        <f t="shared" si="45"/>
        <v/>
      </c>
      <c r="AB165" s="160" t="str">
        <f>IFERROR(IF($F165="","",VLOOKUP($F165,'Data Mercado'!$A$7:$I$300,9,0)),"ND")</f>
      </c>
      <c r="AC165" s="161" t="str">
        <f>IFERROR(IF($E165="","",IF($AB165&gt;$E165,($E165/$AB165)-1,"")),"")</f>
      </c>
      <c r="AD165" s="159" t="str">
        <f t="shared" si="47"/>
        <v/>
      </c>
    </row>
    <row r="166" spans="1:30" s="162" customFormat="1" ht="19" customHeight="1">
      <c r="A166" s="164"/>
      <c r="B166" s="165"/>
      <c r="C166" s="143"/>
      <c r="D166" s="143"/>
      <c r="E166" s="196"/>
      <c r="F166" s="160"/>
      <c r="G166" s="160" t="str">
        <f>IFERROR(IF($F166="","",VLOOKUP($F166,'Data Mercado'!$A$7:$I$300,2,0)),"ND")</f>
      </c>
      <c r="H166" s="161" t="str">
        <f>IFERROR(IF($E166="","",IF($G166&gt;$E166,($E166/$G166)-1,"")),"")</f>
      </c>
      <c r="I166" s="159" t="str">
        <f t="shared" si="33"/>
        <v/>
      </c>
      <c r="J166" s="160" t="str">
        <f>IFERROR(IF($F166="","",VLOOKUP($F166,'Data Mercado'!$A$7:$I$300,3,0)),"ND")</f>
      </c>
      <c r="K166" s="161" t="str">
        <f>IFERROR(IF($E166="","",IF($J166&gt;$E166,($E166/$J166)-1,"")),"")</f>
      </c>
      <c r="L166" s="159" t="str">
        <f t="shared" si="35"/>
        <v/>
      </c>
      <c r="M166" s="160" t="str">
        <f>IFERROR(IF($F166="","",VLOOKUP($F166,'Data Mercado'!$A$7:$I$300,4,0)),"ND")</f>
      </c>
      <c r="N166" s="161" t="str">
        <f>IFERROR(IF($E166="","",IF($M166&gt;$E166,($E166/$M166)-1,"")),"")</f>
      </c>
      <c r="O166" s="159" t="str">
        <f t="shared" si="37"/>
        <v/>
      </c>
      <c r="P166" s="160" t="str">
        <f>IFERROR(IF($F166="","",VLOOKUP($F166,'Data Mercado'!$A$7:$I$300,5,0)),"ND")</f>
      </c>
      <c r="Q166" s="161" t="str">
        <f>IFERROR(IF($E166="","",IF($P166&gt;$E166,($E166/$P166)-1,"")),"")</f>
      </c>
      <c r="R166" s="159" t="str">
        <f t="shared" si="39"/>
        <v/>
      </c>
      <c r="S166" s="160" t="str">
        <f>IFERROR(IF($F166="","",VLOOKUP($F166,'Data Mercado'!$A$7:$I$300,6,0)),"ND")</f>
      </c>
      <c r="T166" s="161" t="str">
        <f>IFERROR(IF($E166="","",IF($S166&gt;$E166,($E166/$S166)-1,"")),"")</f>
      </c>
      <c r="U166" s="159" t="str">
        <f t="shared" si="41"/>
        <v/>
      </c>
      <c r="V166" s="160" t="str">
        <f>IFERROR(IF($F166="","",VLOOKUP($F166,'Data Mercado'!$A$7:$I$300,7,0)),"ND")</f>
      </c>
      <c r="W166" s="161" t="str">
        <f>IFERROR(IF($E166="","",IF($V166&gt;$E166,($E166/$V166)-1,"")),"")</f>
      </c>
      <c r="X166" s="159" t="str">
        <f t="shared" si="43"/>
        <v/>
      </c>
      <c r="Y166" s="160" t="str">
        <f>IFERROR(IF($F166="","",VLOOKUP($F166,'Data Mercado'!$A$7:$I$300,8,0)),"ND")</f>
      </c>
      <c r="Z166" s="161" t="str">
        <f>IFERROR(IF($E166="","",IF($Y166&gt;$E166,($E166/$Y166)-1,"")),"")</f>
      </c>
      <c r="AA166" s="159" t="str">
        <f t="shared" si="45"/>
        <v/>
      </c>
      <c r="AB166" s="160" t="str">
        <f>IFERROR(IF($F166="","",VLOOKUP($F166,'Data Mercado'!$A$7:$I$300,9,0)),"ND")</f>
      </c>
      <c r="AC166" s="161" t="str">
        <f>IFERROR(IF($E166="","",IF($AB166&gt;$E166,($E166/$AB166)-1,"")),"")</f>
      </c>
      <c r="AD166" s="159" t="str">
        <f t="shared" si="47"/>
        <v/>
      </c>
    </row>
    <row r="167" spans="1:30" s="162" customFormat="1" ht="19" customHeight="1">
      <c r="A167" s="164"/>
      <c r="B167" s="165"/>
      <c r="C167" s="143"/>
      <c r="D167" s="143"/>
      <c r="E167" s="196"/>
      <c r="F167" s="160"/>
      <c r="G167" s="160" t="str">
        <f>IFERROR(IF($F167="","",VLOOKUP($F167,'Data Mercado'!$A$7:$I$300,2,0)),"ND")</f>
      </c>
      <c r="H167" s="161" t="str">
        <f>IFERROR(IF($E167="","",IF($G167&gt;$E167,($E167/$G167)-1,"")),"")</f>
      </c>
      <c r="I167" s="159" t="str">
        <f t="shared" si="33"/>
        <v/>
      </c>
      <c r="J167" s="160" t="str">
        <f>IFERROR(IF($F167="","",VLOOKUP($F167,'Data Mercado'!$A$7:$I$300,3,0)),"ND")</f>
      </c>
      <c r="K167" s="161" t="str">
        <f>IFERROR(IF($E167="","",IF($J167&gt;$E167,($E167/$J167)-1,"")),"")</f>
      </c>
      <c r="L167" s="159" t="str">
        <f t="shared" si="35"/>
        <v/>
      </c>
      <c r="M167" s="160" t="str">
        <f>IFERROR(IF($F167="","",VLOOKUP($F167,'Data Mercado'!$A$7:$I$300,4,0)),"ND")</f>
      </c>
      <c r="N167" s="161" t="str">
        <f>IFERROR(IF($E167="","",IF($M167&gt;$E167,($E167/$M167)-1,"")),"")</f>
      </c>
      <c r="O167" s="159" t="str">
        <f t="shared" si="37"/>
        <v/>
      </c>
      <c r="P167" s="160" t="str">
        <f>IFERROR(IF($F167="","",VLOOKUP($F167,'Data Mercado'!$A$7:$I$300,5,0)),"ND")</f>
      </c>
      <c r="Q167" s="161" t="str">
        <f>IFERROR(IF($E167="","",IF($P167&gt;$E167,($E167/$P167)-1,"")),"")</f>
      </c>
      <c r="R167" s="159" t="str">
        <f t="shared" si="39"/>
        <v/>
      </c>
      <c r="S167" s="160" t="str">
        <f>IFERROR(IF($F167="","",VLOOKUP($F167,'Data Mercado'!$A$7:$I$300,6,0)),"ND")</f>
      </c>
      <c r="T167" s="161" t="str">
        <f>IFERROR(IF($E167="","",IF($S167&gt;$E167,($E167/$S167)-1,"")),"")</f>
      </c>
      <c r="U167" s="159" t="str">
        <f t="shared" si="41"/>
        <v/>
      </c>
      <c r="V167" s="160" t="str">
        <f>IFERROR(IF($F167="","",VLOOKUP($F167,'Data Mercado'!$A$7:$I$300,7,0)),"ND")</f>
      </c>
      <c r="W167" s="161" t="str">
        <f>IFERROR(IF($E167="","",IF($V167&gt;$E167,($E167/$V167)-1,"")),"")</f>
      </c>
      <c r="X167" s="159" t="str">
        <f t="shared" si="43"/>
        <v/>
      </c>
      <c r="Y167" s="160" t="str">
        <f>IFERROR(IF($F167="","",VLOOKUP($F167,'Data Mercado'!$A$7:$I$300,8,0)),"ND")</f>
      </c>
      <c r="Z167" s="161" t="str">
        <f>IFERROR(IF($E167="","",IF($Y167&gt;$E167,($E167/$Y167)-1,"")),"")</f>
      </c>
      <c r="AA167" s="159" t="str">
        <f t="shared" si="45"/>
        <v/>
      </c>
      <c r="AB167" s="160" t="str">
        <f>IFERROR(IF($F167="","",VLOOKUP($F167,'Data Mercado'!$A$7:$I$300,9,0)),"ND")</f>
      </c>
      <c r="AC167" s="161" t="str">
        <f>IFERROR(IF($E167="","",IF($AB167&gt;$E167,($E167/$AB167)-1,"")),"")</f>
      </c>
      <c r="AD167" s="159" t="str">
        <f t="shared" si="47"/>
        <v/>
      </c>
    </row>
    <row r="168" spans="1:30" s="162" customFormat="1" ht="19" customHeight="1">
      <c r="A168" s="164"/>
      <c r="B168" s="165"/>
      <c r="C168" s="143"/>
      <c r="D168" s="143"/>
      <c r="E168" s="196"/>
      <c r="F168" s="160"/>
      <c r="G168" s="160" t="str">
        <f>IFERROR(IF($F168="","",VLOOKUP($F168,'Data Mercado'!$A$7:$I$300,2,0)),"ND")</f>
      </c>
      <c r="H168" s="161" t="str">
        <f>IFERROR(IF($E168="","",IF($G168&gt;$E168,($E168/$G168)-1,"")),"")</f>
      </c>
      <c r="I168" s="159" t="str">
        <f t="shared" si="33"/>
        <v/>
      </c>
      <c r="J168" s="160" t="str">
        <f>IFERROR(IF($F168="","",VLOOKUP($F168,'Data Mercado'!$A$7:$I$300,3,0)),"ND")</f>
      </c>
      <c r="K168" s="161" t="str">
        <f>IFERROR(IF($E168="","",IF($J168&gt;$E168,($E168/$J168)-1,"")),"")</f>
      </c>
      <c r="L168" s="159" t="str">
        <f t="shared" si="35"/>
        <v/>
      </c>
      <c r="M168" s="160" t="str">
        <f>IFERROR(IF($F168="","",VLOOKUP($F168,'Data Mercado'!$A$7:$I$300,4,0)),"ND")</f>
      </c>
      <c r="N168" s="161" t="str">
        <f>IFERROR(IF($E168="","",IF($M168&gt;$E168,($E168/$M168)-1,"")),"")</f>
      </c>
      <c r="O168" s="159" t="str">
        <f t="shared" si="37"/>
        <v/>
      </c>
      <c r="P168" s="160" t="str">
        <f>IFERROR(IF($F168="","",VLOOKUP($F168,'Data Mercado'!$A$7:$I$300,5,0)),"ND")</f>
      </c>
      <c r="Q168" s="161" t="str">
        <f>IFERROR(IF($E168="","",IF($P168&gt;$E168,($E168/$P168)-1,"")),"")</f>
      </c>
      <c r="R168" s="159" t="str">
        <f t="shared" si="39"/>
        <v/>
      </c>
      <c r="S168" s="160" t="str">
        <f>IFERROR(IF($F168="","",VLOOKUP($F168,'Data Mercado'!$A$7:$I$300,6,0)),"ND")</f>
      </c>
      <c r="T168" s="161" t="str">
        <f>IFERROR(IF($E168="","",IF($S168&gt;$E168,($E168/$S168)-1,"")),"")</f>
      </c>
      <c r="U168" s="159" t="str">
        <f t="shared" si="41"/>
        <v/>
      </c>
      <c r="V168" s="160" t="str">
        <f>IFERROR(IF($F168="","",VLOOKUP($F168,'Data Mercado'!$A$7:$I$300,7,0)),"ND")</f>
      </c>
      <c r="W168" s="161" t="str">
        <f>IFERROR(IF($E168="","",IF($V168&gt;$E168,($E168/$V168)-1,"")),"")</f>
      </c>
      <c r="X168" s="159" t="str">
        <f t="shared" si="43"/>
        <v/>
      </c>
      <c r="Y168" s="160" t="str">
        <f>IFERROR(IF($F168="","",VLOOKUP($F168,'Data Mercado'!$A$7:$I$300,8,0)),"ND")</f>
      </c>
      <c r="Z168" s="161" t="str">
        <f>IFERROR(IF($E168="","",IF($Y168&gt;$E168,($E168/$Y168)-1,"")),"")</f>
      </c>
      <c r="AA168" s="159" t="str">
        <f t="shared" si="45"/>
        <v/>
      </c>
      <c r="AB168" s="160" t="str">
        <f>IFERROR(IF($F168="","",VLOOKUP($F168,'Data Mercado'!$A$7:$I$300,9,0)),"ND")</f>
      </c>
      <c r="AC168" s="161" t="str">
        <f>IFERROR(IF($E168="","",IF($AB168&gt;$E168,($E168/$AB168)-1,"")),"")</f>
      </c>
      <c r="AD168" s="159" t="str">
        <f t="shared" si="47"/>
        <v/>
      </c>
    </row>
    <row r="169" spans="1:30" s="162" customFormat="1" ht="19" customHeight="1">
      <c r="A169" s="164"/>
      <c r="B169" s="165"/>
      <c r="C169" s="143"/>
      <c r="D169" s="143"/>
      <c r="E169" s="196"/>
      <c r="F169" s="160"/>
      <c r="G169" s="160" t="str">
        <f>IFERROR(IF($F169="","",VLOOKUP($F169,'Data Mercado'!$A$7:$I$300,2,0)),"ND")</f>
      </c>
      <c r="H169" s="161" t="str">
        <f>IFERROR(IF($E169="","",IF($G169&gt;$E169,($E169/$G169)-1,"")),"")</f>
      </c>
      <c r="I169" s="159" t="str">
        <f t="shared" si="33"/>
        <v/>
      </c>
      <c r="J169" s="160" t="str">
        <f>IFERROR(IF($F169="","",VLOOKUP($F169,'Data Mercado'!$A$7:$I$300,3,0)),"ND")</f>
      </c>
      <c r="K169" s="161" t="str">
        <f>IFERROR(IF($E169="","",IF($J169&gt;$E169,($E169/$J169)-1,"")),"")</f>
      </c>
      <c r="L169" s="159" t="str">
        <f t="shared" si="35"/>
        <v/>
      </c>
      <c r="M169" s="160" t="str">
        <f>IFERROR(IF($F169="","",VLOOKUP($F169,'Data Mercado'!$A$7:$I$300,4,0)),"ND")</f>
      </c>
      <c r="N169" s="161" t="str">
        <f>IFERROR(IF($E169="","",IF($M169&gt;$E169,($E169/$M169)-1,"")),"")</f>
      </c>
      <c r="O169" s="159" t="str">
        <f t="shared" si="37"/>
        <v/>
      </c>
      <c r="P169" s="160" t="str">
        <f>IFERROR(IF($F169="","",VLOOKUP($F169,'Data Mercado'!$A$7:$I$300,5,0)),"ND")</f>
      </c>
      <c r="Q169" s="161" t="str">
        <f>IFERROR(IF($E169="","",IF($P169&gt;$E169,($E169/$P169)-1,"")),"")</f>
      </c>
      <c r="R169" s="159" t="str">
        <f t="shared" si="39"/>
        <v/>
      </c>
      <c r="S169" s="160" t="str">
        <f>IFERROR(IF($F169="","",VLOOKUP($F169,'Data Mercado'!$A$7:$I$300,6,0)),"ND")</f>
      </c>
      <c r="T169" s="161" t="str">
        <f>IFERROR(IF($E169="","",IF($S169&gt;$E169,($E169/$S169)-1,"")),"")</f>
      </c>
      <c r="U169" s="159" t="str">
        <f t="shared" si="41"/>
        <v/>
      </c>
      <c r="V169" s="160" t="str">
        <f>IFERROR(IF($F169="","",VLOOKUP($F169,'Data Mercado'!$A$7:$I$300,7,0)),"ND")</f>
      </c>
      <c r="W169" s="161" t="str">
        <f>IFERROR(IF($E169="","",IF($V169&gt;$E169,($E169/$V169)-1,"")),"")</f>
      </c>
      <c r="X169" s="159" t="str">
        <f t="shared" si="43"/>
        <v/>
      </c>
      <c r="Y169" s="160" t="str">
        <f>IFERROR(IF($F169="","",VLOOKUP($F169,'Data Mercado'!$A$7:$I$300,8,0)),"ND")</f>
      </c>
      <c r="Z169" s="161" t="str">
        <f>IFERROR(IF($E169="","",IF($Y169&gt;$E169,($E169/$Y169)-1,"")),"")</f>
      </c>
      <c r="AA169" s="159" t="str">
        <f t="shared" si="45"/>
        <v/>
      </c>
      <c r="AB169" s="160" t="str">
        <f>IFERROR(IF($F169="","",VLOOKUP($F169,'Data Mercado'!$A$7:$I$300,9,0)),"ND")</f>
      </c>
      <c r="AC169" s="161" t="str">
        <f>IFERROR(IF($E169="","",IF($AB169&gt;$E169,($E169/$AB169)-1,"")),"")</f>
      </c>
      <c r="AD169" s="159" t="str">
        <f t="shared" si="47"/>
        <v/>
      </c>
    </row>
    <row r="170" spans="1:30" s="162" customFormat="1" ht="19" customHeight="1">
      <c r="A170" s="164"/>
      <c r="B170" s="165"/>
      <c r="C170" s="143"/>
      <c r="D170" s="143"/>
      <c r="E170" s="196"/>
      <c r="F170" s="160"/>
      <c r="G170" s="160" t="str">
        <f>IFERROR(IF($F170="","",VLOOKUP($F170,'Data Mercado'!$A$7:$I$300,2,0)),"ND")</f>
      </c>
      <c r="H170" s="161" t="str">
        <f>IFERROR(IF($E170="","",IF($G170&gt;$E170,($E170/$G170)-1,"")),"")</f>
      </c>
      <c r="I170" s="159" t="str">
        <f t="shared" si="33"/>
        <v/>
      </c>
      <c r="J170" s="160" t="str">
        <f>IFERROR(IF($F170="","",VLOOKUP($F170,'Data Mercado'!$A$7:$I$300,3,0)),"ND")</f>
      </c>
      <c r="K170" s="161" t="str">
        <f>IFERROR(IF($E170="","",IF($J170&gt;$E170,($E170/$J170)-1,"")),"")</f>
      </c>
      <c r="L170" s="159" t="str">
        <f t="shared" si="35"/>
        <v/>
      </c>
      <c r="M170" s="160" t="str">
        <f>IFERROR(IF($F170="","",VLOOKUP($F170,'Data Mercado'!$A$7:$I$300,4,0)),"ND")</f>
      </c>
      <c r="N170" s="161" t="str">
        <f>IFERROR(IF($E170="","",IF($M170&gt;$E170,($E170/$M170)-1,"")),"")</f>
      </c>
      <c r="O170" s="159" t="str">
        <f t="shared" si="37"/>
        <v/>
      </c>
      <c r="P170" s="160" t="str">
        <f>IFERROR(IF($F170="","",VLOOKUP($F170,'Data Mercado'!$A$7:$I$300,5,0)),"ND")</f>
      </c>
      <c r="Q170" s="161" t="str">
        <f>IFERROR(IF($E170="","",IF($P170&gt;$E170,($E170/$P170)-1,"")),"")</f>
      </c>
      <c r="R170" s="159" t="str">
        <f t="shared" si="39"/>
        <v/>
      </c>
      <c r="S170" s="160" t="str">
        <f>IFERROR(IF($F170="","",VLOOKUP($F170,'Data Mercado'!$A$7:$I$300,6,0)),"ND")</f>
      </c>
      <c r="T170" s="161" t="str">
        <f>IFERROR(IF($E170="","",IF($S170&gt;$E170,($E170/$S170)-1,"")),"")</f>
      </c>
      <c r="U170" s="159" t="str">
        <f t="shared" si="41"/>
        <v/>
      </c>
      <c r="V170" s="160" t="str">
        <f>IFERROR(IF($F170="","",VLOOKUP($F170,'Data Mercado'!$A$7:$I$300,7,0)),"ND")</f>
      </c>
      <c r="W170" s="161" t="str">
        <f>IFERROR(IF($E170="","",IF($V170&gt;$E170,($E170/$V170)-1,"")),"")</f>
      </c>
      <c r="X170" s="159" t="str">
        <f t="shared" si="43"/>
        <v/>
      </c>
      <c r="Y170" s="160" t="str">
        <f>IFERROR(IF($F170="","",VLOOKUP($F170,'Data Mercado'!$A$7:$I$300,8,0)),"ND")</f>
      </c>
      <c r="Z170" s="161" t="str">
        <f>IFERROR(IF($E170="","",IF($Y170&gt;$E170,($E170/$Y170)-1,"")),"")</f>
      </c>
      <c r="AA170" s="159" t="str">
        <f t="shared" si="45"/>
        <v/>
      </c>
      <c r="AB170" s="160" t="str">
        <f>IFERROR(IF($F170="","",VLOOKUP($F170,'Data Mercado'!$A$7:$I$300,9,0)),"ND")</f>
      </c>
      <c r="AC170" s="161" t="str">
        <f>IFERROR(IF($E170="","",IF($AB170&gt;$E170,($E170/$AB170)-1,"")),"")</f>
      </c>
      <c r="AD170" s="159" t="str">
        <f t="shared" si="47"/>
        <v/>
      </c>
    </row>
    <row r="171" spans="1:30" s="162" customFormat="1" ht="19" customHeight="1">
      <c r="A171" s="164"/>
      <c r="B171" s="165"/>
      <c r="C171" s="143"/>
      <c r="D171" s="143"/>
      <c r="E171" s="196"/>
      <c r="F171" s="160"/>
      <c r="G171" s="160" t="str">
        <f>IFERROR(IF($F171="","",VLOOKUP($F171,'Data Mercado'!$A$7:$I$300,2,0)),"ND")</f>
      </c>
      <c r="H171" s="161" t="str">
        <f>IFERROR(IF($E171="","",IF($G171&gt;$E171,($E171/$G171)-1,"")),"")</f>
      </c>
      <c r="I171" s="159" t="str">
        <f t="shared" si="33"/>
        <v/>
      </c>
      <c r="J171" s="160" t="str">
        <f>IFERROR(IF($F171="","",VLOOKUP($F171,'Data Mercado'!$A$7:$I$300,3,0)),"ND")</f>
      </c>
      <c r="K171" s="161" t="str">
        <f>IFERROR(IF($E171="","",IF($J171&gt;$E171,($E171/$J171)-1,"")),"")</f>
      </c>
      <c r="L171" s="159" t="str">
        <f t="shared" si="35"/>
        <v/>
      </c>
      <c r="M171" s="160" t="str">
        <f>IFERROR(IF($F171="","",VLOOKUP($F171,'Data Mercado'!$A$7:$I$300,4,0)),"ND")</f>
      </c>
      <c r="N171" s="161" t="str">
        <f>IFERROR(IF($E171="","",IF($M171&gt;$E171,($E171/$M171)-1,"")),"")</f>
      </c>
      <c r="O171" s="159" t="str">
        <f t="shared" si="37"/>
        <v/>
      </c>
      <c r="P171" s="160" t="str">
        <f>IFERROR(IF($F171="","",VLOOKUP($F171,'Data Mercado'!$A$7:$I$300,5,0)),"ND")</f>
      </c>
      <c r="Q171" s="161" t="str">
        <f>IFERROR(IF($E171="","",IF($P171&gt;$E171,($E171/$P171)-1,"")),"")</f>
      </c>
      <c r="R171" s="159" t="str">
        <f t="shared" si="39"/>
        <v/>
      </c>
      <c r="S171" s="160" t="str">
        <f>IFERROR(IF($F171="","",VLOOKUP($F171,'Data Mercado'!$A$7:$I$300,6,0)),"ND")</f>
      </c>
      <c r="T171" s="161" t="str">
        <f>IFERROR(IF($E171="","",IF($S171&gt;$E171,($E171/$S171)-1,"")),"")</f>
      </c>
      <c r="U171" s="159" t="str">
        <f t="shared" si="41"/>
        <v/>
      </c>
      <c r="V171" s="160" t="str">
        <f>IFERROR(IF($F171="","",VLOOKUP($F171,'Data Mercado'!$A$7:$I$300,7,0)),"ND")</f>
      </c>
      <c r="W171" s="161" t="str">
        <f>IFERROR(IF($E171="","",IF($V171&gt;$E171,($E171/$V171)-1,"")),"")</f>
      </c>
      <c r="X171" s="159" t="str">
        <f t="shared" si="43"/>
        <v/>
      </c>
      <c r="Y171" s="160" t="str">
        <f>IFERROR(IF($F171="","",VLOOKUP($F171,'Data Mercado'!$A$7:$I$300,8,0)),"ND")</f>
      </c>
      <c r="Z171" s="161" t="str">
        <f>IFERROR(IF($E171="","",IF($Y171&gt;$E171,($E171/$Y171)-1,"")),"")</f>
      </c>
      <c r="AA171" s="159" t="str">
        <f t="shared" si="45"/>
        <v/>
      </c>
      <c r="AB171" s="160" t="str">
        <f>IFERROR(IF($F171="","",VLOOKUP($F171,'Data Mercado'!$A$7:$I$300,9,0)),"ND")</f>
      </c>
      <c r="AC171" s="161" t="str">
        <f>IFERROR(IF($E171="","",IF($AB171&gt;$E171,($E171/$AB171)-1,"")),"")</f>
      </c>
      <c r="AD171" s="159" t="str">
        <f t="shared" si="47"/>
        <v/>
      </c>
    </row>
    <row r="172" spans="1:30" s="162" customFormat="1" ht="19" customHeight="1">
      <c r="A172" s="164"/>
      <c r="B172" s="165"/>
      <c r="C172" s="143"/>
      <c r="D172" s="143"/>
      <c r="E172" s="196"/>
      <c r="F172" s="160"/>
      <c r="G172" s="160" t="str">
        <f>IFERROR(IF($F172="","",VLOOKUP($F172,'Data Mercado'!$A$7:$I$300,2,0)),"ND")</f>
      </c>
      <c r="H172" s="161" t="str">
        <f>IFERROR(IF($E172="","",IF($G172&gt;$E172,($E172/$G172)-1,"")),"")</f>
      </c>
      <c r="I172" s="159" t="str">
        <f t="shared" si="33"/>
        <v/>
      </c>
      <c r="J172" s="160" t="str">
        <f>IFERROR(IF($F172="","",VLOOKUP($F172,'Data Mercado'!$A$7:$I$300,3,0)),"ND")</f>
      </c>
      <c r="K172" s="161" t="str">
        <f>IFERROR(IF($E172="","",IF($J172&gt;$E172,($E172/$J172)-1,"")),"")</f>
      </c>
      <c r="L172" s="159" t="str">
        <f t="shared" si="35"/>
        <v/>
      </c>
      <c r="M172" s="160" t="str">
        <f>IFERROR(IF($F172="","",VLOOKUP($F172,'Data Mercado'!$A$7:$I$300,4,0)),"ND")</f>
      </c>
      <c r="N172" s="161" t="str">
        <f>IFERROR(IF($E172="","",IF($M172&gt;$E172,($E172/$M172)-1,"")),"")</f>
      </c>
      <c r="O172" s="159" t="str">
        <f t="shared" si="37"/>
        <v/>
      </c>
      <c r="P172" s="160" t="str">
        <f>IFERROR(IF($F172="","",VLOOKUP($F172,'Data Mercado'!$A$7:$I$300,5,0)),"ND")</f>
      </c>
      <c r="Q172" s="161" t="str">
        <f>IFERROR(IF($E172="","",IF($P172&gt;$E172,($E172/$P172)-1,"")),"")</f>
      </c>
      <c r="R172" s="159" t="str">
        <f t="shared" si="39"/>
        <v/>
      </c>
      <c r="S172" s="160" t="str">
        <f>IFERROR(IF($F172="","",VLOOKUP($F172,'Data Mercado'!$A$7:$I$300,6,0)),"ND")</f>
      </c>
      <c r="T172" s="161" t="str">
        <f>IFERROR(IF($E172="","",IF($S172&gt;$E172,($E172/$S172)-1,"")),"")</f>
      </c>
      <c r="U172" s="159" t="str">
        <f t="shared" si="41"/>
        <v/>
      </c>
      <c r="V172" s="160" t="str">
        <f>IFERROR(IF($F172="","",VLOOKUP($F172,'Data Mercado'!$A$7:$I$300,7,0)),"ND")</f>
      </c>
      <c r="W172" s="161" t="str">
        <f>IFERROR(IF($E172="","",IF($V172&gt;$E172,($E172/$V172)-1,"")),"")</f>
      </c>
      <c r="X172" s="159" t="str">
        <f t="shared" si="43"/>
        <v/>
      </c>
      <c r="Y172" s="160" t="str">
        <f>IFERROR(IF($F172="","",VLOOKUP($F172,'Data Mercado'!$A$7:$I$300,8,0)),"ND")</f>
      </c>
      <c r="Z172" s="161" t="str">
        <f>IFERROR(IF($E172="","",IF($Y172&gt;$E172,($E172/$Y172)-1,"")),"")</f>
      </c>
      <c r="AA172" s="159" t="str">
        <f t="shared" si="45"/>
        <v/>
      </c>
      <c r="AB172" s="160" t="str">
        <f>IFERROR(IF($F172="","",VLOOKUP($F172,'Data Mercado'!$A$7:$I$300,9,0)),"ND")</f>
      </c>
      <c r="AC172" s="161" t="str">
        <f>IFERROR(IF($E172="","",IF($AB172&gt;$E172,($E172/$AB172)-1,"")),"")</f>
      </c>
      <c r="AD172" s="159" t="str">
        <f t="shared" si="47"/>
        <v/>
      </c>
    </row>
    <row r="173" spans="1:30" s="162" customFormat="1" ht="19" customHeight="1">
      <c r="A173" s="164"/>
      <c r="B173" s="165"/>
      <c r="C173" s="143"/>
      <c r="D173" s="143"/>
      <c r="E173" s="196"/>
      <c r="F173" s="160"/>
      <c r="G173" s="160" t="str">
        <f>IFERROR(IF($F173="","",VLOOKUP($F173,'Data Mercado'!$A$7:$I$300,2,0)),"ND")</f>
      </c>
      <c r="H173" s="161" t="str">
        <f>IFERROR(IF($E173="","",IF($G173&gt;$E173,($E173/$G173)-1,"")),"")</f>
      </c>
      <c r="I173" s="159" t="str">
        <f t="shared" si="33"/>
        <v/>
      </c>
      <c r="J173" s="160" t="str">
        <f>IFERROR(IF($F173="","",VLOOKUP($F173,'Data Mercado'!$A$7:$I$300,3,0)),"ND")</f>
      </c>
      <c r="K173" s="161" t="str">
        <f>IFERROR(IF($E173="","",IF($J173&gt;$E173,($E173/$J173)-1,"")),"")</f>
      </c>
      <c r="L173" s="159" t="str">
        <f t="shared" si="35"/>
        <v/>
      </c>
      <c r="M173" s="160" t="str">
        <f>IFERROR(IF($F173="","",VLOOKUP($F173,'Data Mercado'!$A$7:$I$300,4,0)),"ND")</f>
      </c>
      <c r="N173" s="161" t="str">
        <f>IFERROR(IF($E173="","",IF($M173&gt;$E173,($E173/$M173)-1,"")),"")</f>
      </c>
      <c r="O173" s="159" t="str">
        <f t="shared" si="37"/>
        <v/>
      </c>
      <c r="P173" s="160" t="str">
        <f>IFERROR(IF($F173="","",VLOOKUP($F173,'Data Mercado'!$A$7:$I$300,5,0)),"ND")</f>
      </c>
      <c r="Q173" s="161" t="str">
        <f>IFERROR(IF($E173="","",IF($P173&gt;$E173,($E173/$P173)-1,"")),"")</f>
      </c>
      <c r="R173" s="159" t="str">
        <f t="shared" si="39"/>
        <v/>
      </c>
      <c r="S173" s="160" t="str">
        <f>IFERROR(IF($F173="","",VLOOKUP($F173,'Data Mercado'!$A$7:$I$300,6,0)),"ND")</f>
      </c>
      <c r="T173" s="161" t="str">
        <f>IFERROR(IF($E173="","",IF($S173&gt;$E173,($E173/$S173)-1,"")),"")</f>
      </c>
      <c r="U173" s="159" t="str">
        <f t="shared" si="41"/>
        <v/>
      </c>
      <c r="V173" s="160" t="str">
        <f>IFERROR(IF($F173="","",VLOOKUP($F173,'Data Mercado'!$A$7:$I$300,7,0)),"ND")</f>
      </c>
      <c r="W173" s="161" t="str">
        <f>IFERROR(IF($E173="","",IF($V173&gt;$E173,($E173/$V173)-1,"")),"")</f>
      </c>
      <c r="X173" s="159" t="str">
        <f t="shared" si="43"/>
        <v/>
      </c>
      <c r="Y173" s="160" t="str">
        <f>IFERROR(IF($F173="","",VLOOKUP($F173,'Data Mercado'!$A$7:$I$300,8,0)),"ND")</f>
      </c>
      <c r="Z173" s="161" t="str">
        <f>IFERROR(IF($E173="","",IF($Y173&gt;$E173,($E173/$Y173)-1,"")),"")</f>
      </c>
      <c r="AA173" s="159" t="str">
        <f t="shared" si="45"/>
        <v/>
      </c>
      <c r="AB173" s="160" t="str">
        <f>IFERROR(IF($F173="","",VLOOKUP($F173,'Data Mercado'!$A$7:$I$300,9,0)),"ND")</f>
      </c>
      <c r="AC173" s="161" t="str">
        <f>IFERROR(IF($E173="","",IF($AB173&gt;$E173,($E173/$AB173)-1,"")),"")</f>
      </c>
      <c r="AD173" s="159" t="str">
        <f t="shared" si="47"/>
        <v/>
      </c>
    </row>
    <row r="174" spans="1:30" s="162" customFormat="1" ht="19" customHeight="1">
      <c r="A174" s="164"/>
      <c r="B174" s="165"/>
      <c r="C174" s="143"/>
      <c r="D174" s="143"/>
      <c r="E174" s="196"/>
      <c r="F174" s="160"/>
      <c r="G174" s="160" t="str">
        <f>IFERROR(IF($F174="","",VLOOKUP($F174,'Data Mercado'!$A$7:$I$300,2,0)),"ND")</f>
      </c>
      <c r="H174" s="161" t="str">
        <f>IFERROR(IF($E174="","",IF($G174&gt;$E174,($E174/$G174)-1,"")),"")</f>
      </c>
      <c r="I174" s="159" t="str">
        <f t="shared" si="33"/>
        <v/>
      </c>
      <c r="J174" s="160" t="str">
        <f>IFERROR(IF($F174="","",VLOOKUP($F174,'Data Mercado'!$A$7:$I$300,3,0)),"ND")</f>
      </c>
      <c r="K174" s="161" t="str">
        <f>IFERROR(IF($E174="","",IF($J174&gt;$E174,($E174/$J174)-1,"")),"")</f>
      </c>
      <c r="L174" s="159" t="str">
        <f t="shared" si="35"/>
        <v/>
      </c>
      <c r="M174" s="160" t="str">
        <f>IFERROR(IF($F174="","",VLOOKUP($F174,'Data Mercado'!$A$7:$I$300,4,0)),"ND")</f>
      </c>
      <c r="N174" s="161" t="str">
        <f>IFERROR(IF($E174="","",IF($M174&gt;$E174,($E174/$M174)-1,"")),"")</f>
      </c>
      <c r="O174" s="159" t="str">
        <f t="shared" si="37"/>
        <v/>
      </c>
      <c r="P174" s="160" t="str">
        <f>IFERROR(IF($F174="","",VLOOKUP($F174,'Data Mercado'!$A$7:$I$300,5,0)),"ND")</f>
      </c>
      <c r="Q174" s="161" t="str">
        <f>IFERROR(IF($E174="","",IF($P174&gt;$E174,($E174/$P174)-1,"")),"")</f>
      </c>
      <c r="R174" s="159" t="str">
        <f t="shared" si="39"/>
        <v/>
      </c>
      <c r="S174" s="160" t="str">
        <f>IFERROR(IF($F174="","",VLOOKUP($F174,'Data Mercado'!$A$7:$I$300,6,0)),"ND")</f>
      </c>
      <c r="T174" s="161" t="str">
        <f>IFERROR(IF($E174="","",IF($S174&gt;$E174,($E174/$S174)-1,"")),"")</f>
      </c>
      <c r="U174" s="159" t="str">
        <f t="shared" si="41"/>
        <v/>
      </c>
      <c r="V174" s="160" t="str">
        <f>IFERROR(IF($F174="","",VLOOKUP($F174,'Data Mercado'!$A$7:$I$300,7,0)),"ND")</f>
      </c>
      <c r="W174" s="161" t="str">
        <f>IFERROR(IF($E174="","",IF($V174&gt;$E174,($E174/$V174)-1,"")),"")</f>
      </c>
      <c r="X174" s="159" t="str">
        <f t="shared" si="43"/>
        <v/>
      </c>
      <c r="Y174" s="160" t="str">
        <f>IFERROR(IF($F174="","",VLOOKUP($F174,'Data Mercado'!$A$7:$I$300,8,0)),"ND")</f>
      </c>
      <c r="Z174" s="161" t="str">
        <f>IFERROR(IF($E174="","",IF($Y174&gt;$E174,($E174/$Y174)-1,"")),"")</f>
      </c>
      <c r="AA174" s="159" t="str">
        <f t="shared" si="45"/>
        <v/>
      </c>
      <c r="AB174" s="160" t="str">
        <f>IFERROR(IF($F174="","",VLOOKUP($F174,'Data Mercado'!$A$7:$I$300,9,0)),"ND")</f>
      </c>
      <c r="AC174" s="161" t="str">
        <f>IFERROR(IF($E174="","",IF($AB174&gt;$E174,($E174/$AB174)-1,"")),"")</f>
      </c>
      <c r="AD174" s="159" t="str">
        <f t="shared" si="47"/>
        <v/>
      </c>
    </row>
    <row r="175" spans="1:30" s="162" customFormat="1" ht="19" customHeight="1">
      <c r="A175" s="164"/>
      <c r="B175" s="165"/>
      <c r="C175" s="143"/>
      <c r="D175" s="143"/>
      <c r="E175" s="196"/>
      <c r="F175" s="160"/>
      <c r="G175" s="160" t="str">
        <f>IFERROR(IF($F175="","",VLOOKUP($F175,'Data Mercado'!$A$7:$I$300,2,0)),"ND")</f>
      </c>
      <c r="H175" s="161" t="str">
        <f>IFERROR(IF($E175="","",IF($G175&gt;$E175,($E175/$G175)-1,"")),"")</f>
      </c>
      <c r="I175" s="159" t="str">
        <f t="shared" si="33"/>
        <v/>
      </c>
      <c r="J175" s="160" t="str">
        <f>IFERROR(IF($F175="","",VLOOKUP($F175,'Data Mercado'!$A$7:$I$300,3,0)),"ND")</f>
      </c>
      <c r="K175" s="161" t="str">
        <f>IFERROR(IF($E175="","",IF($J175&gt;$E175,($E175/$J175)-1,"")),"")</f>
      </c>
      <c r="L175" s="159" t="str">
        <f t="shared" si="35"/>
        <v/>
      </c>
      <c r="M175" s="160" t="str">
        <f>IFERROR(IF($F175="","",VLOOKUP($F175,'Data Mercado'!$A$7:$I$300,4,0)),"ND")</f>
      </c>
      <c r="N175" s="161" t="str">
        <f>IFERROR(IF($E175="","",IF($M175&gt;$E175,($E175/$M175)-1,"")),"")</f>
      </c>
      <c r="O175" s="159" t="str">
        <f t="shared" si="37"/>
        <v/>
      </c>
      <c r="P175" s="160" t="str">
        <f>IFERROR(IF($F175="","",VLOOKUP($F175,'Data Mercado'!$A$7:$I$300,5,0)),"ND")</f>
      </c>
      <c r="Q175" s="161" t="str">
        <f>IFERROR(IF($E175="","",IF($P175&gt;$E175,($E175/$P175)-1,"")),"")</f>
      </c>
      <c r="R175" s="159" t="str">
        <f t="shared" si="39"/>
        <v/>
      </c>
      <c r="S175" s="160" t="str">
        <f>IFERROR(IF($F175="","",VLOOKUP($F175,'Data Mercado'!$A$7:$I$300,6,0)),"ND")</f>
      </c>
      <c r="T175" s="161" t="str">
        <f>IFERROR(IF($E175="","",IF($S175&gt;$E175,($E175/$S175)-1,"")),"")</f>
      </c>
      <c r="U175" s="159" t="str">
        <f t="shared" si="41"/>
        <v/>
      </c>
      <c r="V175" s="160" t="str">
        <f>IFERROR(IF($F175="","",VLOOKUP($F175,'Data Mercado'!$A$7:$I$300,7,0)),"ND")</f>
      </c>
      <c r="W175" s="161" t="str">
        <f>IFERROR(IF($E175="","",IF($V175&gt;$E175,($E175/$V175)-1,"")),"")</f>
      </c>
      <c r="X175" s="159" t="str">
        <f t="shared" si="43"/>
        <v/>
      </c>
      <c r="Y175" s="160" t="str">
        <f>IFERROR(IF($F175="","",VLOOKUP($F175,'Data Mercado'!$A$7:$I$300,8,0)),"ND")</f>
      </c>
      <c r="Z175" s="161" t="str">
        <f>IFERROR(IF($E175="","",IF($Y175&gt;$E175,($E175/$Y175)-1,"")),"")</f>
      </c>
      <c r="AA175" s="159" t="str">
        <f t="shared" si="45"/>
        <v/>
      </c>
      <c r="AB175" s="160" t="str">
        <f>IFERROR(IF($F175="","",VLOOKUP($F175,'Data Mercado'!$A$7:$I$300,9,0)),"ND")</f>
      </c>
      <c r="AC175" s="161" t="str">
        <f>IFERROR(IF($E175="","",IF($AB175&gt;$E175,($E175/$AB175)-1,"")),"")</f>
      </c>
      <c r="AD175" s="159" t="str">
        <f t="shared" si="47"/>
        <v/>
      </c>
    </row>
    <row r="176" spans="1:30" s="162" customFormat="1" ht="19" customHeight="1">
      <c r="A176" s="164"/>
      <c r="B176" s="165"/>
      <c r="C176" s="143"/>
      <c r="D176" s="143"/>
      <c r="E176" s="196"/>
      <c r="F176" s="160"/>
      <c r="G176" s="160" t="str">
        <f>IFERROR(IF($F176="","",VLOOKUP($F176,'Data Mercado'!$A$7:$I$300,2,0)),"ND")</f>
      </c>
      <c r="H176" s="161" t="str">
        <f>IFERROR(IF($E176="","",IF($G176&gt;$E176,($E176/$G176)-1,"")),"")</f>
      </c>
      <c r="I176" s="159" t="str">
        <f t="shared" si="33"/>
        <v/>
      </c>
      <c r="J176" s="160" t="str">
        <f>IFERROR(IF($F176="","",VLOOKUP($F176,'Data Mercado'!$A$7:$I$300,3,0)),"ND")</f>
      </c>
      <c r="K176" s="161" t="str">
        <f>IFERROR(IF($E176="","",IF($J176&gt;$E176,($E176/$J176)-1,"")),"")</f>
      </c>
      <c r="L176" s="159" t="str">
        <f t="shared" si="35"/>
        <v/>
      </c>
      <c r="M176" s="160" t="str">
        <f>IFERROR(IF($F176="","",VLOOKUP($F176,'Data Mercado'!$A$7:$I$300,4,0)),"ND")</f>
      </c>
      <c r="N176" s="161" t="str">
        <f>IFERROR(IF($E176="","",IF($M176&gt;$E176,($E176/$M176)-1,"")),"")</f>
      </c>
      <c r="O176" s="159" t="str">
        <f t="shared" si="37"/>
        <v/>
      </c>
      <c r="P176" s="160" t="str">
        <f>IFERROR(IF($F176="","",VLOOKUP($F176,'Data Mercado'!$A$7:$I$300,5,0)),"ND")</f>
      </c>
      <c r="Q176" s="161" t="str">
        <f>IFERROR(IF($E176="","",IF($P176&gt;$E176,($E176/$P176)-1,"")),"")</f>
      </c>
      <c r="R176" s="159" t="str">
        <f t="shared" si="39"/>
        <v/>
      </c>
      <c r="S176" s="160" t="str">
        <f>IFERROR(IF($F176="","",VLOOKUP($F176,'Data Mercado'!$A$7:$I$300,6,0)),"ND")</f>
      </c>
      <c r="T176" s="161" t="str">
        <f>IFERROR(IF($E176="","",IF($S176&gt;$E176,($E176/$S176)-1,"")),"")</f>
      </c>
      <c r="U176" s="159" t="str">
        <f t="shared" si="41"/>
        <v/>
      </c>
      <c r="V176" s="160" t="str">
        <f>IFERROR(IF($F176="","",VLOOKUP($F176,'Data Mercado'!$A$7:$I$300,7,0)),"ND")</f>
      </c>
      <c r="W176" s="161" t="str">
        <f>IFERROR(IF($E176="","",IF($V176&gt;$E176,($E176/$V176)-1,"")),"")</f>
      </c>
      <c r="X176" s="159" t="str">
        <f t="shared" si="43"/>
        <v/>
      </c>
      <c r="Y176" s="160" t="str">
        <f>IFERROR(IF($F176="","",VLOOKUP($F176,'Data Mercado'!$A$7:$I$300,8,0)),"ND")</f>
      </c>
      <c r="Z176" s="161" t="str">
        <f>IFERROR(IF($E176="","",IF($Y176&gt;$E176,($E176/$Y176)-1,"")),"")</f>
      </c>
      <c r="AA176" s="159" t="str">
        <f t="shared" si="45"/>
        <v/>
      </c>
      <c r="AB176" s="160" t="str">
        <f>IFERROR(IF($F176="","",VLOOKUP($F176,'Data Mercado'!$A$7:$I$300,9,0)),"ND")</f>
      </c>
      <c r="AC176" s="161" t="str">
        <f>IFERROR(IF($E176="","",IF($AB176&gt;$E176,($E176/$AB176)-1,"")),"")</f>
      </c>
      <c r="AD176" s="159" t="str">
        <f t="shared" si="47"/>
        <v/>
      </c>
    </row>
    <row r="177" spans="1:30" s="162" customFormat="1" ht="19" customHeight="1">
      <c r="A177" s="164"/>
      <c r="B177" s="165"/>
      <c r="C177" s="143"/>
      <c r="D177" s="143"/>
      <c r="E177" s="196"/>
      <c r="F177" s="160"/>
      <c r="G177" s="160" t="str">
        <f>IFERROR(IF($F177="","",VLOOKUP($F177,'Data Mercado'!$A$7:$I$300,2,0)),"ND")</f>
      </c>
      <c r="H177" s="161" t="str">
        <f>IFERROR(IF($E177="","",IF($G177&gt;$E177,($E177/$G177)-1,"")),"")</f>
      </c>
      <c r="I177" s="159" t="str">
        <f t="shared" si="33"/>
        <v/>
      </c>
      <c r="J177" s="160" t="str">
        <f>IFERROR(IF($F177="","",VLOOKUP($F177,'Data Mercado'!$A$7:$I$300,3,0)),"ND")</f>
      </c>
      <c r="K177" s="161" t="str">
        <f>IFERROR(IF($E177="","",IF($J177&gt;$E177,($E177/$J177)-1,"")),"")</f>
      </c>
      <c r="L177" s="159" t="str">
        <f t="shared" si="35"/>
        <v/>
      </c>
      <c r="M177" s="160" t="str">
        <f>IFERROR(IF($F177="","",VLOOKUP($F177,'Data Mercado'!$A$7:$I$300,4,0)),"ND")</f>
      </c>
      <c r="N177" s="161" t="str">
        <f>IFERROR(IF($E177="","",IF($M177&gt;$E177,($E177/$M177)-1,"")),"")</f>
      </c>
      <c r="O177" s="159" t="str">
        <f t="shared" si="37"/>
        <v/>
      </c>
      <c r="P177" s="160" t="str">
        <f>IFERROR(IF($F177="","",VLOOKUP($F177,'Data Mercado'!$A$7:$I$300,5,0)),"ND")</f>
      </c>
      <c r="Q177" s="161" t="str">
        <f>IFERROR(IF($E177="","",IF($P177&gt;$E177,($E177/$P177)-1,"")),"")</f>
      </c>
      <c r="R177" s="159" t="str">
        <f t="shared" si="39"/>
        <v/>
      </c>
      <c r="S177" s="160" t="str">
        <f>IFERROR(IF($F177="","",VLOOKUP($F177,'Data Mercado'!$A$7:$I$300,6,0)),"ND")</f>
      </c>
      <c r="T177" s="161" t="str">
        <f>IFERROR(IF($E177="","",IF($S177&gt;$E177,($E177/$S177)-1,"")),"")</f>
      </c>
      <c r="U177" s="159" t="str">
        <f t="shared" si="41"/>
        <v/>
      </c>
      <c r="V177" s="160" t="str">
        <f>IFERROR(IF($F177="","",VLOOKUP($F177,'Data Mercado'!$A$7:$I$300,7,0)),"ND")</f>
      </c>
      <c r="W177" s="161" t="str">
        <f>IFERROR(IF($E177="","",IF($V177&gt;$E177,($E177/$V177)-1,"")),"")</f>
      </c>
      <c r="X177" s="159" t="str">
        <f t="shared" si="43"/>
        <v/>
      </c>
      <c r="Y177" s="160" t="str">
        <f>IFERROR(IF($F177="","",VLOOKUP($F177,'Data Mercado'!$A$7:$I$300,8,0)),"ND")</f>
      </c>
      <c r="Z177" s="161" t="str">
        <f>IFERROR(IF($E177="","",IF($Y177&gt;$E177,($E177/$Y177)-1,"")),"")</f>
      </c>
      <c r="AA177" s="159" t="str">
        <f t="shared" si="45"/>
        <v/>
      </c>
      <c r="AB177" s="160" t="str">
        <f>IFERROR(IF($F177="","",VLOOKUP($F177,'Data Mercado'!$A$7:$I$300,9,0)),"ND")</f>
      </c>
      <c r="AC177" s="161" t="str">
        <f>IFERROR(IF($E177="","",IF($AB177&gt;$E177,($E177/$AB177)-1,"")),"")</f>
      </c>
      <c r="AD177" s="159" t="str">
        <f t="shared" si="47"/>
        <v/>
      </c>
    </row>
    <row r="178" spans="1:30" s="162" customFormat="1" ht="19" customHeight="1">
      <c r="A178" s="164"/>
      <c r="B178" s="165"/>
      <c r="C178" s="143"/>
      <c r="D178" s="143"/>
      <c r="E178" s="196"/>
      <c r="F178" s="160"/>
      <c r="G178" s="160" t="str">
        <f>IFERROR(IF($F178="","",VLOOKUP($F178,'Data Mercado'!$A$7:$I$300,2,0)),"ND")</f>
      </c>
      <c r="H178" s="161" t="str">
        <f>IFERROR(IF($E178="","",IF($G178&gt;$E178,($E178/$G178)-1,"")),"")</f>
      </c>
      <c r="I178" s="159" t="str">
        <f t="shared" si="33"/>
        <v/>
      </c>
      <c r="J178" s="160" t="str">
        <f>IFERROR(IF($F178="","",VLOOKUP($F178,'Data Mercado'!$A$7:$I$300,3,0)),"ND")</f>
      </c>
      <c r="K178" s="161" t="str">
        <f>IFERROR(IF($E178="","",IF($J178&gt;$E178,($E178/$J178)-1,"")),"")</f>
      </c>
      <c r="L178" s="159" t="str">
        <f t="shared" si="35"/>
        <v/>
      </c>
      <c r="M178" s="160" t="str">
        <f>IFERROR(IF($F178="","",VLOOKUP($F178,'Data Mercado'!$A$7:$I$300,4,0)),"ND")</f>
      </c>
      <c r="N178" s="161" t="str">
        <f>IFERROR(IF($E178="","",IF($M178&gt;$E178,($E178/$M178)-1,"")),"")</f>
      </c>
      <c r="O178" s="159" t="str">
        <f t="shared" si="37"/>
        <v/>
      </c>
      <c r="P178" s="160" t="str">
        <f>IFERROR(IF($F178="","",VLOOKUP($F178,'Data Mercado'!$A$7:$I$300,5,0)),"ND")</f>
      </c>
      <c r="Q178" s="161" t="str">
        <f>IFERROR(IF($E178="","",IF($P178&gt;$E178,($E178/$P178)-1,"")),"")</f>
      </c>
      <c r="R178" s="159" t="str">
        <f t="shared" si="39"/>
        <v/>
      </c>
      <c r="S178" s="160" t="str">
        <f>IFERROR(IF($F178="","",VLOOKUP($F178,'Data Mercado'!$A$7:$I$300,6,0)),"ND")</f>
      </c>
      <c r="T178" s="161" t="str">
        <f>IFERROR(IF($E178="","",IF($S178&gt;$E178,($E178/$S178)-1,"")),"")</f>
      </c>
      <c r="U178" s="159" t="str">
        <f t="shared" si="41"/>
        <v/>
      </c>
      <c r="V178" s="160" t="str">
        <f>IFERROR(IF($F178="","",VLOOKUP($F178,'Data Mercado'!$A$7:$I$300,7,0)),"ND")</f>
      </c>
      <c r="W178" s="161" t="str">
        <f>IFERROR(IF($E178="","",IF($V178&gt;$E178,($E178/$V178)-1,"")),"")</f>
      </c>
      <c r="X178" s="159" t="str">
        <f t="shared" si="43"/>
        <v/>
      </c>
      <c r="Y178" s="160" t="str">
        <f>IFERROR(IF($F178="","",VLOOKUP($F178,'Data Mercado'!$A$7:$I$300,8,0)),"ND")</f>
      </c>
      <c r="Z178" s="161" t="str">
        <f>IFERROR(IF($E178="","",IF($Y178&gt;$E178,($E178/$Y178)-1,"")),"")</f>
      </c>
      <c r="AA178" s="159" t="str">
        <f t="shared" si="45"/>
        <v/>
      </c>
      <c r="AB178" s="160" t="str">
        <f>IFERROR(IF($F178="","",VLOOKUP($F178,'Data Mercado'!$A$7:$I$300,9,0)),"ND")</f>
      </c>
      <c r="AC178" s="161" t="str">
        <f>IFERROR(IF($E178="","",IF($AB178&gt;$E178,($E178/$AB178)-1,"")),"")</f>
      </c>
      <c r="AD178" s="159" t="str">
        <f t="shared" si="47"/>
        <v/>
      </c>
    </row>
    <row r="179" spans="1:30" s="162" customFormat="1" ht="19" customHeight="1">
      <c r="A179" s="164"/>
      <c r="B179" s="165"/>
      <c r="C179" s="143"/>
      <c r="D179" s="143"/>
      <c r="E179" s="196"/>
      <c r="F179" s="160"/>
      <c r="G179" s="160" t="str">
        <f>IFERROR(IF($F179="","",VLOOKUP($F179,'Data Mercado'!$A$7:$I$300,2,0)),"ND")</f>
      </c>
      <c r="H179" s="161" t="str">
        <f>IFERROR(IF($E179="","",IF($G179&gt;$E179,($E179/$G179)-1,"")),"")</f>
      </c>
      <c r="I179" s="159" t="str">
        <f t="shared" si="33"/>
        <v/>
      </c>
      <c r="J179" s="160" t="str">
        <f>IFERROR(IF($F179="","",VLOOKUP($F179,'Data Mercado'!$A$7:$I$300,3,0)),"ND")</f>
      </c>
      <c r="K179" s="161" t="str">
        <f>IFERROR(IF($E179="","",IF($J179&gt;$E179,($E179/$J179)-1,"")),"")</f>
      </c>
      <c r="L179" s="159" t="str">
        <f t="shared" si="35"/>
        <v/>
      </c>
      <c r="M179" s="160" t="str">
        <f>IFERROR(IF($F179="","",VLOOKUP($F179,'Data Mercado'!$A$7:$I$300,4,0)),"ND")</f>
      </c>
      <c r="N179" s="161" t="str">
        <f>IFERROR(IF($E179="","",IF($M179&gt;$E179,($E179/$M179)-1,"")),"")</f>
      </c>
      <c r="O179" s="159" t="str">
        <f t="shared" si="37"/>
        <v/>
      </c>
      <c r="P179" s="160" t="str">
        <f>IFERROR(IF($F179="","",VLOOKUP($F179,'Data Mercado'!$A$7:$I$300,5,0)),"ND")</f>
      </c>
      <c r="Q179" s="161" t="str">
        <f>IFERROR(IF($E179="","",IF($P179&gt;$E179,($E179/$P179)-1,"")),"")</f>
      </c>
      <c r="R179" s="159" t="str">
        <f t="shared" si="39"/>
        <v/>
      </c>
      <c r="S179" s="160" t="str">
        <f>IFERROR(IF($F179="","",VLOOKUP($F179,'Data Mercado'!$A$7:$I$300,6,0)),"ND")</f>
      </c>
      <c r="T179" s="161" t="str">
        <f>IFERROR(IF($E179="","",IF($S179&gt;$E179,($E179/$S179)-1,"")),"")</f>
      </c>
      <c r="U179" s="159" t="str">
        <f t="shared" si="41"/>
        <v/>
      </c>
      <c r="V179" s="160" t="str">
        <f>IFERROR(IF($F179="","",VLOOKUP($F179,'Data Mercado'!$A$7:$I$300,7,0)),"ND")</f>
      </c>
      <c r="W179" s="161" t="str">
        <f>IFERROR(IF($E179="","",IF($V179&gt;$E179,($E179/$V179)-1,"")),"")</f>
      </c>
      <c r="X179" s="159" t="str">
        <f t="shared" si="43"/>
        <v/>
      </c>
      <c r="Y179" s="160" t="str">
        <f>IFERROR(IF($F179="","",VLOOKUP($F179,'Data Mercado'!$A$7:$I$300,8,0)),"ND")</f>
      </c>
      <c r="Z179" s="161" t="str">
        <f>IFERROR(IF($E179="","",IF($Y179&gt;$E179,($E179/$Y179)-1,"")),"")</f>
      </c>
      <c r="AA179" s="159" t="str">
        <f t="shared" si="45"/>
        <v/>
      </c>
      <c r="AB179" s="160" t="str">
        <f>IFERROR(IF($F179="","",VLOOKUP($F179,'Data Mercado'!$A$7:$I$300,9,0)),"ND")</f>
      </c>
      <c r="AC179" s="161" t="str">
        <f>IFERROR(IF($E179="","",IF($AB179&gt;$E179,($E179/$AB179)-1,"")),"")</f>
      </c>
      <c r="AD179" s="159" t="str">
        <f t="shared" si="47"/>
        <v/>
      </c>
    </row>
    <row r="180" spans="1:30" s="162" customFormat="1" ht="19" customHeight="1">
      <c r="A180" s="164"/>
      <c r="B180" s="165"/>
      <c r="C180" s="143"/>
      <c r="D180" s="143"/>
      <c r="E180" s="196"/>
      <c r="F180" s="160"/>
      <c r="G180" s="160" t="str">
        <f>IFERROR(IF($F180="","",VLOOKUP($F180,'Data Mercado'!$A$7:$I$300,2,0)),"ND")</f>
      </c>
      <c r="H180" s="161" t="str">
        <f>IFERROR(IF($E180="","",IF($G180&gt;$E180,($E180/$G180)-1,"")),"")</f>
      </c>
      <c r="I180" s="159" t="str">
        <f t="shared" si="33"/>
        <v/>
      </c>
      <c r="J180" s="160" t="str">
        <f>IFERROR(IF($F180="","",VLOOKUP($F180,'Data Mercado'!$A$7:$I$300,3,0)),"ND")</f>
      </c>
      <c r="K180" s="161" t="str">
        <f>IFERROR(IF($E180="","",IF($J180&gt;$E180,($E180/$J180)-1,"")),"")</f>
      </c>
      <c r="L180" s="159" t="str">
        <f t="shared" si="35"/>
        <v/>
      </c>
      <c r="M180" s="160" t="str">
        <f>IFERROR(IF($F180="","",VLOOKUP($F180,'Data Mercado'!$A$7:$I$300,4,0)),"ND")</f>
      </c>
      <c r="N180" s="161" t="str">
        <f>IFERROR(IF($E180="","",IF($M180&gt;$E180,($E180/$M180)-1,"")),"")</f>
      </c>
      <c r="O180" s="159" t="str">
        <f t="shared" si="37"/>
        <v/>
      </c>
      <c r="P180" s="160" t="str">
        <f>IFERROR(IF($F180="","",VLOOKUP($F180,'Data Mercado'!$A$7:$I$300,5,0)),"ND")</f>
      </c>
      <c r="Q180" s="161" t="str">
        <f>IFERROR(IF($E180="","",IF($P180&gt;$E180,($E180/$P180)-1,"")),"")</f>
      </c>
      <c r="R180" s="159" t="str">
        <f t="shared" si="39"/>
        <v/>
      </c>
      <c r="S180" s="160" t="str">
        <f>IFERROR(IF($F180="","",VLOOKUP($F180,'Data Mercado'!$A$7:$I$300,6,0)),"ND")</f>
      </c>
      <c r="T180" s="161" t="str">
        <f>IFERROR(IF($E180="","",IF($S180&gt;$E180,($E180/$S180)-1,"")),"")</f>
      </c>
      <c r="U180" s="159" t="str">
        <f t="shared" si="41"/>
        <v/>
      </c>
      <c r="V180" s="160" t="str">
        <f>IFERROR(IF($F180="","",VLOOKUP($F180,'Data Mercado'!$A$7:$I$300,7,0)),"ND")</f>
      </c>
      <c r="W180" s="161" t="str">
        <f>IFERROR(IF($E180="","",IF($V180&gt;$E180,($E180/$V180)-1,"")),"")</f>
      </c>
      <c r="X180" s="159" t="str">
        <f t="shared" si="43"/>
        <v/>
      </c>
      <c r="Y180" s="160" t="str">
        <f>IFERROR(IF($F180="","",VLOOKUP($F180,'Data Mercado'!$A$7:$I$300,8,0)),"ND")</f>
      </c>
      <c r="Z180" s="161" t="str">
        <f>IFERROR(IF($E180="","",IF($Y180&gt;$E180,($E180/$Y180)-1,"")),"")</f>
      </c>
      <c r="AA180" s="159" t="str">
        <f t="shared" si="45"/>
        <v/>
      </c>
      <c r="AB180" s="160" t="str">
        <f>IFERROR(IF($F180="","",VLOOKUP($F180,'Data Mercado'!$A$7:$I$300,9,0)),"ND")</f>
      </c>
      <c r="AC180" s="161" t="str">
        <f>IFERROR(IF($E180="","",IF($AB180&gt;$E180,($E180/$AB180)-1,"")),"")</f>
      </c>
      <c r="AD180" s="159" t="str">
        <f t="shared" si="47"/>
        <v/>
      </c>
    </row>
    <row r="181" spans="1:30" s="162" customFormat="1" ht="19" customHeight="1">
      <c r="A181" s="164"/>
      <c r="B181" s="165"/>
      <c r="C181" s="143"/>
      <c r="D181" s="143"/>
      <c r="E181" s="196"/>
      <c r="F181" s="160"/>
      <c r="G181" s="160" t="str">
        <f>IFERROR(IF($F181="","",VLOOKUP($F181,'Data Mercado'!$A$7:$I$300,2,0)),"ND")</f>
      </c>
      <c r="H181" s="161" t="str">
        <f>IFERROR(IF($E181="","",IF($G181&gt;$E181,($E181/$G181)-1,"")),"")</f>
      </c>
      <c r="I181" s="159" t="str">
        <f t="shared" si="33"/>
        <v/>
      </c>
      <c r="J181" s="160" t="str">
        <f>IFERROR(IF($F181="","",VLOOKUP($F181,'Data Mercado'!$A$7:$I$300,3,0)),"ND")</f>
      </c>
      <c r="K181" s="161" t="str">
        <f>IFERROR(IF($E181="","",IF($J181&gt;$E181,($E181/$J181)-1,"")),"")</f>
      </c>
      <c r="L181" s="159" t="str">
        <f t="shared" si="35"/>
        <v/>
      </c>
      <c r="M181" s="160" t="str">
        <f>IFERROR(IF($F181="","",VLOOKUP($F181,'Data Mercado'!$A$7:$I$300,4,0)),"ND")</f>
      </c>
      <c r="N181" s="161" t="str">
        <f>IFERROR(IF($E181="","",IF($M181&gt;$E181,($E181/$M181)-1,"")),"")</f>
      </c>
      <c r="O181" s="159" t="str">
        <f t="shared" si="37"/>
        <v/>
      </c>
      <c r="P181" s="160" t="str">
        <f>IFERROR(IF($F181="","",VLOOKUP($F181,'Data Mercado'!$A$7:$I$300,5,0)),"ND")</f>
      </c>
      <c r="Q181" s="161" t="str">
        <f>IFERROR(IF($E181="","",IF($P181&gt;$E181,($E181/$P181)-1,"")),"")</f>
      </c>
      <c r="R181" s="159" t="str">
        <f t="shared" si="39"/>
        <v/>
      </c>
      <c r="S181" s="160" t="str">
        <f>IFERROR(IF($F181="","",VLOOKUP($F181,'Data Mercado'!$A$7:$I$300,6,0)),"ND")</f>
      </c>
      <c r="T181" s="161" t="str">
        <f>IFERROR(IF($E181="","",IF($S181&gt;$E181,($E181/$S181)-1,"")),"")</f>
      </c>
      <c r="U181" s="159" t="str">
        <f t="shared" si="41"/>
        <v/>
      </c>
      <c r="V181" s="160" t="str">
        <f>IFERROR(IF($F181="","",VLOOKUP($F181,'Data Mercado'!$A$7:$I$300,7,0)),"ND")</f>
      </c>
      <c r="W181" s="161" t="str">
        <f>IFERROR(IF($E181="","",IF($V181&gt;$E181,($E181/$V181)-1,"")),"")</f>
      </c>
      <c r="X181" s="159" t="str">
        <f t="shared" si="43"/>
        <v/>
      </c>
      <c r="Y181" s="160" t="str">
        <f>IFERROR(IF($F181="","",VLOOKUP($F181,'Data Mercado'!$A$7:$I$300,8,0)),"ND")</f>
      </c>
      <c r="Z181" s="161" t="str">
        <f>IFERROR(IF($E181="","",IF($Y181&gt;$E181,($E181/$Y181)-1,"")),"")</f>
      </c>
      <c r="AA181" s="159" t="str">
        <f t="shared" si="45"/>
        <v/>
      </c>
      <c r="AB181" s="160" t="str">
        <f>IFERROR(IF($F181="","",VLOOKUP($F181,'Data Mercado'!$A$7:$I$300,9,0)),"ND")</f>
      </c>
      <c r="AC181" s="161" t="str">
        <f>IFERROR(IF($E181="","",IF($AB181&gt;$E181,($E181/$AB181)-1,"")),"")</f>
      </c>
      <c r="AD181" s="159" t="str">
        <f t="shared" si="47"/>
        <v/>
      </c>
    </row>
    <row r="182" spans="1:30" s="162" customFormat="1" ht="19" customHeight="1">
      <c r="A182" s="164"/>
      <c r="B182" s="165"/>
      <c r="C182" s="143"/>
      <c r="D182" s="143"/>
      <c r="E182" s="196"/>
      <c r="F182" s="160"/>
      <c r="G182" s="160" t="str">
        <f>IFERROR(IF($F182="","",VLOOKUP($F182,'Data Mercado'!$A$7:$I$300,2,0)),"ND")</f>
      </c>
      <c r="H182" s="161" t="str">
        <f>IFERROR(IF($E182="","",IF($G182&gt;$E182,($E182/$G182)-1,"")),"")</f>
      </c>
      <c r="I182" s="159" t="str">
        <f t="shared" si="33"/>
        <v/>
      </c>
      <c r="J182" s="160" t="str">
        <f>IFERROR(IF($F182="","",VLOOKUP($F182,'Data Mercado'!$A$7:$I$300,3,0)),"ND")</f>
      </c>
      <c r="K182" s="161" t="str">
        <f>IFERROR(IF($E182="","",IF($J182&gt;$E182,($E182/$J182)-1,"")),"")</f>
      </c>
      <c r="L182" s="159" t="str">
        <f t="shared" si="35"/>
        <v/>
      </c>
      <c r="M182" s="160" t="str">
        <f>IFERROR(IF($F182="","",VLOOKUP($F182,'Data Mercado'!$A$7:$I$300,4,0)),"ND")</f>
      </c>
      <c r="N182" s="161" t="str">
        <f>IFERROR(IF($E182="","",IF($M182&gt;$E182,($E182/$M182)-1,"")),"")</f>
      </c>
      <c r="O182" s="159" t="str">
        <f t="shared" si="37"/>
        <v/>
      </c>
      <c r="P182" s="160" t="str">
        <f>IFERROR(IF($F182="","",VLOOKUP($F182,'Data Mercado'!$A$7:$I$300,5,0)),"ND")</f>
      </c>
      <c r="Q182" s="161" t="str">
        <f>IFERROR(IF($E182="","",IF($P182&gt;$E182,($E182/$P182)-1,"")),"")</f>
      </c>
      <c r="R182" s="159" t="str">
        <f t="shared" si="39"/>
        <v/>
      </c>
      <c r="S182" s="160" t="str">
        <f>IFERROR(IF($F182="","",VLOOKUP($F182,'Data Mercado'!$A$7:$I$300,6,0)),"ND")</f>
      </c>
      <c r="T182" s="161" t="str">
        <f>IFERROR(IF($E182="","",IF($S182&gt;$E182,($E182/$S182)-1,"")),"")</f>
      </c>
      <c r="U182" s="159" t="str">
        <f t="shared" si="41"/>
        <v/>
      </c>
      <c r="V182" s="160" t="str">
        <f>IFERROR(IF($F182="","",VLOOKUP($F182,'Data Mercado'!$A$7:$I$300,7,0)),"ND")</f>
      </c>
      <c r="W182" s="161" t="str">
        <f>IFERROR(IF($E182="","",IF($V182&gt;$E182,($E182/$V182)-1,"")),"")</f>
      </c>
      <c r="X182" s="159" t="str">
        <f t="shared" si="43"/>
        <v/>
      </c>
      <c r="Y182" s="160" t="str">
        <f>IFERROR(IF($F182="","",VLOOKUP($F182,'Data Mercado'!$A$7:$I$300,8,0)),"ND")</f>
      </c>
      <c r="Z182" s="161" t="str">
        <f>IFERROR(IF($E182="","",IF($Y182&gt;$E182,($E182/$Y182)-1,"")),"")</f>
      </c>
      <c r="AA182" s="159" t="str">
        <f t="shared" si="45"/>
        <v/>
      </c>
      <c r="AB182" s="160" t="str">
        <f>IFERROR(IF($F182="","",VLOOKUP($F182,'Data Mercado'!$A$7:$I$300,9,0)),"ND")</f>
      </c>
      <c r="AC182" s="161" t="str">
        <f>IFERROR(IF($E182="","",IF($AB182&gt;$E182,($E182/$AB182)-1,"")),"")</f>
      </c>
      <c r="AD182" s="159" t="str">
        <f t="shared" si="47"/>
        <v/>
      </c>
    </row>
    <row r="183" spans="1:30" s="162" customFormat="1" ht="19" customHeight="1">
      <c r="A183" s="164"/>
      <c r="B183" s="165"/>
      <c r="C183" s="143"/>
      <c r="D183" s="143"/>
      <c r="E183" s="196"/>
      <c r="F183" s="160"/>
      <c r="G183" s="160" t="str">
        <f>IFERROR(IF($F183="","",VLOOKUP($F183,'Data Mercado'!$A$7:$I$300,2,0)),"ND")</f>
      </c>
      <c r="H183" s="161" t="str">
        <f>IFERROR(IF($E183="","",IF($G183&gt;$E183,($E183/$G183)-1,"")),"")</f>
      </c>
      <c r="I183" s="159" t="str">
        <f t="shared" si="33"/>
        <v/>
      </c>
      <c r="J183" s="160" t="str">
        <f>IFERROR(IF($F183="","",VLOOKUP($F183,'Data Mercado'!$A$7:$I$300,3,0)),"ND")</f>
      </c>
      <c r="K183" s="161" t="str">
        <f>IFERROR(IF($E183="","",IF($J183&gt;$E183,($E183/$J183)-1,"")),"")</f>
      </c>
      <c r="L183" s="159" t="str">
        <f t="shared" si="35"/>
        <v/>
      </c>
      <c r="M183" s="160" t="str">
        <f>IFERROR(IF($F183="","",VLOOKUP($F183,'Data Mercado'!$A$7:$I$300,4,0)),"ND")</f>
      </c>
      <c r="N183" s="161" t="str">
        <f>IFERROR(IF($E183="","",IF($M183&gt;$E183,($E183/$M183)-1,"")),"")</f>
      </c>
      <c r="O183" s="159" t="str">
        <f t="shared" si="37"/>
        <v/>
      </c>
      <c r="P183" s="160" t="str">
        <f>IFERROR(IF($F183="","",VLOOKUP($F183,'Data Mercado'!$A$7:$I$300,5,0)),"ND")</f>
      </c>
      <c r="Q183" s="161" t="str">
        <f>IFERROR(IF($E183="","",IF($P183&gt;$E183,($E183/$P183)-1,"")),"")</f>
      </c>
      <c r="R183" s="159" t="str">
        <f t="shared" si="39"/>
        <v/>
      </c>
      <c r="S183" s="160" t="str">
        <f>IFERROR(IF($F183="","",VLOOKUP($F183,'Data Mercado'!$A$7:$I$300,6,0)),"ND")</f>
      </c>
      <c r="T183" s="161" t="str">
        <f>IFERROR(IF($E183="","",IF($S183&gt;$E183,($E183/$S183)-1,"")),"")</f>
      </c>
      <c r="U183" s="159" t="str">
        <f t="shared" si="41"/>
        <v/>
      </c>
      <c r="V183" s="160" t="str">
        <f>IFERROR(IF($F183="","",VLOOKUP($F183,'Data Mercado'!$A$7:$I$300,7,0)),"ND")</f>
      </c>
      <c r="W183" s="161" t="str">
        <f>IFERROR(IF($E183="","",IF($V183&gt;$E183,($E183/$V183)-1,"")),"")</f>
      </c>
      <c r="X183" s="159" t="str">
        <f t="shared" si="43"/>
        <v/>
      </c>
      <c r="Y183" s="160" t="str">
        <f>IFERROR(IF($F183="","",VLOOKUP($F183,'Data Mercado'!$A$7:$I$300,8,0)),"ND")</f>
      </c>
      <c r="Z183" s="161" t="str">
        <f>IFERROR(IF($E183="","",IF($Y183&gt;$E183,($E183/$Y183)-1,"")),"")</f>
      </c>
      <c r="AA183" s="159" t="str">
        <f t="shared" si="45"/>
        <v/>
      </c>
      <c r="AB183" s="160" t="str">
        <f>IFERROR(IF($F183="","",VLOOKUP($F183,'Data Mercado'!$A$7:$I$300,9,0)),"ND")</f>
      </c>
      <c r="AC183" s="161" t="str">
        <f>IFERROR(IF($E183="","",IF($AB183&gt;$E183,($E183/$AB183)-1,"")),"")</f>
      </c>
      <c r="AD183" s="159" t="str">
        <f t="shared" si="47"/>
        <v/>
      </c>
    </row>
    <row r="184" spans="1:30" s="162" customFormat="1" ht="19" customHeight="1">
      <c r="A184" s="164"/>
      <c r="B184" s="165"/>
      <c r="C184" s="143"/>
      <c r="D184" s="143"/>
      <c r="E184" s="196"/>
      <c r="F184" s="160"/>
      <c r="G184" s="160" t="str">
        <f>IFERROR(IF($F184="","",VLOOKUP($F184,'Data Mercado'!$A$7:$I$300,2,0)),"ND")</f>
      </c>
      <c r="H184" s="161" t="str">
        <f>IFERROR(IF($E184="","",IF($G184&gt;$E184,($E184/$G184)-1,"")),"")</f>
      </c>
      <c r="I184" s="159" t="str">
        <f t="shared" si="33"/>
        <v/>
      </c>
      <c r="J184" s="160" t="str">
        <f>IFERROR(IF($F184="","",VLOOKUP($F184,'Data Mercado'!$A$7:$I$300,3,0)),"ND")</f>
      </c>
      <c r="K184" s="161" t="str">
        <f>IFERROR(IF($E184="","",IF($J184&gt;$E184,($E184/$J184)-1,"")),"")</f>
      </c>
      <c r="L184" s="159" t="str">
        <f t="shared" si="35"/>
        <v/>
      </c>
      <c r="M184" s="160" t="str">
        <f>IFERROR(IF($F184="","",VLOOKUP($F184,'Data Mercado'!$A$7:$I$300,4,0)),"ND")</f>
      </c>
      <c r="N184" s="161" t="str">
        <f>IFERROR(IF($E184="","",IF($M184&gt;$E184,($E184/$M184)-1,"")),"")</f>
      </c>
      <c r="O184" s="159" t="str">
        <f t="shared" si="37"/>
        <v/>
      </c>
      <c r="P184" s="160" t="str">
        <f>IFERROR(IF($F184="","",VLOOKUP($F184,'Data Mercado'!$A$7:$I$300,5,0)),"ND")</f>
      </c>
      <c r="Q184" s="161" t="str">
        <f>IFERROR(IF($E184="","",IF($P184&gt;$E184,($E184/$P184)-1,"")),"")</f>
      </c>
      <c r="R184" s="159" t="str">
        <f t="shared" si="39"/>
        <v/>
      </c>
      <c r="S184" s="160" t="str">
        <f>IFERROR(IF($F184="","",VLOOKUP($F184,'Data Mercado'!$A$7:$I$300,6,0)),"ND")</f>
      </c>
      <c r="T184" s="161" t="str">
        <f>IFERROR(IF($E184="","",IF($S184&gt;$E184,($E184/$S184)-1,"")),"")</f>
      </c>
      <c r="U184" s="159" t="str">
        <f t="shared" si="41"/>
        <v/>
      </c>
      <c r="V184" s="160" t="str">
        <f>IFERROR(IF($F184="","",VLOOKUP($F184,'Data Mercado'!$A$7:$I$300,7,0)),"ND")</f>
      </c>
      <c r="W184" s="161" t="str">
        <f>IFERROR(IF($E184="","",IF($V184&gt;$E184,($E184/$V184)-1,"")),"")</f>
      </c>
      <c r="X184" s="159" t="str">
        <f t="shared" si="43"/>
        <v/>
      </c>
      <c r="Y184" s="160" t="str">
        <f>IFERROR(IF($F184="","",VLOOKUP($F184,'Data Mercado'!$A$7:$I$300,8,0)),"ND")</f>
      </c>
      <c r="Z184" s="161" t="str">
        <f>IFERROR(IF($E184="","",IF($Y184&gt;$E184,($E184/$Y184)-1,"")),"")</f>
      </c>
      <c r="AA184" s="159" t="str">
        <f t="shared" si="45"/>
        <v/>
      </c>
      <c r="AB184" s="160" t="str">
        <f>IFERROR(IF($F184="","",VLOOKUP($F184,'Data Mercado'!$A$7:$I$300,9,0)),"ND")</f>
      </c>
      <c r="AC184" s="161" t="str">
        <f>IFERROR(IF($E184="","",IF($AB184&gt;$E184,($E184/$AB184)-1,"")),"")</f>
      </c>
      <c r="AD184" s="159" t="str">
        <f t="shared" si="47"/>
        <v/>
      </c>
    </row>
    <row r="185" spans="1:30" s="162" customFormat="1" ht="19" customHeight="1">
      <c r="A185" s="164"/>
      <c r="B185" s="165"/>
      <c r="C185" s="143"/>
      <c r="D185" s="143"/>
      <c r="E185" s="196"/>
      <c r="F185" s="160"/>
      <c r="G185" s="160" t="str">
        <f>IFERROR(IF($F185="","",VLOOKUP($F185,'Data Mercado'!$A$7:$I$300,2,0)),"ND")</f>
      </c>
      <c r="H185" s="161" t="str">
        <f>IFERROR(IF($E185="","",IF($G185&gt;$E185,($E185/$G185)-1,"")),"")</f>
      </c>
      <c r="I185" s="159" t="str">
        <f t="shared" si="33"/>
        <v/>
      </c>
      <c r="J185" s="160" t="str">
        <f>IFERROR(IF($F185="","",VLOOKUP($F185,'Data Mercado'!$A$7:$I$300,3,0)),"ND")</f>
      </c>
      <c r="K185" s="161" t="str">
        <f>IFERROR(IF($E185="","",IF($J185&gt;$E185,($E185/$J185)-1,"")),"")</f>
      </c>
      <c r="L185" s="159" t="str">
        <f t="shared" si="35"/>
        <v/>
      </c>
      <c r="M185" s="160" t="str">
        <f>IFERROR(IF($F185="","",VLOOKUP($F185,'Data Mercado'!$A$7:$I$300,4,0)),"ND")</f>
      </c>
      <c r="N185" s="161" t="str">
        <f>IFERROR(IF($E185="","",IF($M185&gt;$E185,($E185/$M185)-1,"")),"")</f>
      </c>
      <c r="O185" s="159" t="str">
        <f t="shared" si="37"/>
        <v/>
      </c>
      <c r="P185" s="160" t="str">
        <f>IFERROR(IF($F185="","",VLOOKUP($F185,'Data Mercado'!$A$7:$I$300,5,0)),"ND")</f>
      </c>
      <c r="Q185" s="161" t="str">
        <f>IFERROR(IF($E185="","",IF($P185&gt;$E185,($E185/$P185)-1,"")),"")</f>
      </c>
      <c r="R185" s="159" t="str">
        <f t="shared" si="39"/>
        <v/>
      </c>
      <c r="S185" s="160" t="str">
        <f>IFERROR(IF($F185="","",VLOOKUP($F185,'Data Mercado'!$A$7:$I$300,6,0)),"ND")</f>
      </c>
      <c r="T185" s="161" t="str">
        <f>IFERROR(IF($E185="","",IF($S185&gt;$E185,($E185/$S185)-1,"")),"")</f>
      </c>
      <c r="U185" s="159" t="str">
        <f t="shared" si="41"/>
        <v/>
      </c>
      <c r="V185" s="160" t="str">
        <f>IFERROR(IF($F185="","",VLOOKUP($F185,'Data Mercado'!$A$7:$I$300,7,0)),"ND")</f>
      </c>
      <c r="W185" s="161" t="str">
        <f>IFERROR(IF($E185="","",IF($V185&gt;$E185,($E185/$V185)-1,"")),"")</f>
      </c>
      <c r="X185" s="159" t="str">
        <f t="shared" si="43"/>
        <v/>
      </c>
      <c r="Y185" s="160" t="str">
        <f>IFERROR(IF($F185="","",VLOOKUP($F185,'Data Mercado'!$A$7:$I$300,8,0)),"ND")</f>
      </c>
      <c r="Z185" s="161" t="str">
        <f>IFERROR(IF($E185="","",IF($Y185&gt;$E185,($E185/$Y185)-1,"")),"")</f>
      </c>
      <c r="AA185" s="159" t="str">
        <f t="shared" si="45"/>
        <v/>
      </c>
      <c r="AB185" s="160" t="str">
        <f>IFERROR(IF($F185="","",VLOOKUP($F185,'Data Mercado'!$A$7:$I$300,9,0)),"ND")</f>
      </c>
      <c r="AC185" s="161" t="str">
        <f>IFERROR(IF($E185="","",IF($AB185&gt;$E185,($E185/$AB185)-1,"")),"")</f>
      </c>
      <c r="AD185" s="159" t="str">
        <f t="shared" si="47"/>
        <v/>
      </c>
    </row>
    <row r="186" spans="1:30" s="162" customFormat="1" ht="19" customHeight="1">
      <c r="A186" s="164"/>
      <c r="B186" s="165"/>
      <c r="C186" s="143"/>
      <c r="D186" s="143"/>
      <c r="E186" s="196"/>
      <c r="F186" s="160"/>
      <c r="G186" s="160" t="str">
        <f>IFERROR(IF($F186="","",VLOOKUP($F186,'Data Mercado'!$A$7:$I$300,2,0)),"ND")</f>
      </c>
      <c r="H186" s="161" t="str">
        <f>IFERROR(IF($E186="","",IF($G186&gt;$E186,($E186/$G186)-1,"")),"")</f>
      </c>
      <c r="I186" s="159" t="str">
        <f t="shared" si="33"/>
        <v/>
      </c>
      <c r="J186" s="160" t="str">
        <f>IFERROR(IF($F186="","",VLOOKUP($F186,'Data Mercado'!$A$7:$I$300,3,0)),"ND")</f>
      </c>
      <c r="K186" s="161" t="str">
        <f>IFERROR(IF($E186="","",IF($J186&gt;$E186,($E186/$J186)-1,"")),"")</f>
      </c>
      <c r="L186" s="159" t="str">
        <f t="shared" si="35"/>
        <v/>
      </c>
      <c r="M186" s="160" t="str">
        <f>IFERROR(IF($F186="","",VLOOKUP($F186,'Data Mercado'!$A$7:$I$300,4,0)),"ND")</f>
      </c>
      <c r="N186" s="161" t="str">
        <f>IFERROR(IF($E186="","",IF($M186&gt;$E186,($E186/$M186)-1,"")),"")</f>
      </c>
      <c r="O186" s="159" t="str">
        <f t="shared" si="37"/>
        <v/>
      </c>
      <c r="P186" s="160" t="str">
        <f>IFERROR(IF($F186="","",VLOOKUP($F186,'Data Mercado'!$A$7:$I$300,5,0)),"ND")</f>
      </c>
      <c r="Q186" s="161" t="str">
        <f>IFERROR(IF($E186="","",IF($P186&gt;$E186,($E186/$P186)-1,"")),"")</f>
      </c>
      <c r="R186" s="159" t="str">
        <f t="shared" si="39"/>
        <v/>
      </c>
      <c r="S186" s="160" t="str">
        <f>IFERROR(IF($F186="","",VLOOKUP($F186,'Data Mercado'!$A$7:$I$300,6,0)),"ND")</f>
      </c>
      <c r="T186" s="161" t="str">
        <f>IFERROR(IF($E186="","",IF($S186&gt;$E186,($E186/$S186)-1,"")),"")</f>
      </c>
      <c r="U186" s="159" t="str">
        <f t="shared" si="41"/>
        <v/>
      </c>
      <c r="V186" s="160" t="str">
        <f>IFERROR(IF($F186="","",VLOOKUP($F186,'Data Mercado'!$A$7:$I$300,7,0)),"ND")</f>
      </c>
      <c r="W186" s="161" t="str">
        <f>IFERROR(IF($E186="","",IF($V186&gt;$E186,($E186/$V186)-1,"")),"")</f>
      </c>
      <c r="X186" s="159" t="str">
        <f t="shared" si="43"/>
        <v/>
      </c>
      <c r="Y186" s="160" t="str">
        <f>IFERROR(IF($F186="","",VLOOKUP($F186,'Data Mercado'!$A$7:$I$300,8,0)),"ND")</f>
      </c>
      <c r="Z186" s="161" t="str">
        <f>IFERROR(IF($E186="","",IF($Y186&gt;$E186,($E186/$Y186)-1,"")),"")</f>
      </c>
      <c r="AA186" s="159" t="str">
        <f t="shared" si="45"/>
        <v/>
      </c>
      <c r="AB186" s="160" t="str">
        <f>IFERROR(IF($F186="","",VLOOKUP($F186,'Data Mercado'!$A$7:$I$300,9,0)),"ND")</f>
      </c>
      <c r="AC186" s="161" t="str">
        <f>IFERROR(IF($E186="","",IF($AB186&gt;$E186,($E186/$AB186)-1,"")),"")</f>
      </c>
      <c r="AD186" s="159" t="str">
        <f t="shared" si="47"/>
        <v/>
      </c>
    </row>
    <row r="187" spans="1:30" s="162" customFormat="1" ht="19" customHeight="1">
      <c r="A187" s="164"/>
      <c r="B187" s="165"/>
      <c r="C187" s="143"/>
      <c r="D187" s="143"/>
      <c r="E187" s="196"/>
      <c r="F187" s="160"/>
      <c r="G187" s="160" t="str">
        <f>IFERROR(IF($F187="","",VLOOKUP($F187,'Data Mercado'!$A$7:$I$300,2,0)),"ND")</f>
      </c>
      <c r="H187" s="161" t="str">
        <f>IFERROR(IF($E187="","",IF($G187&gt;$E187,($E187/$G187)-1,"")),"")</f>
      </c>
      <c r="I187" s="159" t="str">
        <f t="shared" si="33"/>
        <v/>
      </c>
      <c r="J187" s="160" t="str">
        <f>IFERROR(IF($F187="","",VLOOKUP($F187,'Data Mercado'!$A$7:$I$300,3,0)),"ND")</f>
      </c>
      <c r="K187" s="161" t="str">
        <f>IFERROR(IF($E187="","",IF($J187&gt;$E187,($E187/$J187)-1,"")),"")</f>
      </c>
      <c r="L187" s="159" t="str">
        <f t="shared" si="35"/>
        <v/>
      </c>
      <c r="M187" s="160" t="str">
        <f>IFERROR(IF($F187="","",VLOOKUP($F187,'Data Mercado'!$A$7:$I$300,4,0)),"ND")</f>
      </c>
      <c r="N187" s="161" t="str">
        <f>IFERROR(IF($E187="","",IF($M187&gt;$E187,($E187/$M187)-1,"")),"")</f>
      </c>
      <c r="O187" s="159" t="str">
        <f t="shared" si="37"/>
        <v/>
      </c>
      <c r="P187" s="160" t="str">
        <f>IFERROR(IF($F187="","",VLOOKUP($F187,'Data Mercado'!$A$7:$I$300,5,0)),"ND")</f>
      </c>
      <c r="Q187" s="161" t="str">
        <f>IFERROR(IF($E187="","",IF($P187&gt;$E187,($E187/$P187)-1,"")),"")</f>
      </c>
      <c r="R187" s="159" t="str">
        <f t="shared" si="39"/>
        <v/>
      </c>
      <c r="S187" s="160" t="str">
        <f>IFERROR(IF($F187="","",VLOOKUP($F187,'Data Mercado'!$A$7:$I$300,6,0)),"ND")</f>
      </c>
      <c r="T187" s="161" t="str">
        <f>IFERROR(IF($E187="","",IF($S187&gt;$E187,($E187/$S187)-1,"")),"")</f>
      </c>
      <c r="U187" s="159" t="str">
        <f t="shared" si="41"/>
        <v/>
      </c>
      <c r="V187" s="160" t="str">
        <f>IFERROR(IF($F187="","",VLOOKUP($F187,'Data Mercado'!$A$7:$I$300,7,0)),"ND")</f>
      </c>
      <c r="W187" s="161" t="str">
        <f>IFERROR(IF($E187="","",IF($V187&gt;$E187,($E187/$V187)-1,"")),"")</f>
      </c>
      <c r="X187" s="159" t="str">
        <f t="shared" si="43"/>
        <v/>
      </c>
      <c r="Y187" s="160" t="str">
        <f>IFERROR(IF($F187="","",VLOOKUP($F187,'Data Mercado'!$A$7:$I$300,8,0)),"ND")</f>
      </c>
      <c r="Z187" s="161" t="str">
        <f>IFERROR(IF($E187="","",IF($Y187&gt;$E187,($E187/$Y187)-1,"")),"")</f>
      </c>
      <c r="AA187" s="159" t="str">
        <f t="shared" si="45"/>
        <v/>
      </c>
      <c r="AB187" s="160" t="str">
        <f>IFERROR(IF($F187="","",VLOOKUP($F187,'Data Mercado'!$A$7:$I$300,9,0)),"ND")</f>
      </c>
      <c r="AC187" s="161" t="str">
        <f>IFERROR(IF($E187="","",IF($AB187&gt;$E187,($E187/$AB187)-1,"")),"")</f>
      </c>
      <c r="AD187" s="159" t="str">
        <f t="shared" si="47"/>
        <v/>
      </c>
    </row>
    <row r="188" spans="1:30" s="162" customFormat="1" ht="19" customHeight="1">
      <c r="A188" s="164"/>
      <c r="B188" s="165"/>
      <c r="C188" s="143"/>
      <c r="D188" s="143"/>
      <c r="E188" s="196"/>
      <c r="F188" s="160"/>
      <c r="G188" s="160" t="str">
        <f>IFERROR(IF($F188="","",VLOOKUP($F188,'Data Mercado'!$A$7:$I$300,2,0)),"ND")</f>
      </c>
      <c r="H188" s="161" t="str">
        <f>IFERROR(IF($E188="","",IF($G188&gt;$E188,($E188/$G188)-1,"")),"")</f>
      </c>
      <c r="I188" s="159" t="str">
        <f t="shared" si="33"/>
        <v/>
      </c>
      <c r="J188" s="160" t="str">
        <f>IFERROR(IF($F188="","",VLOOKUP($F188,'Data Mercado'!$A$7:$I$300,3,0)),"ND")</f>
      </c>
      <c r="K188" s="161" t="str">
        <f>IFERROR(IF($E188="","",IF($J188&gt;$E188,($E188/$J188)-1,"")),"")</f>
      </c>
      <c r="L188" s="159" t="str">
        <f t="shared" si="35"/>
        <v/>
      </c>
      <c r="M188" s="160" t="str">
        <f>IFERROR(IF($F188="","",VLOOKUP($F188,'Data Mercado'!$A$7:$I$300,4,0)),"ND")</f>
      </c>
      <c r="N188" s="161" t="str">
        <f>IFERROR(IF($E188="","",IF($M188&gt;$E188,($E188/$M188)-1,"")),"")</f>
      </c>
      <c r="O188" s="159" t="str">
        <f t="shared" si="37"/>
        <v/>
      </c>
      <c r="P188" s="160" t="str">
        <f>IFERROR(IF($F188="","",VLOOKUP($F188,'Data Mercado'!$A$7:$I$300,5,0)),"ND")</f>
      </c>
      <c r="Q188" s="161" t="str">
        <f>IFERROR(IF($E188="","",IF($P188&gt;$E188,($E188/$P188)-1,"")),"")</f>
      </c>
      <c r="R188" s="159" t="str">
        <f t="shared" si="39"/>
        <v/>
      </c>
      <c r="S188" s="160" t="str">
        <f>IFERROR(IF($F188="","",VLOOKUP($F188,'Data Mercado'!$A$7:$I$300,6,0)),"ND")</f>
      </c>
      <c r="T188" s="161" t="str">
        <f>IFERROR(IF($E188="","",IF($S188&gt;$E188,($E188/$S188)-1,"")),"")</f>
      </c>
      <c r="U188" s="159" t="str">
        <f t="shared" si="41"/>
        <v/>
      </c>
      <c r="V188" s="160" t="str">
        <f>IFERROR(IF($F188="","",VLOOKUP($F188,'Data Mercado'!$A$7:$I$300,7,0)),"ND")</f>
      </c>
      <c r="W188" s="161" t="str">
        <f>IFERROR(IF($E188="","",IF($V188&gt;$E188,($E188/$V188)-1,"")),"")</f>
      </c>
      <c r="X188" s="159" t="str">
        <f t="shared" si="43"/>
        <v/>
      </c>
      <c r="Y188" s="160" t="str">
        <f>IFERROR(IF($F188="","",VLOOKUP($F188,'Data Mercado'!$A$7:$I$300,8,0)),"ND")</f>
      </c>
      <c r="Z188" s="161" t="str">
        <f>IFERROR(IF($E188="","",IF($Y188&gt;$E188,($E188/$Y188)-1,"")),"")</f>
      </c>
      <c r="AA188" s="159" t="str">
        <f t="shared" si="45"/>
        <v/>
      </c>
      <c r="AB188" s="160" t="str">
        <f>IFERROR(IF($F188="","",VLOOKUP($F188,'Data Mercado'!$A$7:$I$300,9,0)),"ND")</f>
      </c>
      <c r="AC188" s="161" t="str">
        <f>IFERROR(IF($E188="","",IF($AB188&gt;$E188,($E188/$AB188)-1,"")),"")</f>
      </c>
      <c r="AD188" s="159" t="str">
        <f t="shared" si="47"/>
        <v/>
      </c>
    </row>
    <row r="189" spans="1:30" s="162" customFormat="1" ht="19" customHeight="1">
      <c r="A189" s="164"/>
      <c r="B189" s="165"/>
      <c r="C189" s="143"/>
      <c r="D189" s="143"/>
      <c r="E189" s="196"/>
      <c r="F189" s="160"/>
      <c r="G189" s="160" t="str">
        <f>IFERROR(IF($F189="","",VLOOKUP($F189,'Data Mercado'!$A$7:$I$300,2,0)),"ND")</f>
      </c>
      <c r="H189" s="161" t="str">
        <f>IFERROR(IF($E189="","",IF($G189&gt;$E189,($E189/$G189)-1,"")),"")</f>
      </c>
      <c r="I189" s="159" t="str">
        <f t="shared" si="33"/>
        <v/>
      </c>
      <c r="J189" s="160" t="str">
        <f>IFERROR(IF($F189="","",VLOOKUP($F189,'Data Mercado'!$A$7:$I$300,3,0)),"ND")</f>
      </c>
      <c r="K189" s="161" t="str">
        <f>IFERROR(IF($E189="","",IF($J189&gt;$E189,($E189/$J189)-1,"")),"")</f>
      </c>
      <c r="L189" s="159" t="str">
        <f t="shared" si="35"/>
        <v/>
      </c>
      <c r="M189" s="160" t="str">
        <f>IFERROR(IF($F189="","",VLOOKUP($F189,'Data Mercado'!$A$7:$I$300,4,0)),"ND")</f>
      </c>
      <c r="N189" s="161" t="str">
        <f>IFERROR(IF($E189="","",IF($M189&gt;$E189,($E189/$M189)-1,"")),"")</f>
      </c>
      <c r="O189" s="159" t="str">
        <f t="shared" si="37"/>
        <v/>
      </c>
      <c r="P189" s="160" t="str">
        <f>IFERROR(IF($F189="","",VLOOKUP($F189,'Data Mercado'!$A$7:$I$300,5,0)),"ND")</f>
      </c>
      <c r="Q189" s="161" t="str">
        <f>IFERROR(IF($E189="","",IF($P189&gt;$E189,($E189/$P189)-1,"")),"")</f>
      </c>
      <c r="R189" s="159" t="str">
        <f t="shared" si="39"/>
        <v/>
      </c>
      <c r="S189" s="160" t="str">
        <f>IFERROR(IF($F189="","",VLOOKUP($F189,'Data Mercado'!$A$7:$I$300,6,0)),"ND")</f>
      </c>
      <c r="T189" s="161" t="str">
        <f>IFERROR(IF($E189="","",IF($S189&gt;$E189,($E189/$S189)-1,"")),"")</f>
      </c>
      <c r="U189" s="159" t="str">
        <f t="shared" si="41"/>
        <v/>
      </c>
      <c r="V189" s="160" t="str">
        <f>IFERROR(IF($F189="","",VLOOKUP($F189,'Data Mercado'!$A$7:$I$300,7,0)),"ND")</f>
      </c>
      <c r="W189" s="161" t="str">
        <f>IFERROR(IF($E189="","",IF($V189&gt;$E189,($E189/$V189)-1,"")),"")</f>
      </c>
      <c r="X189" s="159" t="str">
        <f t="shared" si="43"/>
        <v/>
      </c>
      <c r="Y189" s="160" t="str">
        <f>IFERROR(IF($F189="","",VLOOKUP($F189,'Data Mercado'!$A$7:$I$300,8,0)),"ND")</f>
      </c>
      <c r="Z189" s="161" t="str">
        <f>IFERROR(IF($E189="","",IF($Y189&gt;$E189,($E189/$Y189)-1,"")),"")</f>
      </c>
      <c r="AA189" s="159" t="str">
        <f t="shared" si="45"/>
        <v/>
      </c>
      <c r="AB189" s="160" t="str">
        <f>IFERROR(IF($F189="","",VLOOKUP($F189,'Data Mercado'!$A$7:$I$300,9,0)),"ND")</f>
      </c>
      <c r="AC189" s="161" t="str">
        <f>IFERROR(IF($E189="","",IF($AB189&gt;$E189,($E189/$AB189)-1,"")),"")</f>
      </c>
      <c r="AD189" s="159" t="str">
        <f t="shared" si="47"/>
        <v/>
      </c>
    </row>
    <row r="190" spans="1:30" s="162" customFormat="1" ht="19" customHeight="1">
      <c r="A190" s="164"/>
      <c r="B190" s="165"/>
      <c r="C190" s="143"/>
      <c r="D190" s="143"/>
      <c r="E190" s="196"/>
      <c r="F190" s="160"/>
      <c r="G190" s="160" t="str">
        <f>IFERROR(IF($F190="","",VLOOKUP($F190,'Data Mercado'!$A$7:$I$300,2,0)),"ND")</f>
      </c>
      <c r="H190" s="161" t="str">
        <f>IFERROR(IF($E190="","",IF($G190&gt;$E190,($E190/$G190)-1,"")),"")</f>
      </c>
      <c r="I190" s="159" t="str">
        <f t="shared" si="33"/>
        <v/>
      </c>
      <c r="J190" s="160" t="str">
        <f>IFERROR(IF($F190="","",VLOOKUP($F190,'Data Mercado'!$A$7:$I$300,3,0)),"ND")</f>
      </c>
      <c r="K190" s="161" t="str">
        <f>IFERROR(IF($E190="","",IF($J190&gt;$E190,($E190/$J190)-1,"")),"")</f>
      </c>
      <c r="L190" s="159" t="str">
        <f t="shared" si="35"/>
        <v/>
      </c>
      <c r="M190" s="160" t="str">
        <f>IFERROR(IF($F190="","",VLOOKUP($F190,'Data Mercado'!$A$7:$I$300,4,0)),"ND")</f>
      </c>
      <c r="N190" s="161" t="str">
        <f>IFERROR(IF($E190="","",IF($M190&gt;$E190,($E190/$M190)-1,"")),"")</f>
      </c>
      <c r="O190" s="159" t="str">
        <f t="shared" si="37"/>
        <v/>
      </c>
      <c r="P190" s="160" t="str">
        <f>IFERROR(IF($F190="","",VLOOKUP($F190,'Data Mercado'!$A$7:$I$300,5,0)),"ND")</f>
      </c>
      <c r="Q190" s="161" t="str">
        <f>IFERROR(IF($E190="","",IF($P190&gt;$E190,($E190/$P190)-1,"")),"")</f>
      </c>
      <c r="R190" s="159" t="str">
        <f t="shared" si="39"/>
        <v/>
      </c>
      <c r="S190" s="160" t="str">
        <f>IFERROR(IF($F190="","",VLOOKUP($F190,'Data Mercado'!$A$7:$I$300,6,0)),"ND")</f>
      </c>
      <c r="T190" s="161" t="str">
        <f>IFERROR(IF($E190="","",IF($S190&gt;$E190,($E190/$S190)-1,"")),"")</f>
      </c>
      <c r="U190" s="159" t="str">
        <f t="shared" si="41"/>
        <v/>
      </c>
      <c r="V190" s="160" t="str">
        <f>IFERROR(IF($F190="","",VLOOKUP($F190,'Data Mercado'!$A$7:$I$300,7,0)),"ND")</f>
      </c>
      <c r="W190" s="161" t="str">
        <f>IFERROR(IF($E190="","",IF($V190&gt;$E190,($E190/$V190)-1,"")),"")</f>
      </c>
      <c r="X190" s="159" t="str">
        <f t="shared" si="43"/>
        <v/>
      </c>
      <c r="Y190" s="160" t="str">
        <f>IFERROR(IF($F190="","",VLOOKUP($F190,'Data Mercado'!$A$7:$I$300,8,0)),"ND")</f>
      </c>
      <c r="Z190" s="161" t="str">
        <f>IFERROR(IF($E190="","",IF($Y190&gt;$E190,($E190/$Y190)-1,"")),"")</f>
      </c>
      <c r="AA190" s="159" t="str">
        <f t="shared" si="45"/>
        <v/>
      </c>
      <c r="AB190" s="160" t="str">
        <f>IFERROR(IF($F190="","",VLOOKUP($F190,'Data Mercado'!$A$7:$I$300,9,0)),"ND")</f>
      </c>
      <c r="AC190" s="161" t="str">
        <f>IFERROR(IF($E190="","",IF($AB190&gt;$E190,($E190/$AB190)-1,"")),"")</f>
      </c>
      <c r="AD190" s="159" t="str">
        <f t="shared" si="47"/>
        <v/>
      </c>
    </row>
    <row r="191" spans="1:30" s="162" customFormat="1" ht="19" customHeight="1">
      <c r="A191" s="164"/>
      <c r="B191" s="165"/>
      <c r="C191" s="143"/>
      <c r="D191" s="143"/>
      <c r="E191" s="196"/>
      <c r="F191" s="160"/>
      <c r="G191" s="160" t="str">
        <f>IFERROR(IF($F191="","",VLOOKUP($F191,'Data Mercado'!$A$7:$I$300,2,0)),"ND")</f>
      </c>
      <c r="H191" s="161" t="str">
        <f>IFERROR(IF($E191="","",IF($G191&gt;$E191,($E191/$G191)-1,"")),"")</f>
      </c>
      <c r="I191" s="159" t="str">
        <f t="shared" si="33"/>
        <v/>
      </c>
      <c r="J191" s="160" t="str">
        <f>IFERROR(IF($F191="","",VLOOKUP($F191,'Data Mercado'!$A$7:$I$300,3,0)),"ND")</f>
      </c>
      <c r="K191" s="161" t="str">
        <f>IFERROR(IF($E191="","",IF($J191&gt;$E191,($E191/$J191)-1,"")),"")</f>
      </c>
      <c r="L191" s="159" t="str">
        <f t="shared" si="35"/>
        <v/>
      </c>
      <c r="M191" s="160" t="str">
        <f>IFERROR(IF($F191="","",VLOOKUP($F191,'Data Mercado'!$A$7:$I$300,4,0)),"ND")</f>
      </c>
      <c r="N191" s="161" t="str">
        <f>IFERROR(IF($E191="","",IF($M191&gt;$E191,($E191/$M191)-1,"")),"")</f>
      </c>
      <c r="O191" s="159" t="str">
        <f t="shared" si="37"/>
        <v/>
      </c>
      <c r="P191" s="160" t="str">
        <f>IFERROR(IF($F191="","",VLOOKUP($F191,'Data Mercado'!$A$7:$I$300,5,0)),"ND")</f>
      </c>
      <c r="Q191" s="161" t="str">
        <f>IFERROR(IF($E191="","",IF($P191&gt;$E191,($E191/$P191)-1,"")),"")</f>
      </c>
      <c r="R191" s="159" t="str">
        <f t="shared" si="39"/>
        <v/>
      </c>
      <c r="S191" s="160" t="str">
        <f>IFERROR(IF($F191="","",VLOOKUP($F191,'Data Mercado'!$A$7:$I$300,6,0)),"ND")</f>
      </c>
      <c r="T191" s="161" t="str">
        <f>IFERROR(IF($E191="","",IF($S191&gt;$E191,($E191/$S191)-1,"")),"")</f>
      </c>
      <c r="U191" s="159" t="str">
        <f t="shared" si="41"/>
        <v/>
      </c>
      <c r="V191" s="160" t="str">
        <f>IFERROR(IF($F191="","",VLOOKUP($F191,'Data Mercado'!$A$7:$I$300,7,0)),"ND")</f>
      </c>
      <c r="W191" s="161" t="str">
        <f>IFERROR(IF($E191="","",IF($V191&gt;$E191,($E191/$V191)-1,"")),"")</f>
      </c>
      <c r="X191" s="159" t="str">
        <f t="shared" si="43"/>
        <v/>
      </c>
      <c r="Y191" s="160" t="str">
        <f>IFERROR(IF($F191="","",VLOOKUP($F191,'Data Mercado'!$A$7:$I$300,8,0)),"ND")</f>
      </c>
      <c r="Z191" s="161" t="str">
        <f>IFERROR(IF($E191="","",IF($Y191&gt;$E191,($E191/$Y191)-1,"")),"")</f>
      </c>
      <c r="AA191" s="159" t="str">
        <f t="shared" si="45"/>
        <v/>
      </c>
      <c r="AB191" s="160" t="str">
        <f>IFERROR(IF($F191="","",VLOOKUP($F191,'Data Mercado'!$A$7:$I$300,9,0)),"ND")</f>
      </c>
      <c r="AC191" s="161" t="str">
        <f>IFERROR(IF($E191="","",IF($AB191&gt;$E191,($E191/$AB191)-1,"")),"")</f>
      </c>
      <c r="AD191" s="159" t="str">
        <f t="shared" si="47"/>
        <v/>
      </c>
    </row>
    <row r="192" spans="1:30" s="162" customFormat="1" ht="19" customHeight="1">
      <c r="A192" s="164"/>
      <c r="B192" s="165"/>
      <c r="C192" s="143"/>
      <c r="D192" s="143"/>
      <c r="E192" s="196"/>
      <c r="F192" s="160"/>
      <c r="G192" s="160" t="str">
        <f>IFERROR(IF($F192="","",VLOOKUP($F192,'Data Mercado'!$A$7:$I$300,2,0)),"ND")</f>
      </c>
      <c r="H192" s="161" t="str">
        <f>IFERROR(IF($E192="","",IF($G192&gt;$E192,($E192/$G192)-1,"")),"")</f>
      </c>
      <c r="I192" s="159" t="str">
        <f t="shared" si="33"/>
        <v/>
      </c>
      <c r="J192" s="160" t="str">
        <f>IFERROR(IF($F192="","",VLOOKUP($F192,'Data Mercado'!$A$7:$I$300,3,0)),"ND")</f>
      </c>
      <c r="K192" s="161" t="str">
        <f>IFERROR(IF($E192="","",IF($J192&gt;$E192,($E192/$J192)-1,"")),"")</f>
      </c>
      <c r="L192" s="159" t="str">
        <f t="shared" si="35"/>
        <v/>
      </c>
      <c r="M192" s="160" t="str">
        <f>IFERROR(IF($F192="","",VLOOKUP($F192,'Data Mercado'!$A$7:$I$300,4,0)),"ND")</f>
      </c>
      <c r="N192" s="161" t="str">
        <f>IFERROR(IF($E192="","",IF($M192&gt;$E192,($E192/$M192)-1,"")),"")</f>
      </c>
      <c r="O192" s="159" t="str">
        <f t="shared" si="37"/>
        <v/>
      </c>
      <c r="P192" s="160" t="str">
        <f>IFERROR(IF($F192="","",VLOOKUP($F192,'Data Mercado'!$A$7:$I$300,5,0)),"ND")</f>
      </c>
      <c r="Q192" s="161" t="str">
        <f>IFERROR(IF($E192="","",IF($P192&gt;$E192,($E192/$P192)-1,"")),"")</f>
      </c>
      <c r="R192" s="159" t="str">
        <f t="shared" si="39"/>
        <v/>
      </c>
      <c r="S192" s="160" t="str">
        <f>IFERROR(IF($F192="","",VLOOKUP($F192,'Data Mercado'!$A$7:$I$300,6,0)),"ND")</f>
      </c>
      <c r="T192" s="161" t="str">
        <f>IFERROR(IF($E192="","",IF($S192&gt;$E192,($E192/$S192)-1,"")),"")</f>
      </c>
      <c r="U192" s="159" t="str">
        <f t="shared" si="41"/>
        <v/>
      </c>
      <c r="V192" s="160" t="str">
        <f>IFERROR(IF($F192="","",VLOOKUP($F192,'Data Mercado'!$A$7:$I$300,7,0)),"ND")</f>
      </c>
      <c r="W192" s="161" t="str">
        <f>IFERROR(IF($E192="","",IF($V192&gt;$E192,($E192/$V192)-1,"")),"")</f>
      </c>
      <c r="X192" s="159" t="str">
        <f t="shared" si="43"/>
        <v/>
      </c>
      <c r="Y192" s="160" t="str">
        <f>IFERROR(IF($F192="","",VLOOKUP($F192,'Data Mercado'!$A$7:$I$300,8,0)),"ND")</f>
      </c>
      <c r="Z192" s="161" t="str">
        <f>IFERROR(IF($E192="","",IF($Y192&gt;$E192,($E192/$Y192)-1,"")),"")</f>
      </c>
      <c r="AA192" s="159" t="str">
        <f t="shared" si="45"/>
        <v/>
      </c>
      <c r="AB192" s="160" t="str">
        <f>IFERROR(IF($F192="","",VLOOKUP($F192,'Data Mercado'!$A$7:$I$300,9,0)),"ND")</f>
      </c>
      <c r="AC192" s="161" t="str">
        <f>IFERROR(IF($E192="","",IF($AB192&gt;$E192,($E192/$AB192)-1,"")),"")</f>
      </c>
      <c r="AD192" s="159" t="str">
        <f t="shared" si="47"/>
        <v/>
      </c>
    </row>
    <row r="193" spans="1:30" s="162" customFormat="1" ht="19" customHeight="1">
      <c r="A193" s="164"/>
      <c r="B193" s="165"/>
      <c r="C193" s="143"/>
      <c r="D193" s="143"/>
      <c r="E193" s="196"/>
      <c r="F193" s="160"/>
      <c r="G193" s="160" t="str">
        <f>IFERROR(IF($F193="","",VLOOKUP($F193,'Data Mercado'!$A$7:$I$300,2,0)),"ND")</f>
      </c>
      <c r="H193" s="161" t="str">
        <f>IFERROR(IF($E193="","",IF($G193&gt;$E193,($E193/$G193)-1,"")),"")</f>
      </c>
      <c r="I193" s="159" t="str">
        <f t="shared" si="33"/>
        <v/>
      </c>
      <c r="J193" s="160" t="str">
        <f>IFERROR(IF($F193="","",VLOOKUP($F193,'Data Mercado'!$A$7:$I$300,3,0)),"ND")</f>
      </c>
      <c r="K193" s="161" t="str">
        <f>IFERROR(IF($E193="","",IF($J193&gt;$E193,($E193/$J193)-1,"")),"")</f>
      </c>
      <c r="L193" s="159" t="str">
        <f t="shared" si="35"/>
        <v/>
      </c>
      <c r="M193" s="160" t="str">
        <f>IFERROR(IF($F193="","",VLOOKUP($F193,'Data Mercado'!$A$7:$I$300,4,0)),"ND")</f>
      </c>
      <c r="N193" s="161" t="str">
        <f>IFERROR(IF($E193="","",IF($M193&gt;$E193,($E193/$M193)-1,"")),"")</f>
      </c>
      <c r="O193" s="159" t="str">
        <f t="shared" si="37"/>
        <v/>
      </c>
      <c r="P193" s="160" t="str">
        <f>IFERROR(IF($F193="","",VLOOKUP($F193,'Data Mercado'!$A$7:$I$300,5,0)),"ND")</f>
      </c>
      <c r="Q193" s="161" t="str">
        <f>IFERROR(IF($E193="","",IF($P193&gt;$E193,($E193/$P193)-1,"")),"")</f>
      </c>
      <c r="R193" s="159" t="str">
        <f t="shared" si="39"/>
        <v/>
      </c>
      <c r="S193" s="160" t="str">
        <f>IFERROR(IF($F193="","",VLOOKUP($F193,'Data Mercado'!$A$7:$I$300,6,0)),"ND")</f>
      </c>
      <c r="T193" s="161" t="str">
        <f>IFERROR(IF($E193="","",IF($S193&gt;$E193,($E193/$S193)-1,"")),"")</f>
      </c>
      <c r="U193" s="159" t="str">
        <f t="shared" si="41"/>
        <v/>
      </c>
      <c r="V193" s="160" t="str">
        <f>IFERROR(IF($F193="","",VLOOKUP($F193,'Data Mercado'!$A$7:$I$300,7,0)),"ND")</f>
      </c>
      <c r="W193" s="161" t="str">
        <f>IFERROR(IF($E193="","",IF($V193&gt;$E193,($E193/$V193)-1,"")),"")</f>
      </c>
      <c r="X193" s="159" t="str">
        <f t="shared" si="43"/>
        <v/>
      </c>
      <c r="Y193" s="160" t="str">
        <f>IFERROR(IF($F193="","",VLOOKUP($F193,'Data Mercado'!$A$7:$I$300,8,0)),"ND")</f>
      </c>
      <c r="Z193" s="161" t="str">
        <f>IFERROR(IF($E193="","",IF($Y193&gt;$E193,($E193/$Y193)-1,"")),"")</f>
      </c>
      <c r="AA193" s="159" t="str">
        <f t="shared" si="45"/>
        <v/>
      </c>
      <c r="AB193" s="160" t="str">
        <f>IFERROR(IF($F193="","",VLOOKUP($F193,'Data Mercado'!$A$7:$I$300,9,0)),"ND")</f>
      </c>
      <c r="AC193" s="161" t="str">
        <f>IFERROR(IF($E193="","",IF($AB193&gt;$E193,($E193/$AB193)-1,"")),"")</f>
      </c>
      <c r="AD193" s="159" t="str">
        <f t="shared" si="47"/>
        <v/>
      </c>
    </row>
    <row r="194" spans="1:30" s="162" customFormat="1" ht="19" customHeight="1">
      <c r="A194" s="164"/>
      <c r="B194" s="165"/>
      <c r="C194" s="143"/>
      <c r="D194" s="143"/>
      <c r="E194" s="196"/>
      <c r="F194" s="160"/>
      <c r="G194" s="160" t="str">
        <f>IFERROR(IF($F194="","",VLOOKUP($F194,'Data Mercado'!$A$7:$I$300,2,0)),"ND")</f>
      </c>
      <c r="H194" s="161" t="str">
        <f>IFERROR(IF($E194="","",IF($G194&gt;$E194,($E194/$G194)-1,"")),"")</f>
      </c>
      <c r="I194" s="159" t="str">
        <f t="shared" si="33"/>
        <v/>
      </c>
      <c r="J194" s="160" t="str">
        <f>IFERROR(IF($F194="","",VLOOKUP($F194,'Data Mercado'!$A$7:$I$300,3,0)),"ND")</f>
      </c>
      <c r="K194" s="161" t="str">
        <f>IFERROR(IF($E194="","",IF($J194&gt;$E194,($E194/$J194)-1,"")),"")</f>
      </c>
      <c r="L194" s="159" t="str">
        <f t="shared" si="35"/>
        <v/>
      </c>
      <c r="M194" s="160" t="str">
        <f>IFERROR(IF($F194="","",VLOOKUP($F194,'Data Mercado'!$A$7:$I$300,4,0)),"ND")</f>
      </c>
      <c r="N194" s="161" t="str">
        <f>IFERROR(IF($E194="","",IF($M194&gt;$E194,($E194/$M194)-1,"")),"")</f>
      </c>
      <c r="O194" s="159" t="str">
        <f t="shared" si="37"/>
        <v/>
      </c>
      <c r="P194" s="160" t="str">
        <f>IFERROR(IF($F194="","",VLOOKUP($F194,'Data Mercado'!$A$7:$I$300,5,0)),"ND")</f>
      </c>
      <c r="Q194" s="161" t="str">
        <f>IFERROR(IF($E194="","",IF($P194&gt;$E194,($E194/$P194)-1,"")),"")</f>
      </c>
      <c r="R194" s="159" t="str">
        <f t="shared" si="39"/>
        <v/>
      </c>
      <c r="S194" s="160" t="str">
        <f>IFERROR(IF($F194="","",VLOOKUP($F194,'Data Mercado'!$A$7:$I$300,6,0)),"ND")</f>
      </c>
      <c r="T194" s="161" t="str">
        <f>IFERROR(IF($E194="","",IF($S194&gt;$E194,($E194/$S194)-1,"")),"")</f>
      </c>
      <c r="U194" s="159" t="str">
        <f t="shared" si="41"/>
        <v/>
      </c>
      <c r="V194" s="160" t="str">
        <f>IFERROR(IF($F194="","",VLOOKUP($F194,'Data Mercado'!$A$7:$I$300,7,0)),"ND")</f>
      </c>
      <c r="W194" s="161" t="str">
        <f>IFERROR(IF($E194="","",IF($V194&gt;$E194,($E194/$V194)-1,"")),"")</f>
      </c>
      <c r="X194" s="159" t="str">
        <f t="shared" si="43"/>
        <v/>
      </c>
      <c r="Y194" s="160" t="str">
        <f>IFERROR(IF($F194="","",VLOOKUP($F194,'Data Mercado'!$A$7:$I$300,8,0)),"ND")</f>
      </c>
      <c r="Z194" s="161" t="str">
        <f>IFERROR(IF($E194="","",IF($Y194&gt;$E194,($E194/$Y194)-1,"")),"")</f>
      </c>
      <c r="AA194" s="159" t="str">
        <f t="shared" si="45"/>
        <v/>
      </c>
      <c r="AB194" s="160" t="str">
        <f>IFERROR(IF($F194="","",VLOOKUP($F194,'Data Mercado'!$A$7:$I$300,9,0)),"ND")</f>
      </c>
      <c r="AC194" s="161" t="str">
        <f>IFERROR(IF($E194="","",IF($AB194&gt;$E194,($E194/$AB194)-1,"")),"")</f>
      </c>
      <c r="AD194" s="159" t="str">
        <f t="shared" si="47"/>
        <v/>
      </c>
    </row>
    <row r="195" spans="1:30" s="162" customFormat="1" ht="19" customHeight="1">
      <c r="A195" s="164"/>
      <c r="B195" s="165"/>
      <c r="C195" s="143"/>
      <c r="D195" s="143"/>
      <c r="E195" s="196"/>
      <c r="F195" s="160"/>
      <c r="G195" s="160" t="str">
        <f>IFERROR(IF($F195="","",VLOOKUP($F195,'Data Mercado'!$A$7:$I$300,2,0)),"ND")</f>
      </c>
      <c r="H195" s="161" t="str">
        <f>IFERROR(IF($E195="","",IF($G195&gt;$E195,($E195/$G195)-1,"")),"")</f>
      </c>
      <c r="I195" s="159" t="str">
        <f t="shared" si="33"/>
        <v/>
      </c>
      <c r="J195" s="160" t="str">
        <f>IFERROR(IF($F195="","",VLOOKUP($F195,'Data Mercado'!$A$7:$I$300,3,0)),"ND")</f>
      </c>
      <c r="K195" s="161" t="str">
        <f>IFERROR(IF($E195="","",IF($J195&gt;$E195,($E195/$J195)-1,"")),"")</f>
      </c>
      <c r="L195" s="159" t="str">
        <f t="shared" si="35"/>
        <v/>
      </c>
      <c r="M195" s="160" t="str">
        <f>IFERROR(IF($F195="","",VLOOKUP($F195,'Data Mercado'!$A$7:$I$300,4,0)),"ND")</f>
      </c>
      <c r="N195" s="161" t="str">
        <f>IFERROR(IF($E195="","",IF($M195&gt;$E195,($E195/$M195)-1,"")),"")</f>
      </c>
      <c r="O195" s="159" t="str">
        <f t="shared" si="37"/>
        <v/>
      </c>
      <c r="P195" s="160" t="str">
        <f>IFERROR(IF($F195="","",VLOOKUP($F195,'Data Mercado'!$A$7:$I$300,5,0)),"ND")</f>
      </c>
      <c r="Q195" s="161" t="str">
        <f>IFERROR(IF($E195="","",IF($P195&gt;$E195,($E195/$P195)-1,"")),"")</f>
      </c>
      <c r="R195" s="159" t="str">
        <f t="shared" si="39"/>
        <v/>
      </c>
      <c r="S195" s="160" t="str">
        <f>IFERROR(IF($F195="","",VLOOKUP($F195,'Data Mercado'!$A$7:$I$300,6,0)),"ND")</f>
      </c>
      <c r="T195" s="161" t="str">
        <f>IFERROR(IF($E195="","",IF($S195&gt;$E195,($E195/$S195)-1,"")),"")</f>
      </c>
      <c r="U195" s="159" t="str">
        <f t="shared" si="41"/>
        <v/>
      </c>
      <c r="V195" s="160" t="str">
        <f>IFERROR(IF($F195="","",VLOOKUP($F195,'Data Mercado'!$A$7:$I$300,7,0)),"ND")</f>
      </c>
      <c r="W195" s="161" t="str">
        <f>IFERROR(IF($E195="","",IF($V195&gt;$E195,($E195/$V195)-1,"")),"")</f>
      </c>
      <c r="X195" s="159" t="str">
        <f t="shared" si="43"/>
        <v/>
      </c>
      <c r="Y195" s="160" t="str">
        <f>IFERROR(IF($F195="","",VLOOKUP($F195,'Data Mercado'!$A$7:$I$300,8,0)),"ND")</f>
      </c>
      <c r="Z195" s="161" t="str">
        <f>IFERROR(IF($E195="","",IF($Y195&gt;$E195,($E195/$Y195)-1,"")),"")</f>
      </c>
      <c r="AA195" s="159" t="str">
        <f t="shared" si="45"/>
        <v/>
      </c>
      <c r="AB195" s="160" t="str">
        <f>IFERROR(IF($F195="","",VLOOKUP($F195,'Data Mercado'!$A$7:$I$300,9,0)),"ND")</f>
      </c>
      <c r="AC195" s="161" t="str">
        <f>IFERROR(IF($E195="","",IF($AB195&gt;$E195,($E195/$AB195)-1,"")),"")</f>
      </c>
      <c r="AD195" s="159" t="str">
        <f t="shared" si="47"/>
        <v/>
      </c>
    </row>
    <row r="196" spans="1:30" s="162" customFormat="1" ht="19" customHeight="1">
      <c r="A196" s="164"/>
      <c r="B196" s="165"/>
      <c r="C196" s="143"/>
      <c r="D196" s="143"/>
      <c r="E196" s="196"/>
      <c r="F196" s="160"/>
      <c r="G196" s="160" t="str">
        <f>IFERROR(IF($F196="","",VLOOKUP($F196,'Data Mercado'!$A$7:$I$300,2,0)),"ND")</f>
      </c>
      <c r="H196" s="161" t="str">
        <f>IFERROR(IF($E196="","",IF($G196&gt;$E196,($E196/$G196)-1,"")),"")</f>
      </c>
      <c r="I196" s="159" t="str">
        <f t="shared" si="33"/>
        <v/>
      </c>
      <c r="J196" s="160" t="str">
        <f>IFERROR(IF($F196="","",VLOOKUP($F196,'Data Mercado'!$A$7:$I$300,3,0)),"ND")</f>
      </c>
      <c r="K196" s="161" t="str">
        <f>IFERROR(IF($E196="","",IF($J196&gt;$E196,($E196/$J196)-1,"")),"")</f>
      </c>
      <c r="L196" s="159" t="str">
        <f t="shared" si="35"/>
        <v/>
      </c>
      <c r="M196" s="160" t="str">
        <f>IFERROR(IF($F196="","",VLOOKUP($F196,'Data Mercado'!$A$7:$I$300,4,0)),"ND")</f>
      </c>
      <c r="N196" s="161" t="str">
        <f>IFERROR(IF($E196="","",IF($M196&gt;$E196,($E196/$M196)-1,"")),"")</f>
      </c>
      <c r="O196" s="159" t="str">
        <f t="shared" si="37"/>
        <v/>
      </c>
      <c r="P196" s="160" t="str">
        <f>IFERROR(IF($F196="","",VLOOKUP($F196,'Data Mercado'!$A$7:$I$300,5,0)),"ND")</f>
      </c>
      <c r="Q196" s="161" t="str">
        <f>IFERROR(IF($E196="","",IF($P196&gt;$E196,($E196/$P196)-1,"")),"")</f>
      </c>
      <c r="R196" s="159" t="str">
        <f t="shared" si="39"/>
        <v/>
      </c>
      <c r="S196" s="160" t="str">
        <f>IFERROR(IF($F196="","",VLOOKUP($F196,'Data Mercado'!$A$7:$I$300,6,0)),"ND")</f>
      </c>
      <c r="T196" s="161" t="str">
        <f>IFERROR(IF($E196="","",IF($S196&gt;$E196,($E196/$S196)-1,"")),"")</f>
      </c>
      <c r="U196" s="159" t="str">
        <f t="shared" si="41"/>
        <v/>
      </c>
      <c r="V196" s="160" t="str">
        <f>IFERROR(IF($F196="","",VLOOKUP($F196,'Data Mercado'!$A$7:$I$300,7,0)),"ND")</f>
      </c>
      <c r="W196" s="161" t="str">
        <f>IFERROR(IF($E196="","",IF($V196&gt;$E196,($E196/$V196)-1,"")),"")</f>
      </c>
      <c r="X196" s="159" t="str">
        <f t="shared" si="43"/>
        <v/>
      </c>
      <c r="Y196" s="160" t="str">
        <f>IFERROR(IF($F196="","",VLOOKUP($F196,'Data Mercado'!$A$7:$I$300,8,0)),"ND")</f>
      </c>
      <c r="Z196" s="161" t="str">
        <f>IFERROR(IF($E196="","",IF($Y196&gt;$E196,($E196/$Y196)-1,"")),"")</f>
      </c>
      <c r="AA196" s="159" t="str">
        <f t="shared" si="45"/>
        <v/>
      </c>
      <c r="AB196" s="160" t="str">
        <f>IFERROR(IF($F196="","",VLOOKUP($F196,'Data Mercado'!$A$7:$I$300,9,0)),"ND")</f>
      </c>
      <c r="AC196" s="161" t="str">
        <f>IFERROR(IF($E196="","",IF($AB196&gt;$E196,($E196/$AB196)-1,"")),"")</f>
      </c>
      <c r="AD196" s="159" t="str">
        <f t="shared" si="47"/>
        <v/>
      </c>
    </row>
    <row r="197" spans="1:30" s="162" customFormat="1" ht="19" customHeight="1">
      <c r="A197" s="164"/>
      <c r="B197" s="165"/>
      <c r="C197" s="143"/>
      <c r="D197" s="143"/>
      <c r="E197" s="196"/>
      <c r="F197" s="160"/>
      <c r="G197" s="160" t="str">
        <f>IFERROR(IF($F197="","",VLOOKUP($F197,'Data Mercado'!$A$7:$I$300,2,0)),"ND")</f>
      </c>
      <c r="H197" s="161" t="str">
        <f>IFERROR(IF($E197="","",IF($G197&gt;$E197,($E197/$G197)-1,"")),"")</f>
      </c>
      <c r="I197" s="159" t="str">
        <f t="shared" si="33"/>
        <v/>
      </c>
      <c r="J197" s="160" t="str">
        <f>IFERROR(IF($F197="","",VLOOKUP($F197,'Data Mercado'!$A$7:$I$300,3,0)),"ND")</f>
      </c>
      <c r="K197" s="161" t="str">
        <f>IFERROR(IF($E197="","",IF($J197&gt;$E197,($E197/$J197)-1,"")),"")</f>
      </c>
      <c r="L197" s="159" t="str">
        <f t="shared" si="35"/>
        <v/>
      </c>
      <c r="M197" s="160" t="str">
        <f>IFERROR(IF($F197="","",VLOOKUP($F197,'Data Mercado'!$A$7:$I$300,4,0)),"ND")</f>
      </c>
      <c r="N197" s="161" t="str">
        <f>IFERROR(IF($E197="","",IF($M197&gt;$E197,($E197/$M197)-1,"")),"")</f>
      </c>
      <c r="O197" s="159" t="str">
        <f t="shared" si="37"/>
        <v/>
      </c>
      <c r="P197" s="160" t="str">
        <f>IFERROR(IF($F197="","",VLOOKUP($F197,'Data Mercado'!$A$7:$I$300,5,0)),"ND")</f>
      </c>
      <c r="Q197" s="161" t="str">
        <f>IFERROR(IF($E197="","",IF($P197&gt;$E197,($E197/$P197)-1,"")),"")</f>
      </c>
      <c r="R197" s="159" t="str">
        <f t="shared" si="39"/>
        <v/>
      </c>
      <c r="S197" s="160" t="str">
        <f>IFERROR(IF($F197="","",VLOOKUP($F197,'Data Mercado'!$A$7:$I$300,6,0)),"ND")</f>
      </c>
      <c r="T197" s="161" t="str">
        <f>IFERROR(IF($E197="","",IF($S197&gt;$E197,($E197/$S197)-1,"")),"")</f>
      </c>
      <c r="U197" s="159" t="str">
        <f t="shared" si="41"/>
        <v/>
      </c>
      <c r="V197" s="160" t="str">
        <f>IFERROR(IF($F197="","",VLOOKUP($F197,'Data Mercado'!$A$7:$I$300,7,0)),"ND")</f>
      </c>
      <c r="W197" s="161" t="str">
        <f>IFERROR(IF($E197="","",IF($V197&gt;$E197,($E197/$V197)-1,"")),"")</f>
      </c>
      <c r="X197" s="159" t="str">
        <f t="shared" si="43"/>
        <v/>
      </c>
      <c r="Y197" s="160" t="str">
        <f>IFERROR(IF($F197="","",VLOOKUP($F197,'Data Mercado'!$A$7:$I$300,8,0)),"ND")</f>
      </c>
      <c r="Z197" s="161" t="str">
        <f>IFERROR(IF($E197="","",IF($Y197&gt;$E197,($E197/$Y197)-1,"")),"")</f>
      </c>
      <c r="AA197" s="159" t="str">
        <f t="shared" si="45"/>
        <v/>
      </c>
      <c r="AB197" s="160" t="str">
        <f>IFERROR(IF($F197="","",VLOOKUP($F197,'Data Mercado'!$A$7:$I$300,9,0)),"ND")</f>
      </c>
      <c r="AC197" s="161" t="str">
        <f>IFERROR(IF($E197="","",IF($AB197&gt;$E197,($E197/$AB197)-1,"")),"")</f>
      </c>
      <c r="AD197" s="159" t="str">
        <f t="shared" si="47"/>
        <v/>
      </c>
    </row>
    <row r="198" spans="1:30" s="162" customFormat="1" ht="19" customHeight="1">
      <c r="A198" s="164"/>
      <c r="B198" s="165"/>
      <c r="C198" s="143"/>
      <c r="D198" s="143"/>
      <c r="E198" s="196"/>
      <c r="F198" s="160"/>
      <c r="G198" s="160" t="str">
        <f>IFERROR(IF($F198="","",VLOOKUP($F198,'Data Mercado'!$A$7:$I$300,2,0)),"ND")</f>
      </c>
      <c r="H198" s="161" t="str">
        <f>IFERROR(IF($E198="","",IF($G198&gt;$E198,($E198/$G198)-1,"")),"")</f>
      </c>
      <c r="I198" s="159" t="str">
        <f t="shared" si="33"/>
        <v/>
      </c>
      <c r="J198" s="160" t="str">
        <f>IFERROR(IF($F198="","",VLOOKUP($F198,'Data Mercado'!$A$7:$I$300,3,0)),"ND")</f>
      </c>
      <c r="K198" s="161" t="str">
        <f>IFERROR(IF($E198="","",IF($J198&gt;$E198,($E198/$J198)-1,"")),"")</f>
      </c>
      <c r="L198" s="159" t="str">
        <f t="shared" si="35"/>
        <v/>
      </c>
      <c r="M198" s="160" t="str">
        <f>IFERROR(IF($F198="","",VLOOKUP($F198,'Data Mercado'!$A$7:$I$300,4,0)),"ND")</f>
      </c>
      <c r="N198" s="161" t="str">
        <f>IFERROR(IF($E198="","",IF($M198&gt;$E198,($E198/$M198)-1,"")),"")</f>
      </c>
      <c r="O198" s="159" t="str">
        <f t="shared" si="37"/>
        <v/>
      </c>
      <c r="P198" s="160" t="str">
        <f>IFERROR(IF($F198="","",VLOOKUP($F198,'Data Mercado'!$A$7:$I$300,5,0)),"ND")</f>
      </c>
      <c r="Q198" s="161" t="str">
        <f>IFERROR(IF($E198="","",IF($P198&gt;$E198,($E198/$P198)-1,"")),"")</f>
      </c>
      <c r="R198" s="159" t="str">
        <f t="shared" si="39"/>
        <v/>
      </c>
      <c r="S198" s="160" t="str">
        <f>IFERROR(IF($F198="","",VLOOKUP($F198,'Data Mercado'!$A$7:$I$300,6,0)),"ND")</f>
      </c>
      <c r="T198" s="161" t="str">
        <f>IFERROR(IF($E198="","",IF($S198&gt;$E198,($E198/$S198)-1,"")),"")</f>
      </c>
      <c r="U198" s="159" t="str">
        <f t="shared" si="41"/>
        <v/>
      </c>
      <c r="V198" s="160" t="str">
        <f>IFERROR(IF($F198="","",VLOOKUP($F198,'Data Mercado'!$A$7:$I$300,7,0)),"ND")</f>
      </c>
      <c r="W198" s="161" t="str">
        <f>IFERROR(IF($E198="","",IF($V198&gt;$E198,($E198/$V198)-1,"")),"")</f>
      </c>
      <c r="X198" s="159" t="str">
        <f t="shared" si="43"/>
        <v/>
      </c>
      <c r="Y198" s="160" t="str">
        <f>IFERROR(IF($F198="","",VLOOKUP($F198,'Data Mercado'!$A$7:$I$300,8,0)),"ND")</f>
      </c>
      <c r="Z198" s="161" t="str">
        <f>IFERROR(IF($E198="","",IF($Y198&gt;$E198,($E198/$Y198)-1,"")),"")</f>
      </c>
      <c r="AA198" s="159" t="str">
        <f t="shared" si="45"/>
        <v/>
      </c>
      <c r="AB198" s="160" t="str">
        <f>IFERROR(IF($F198="","",VLOOKUP($F198,'Data Mercado'!$A$7:$I$300,9,0)),"ND")</f>
      </c>
      <c r="AC198" s="161" t="str">
        <f>IFERROR(IF($E198="","",IF($AB198&gt;$E198,($E198/$AB198)-1,"")),"")</f>
      </c>
      <c r="AD198" s="159" t="str">
        <f t="shared" si="47"/>
        <v/>
      </c>
    </row>
    <row r="199" spans="1:30" s="162" customFormat="1" ht="19" customHeight="1">
      <c r="A199" s="164"/>
      <c r="B199" s="165"/>
      <c r="C199" s="143"/>
      <c r="D199" s="143"/>
      <c r="E199" s="196"/>
      <c r="F199" s="160"/>
      <c r="G199" s="160" t="str">
        <f>IFERROR(IF($F199="","",VLOOKUP($F199,'Data Mercado'!$A$7:$I$300,2,0)),"ND")</f>
      </c>
      <c r="H199" s="161" t="str">
        <f>IFERROR(IF($E199="","",IF($G199&gt;$E199,($E199/$G199)-1,"")),"")</f>
      </c>
      <c r="I199" s="159" t="str">
        <f t="shared" si="33"/>
        <v/>
      </c>
      <c r="J199" s="160" t="str">
        <f>IFERROR(IF($F199="","",VLOOKUP($F199,'Data Mercado'!$A$7:$I$300,3,0)),"ND")</f>
      </c>
      <c r="K199" s="161" t="str">
        <f>IFERROR(IF($E199="","",IF($J199&gt;$E199,($E199/$J199)-1,"")),"")</f>
      </c>
      <c r="L199" s="159" t="str">
        <f t="shared" si="35"/>
        <v/>
      </c>
      <c r="M199" s="160" t="str">
        <f>IFERROR(IF($F199="","",VLOOKUP($F199,'Data Mercado'!$A$7:$I$300,4,0)),"ND")</f>
      </c>
      <c r="N199" s="161" t="str">
        <f>IFERROR(IF($E199="","",IF($M199&gt;$E199,($E199/$M199)-1,"")),"")</f>
      </c>
      <c r="O199" s="159" t="str">
        <f t="shared" si="37"/>
        <v/>
      </c>
      <c r="P199" s="160" t="str">
        <f>IFERROR(IF($F199="","",VLOOKUP($F199,'Data Mercado'!$A$7:$I$300,5,0)),"ND")</f>
      </c>
      <c r="Q199" s="161" t="str">
        <f>IFERROR(IF($E199="","",IF($P199&gt;$E199,($E199/$P199)-1,"")),"")</f>
      </c>
      <c r="R199" s="159" t="str">
        <f t="shared" si="39"/>
        <v/>
      </c>
      <c r="S199" s="160" t="str">
        <f>IFERROR(IF($F199="","",VLOOKUP($F199,'Data Mercado'!$A$7:$I$300,6,0)),"ND")</f>
      </c>
      <c r="T199" s="161" t="str">
        <f>IFERROR(IF($E199="","",IF($S199&gt;$E199,($E199/$S199)-1,"")),"")</f>
      </c>
      <c r="U199" s="159" t="str">
        <f t="shared" si="41"/>
        <v/>
      </c>
      <c r="V199" s="160" t="str">
        <f>IFERROR(IF($F199="","",VLOOKUP($F199,'Data Mercado'!$A$7:$I$300,7,0)),"ND")</f>
      </c>
      <c r="W199" s="161" t="str">
        <f>IFERROR(IF($E199="","",IF($V199&gt;$E199,($E199/$V199)-1,"")),"")</f>
      </c>
      <c r="X199" s="159" t="str">
        <f t="shared" si="43"/>
        <v/>
      </c>
      <c r="Y199" s="160" t="str">
        <f>IFERROR(IF($F199="","",VLOOKUP($F199,'Data Mercado'!$A$7:$I$300,8,0)),"ND")</f>
      </c>
      <c r="Z199" s="161" t="str">
        <f>IFERROR(IF($E199="","",IF($Y199&gt;$E199,($E199/$Y199)-1,"")),"")</f>
      </c>
      <c r="AA199" s="159" t="str">
        <f t="shared" si="45"/>
        <v/>
      </c>
      <c r="AB199" s="160" t="str">
        <f>IFERROR(IF($F199="","",VLOOKUP($F199,'Data Mercado'!$A$7:$I$300,9,0)),"ND")</f>
      </c>
      <c r="AC199" s="161" t="str">
        <f>IFERROR(IF($E199="","",IF($AB199&gt;$E199,($E199/$AB199)-1,"")),"")</f>
      </c>
      <c r="AD199" s="159" t="str">
        <f t="shared" si="47"/>
        <v/>
      </c>
    </row>
    <row r="200" spans="1:30" s="162" customFormat="1" ht="19" customHeight="1">
      <c r="A200" s="164"/>
      <c r="B200" s="165"/>
      <c r="C200" s="143"/>
      <c r="D200" s="143"/>
      <c r="E200" s="196"/>
      <c r="F200" s="160"/>
      <c r="G200" s="160" t="str">
        <f>IFERROR(IF($F200="","",VLOOKUP($F200,'Data Mercado'!$A$7:$I$300,2,0)),"ND")</f>
      </c>
      <c r="H200" s="161" t="str">
        <f>IFERROR(IF($E200="","",IF($G200&gt;$E200,($E200/$G200)-1,"")),"")</f>
      </c>
      <c r="I200" s="159" t="str">
        <f t="shared" si="33"/>
        <v/>
      </c>
      <c r="J200" s="160" t="str">
        <f>IFERROR(IF($F200="","",VLOOKUP($F200,'Data Mercado'!$A$7:$I$300,3,0)),"ND")</f>
      </c>
      <c r="K200" s="161" t="str">
        <f>IFERROR(IF($E200="","",IF($J200&gt;$E200,($E200/$J200)-1,"")),"")</f>
      </c>
      <c r="L200" s="159" t="str">
        <f t="shared" si="35"/>
        <v/>
      </c>
      <c r="M200" s="160" t="str">
        <f>IFERROR(IF($F200="","",VLOOKUP($F200,'Data Mercado'!$A$7:$I$300,4,0)),"ND")</f>
      </c>
      <c r="N200" s="161" t="str">
        <f>IFERROR(IF($E200="","",IF($M200&gt;$E200,($E200/$M200)-1,"")),"")</f>
      </c>
      <c r="O200" s="159" t="str">
        <f t="shared" si="37"/>
        <v/>
      </c>
      <c r="P200" s="160" t="str">
        <f>IFERROR(IF($F200="","",VLOOKUP($F200,'Data Mercado'!$A$7:$I$300,5,0)),"ND")</f>
      </c>
      <c r="Q200" s="161" t="str">
        <f>IFERROR(IF($E200="","",IF($P200&gt;$E200,($E200/$P200)-1,"")),"")</f>
      </c>
      <c r="R200" s="159" t="str">
        <f t="shared" si="39"/>
        <v/>
      </c>
      <c r="S200" s="160" t="str">
        <f>IFERROR(IF($F200="","",VLOOKUP($F200,'Data Mercado'!$A$7:$I$300,6,0)),"ND")</f>
      </c>
      <c r="T200" s="161" t="str">
        <f>IFERROR(IF($E200="","",IF($S200&gt;$E200,($E200/$S200)-1,"")),"")</f>
      </c>
      <c r="U200" s="159" t="str">
        <f t="shared" si="41"/>
        <v/>
      </c>
      <c r="V200" s="160" t="str">
        <f>IFERROR(IF($F200="","",VLOOKUP($F200,'Data Mercado'!$A$7:$I$300,7,0)),"ND")</f>
      </c>
      <c r="W200" s="161" t="str">
        <f>IFERROR(IF($E200="","",IF($V200&gt;$E200,($E200/$V200)-1,"")),"")</f>
      </c>
      <c r="X200" s="159" t="str">
        <f t="shared" si="43"/>
        <v/>
      </c>
      <c r="Y200" s="160" t="str">
        <f>IFERROR(IF($F200="","",VLOOKUP($F200,'Data Mercado'!$A$7:$I$300,8,0)),"ND")</f>
      </c>
      <c r="Z200" s="161" t="str">
        <f>IFERROR(IF($E200="","",IF($Y200&gt;$E200,($E200/$Y200)-1,"")),"")</f>
      </c>
      <c r="AA200" s="159" t="str">
        <f t="shared" si="45"/>
        <v/>
      </c>
      <c r="AB200" s="160" t="str">
        <f>IFERROR(IF($F200="","",VLOOKUP($F200,'Data Mercado'!$A$7:$I$300,9,0)),"ND")</f>
      </c>
      <c r="AC200" s="161" t="str">
        <f>IFERROR(IF($E200="","",IF($AB200&gt;$E200,($E200/$AB200)-1,"")),"")</f>
      </c>
      <c r="AD200" s="159" t="str">
        <f t="shared" si="47"/>
        <v/>
      </c>
    </row>
    <row r="201" spans="1:30" s="162" customFormat="1" ht="19" customHeight="1">
      <c r="A201" s="164"/>
      <c r="B201" s="165"/>
      <c r="C201" s="143"/>
      <c r="D201" s="143"/>
      <c r="E201" s="196"/>
      <c r="F201" s="160"/>
      <c r="G201" s="160" t="str">
        <f>IFERROR(IF($F201="","",VLOOKUP($F201,'Data Mercado'!$A$7:$I$300,2,0)),"ND")</f>
      </c>
      <c r="H201" s="161" t="str">
        <f>IFERROR(IF($E201="","",IF($G201&gt;$E201,($E201/$G201)-1,"")),"")</f>
      </c>
      <c r="I201" s="159" t="str">
        <f t="shared" si="33"/>
        <v/>
      </c>
      <c r="J201" s="160" t="str">
        <f>IFERROR(IF($F201="","",VLOOKUP($F201,'Data Mercado'!$A$7:$I$300,3,0)),"ND")</f>
      </c>
      <c r="K201" s="161" t="str">
        <f>IFERROR(IF($E201="","",IF($J201&gt;$E201,($E201/$J201)-1,"")),"")</f>
      </c>
      <c r="L201" s="159" t="str">
        <f t="shared" si="35"/>
        <v/>
      </c>
      <c r="M201" s="160" t="str">
        <f>IFERROR(IF($F201="","",VLOOKUP($F201,'Data Mercado'!$A$7:$I$300,4,0)),"ND")</f>
      </c>
      <c r="N201" s="161" t="str">
        <f>IFERROR(IF($E201="","",IF($M201&gt;$E201,($E201/$M201)-1,"")),"")</f>
      </c>
      <c r="O201" s="159" t="str">
        <f t="shared" si="37"/>
        <v/>
      </c>
      <c r="P201" s="160" t="str">
        <f>IFERROR(IF($F201="","",VLOOKUP($F201,'Data Mercado'!$A$7:$I$300,5,0)),"ND")</f>
      </c>
      <c r="Q201" s="161" t="str">
        <f>IFERROR(IF($E201="","",IF($P201&gt;$E201,($E201/$P201)-1,"")),"")</f>
      </c>
      <c r="R201" s="159" t="str">
        <f t="shared" si="39"/>
        <v/>
      </c>
      <c r="S201" s="160" t="str">
        <f>IFERROR(IF($F201="","",VLOOKUP($F201,'Data Mercado'!$A$7:$I$300,6,0)),"ND")</f>
      </c>
      <c r="T201" s="161" t="str">
        <f>IFERROR(IF($E201="","",IF($S201&gt;$E201,($E201/$S201)-1,"")),"")</f>
      </c>
      <c r="U201" s="159" t="str">
        <f t="shared" si="41"/>
        <v/>
      </c>
      <c r="V201" s="160" t="str">
        <f>IFERROR(IF($F201="","",VLOOKUP($F201,'Data Mercado'!$A$7:$I$300,7,0)),"ND")</f>
      </c>
      <c r="W201" s="161" t="str">
        <f>IFERROR(IF($E201="","",IF($V201&gt;$E201,($E201/$V201)-1,"")),"")</f>
      </c>
      <c r="X201" s="159" t="str">
        <f t="shared" si="43"/>
        <v/>
      </c>
      <c r="Y201" s="160" t="str">
        <f>IFERROR(IF($F201="","",VLOOKUP($F201,'Data Mercado'!$A$7:$I$300,8,0)),"ND")</f>
      </c>
      <c r="Z201" s="161" t="str">
        <f>IFERROR(IF($E201="","",IF($Y201&gt;$E201,($E201/$Y201)-1,"")),"")</f>
      </c>
      <c r="AA201" s="159" t="str">
        <f t="shared" si="45"/>
        <v/>
      </c>
      <c r="AB201" s="160" t="str">
        <f>IFERROR(IF($F201="","",VLOOKUP($F201,'Data Mercado'!$A$7:$I$300,9,0)),"ND")</f>
      </c>
      <c r="AC201" s="161" t="str">
        <f>IFERROR(IF($E201="","",IF($AB201&gt;$E201,($E201/$AB201)-1,"")),"")</f>
      </c>
      <c r="AD201" s="159" t="str">
        <f t="shared" si="47"/>
        <v/>
      </c>
    </row>
    <row r="202" spans="1:30" s="162" customFormat="1" ht="19" customHeight="1">
      <c r="A202" s="164"/>
      <c r="B202" s="165"/>
      <c r="C202" s="143"/>
      <c r="D202" s="143"/>
      <c r="E202" s="196"/>
      <c r="F202" s="160"/>
      <c r="G202" s="160" t="str">
        <f>IFERROR(IF($F202="","",VLOOKUP($F202,'Data Mercado'!$A$7:$I$300,2,0)),"ND")</f>
      </c>
      <c r="H202" s="161" t="str">
        <f>IFERROR(IF($E202="","",IF($G202&gt;$E202,($E202/$G202)-1,"")),"")</f>
      </c>
      <c r="I202" s="159" t="str">
        <f t="shared" si="33"/>
        <v/>
      </c>
      <c r="J202" s="160" t="str">
        <f>IFERROR(IF($F202="","",VLOOKUP($F202,'Data Mercado'!$A$7:$I$300,3,0)),"ND")</f>
      </c>
      <c r="K202" s="161" t="str">
        <f>IFERROR(IF($E202="","",IF($J202&gt;$E202,($E202/$J202)-1,"")),"")</f>
      </c>
      <c r="L202" s="159" t="str">
        <f t="shared" si="35"/>
        <v/>
      </c>
      <c r="M202" s="160" t="str">
        <f>IFERROR(IF($F202="","",VLOOKUP($F202,'Data Mercado'!$A$7:$I$300,4,0)),"ND")</f>
      </c>
      <c r="N202" s="161" t="str">
        <f>IFERROR(IF($E202="","",IF($M202&gt;$E202,($E202/$M202)-1,"")),"")</f>
      </c>
      <c r="O202" s="159" t="str">
        <f t="shared" si="37"/>
        <v/>
      </c>
      <c r="P202" s="160" t="str">
        <f>IFERROR(IF($F202="","",VLOOKUP($F202,'Data Mercado'!$A$7:$I$300,5,0)),"ND")</f>
      </c>
      <c r="Q202" s="161" t="str">
        <f>IFERROR(IF($E202="","",IF($P202&gt;$E202,($E202/$P202)-1,"")),"")</f>
      </c>
      <c r="R202" s="159" t="str">
        <f t="shared" si="39"/>
        <v/>
      </c>
      <c r="S202" s="160" t="str">
        <f>IFERROR(IF($F202="","",VLOOKUP($F202,'Data Mercado'!$A$7:$I$300,6,0)),"ND")</f>
      </c>
      <c r="T202" s="161" t="str">
        <f>IFERROR(IF($E202="","",IF($S202&gt;$E202,($E202/$S202)-1,"")),"")</f>
      </c>
      <c r="U202" s="159" t="str">
        <f t="shared" si="41"/>
        <v/>
      </c>
      <c r="V202" s="160" t="str">
        <f>IFERROR(IF($F202="","",VLOOKUP($F202,'Data Mercado'!$A$7:$I$300,7,0)),"ND")</f>
      </c>
      <c r="W202" s="161" t="str">
        <f>IFERROR(IF($E202="","",IF($V202&gt;$E202,($E202/$V202)-1,"")),"")</f>
      </c>
      <c r="X202" s="159" t="str">
        <f t="shared" si="43"/>
        <v/>
      </c>
      <c r="Y202" s="160" t="str">
        <f>IFERROR(IF($F202="","",VLOOKUP($F202,'Data Mercado'!$A$7:$I$300,8,0)),"ND")</f>
      </c>
      <c r="Z202" s="161" t="str">
        <f>IFERROR(IF($E202="","",IF($Y202&gt;$E202,($E202/$Y202)-1,"")),"")</f>
      </c>
      <c r="AA202" s="159" t="str">
        <f t="shared" si="45"/>
        <v/>
      </c>
      <c r="AB202" s="160" t="str">
        <f>IFERROR(IF($F202="","",VLOOKUP($F202,'Data Mercado'!$A$7:$I$300,9,0)),"ND")</f>
      </c>
      <c r="AC202" s="161" t="str">
        <f>IFERROR(IF($E202="","",IF($AB202&gt;$E202,($E202/$AB202)-1,"")),"")</f>
      </c>
      <c r="AD202" s="159" t="str">
        <f t="shared" si="47"/>
        <v/>
      </c>
    </row>
    <row r="203" spans="1:30" s="162" customFormat="1" ht="19" customHeight="1">
      <c r="A203" s="164"/>
      <c r="B203" s="165"/>
      <c r="C203" s="143"/>
      <c r="D203" s="143"/>
      <c r="E203" s="196"/>
      <c r="F203" s="160"/>
      <c r="G203" s="160" t="str">
        <f>IFERROR(IF($F203="","",VLOOKUP($F203,'Data Mercado'!$A$7:$I$300,2,0)),"ND")</f>
      </c>
      <c r="H203" s="161" t="str">
        <f>IFERROR(IF($E203="","",IF($G203&gt;$E203,($E203/$G203)-1,"")),"")</f>
      </c>
      <c r="I203" s="159" t="str">
        <f t="shared" si="33"/>
        <v/>
      </c>
      <c r="J203" s="160" t="str">
        <f>IFERROR(IF($F203="","",VLOOKUP($F203,'Data Mercado'!$A$7:$I$300,3,0)),"ND")</f>
      </c>
      <c r="K203" s="161" t="str">
        <f>IFERROR(IF($E203="","",IF($J203&gt;$E203,($E203/$J203)-1,"")),"")</f>
      </c>
      <c r="L203" s="159" t="str">
        <f t="shared" si="35"/>
        <v/>
      </c>
      <c r="M203" s="160" t="str">
        <f>IFERROR(IF($F203="","",VLOOKUP($F203,'Data Mercado'!$A$7:$I$300,4,0)),"ND")</f>
      </c>
      <c r="N203" s="161" t="str">
        <f>IFERROR(IF($E203="","",IF($M203&gt;$E203,($E203/$M203)-1,"")),"")</f>
      </c>
      <c r="O203" s="159" t="str">
        <f t="shared" si="37"/>
        <v/>
      </c>
      <c r="P203" s="160" t="str">
        <f>IFERROR(IF($F203="","",VLOOKUP($F203,'Data Mercado'!$A$7:$I$300,5,0)),"ND")</f>
      </c>
      <c r="Q203" s="161" t="str">
        <f>IFERROR(IF($E203="","",IF($P203&gt;$E203,($E203/$P203)-1,"")),"")</f>
      </c>
      <c r="R203" s="159" t="str">
        <f t="shared" si="39"/>
        <v/>
      </c>
      <c r="S203" s="160" t="str">
        <f>IFERROR(IF($F203="","",VLOOKUP($F203,'Data Mercado'!$A$7:$I$300,6,0)),"ND")</f>
      </c>
      <c r="T203" s="161" t="str">
        <f>IFERROR(IF($E203="","",IF($S203&gt;$E203,($E203/$S203)-1,"")),"")</f>
      </c>
      <c r="U203" s="159" t="str">
        <f t="shared" si="41"/>
        <v/>
      </c>
      <c r="V203" s="160" t="str">
        <f>IFERROR(IF($F203="","",VLOOKUP($F203,'Data Mercado'!$A$7:$I$300,7,0)),"ND")</f>
      </c>
      <c r="W203" s="161" t="str">
        <f>IFERROR(IF($E203="","",IF($V203&gt;$E203,($E203/$V203)-1,"")),"")</f>
      </c>
      <c r="X203" s="159" t="str">
        <f t="shared" si="43"/>
        <v/>
      </c>
      <c r="Y203" s="160" t="str">
        <f>IFERROR(IF($F203="","",VLOOKUP($F203,'Data Mercado'!$A$7:$I$300,8,0)),"ND")</f>
      </c>
      <c r="Z203" s="161" t="str">
        <f>IFERROR(IF($E203="","",IF($Y203&gt;$E203,($E203/$Y203)-1,"")),"")</f>
      </c>
      <c r="AA203" s="159" t="str">
        <f t="shared" si="45"/>
        <v/>
      </c>
      <c r="AB203" s="160" t="str">
        <f>IFERROR(IF($F203="","",VLOOKUP($F203,'Data Mercado'!$A$7:$I$300,9,0)),"ND")</f>
      </c>
      <c r="AC203" s="161" t="str">
        <f>IFERROR(IF($E203="","",IF($AB203&gt;$E203,($E203/$AB203)-1,"")),"")</f>
      </c>
      <c r="AD203" s="159" t="str">
        <f t="shared" si="47"/>
        <v/>
      </c>
    </row>
    <row r="204" spans="1:30" s="162" customFormat="1" ht="19" customHeight="1">
      <c r="A204" s="164"/>
      <c r="B204" s="165"/>
      <c r="C204" s="143"/>
      <c r="D204" s="143"/>
      <c r="E204" s="196"/>
      <c r="F204" s="160"/>
      <c r="G204" s="160" t="str">
        <f>IFERROR(IF($F204="","",VLOOKUP($F204,'Data Mercado'!$A$7:$I$300,2,0)),"ND")</f>
      </c>
      <c r="H204" s="161" t="str">
        <f>IFERROR(IF($E204="","",IF($G204&gt;$E204,($E204/$G204)-1,"")),"")</f>
      </c>
      <c r="I204" s="159" t="str">
        <f t="shared" ref="I204:I267" si="49">IF(AND($E204&lt;&gt;"",$G204&lt;&gt;""),IF($H204="","",$G204-$E204),"")</f>
        <v/>
      </c>
      <c r="J204" s="160" t="str">
        <f>IFERROR(IF($F204="","",VLOOKUP($F204,'Data Mercado'!$A$7:$I$300,3,0)),"ND")</f>
      </c>
      <c r="K204" s="161" t="str">
        <f>IFERROR(IF($E204="","",IF($J204&gt;$E204,($E204/$J204)-1,"")),"")</f>
      </c>
      <c r="L204" s="159" t="str">
        <f t="shared" ref="L204:L267" si="51">IF(AND($E204&lt;&gt;"",$J204&lt;&gt;""),IF($K204="","",$J204-$E204),"")</f>
        <v/>
      </c>
      <c r="M204" s="160" t="str">
        <f>IFERROR(IF($F204="","",VLOOKUP($F204,'Data Mercado'!$A$7:$I$300,4,0)),"ND")</f>
      </c>
      <c r="N204" s="161" t="str">
        <f>IFERROR(IF($E204="","",IF($M204&gt;$E204,($E204/$M204)-1,"")),"")</f>
      </c>
      <c r="O204" s="159" t="str">
        <f t="shared" ref="O204:O267" si="53">IF(AND($E204&lt;&gt;"",$M204&lt;&gt;""),IF($N204="","",$M204-$E204),"")</f>
        <v/>
      </c>
      <c r="P204" s="160" t="str">
        <f>IFERROR(IF($F204="","",VLOOKUP($F204,'Data Mercado'!$A$7:$I$300,5,0)),"ND")</f>
      </c>
      <c r="Q204" s="161" t="str">
        <f>IFERROR(IF($E204="","",IF($P204&gt;$E204,($E204/$P204)-1,"")),"")</f>
      </c>
      <c r="R204" s="159" t="str">
        <f t="shared" ref="R204:R267" si="55">IF(AND($E204&lt;&gt;"",$P204&lt;&gt;""),IF($Q204="","",$P204-$E204),"")</f>
        <v/>
      </c>
      <c r="S204" s="160" t="str">
        <f>IFERROR(IF($F204="","",VLOOKUP($F204,'Data Mercado'!$A$7:$I$300,6,0)),"ND")</f>
      </c>
      <c r="T204" s="161" t="str">
        <f>IFERROR(IF($E204="","",IF($S204&gt;$E204,($E204/$S204)-1,"")),"")</f>
      </c>
      <c r="U204" s="159" t="str">
        <f t="shared" ref="U204:U267" si="57">IF(AND($E204&lt;&gt;"",$S204&lt;&gt;""),IF($T204="","",$S204-$E204),"")</f>
        <v/>
      </c>
      <c r="V204" s="160" t="str">
        <f>IFERROR(IF($F204="","",VLOOKUP($F204,'Data Mercado'!$A$7:$I$300,7,0)),"ND")</f>
      </c>
      <c r="W204" s="161" t="str">
        <f>IFERROR(IF($E204="","",IF($V204&gt;$E204,($E204/$V204)-1,"")),"")</f>
      </c>
      <c r="X204" s="159" t="str">
        <f t="shared" ref="X204:X267" si="59">IF(AND($E204&lt;&gt;"",$V204&lt;&gt;""),IF($W204="","",$V204-$E204),"")</f>
        <v/>
      </c>
      <c r="Y204" s="160" t="str">
        <f>IFERROR(IF($F204="","",VLOOKUP($F204,'Data Mercado'!$A$7:$I$300,8,0)),"ND")</f>
      </c>
      <c r="Z204" s="161" t="str">
        <f>IFERROR(IF($E204="","",IF($Y204&gt;$E204,($E204/$Y204)-1,"")),"")</f>
      </c>
      <c r="AA204" s="159" t="str">
        <f t="shared" ref="AA204:AA267" si="61">IF(AND($E204&lt;&gt;"",$Y204&lt;&gt;""),IF($Z204="","",$Y204-$E204),"")</f>
        <v/>
      </c>
      <c r="AB204" s="160" t="str">
        <f>IFERROR(IF($F204="","",VLOOKUP($F204,'Data Mercado'!$A$7:$I$300,9,0)),"ND")</f>
      </c>
      <c r="AC204" s="161" t="str">
        <f>IFERROR(IF($E204="","",IF($AB204&gt;$E204,($E204/$AB204)-1,"")),"")</f>
      </c>
      <c r="AD204" s="159" t="str">
        <f t="shared" ref="AD204:AD267" si="63">IF(AND($E204&lt;&gt;"",$AB204&lt;&gt;""),IF($AC204="","",$AB204-$E204),"")</f>
        <v/>
      </c>
    </row>
    <row r="205" spans="1:30" s="162" customFormat="1" ht="19" customHeight="1">
      <c r="A205" s="164"/>
      <c r="B205" s="165"/>
      <c r="C205" s="143"/>
      <c r="D205" s="143"/>
      <c r="E205" s="196"/>
      <c r="F205" s="160"/>
      <c r="G205" s="160" t="str">
        <f>IFERROR(IF($F205="","",VLOOKUP($F205,'Data Mercado'!$A$7:$I$300,2,0)),"ND")</f>
      </c>
      <c r="H205" s="161" t="str">
        <f>IFERROR(IF($E205="","",IF($G205&gt;$E205,($E205/$G205)-1,"")),"")</f>
      </c>
      <c r="I205" s="159" t="str">
        <f t="shared" si="49"/>
        <v/>
      </c>
      <c r="J205" s="160" t="str">
        <f>IFERROR(IF($F205="","",VLOOKUP($F205,'Data Mercado'!$A$7:$I$300,3,0)),"ND")</f>
      </c>
      <c r="K205" s="161" t="str">
        <f>IFERROR(IF($E205="","",IF($J205&gt;$E205,($E205/$J205)-1,"")),"")</f>
      </c>
      <c r="L205" s="159" t="str">
        <f t="shared" si="51"/>
        <v/>
      </c>
      <c r="M205" s="160" t="str">
        <f>IFERROR(IF($F205="","",VLOOKUP($F205,'Data Mercado'!$A$7:$I$300,4,0)),"ND")</f>
      </c>
      <c r="N205" s="161" t="str">
        <f>IFERROR(IF($E205="","",IF($M205&gt;$E205,($E205/$M205)-1,"")),"")</f>
      </c>
      <c r="O205" s="159" t="str">
        <f t="shared" si="53"/>
        <v/>
      </c>
      <c r="P205" s="160" t="str">
        <f>IFERROR(IF($F205="","",VLOOKUP($F205,'Data Mercado'!$A$7:$I$300,5,0)),"ND")</f>
      </c>
      <c r="Q205" s="161" t="str">
        <f>IFERROR(IF($E205="","",IF($P205&gt;$E205,($E205/$P205)-1,"")),"")</f>
      </c>
      <c r="R205" s="159" t="str">
        <f t="shared" si="55"/>
        <v/>
      </c>
      <c r="S205" s="160" t="str">
        <f>IFERROR(IF($F205="","",VLOOKUP($F205,'Data Mercado'!$A$7:$I$300,6,0)),"ND")</f>
      </c>
      <c r="T205" s="161" t="str">
        <f>IFERROR(IF($E205="","",IF($S205&gt;$E205,($E205/$S205)-1,"")),"")</f>
      </c>
      <c r="U205" s="159" t="str">
        <f t="shared" si="57"/>
        <v/>
      </c>
      <c r="V205" s="160" t="str">
        <f>IFERROR(IF($F205="","",VLOOKUP($F205,'Data Mercado'!$A$7:$I$300,7,0)),"ND")</f>
      </c>
      <c r="W205" s="161" t="str">
        <f>IFERROR(IF($E205="","",IF($V205&gt;$E205,($E205/$V205)-1,"")),"")</f>
      </c>
      <c r="X205" s="159" t="str">
        <f t="shared" si="59"/>
        <v/>
      </c>
      <c r="Y205" s="160" t="str">
        <f>IFERROR(IF($F205="","",VLOOKUP($F205,'Data Mercado'!$A$7:$I$300,8,0)),"ND")</f>
      </c>
      <c r="Z205" s="161" t="str">
        <f>IFERROR(IF($E205="","",IF($Y205&gt;$E205,($E205/$Y205)-1,"")),"")</f>
      </c>
      <c r="AA205" s="159" t="str">
        <f t="shared" si="61"/>
        <v/>
      </c>
      <c r="AB205" s="160" t="str">
        <f>IFERROR(IF($F205="","",VLOOKUP($F205,'Data Mercado'!$A$7:$I$300,9,0)),"ND")</f>
      </c>
      <c r="AC205" s="161" t="str">
        <f>IFERROR(IF($E205="","",IF($AB205&gt;$E205,($E205/$AB205)-1,"")),"")</f>
      </c>
      <c r="AD205" s="159" t="str">
        <f t="shared" si="63"/>
        <v/>
      </c>
    </row>
    <row r="206" spans="1:30" s="162" customFormat="1" ht="19" customHeight="1">
      <c r="A206" s="164"/>
      <c r="B206" s="165"/>
      <c r="C206" s="143"/>
      <c r="D206" s="143"/>
      <c r="E206" s="196"/>
      <c r="F206" s="160"/>
      <c r="G206" s="160" t="str">
        <f>IFERROR(IF($F206="","",VLOOKUP($F206,'Data Mercado'!$A$7:$I$300,2,0)),"ND")</f>
      </c>
      <c r="H206" s="161" t="str">
        <f>IFERROR(IF($E206="","",IF($G206&gt;$E206,($E206/$G206)-1,"")),"")</f>
      </c>
      <c r="I206" s="159" t="str">
        <f t="shared" si="49"/>
        <v/>
      </c>
      <c r="J206" s="160" t="str">
        <f>IFERROR(IF($F206="","",VLOOKUP($F206,'Data Mercado'!$A$7:$I$300,3,0)),"ND")</f>
      </c>
      <c r="K206" s="161" t="str">
        <f>IFERROR(IF($E206="","",IF($J206&gt;$E206,($E206/$J206)-1,"")),"")</f>
      </c>
      <c r="L206" s="159" t="str">
        <f t="shared" si="51"/>
        <v/>
      </c>
      <c r="M206" s="160" t="str">
        <f>IFERROR(IF($F206="","",VLOOKUP($F206,'Data Mercado'!$A$7:$I$300,4,0)),"ND")</f>
      </c>
      <c r="N206" s="161" t="str">
        <f>IFERROR(IF($E206="","",IF($M206&gt;$E206,($E206/$M206)-1,"")),"")</f>
      </c>
      <c r="O206" s="159" t="str">
        <f t="shared" si="53"/>
        <v/>
      </c>
      <c r="P206" s="160" t="str">
        <f>IFERROR(IF($F206="","",VLOOKUP($F206,'Data Mercado'!$A$7:$I$300,5,0)),"ND")</f>
      </c>
      <c r="Q206" s="161" t="str">
        <f>IFERROR(IF($E206="","",IF($P206&gt;$E206,($E206/$P206)-1,"")),"")</f>
      </c>
      <c r="R206" s="159" t="str">
        <f t="shared" si="55"/>
        <v/>
      </c>
      <c r="S206" s="160" t="str">
        <f>IFERROR(IF($F206="","",VLOOKUP($F206,'Data Mercado'!$A$7:$I$300,6,0)),"ND")</f>
      </c>
      <c r="T206" s="161" t="str">
        <f>IFERROR(IF($E206="","",IF($S206&gt;$E206,($E206/$S206)-1,"")),"")</f>
      </c>
      <c r="U206" s="159" t="str">
        <f t="shared" si="57"/>
        <v/>
      </c>
      <c r="V206" s="160" t="str">
        <f>IFERROR(IF($F206="","",VLOOKUP($F206,'Data Mercado'!$A$7:$I$300,7,0)),"ND")</f>
      </c>
      <c r="W206" s="161" t="str">
        <f>IFERROR(IF($E206="","",IF($V206&gt;$E206,($E206/$V206)-1,"")),"")</f>
      </c>
      <c r="X206" s="159" t="str">
        <f t="shared" si="59"/>
        <v/>
      </c>
      <c r="Y206" s="160" t="str">
        <f>IFERROR(IF($F206="","",VLOOKUP($F206,'Data Mercado'!$A$7:$I$300,8,0)),"ND")</f>
      </c>
      <c r="Z206" s="161" t="str">
        <f>IFERROR(IF($E206="","",IF($Y206&gt;$E206,($E206/$Y206)-1,"")),"")</f>
      </c>
      <c r="AA206" s="159" t="str">
        <f t="shared" si="61"/>
        <v/>
      </c>
      <c r="AB206" s="160" t="str">
        <f>IFERROR(IF($F206="","",VLOOKUP($F206,'Data Mercado'!$A$7:$I$300,9,0)),"ND")</f>
      </c>
      <c r="AC206" s="161" t="str">
        <f>IFERROR(IF($E206="","",IF($AB206&gt;$E206,($E206/$AB206)-1,"")),"")</f>
      </c>
      <c r="AD206" s="159" t="str">
        <f t="shared" si="63"/>
        <v/>
      </c>
    </row>
    <row r="207" spans="1:30" s="162" customFormat="1" ht="19" customHeight="1">
      <c r="A207" s="164"/>
      <c r="B207" s="165"/>
      <c r="C207" s="143"/>
      <c r="D207" s="143"/>
      <c r="E207" s="196"/>
      <c r="F207" s="160"/>
      <c r="G207" s="160" t="str">
        <f>IFERROR(IF($F207="","",VLOOKUP($F207,'Data Mercado'!$A$7:$I$300,2,0)),"ND")</f>
      </c>
      <c r="H207" s="161" t="str">
        <f>IFERROR(IF($E207="","",IF($G207&gt;$E207,($E207/$G207)-1,"")),"")</f>
      </c>
      <c r="I207" s="159" t="str">
        <f t="shared" si="49"/>
        <v/>
      </c>
      <c r="J207" s="160" t="str">
        <f>IFERROR(IF($F207="","",VLOOKUP($F207,'Data Mercado'!$A$7:$I$300,3,0)),"ND")</f>
      </c>
      <c r="K207" s="161" t="str">
        <f>IFERROR(IF($E207="","",IF($J207&gt;$E207,($E207/$J207)-1,"")),"")</f>
      </c>
      <c r="L207" s="159" t="str">
        <f t="shared" si="51"/>
        <v/>
      </c>
      <c r="M207" s="160" t="str">
        <f>IFERROR(IF($F207="","",VLOOKUP($F207,'Data Mercado'!$A$7:$I$300,4,0)),"ND")</f>
      </c>
      <c r="N207" s="161" t="str">
        <f>IFERROR(IF($E207="","",IF($M207&gt;$E207,($E207/$M207)-1,"")),"")</f>
      </c>
      <c r="O207" s="159" t="str">
        <f t="shared" si="53"/>
        <v/>
      </c>
      <c r="P207" s="160" t="str">
        <f>IFERROR(IF($F207="","",VLOOKUP($F207,'Data Mercado'!$A$7:$I$300,5,0)),"ND")</f>
      </c>
      <c r="Q207" s="161" t="str">
        <f>IFERROR(IF($E207="","",IF($P207&gt;$E207,($E207/$P207)-1,"")),"")</f>
      </c>
      <c r="R207" s="159" t="str">
        <f t="shared" si="55"/>
        <v/>
      </c>
      <c r="S207" s="160" t="str">
        <f>IFERROR(IF($F207="","",VLOOKUP($F207,'Data Mercado'!$A$7:$I$300,6,0)),"ND")</f>
      </c>
      <c r="T207" s="161" t="str">
        <f>IFERROR(IF($E207="","",IF($S207&gt;$E207,($E207/$S207)-1,"")),"")</f>
      </c>
      <c r="U207" s="159" t="str">
        <f t="shared" si="57"/>
        <v/>
      </c>
      <c r="V207" s="160" t="str">
        <f>IFERROR(IF($F207="","",VLOOKUP($F207,'Data Mercado'!$A$7:$I$300,7,0)),"ND")</f>
      </c>
      <c r="W207" s="161" t="str">
        <f>IFERROR(IF($E207="","",IF($V207&gt;$E207,($E207/$V207)-1,"")),"")</f>
      </c>
      <c r="X207" s="159" t="str">
        <f t="shared" si="59"/>
        <v/>
      </c>
      <c r="Y207" s="160" t="str">
        <f>IFERROR(IF($F207="","",VLOOKUP($F207,'Data Mercado'!$A$7:$I$300,8,0)),"ND")</f>
      </c>
      <c r="Z207" s="161" t="str">
        <f>IFERROR(IF($E207="","",IF($Y207&gt;$E207,($E207/$Y207)-1,"")),"")</f>
      </c>
      <c r="AA207" s="159" t="str">
        <f t="shared" si="61"/>
        <v/>
      </c>
      <c r="AB207" s="160" t="str">
        <f>IFERROR(IF($F207="","",VLOOKUP($F207,'Data Mercado'!$A$7:$I$300,9,0)),"ND")</f>
      </c>
      <c r="AC207" s="161" t="str">
        <f>IFERROR(IF($E207="","",IF($AB207&gt;$E207,($E207/$AB207)-1,"")),"")</f>
      </c>
      <c r="AD207" s="159" t="str">
        <f t="shared" si="63"/>
        <v/>
      </c>
    </row>
    <row r="208" spans="1:30" s="162" customFormat="1" ht="19" customHeight="1">
      <c r="A208" s="164"/>
      <c r="B208" s="165"/>
      <c r="C208" s="143"/>
      <c r="D208" s="143"/>
      <c r="E208" s="196"/>
      <c r="F208" s="160"/>
      <c r="G208" s="160" t="str">
        <f>IFERROR(IF($F208="","",VLOOKUP($F208,'Data Mercado'!$A$7:$I$300,2,0)),"ND")</f>
      </c>
      <c r="H208" s="161" t="str">
        <f>IFERROR(IF($E208="","",IF($G208&gt;$E208,($E208/$G208)-1,"")),"")</f>
      </c>
      <c r="I208" s="159" t="str">
        <f t="shared" si="49"/>
        <v/>
      </c>
      <c r="J208" s="160" t="str">
        <f>IFERROR(IF($F208="","",VLOOKUP($F208,'Data Mercado'!$A$7:$I$300,3,0)),"ND")</f>
      </c>
      <c r="K208" s="161" t="str">
        <f>IFERROR(IF($E208="","",IF($J208&gt;$E208,($E208/$J208)-1,"")),"")</f>
      </c>
      <c r="L208" s="159" t="str">
        <f t="shared" si="51"/>
        <v/>
      </c>
      <c r="M208" s="160" t="str">
        <f>IFERROR(IF($F208="","",VLOOKUP($F208,'Data Mercado'!$A$7:$I$300,4,0)),"ND")</f>
      </c>
      <c r="N208" s="161" t="str">
        <f>IFERROR(IF($E208="","",IF($M208&gt;$E208,($E208/$M208)-1,"")),"")</f>
      </c>
      <c r="O208" s="159" t="str">
        <f t="shared" si="53"/>
        <v/>
      </c>
      <c r="P208" s="160" t="str">
        <f>IFERROR(IF($F208="","",VLOOKUP($F208,'Data Mercado'!$A$7:$I$300,5,0)),"ND")</f>
      </c>
      <c r="Q208" s="161" t="str">
        <f>IFERROR(IF($E208="","",IF($P208&gt;$E208,($E208/$P208)-1,"")),"")</f>
      </c>
      <c r="R208" s="159" t="str">
        <f t="shared" si="55"/>
        <v/>
      </c>
      <c r="S208" s="160" t="str">
        <f>IFERROR(IF($F208="","",VLOOKUP($F208,'Data Mercado'!$A$7:$I$300,6,0)),"ND")</f>
      </c>
      <c r="T208" s="161" t="str">
        <f>IFERROR(IF($E208="","",IF($S208&gt;$E208,($E208/$S208)-1,"")),"")</f>
      </c>
      <c r="U208" s="159" t="str">
        <f t="shared" si="57"/>
        <v/>
      </c>
      <c r="V208" s="160" t="str">
        <f>IFERROR(IF($F208="","",VLOOKUP($F208,'Data Mercado'!$A$7:$I$300,7,0)),"ND")</f>
      </c>
      <c r="W208" s="161" t="str">
        <f>IFERROR(IF($E208="","",IF($V208&gt;$E208,($E208/$V208)-1,"")),"")</f>
      </c>
      <c r="X208" s="159" t="str">
        <f t="shared" si="59"/>
        <v/>
      </c>
      <c r="Y208" s="160" t="str">
        <f>IFERROR(IF($F208="","",VLOOKUP($F208,'Data Mercado'!$A$7:$I$300,8,0)),"ND")</f>
      </c>
      <c r="Z208" s="161" t="str">
        <f>IFERROR(IF($E208="","",IF($Y208&gt;$E208,($E208/$Y208)-1,"")),"")</f>
      </c>
      <c r="AA208" s="159" t="str">
        <f t="shared" si="61"/>
        <v/>
      </c>
      <c r="AB208" s="160" t="str">
        <f>IFERROR(IF($F208="","",VLOOKUP($F208,'Data Mercado'!$A$7:$I$300,9,0)),"ND")</f>
      </c>
      <c r="AC208" s="161" t="str">
        <f>IFERROR(IF($E208="","",IF($AB208&gt;$E208,($E208/$AB208)-1,"")),"")</f>
      </c>
      <c r="AD208" s="159" t="str">
        <f t="shared" si="63"/>
        <v/>
      </c>
    </row>
    <row r="209" spans="1:30" s="162" customFormat="1" ht="19" customHeight="1">
      <c r="A209" s="164"/>
      <c r="B209" s="165"/>
      <c r="C209" s="143"/>
      <c r="D209" s="143"/>
      <c r="E209" s="196"/>
      <c r="F209" s="160"/>
      <c r="G209" s="160" t="str">
        <f>IFERROR(IF($F209="","",VLOOKUP($F209,'Data Mercado'!$A$7:$I$300,2,0)),"ND")</f>
      </c>
      <c r="H209" s="161" t="str">
        <f>IFERROR(IF($E209="","",IF($G209&gt;$E209,($E209/$G209)-1,"")),"")</f>
      </c>
      <c r="I209" s="159" t="str">
        <f t="shared" si="49"/>
        <v/>
      </c>
      <c r="J209" s="160" t="str">
        <f>IFERROR(IF($F209="","",VLOOKUP($F209,'Data Mercado'!$A$7:$I$300,3,0)),"ND")</f>
      </c>
      <c r="K209" s="161" t="str">
        <f>IFERROR(IF($E209="","",IF($J209&gt;$E209,($E209/$J209)-1,"")),"")</f>
      </c>
      <c r="L209" s="159" t="str">
        <f t="shared" si="51"/>
        <v/>
      </c>
      <c r="M209" s="160" t="str">
        <f>IFERROR(IF($F209="","",VLOOKUP($F209,'Data Mercado'!$A$7:$I$300,4,0)),"ND")</f>
      </c>
      <c r="N209" s="161" t="str">
        <f>IFERROR(IF($E209="","",IF($M209&gt;$E209,($E209/$M209)-1,"")),"")</f>
      </c>
      <c r="O209" s="159" t="str">
        <f t="shared" si="53"/>
        <v/>
      </c>
      <c r="P209" s="160" t="str">
        <f>IFERROR(IF($F209="","",VLOOKUP($F209,'Data Mercado'!$A$7:$I$300,5,0)),"ND")</f>
      </c>
      <c r="Q209" s="161" t="str">
        <f>IFERROR(IF($E209="","",IF($P209&gt;$E209,($E209/$P209)-1,"")),"")</f>
      </c>
      <c r="R209" s="159" t="str">
        <f t="shared" si="55"/>
        <v/>
      </c>
      <c r="S209" s="160" t="str">
        <f>IFERROR(IF($F209="","",VLOOKUP($F209,'Data Mercado'!$A$7:$I$300,6,0)),"ND")</f>
      </c>
      <c r="T209" s="161" t="str">
        <f>IFERROR(IF($E209="","",IF($S209&gt;$E209,($E209/$S209)-1,"")),"")</f>
      </c>
      <c r="U209" s="159" t="str">
        <f t="shared" si="57"/>
        <v/>
      </c>
      <c r="V209" s="160" t="str">
        <f>IFERROR(IF($F209="","",VLOOKUP($F209,'Data Mercado'!$A$7:$I$300,7,0)),"ND")</f>
      </c>
      <c r="W209" s="161" t="str">
        <f>IFERROR(IF($E209="","",IF($V209&gt;$E209,($E209/$V209)-1,"")),"")</f>
      </c>
      <c r="X209" s="159" t="str">
        <f t="shared" si="59"/>
        <v/>
      </c>
      <c r="Y209" s="160" t="str">
        <f>IFERROR(IF($F209="","",VLOOKUP($F209,'Data Mercado'!$A$7:$I$300,8,0)),"ND")</f>
      </c>
      <c r="Z209" s="161" t="str">
        <f>IFERROR(IF($E209="","",IF($Y209&gt;$E209,($E209/$Y209)-1,"")),"")</f>
      </c>
      <c r="AA209" s="159" t="str">
        <f t="shared" si="61"/>
        <v/>
      </c>
      <c r="AB209" s="160" t="str">
        <f>IFERROR(IF($F209="","",VLOOKUP($F209,'Data Mercado'!$A$7:$I$300,9,0)),"ND")</f>
      </c>
      <c r="AC209" s="161" t="str">
        <f>IFERROR(IF($E209="","",IF($AB209&gt;$E209,($E209/$AB209)-1,"")),"")</f>
      </c>
      <c r="AD209" s="159" t="str">
        <f t="shared" si="63"/>
        <v/>
      </c>
    </row>
    <row r="210" spans="1:30" s="162" customFormat="1" ht="19" customHeight="1">
      <c r="A210" s="164"/>
      <c r="B210" s="165"/>
      <c r="C210" s="143"/>
      <c r="D210" s="143"/>
      <c r="E210" s="196"/>
      <c r="F210" s="160"/>
      <c r="G210" s="160" t="str">
        <f>IFERROR(IF($F210="","",VLOOKUP($F210,'Data Mercado'!$A$7:$I$300,2,0)),"ND")</f>
      </c>
      <c r="H210" s="161" t="str">
        <f>IFERROR(IF($E210="","",IF($G210&gt;$E210,($E210/$G210)-1,"")),"")</f>
      </c>
      <c r="I210" s="159" t="str">
        <f t="shared" si="49"/>
        <v/>
      </c>
      <c r="J210" s="160" t="str">
        <f>IFERROR(IF($F210="","",VLOOKUP($F210,'Data Mercado'!$A$7:$I$300,3,0)),"ND")</f>
      </c>
      <c r="K210" s="161" t="str">
        <f>IFERROR(IF($E210="","",IF($J210&gt;$E210,($E210/$J210)-1,"")),"")</f>
      </c>
      <c r="L210" s="159" t="str">
        <f t="shared" si="51"/>
        <v/>
      </c>
      <c r="M210" s="160" t="str">
        <f>IFERROR(IF($F210="","",VLOOKUP($F210,'Data Mercado'!$A$7:$I$300,4,0)),"ND")</f>
      </c>
      <c r="N210" s="161" t="str">
        <f>IFERROR(IF($E210="","",IF($M210&gt;$E210,($E210/$M210)-1,"")),"")</f>
      </c>
      <c r="O210" s="159" t="str">
        <f t="shared" si="53"/>
        <v/>
      </c>
      <c r="P210" s="160" t="str">
        <f>IFERROR(IF($F210="","",VLOOKUP($F210,'Data Mercado'!$A$7:$I$300,5,0)),"ND")</f>
      </c>
      <c r="Q210" s="161" t="str">
        <f>IFERROR(IF($E210="","",IF($P210&gt;$E210,($E210/$P210)-1,"")),"")</f>
      </c>
      <c r="R210" s="159" t="str">
        <f t="shared" si="55"/>
        <v/>
      </c>
      <c r="S210" s="160" t="str">
        <f>IFERROR(IF($F210="","",VLOOKUP($F210,'Data Mercado'!$A$7:$I$300,6,0)),"ND")</f>
      </c>
      <c r="T210" s="161" t="str">
        <f>IFERROR(IF($E210="","",IF($S210&gt;$E210,($E210/$S210)-1,"")),"")</f>
      </c>
      <c r="U210" s="159" t="str">
        <f t="shared" si="57"/>
        <v/>
      </c>
      <c r="V210" s="160" t="str">
        <f>IFERROR(IF($F210="","",VLOOKUP($F210,'Data Mercado'!$A$7:$I$300,7,0)),"ND")</f>
      </c>
      <c r="W210" s="161" t="str">
        <f>IFERROR(IF($E210="","",IF($V210&gt;$E210,($E210/$V210)-1,"")),"")</f>
      </c>
      <c r="X210" s="159" t="str">
        <f t="shared" si="59"/>
        <v/>
      </c>
      <c r="Y210" s="160" t="str">
        <f>IFERROR(IF($F210="","",VLOOKUP($F210,'Data Mercado'!$A$7:$I$300,8,0)),"ND")</f>
      </c>
      <c r="Z210" s="161" t="str">
        <f>IFERROR(IF($E210="","",IF($Y210&gt;$E210,($E210/$Y210)-1,"")),"")</f>
      </c>
      <c r="AA210" s="159" t="str">
        <f t="shared" si="61"/>
        <v/>
      </c>
      <c r="AB210" s="160" t="str">
        <f>IFERROR(IF($F210="","",VLOOKUP($F210,'Data Mercado'!$A$7:$I$300,9,0)),"ND")</f>
      </c>
      <c r="AC210" s="161" t="str">
        <f>IFERROR(IF($E210="","",IF($AB210&gt;$E210,($E210/$AB210)-1,"")),"")</f>
      </c>
      <c r="AD210" s="159" t="str">
        <f t="shared" si="63"/>
        <v/>
      </c>
    </row>
    <row r="211" spans="1:30" s="162" customFormat="1" ht="19" customHeight="1">
      <c r="A211" s="164"/>
      <c r="B211" s="165"/>
      <c r="C211" s="143"/>
      <c r="D211" s="143"/>
      <c r="E211" s="196"/>
      <c r="F211" s="160"/>
      <c r="G211" s="160" t="str">
        <f>IFERROR(IF($F211="","",VLOOKUP($F211,'Data Mercado'!$A$7:$I$300,2,0)),"ND")</f>
      </c>
      <c r="H211" s="161" t="str">
        <f>IFERROR(IF($E211="","",IF($G211&gt;$E211,($E211/$G211)-1,"")),"")</f>
      </c>
      <c r="I211" s="159" t="str">
        <f t="shared" si="49"/>
        <v/>
      </c>
      <c r="J211" s="160" t="str">
        <f>IFERROR(IF($F211="","",VLOOKUP($F211,'Data Mercado'!$A$7:$I$300,3,0)),"ND")</f>
      </c>
      <c r="K211" s="161" t="str">
        <f>IFERROR(IF($E211="","",IF($J211&gt;$E211,($E211/$J211)-1,"")),"")</f>
      </c>
      <c r="L211" s="159" t="str">
        <f t="shared" si="51"/>
        <v/>
      </c>
      <c r="M211" s="160" t="str">
        <f>IFERROR(IF($F211="","",VLOOKUP($F211,'Data Mercado'!$A$7:$I$300,4,0)),"ND")</f>
      </c>
      <c r="N211" s="161" t="str">
        <f>IFERROR(IF($E211="","",IF($M211&gt;$E211,($E211/$M211)-1,"")),"")</f>
      </c>
      <c r="O211" s="159" t="str">
        <f t="shared" si="53"/>
        <v/>
      </c>
      <c r="P211" s="160" t="str">
        <f>IFERROR(IF($F211="","",VLOOKUP($F211,'Data Mercado'!$A$7:$I$300,5,0)),"ND")</f>
      </c>
      <c r="Q211" s="161" t="str">
        <f>IFERROR(IF($E211="","",IF($P211&gt;$E211,($E211/$P211)-1,"")),"")</f>
      </c>
      <c r="R211" s="159" t="str">
        <f t="shared" si="55"/>
        <v/>
      </c>
      <c r="S211" s="160" t="str">
        <f>IFERROR(IF($F211="","",VLOOKUP($F211,'Data Mercado'!$A$7:$I$300,6,0)),"ND")</f>
      </c>
      <c r="T211" s="161" t="str">
        <f>IFERROR(IF($E211="","",IF($S211&gt;$E211,($E211/$S211)-1,"")),"")</f>
      </c>
      <c r="U211" s="159" t="str">
        <f t="shared" si="57"/>
        <v/>
      </c>
      <c r="V211" s="160" t="str">
        <f>IFERROR(IF($F211="","",VLOOKUP($F211,'Data Mercado'!$A$7:$I$300,7,0)),"ND")</f>
      </c>
      <c r="W211" s="161" t="str">
        <f>IFERROR(IF($E211="","",IF($V211&gt;$E211,($E211/$V211)-1,"")),"")</f>
      </c>
      <c r="X211" s="159" t="str">
        <f t="shared" si="59"/>
        <v/>
      </c>
      <c r="Y211" s="160" t="str">
        <f>IFERROR(IF($F211="","",VLOOKUP($F211,'Data Mercado'!$A$7:$I$300,8,0)),"ND")</f>
      </c>
      <c r="Z211" s="161" t="str">
        <f>IFERROR(IF($E211="","",IF($Y211&gt;$E211,($E211/$Y211)-1,"")),"")</f>
      </c>
      <c r="AA211" s="159" t="str">
        <f t="shared" si="61"/>
        <v/>
      </c>
      <c r="AB211" s="160" t="str">
        <f>IFERROR(IF($F211="","",VLOOKUP($F211,'Data Mercado'!$A$7:$I$300,9,0)),"ND")</f>
      </c>
      <c r="AC211" s="161" t="str">
        <f>IFERROR(IF($E211="","",IF($AB211&gt;$E211,($E211/$AB211)-1,"")),"")</f>
      </c>
      <c r="AD211" s="159" t="str">
        <f t="shared" si="63"/>
        <v/>
      </c>
    </row>
    <row r="212" spans="1:30" s="162" customFormat="1" ht="19" customHeight="1">
      <c r="A212" s="164"/>
      <c r="B212" s="165"/>
      <c r="C212" s="143"/>
      <c r="D212" s="143"/>
      <c r="E212" s="196"/>
      <c r="F212" s="160"/>
      <c r="G212" s="160" t="str">
        <f>IFERROR(IF($F212="","",VLOOKUP($F212,'Data Mercado'!$A$7:$I$300,2,0)),"ND")</f>
      </c>
      <c r="H212" s="161" t="str">
        <f>IFERROR(IF($E212="","",IF($G212&gt;$E212,($E212/$G212)-1,"")),"")</f>
      </c>
      <c r="I212" s="159" t="str">
        <f t="shared" si="49"/>
        <v/>
      </c>
      <c r="J212" s="160" t="str">
        <f>IFERROR(IF($F212="","",VLOOKUP($F212,'Data Mercado'!$A$7:$I$300,3,0)),"ND")</f>
      </c>
      <c r="K212" s="161" t="str">
        <f>IFERROR(IF($E212="","",IF($J212&gt;$E212,($E212/$J212)-1,"")),"")</f>
      </c>
      <c r="L212" s="159" t="str">
        <f t="shared" si="51"/>
        <v/>
      </c>
      <c r="M212" s="160" t="str">
        <f>IFERROR(IF($F212="","",VLOOKUP($F212,'Data Mercado'!$A$7:$I$300,4,0)),"ND")</f>
      </c>
      <c r="N212" s="161" t="str">
        <f>IFERROR(IF($E212="","",IF($M212&gt;$E212,($E212/$M212)-1,"")),"")</f>
      </c>
      <c r="O212" s="159" t="str">
        <f t="shared" si="53"/>
        <v/>
      </c>
      <c r="P212" s="160" t="str">
        <f>IFERROR(IF($F212="","",VLOOKUP($F212,'Data Mercado'!$A$7:$I$300,5,0)),"ND")</f>
      </c>
      <c r="Q212" s="161" t="str">
        <f>IFERROR(IF($E212="","",IF($P212&gt;$E212,($E212/$P212)-1,"")),"")</f>
      </c>
      <c r="R212" s="159" t="str">
        <f t="shared" si="55"/>
        <v/>
      </c>
      <c r="S212" s="160" t="str">
        <f>IFERROR(IF($F212="","",VLOOKUP($F212,'Data Mercado'!$A$7:$I$300,6,0)),"ND")</f>
      </c>
      <c r="T212" s="161" t="str">
        <f>IFERROR(IF($E212="","",IF($S212&gt;$E212,($E212/$S212)-1,"")),"")</f>
      </c>
      <c r="U212" s="159" t="str">
        <f t="shared" si="57"/>
        <v/>
      </c>
      <c r="V212" s="160" t="str">
        <f>IFERROR(IF($F212="","",VLOOKUP($F212,'Data Mercado'!$A$7:$I$300,7,0)),"ND")</f>
      </c>
      <c r="W212" s="161" t="str">
        <f>IFERROR(IF($E212="","",IF($V212&gt;$E212,($E212/$V212)-1,"")),"")</f>
      </c>
      <c r="X212" s="159" t="str">
        <f t="shared" si="59"/>
        <v/>
      </c>
      <c r="Y212" s="160" t="str">
        <f>IFERROR(IF($F212="","",VLOOKUP($F212,'Data Mercado'!$A$7:$I$300,8,0)),"ND")</f>
      </c>
      <c r="Z212" s="161" t="str">
        <f>IFERROR(IF($E212="","",IF($Y212&gt;$E212,($E212/$Y212)-1,"")),"")</f>
      </c>
      <c r="AA212" s="159" t="str">
        <f t="shared" si="61"/>
        <v/>
      </c>
      <c r="AB212" s="160" t="str">
        <f>IFERROR(IF($F212="","",VLOOKUP($F212,'Data Mercado'!$A$7:$I$300,9,0)),"ND")</f>
      </c>
      <c r="AC212" s="161" t="str">
        <f>IFERROR(IF($E212="","",IF($AB212&gt;$E212,($E212/$AB212)-1,"")),"")</f>
      </c>
      <c r="AD212" s="159" t="str">
        <f t="shared" si="63"/>
        <v/>
      </c>
    </row>
    <row r="213" spans="1:30" s="162" customFormat="1" ht="19" customHeight="1">
      <c r="A213" s="164"/>
      <c r="B213" s="165"/>
      <c r="C213" s="143"/>
      <c r="D213" s="143"/>
      <c r="E213" s="196"/>
      <c r="F213" s="160"/>
      <c r="G213" s="160" t="str">
        <f>IFERROR(IF($F213="","",VLOOKUP($F213,'Data Mercado'!$A$7:$I$300,2,0)),"ND")</f>
      </c>
      <c r="H213" s="161" t="str">
        <f>IFERROR(IF($E213="","",IF($G213&gt;$E213,($E213/$G213)-1,"")),"")</f>
      </c>
      <c r="I213" s="159" t="str">
        <f t="shared" si="49"/>
        <v/>
      </c>
      <c r="J213" s="160" t="str">
        <f>IFERROR(IF($F213="","",VLOOKUP($F213,'Data Mercado'!$A$7:$I$300,3,0)),"ND")</f>
      </c>
      <c r="K213" s="161" t="str">
        <f>IFERROR(IF($E213="","",IF($J213&gt;$E213,($E213/$J213)-1,"")),"")</f>
      </c>
      <c r="L213" s="159" t="str">
        <f t="shared" si="51"/>
        <v/>
      </c>
      <c r="M213" s="160" t="str">
        <f>IFERROR(IF($F213="","",VLOOKUP($F213,'Data Mercado'!$A$7:$I$300,4,0)),"ND")</f>
      </c>
      <c r="N213" s="161" t="str">
        <f>IFERROR(IF($E213="","",IF($M213&gt;$E213,($E213/$M213)-1,"")),"")</f>
      </c>
      <c r="O213" s="159" t="str">
        <f t="shared" si="53"/>
        <v/>
      </c>
      <c r="P213" s="160" t="str">
        <f>IFERROR(IF($F213="","",VLOOKUP($F213,'Data Mercado'!$A$7:$I$300,5,0)),"ND")</f>
      </c>
      <c r="Q213" s="161" t="str">
        <f>IFERROR(IF($E213="","",IF($P213&gt;$E213,($E213/$P213)-1,"")),"")</f>
      </c>
      <c r="R213" s="159" t="str">
        <f t="shared" si="55"/>
        <v/>
      </c>
      <c r="S213" s="160" t="str">
        <f>IFERROR(IF($F213="","",VLOOKUP($F213,'Data Mercado'!$A$7:$I$300,6,0)),"ND")</f>
      </c>
      <c r="T213" s="161" t="str">
        <f>IFERROR(IF($E213="","",IF($S213&gt;$E213,($E213/$S213)-1,"")),"")</f>
      </c>
      <c r="U213" s="159" t="str">
        <f t="shared" si="57"/>
        <v/>
      </c>
      <c r="V213" s="160" t="str">
        <f>IFERROR(IF($F213="","",VLOOKUP($F213,'Data Mercado'!$A$7:$I$300,7,0)),"ND")</f>
      </c>
      <c r="W213" s="161" t="str">
        <f>IFERROR(IF($E213="","",IF($V213&gt;$E213,($E213/$V213)-1,"")),"")</f>
      </c>
      <c r="X213" s="159" t="str">
        <f t="shared" si="59"/>
        <v/>
      </c>
      <c r="Y213" s="160" t="str">
        <f>IFERROR(IF($F213="","",VLOOKUP($F213,'Data Mercado'!$A$7:$I$300,8,0)),"ND")</f>
      </c>
      <c r="Z213" s="161" t="str">
        <f>IFERROR(IF($E213="","",IF($Y213&gt;$E213,($E213/$Y213)-1,"")),"")</f>
      </c>
      <c r="AA213" s="159" t="str">
        <f t="shared" si="61"/>
        <v/>
      </c>
      <c r="AB213" s="160" t="str">
        <f>IFERROR(IF($F213="","",VLOOKUP($F213,'Data Mercado'!$A$7:$I$300,9,0)),"ND")</f>
      </c>
      <c r="AC213" s="161" t="str">
        <f>IFERROR(IF($E213="","",IF($AB213&gt;$E213,($E213/$AB213)-1,"")),"")</f>
      </c>
      <c r="AD213" s="159" t="str">
        <f t="shared" si="63"/>
        <v/>
      </c>
    </row>
    <row r="214" spans="1:30" s="162" customFormat="1" ht="19" customHeight="1">
      <c r="A214" s="164"/>
      <c r="B214" s="165"/>
      <c r="C214" s="143"/>
      <c r="D214" s="143"/>
      <c r="E214" s="196"/>
      <c r="F214" s="160"/>
      <c r="G214" s="160" t="str">
        <f>IFERROR(IF($F214="","",VLOOKUP($F214,'Data Mercado'!$A$7:$I$300,2,0)),"ND")</f>
      </c>
      <c r="H214" s="161" t="str">
        <f>IFERROR(IF($E214="","",IF($G214&gt;$E214,($E214/$G214)-1,"")),"")</f>
      </c>
      <c r="I214" s="159" t="str">
        <f t="shared" si="49"/>
        <v/>
      </c>
      <c r="J214" s="160" t="str">
        <f>IFERROR(IF($F214="","",VLOOKUP($F214,'Data Mercado'!$A$7:$I$300,3,0)),"ND")</f>
      </c>
      <c r="K214" s="161" t="str">
        <f>IFERROR(IF($E214="","",IF($J214&gt;$E214,($E214/$J214)-1,"")),"")</f>
      </c>
      <c r="L214" s="159" t="str">
        <f t="shared" si="51"/>
        <v/>
      </c>
      <c r="M214" s="160" t="str">
        <f>IFERROR(IF($F214="","",VLOOKUP($F214,'Data Mercado'!$A$7:$I$300,4,0)),"ND")</f>
      </c>
      <c r="N214" s="161" t="str">
        <f>IFERROR(IF($E214="","",IF($M214&gt;$E214,($E214/$M214)-1,"")),"")</f>
      </c>
      <c r="O214" s="159" t="str">
        <f t="shared" si="53"/>
        <v/>
      </c>
      <c r="P214" s="160" t="str">
        <f>IFERROR(IF($F214="","",VLOOKUP($F214,'Data Mercado'!$A$7:$I$300,5,0)),"ND")</f>
      </c>
      <c r="Q214" s="161" t="str">
        <f>IFERROR(IF($E214="","",IF($P214&gt;$E214,($E214/$P214)-1,"")),"")</f>
      </c>
      <c r="R214" s="159" t="str">
        <f t="shared" si="55"/>
        <v/>
      </c>
      <c r="S214" s="160" t="str">
        <f>IFERROR(IF($F214="","",VLOOKUP($F214,'Data Mercado'!$A$7:$I$300,6,0)),"ND")</f>
      </c>
      <c r="T214" s="161" t="str">
        <f>IFERROR(IF($E214="","",IF($S214&gt;$E214,($E214/$S214)-1,"")),"")</f>
      </c>
      <c r="U214" s="159" t="str">
        <f t="shared" si="57"/>
        <v/>
      </c>
      <c r="V214" s="160" t="str">
        <f>IFERROR(IF($F214="","",VLOOKUP($F214,'Data Mercado'!$A$7:$I$300,7,0)),"ND")</f>
      </c>
      <c r="W214" s="161" t="str">
        <f>IFERROR(IF($E214="","",IF($V214&gt;$E214,($E214/$V214)-1,"")),"")</f>
      </c>
      <c r="X214" s="159" t="str">
        <f t="shared" si="59"/>
        <v/>
      </c>
      <c r="Y214" s="160" t="str">
        <f>IFERROR(IF($F214="","",VLOOKUP($F214,'Data Mercado'!$A$7:$I$300,8,0)),"ND")</f>
      </c>
      <c r="Z214" s="161" t="str">
        <f>IFERROR(IF($E214="","",IF($Y214&gt;$E214,($E214/$Y214)-1,"")),"")</f>
      </c>
      <c r="AA214" s="159" t="str">
        <f t="shared" si="61"/>
        <v/>
      </c>
      <c r="AB214" s="160" t="str">
        <f>IFERROR(IF($F214="","",VLOOKUP($F214,'Data Mercado'!$A$7:$I$300,9,0)),"ND")</f>
      </c>
      <c r="AC214" s="161" t="str">
        <f>IFERROR(IF($E214="","",IF($AB214&gt;$E214,($E214/$AB214)-1,"")),"")</f>
      </c>
      <c r="AD214" s="159" t="str">
        <f t="shared" si="63"/>
        <v/>
      </c>
    </row>
    <row r="215" spans="1:30" s="162" customFormat="1" ht="19" customHeight="1">
      <c r="A215" s="164"/>
      <c r="B215" s="165"/>
      <c r="C215" s="143"/>
      <c r="D215" s="143"/>
      <c r="E215" s="196"/>
      <c r="F215" s="160"/>
      <c r="G215" s="160" t="str">
        <f>IFERROR(IF($F215="","",VLOOKUP($F215,'Data Mercado'!$A$7:$I$300,2,0)),"ND")</f>
      </c>
      <c r="H215" s="161" t="str">
        <f>IFERROR(IF($E215="","",IF($G215&gt;$E215,($E215/$G215)-1,"")),"")</f>
      </c>
      <c r="I215" s="159" t="str">
        <f t="shared" si="49"/>
        <v/>
      </c>
      <c r="J215" s="160" t="str">
        <f>IFERROR(IF($F215="","",VLOOKUP($F215,'Data Mercado'!$A$7:$I$300,3,0)),"ND")</f>
      </c>
      <c r="K215" s="161" t="str">
        <f>IFERROR(IF($E215="","",IF($J215&gt;$E215,($E215/$J215)-1,"")),"")</f>
      </c>
      <c r="L215" s="159" t="str">
        <f t="shared" si="51"/>
        <v/>
      </c>
      <c r="M215" s="160" t="str">
        <f>IFERROR(IF($F215="","",VLOOKUP($F215,'Data Mercado'!$A$7:$I$300,4,0)),"ND")</f>
      </c>
      <c r="N215" s="161" t="str">
        <f>IFERROR(IF($E215="","",IF($M215&gt;$E215,($E215/$M215)-1,"")),"")</f>
      </c>
      <c r="O215" s="159" t="str">
        <f t="shared" si="53"/>
        <v/>
      </c>
      <c r="P215" s="160" t="str">
        <f>IFERROR(IF($F215="","",VLOOKUP($F215,'Data Mercado'!$A$7:$I$300,5,0)),"ND")</f>
      </c>
      <c r="Q215" s="161" t="str">
        <f>IFERROR(IF($E215="","",IF($P215&gt;$E215,($E215/$P215)-1,"")),"")</f>
      </c>
      <c r="R215" s="159" t="str">
        <f t="shared" si="55"/>
        <v/>
      </c>
      <c r="S215" s="160" t="str">
        <f>IFERROR(IF($F215="","",VLOOKUP($F215,'Data Mercado'!$A$7:$I$300,6,0)),"ND")</f>
      </c>
      <c r="T215" s="161" t="str">
        <f>IFERROR(IF($E215="","",IF($S215&gt;$E215,($E215/$S215)-1,"")),"")</f>
      </c>
      <c r="U215" s="159" t="str">
        <f t="shared" si="57"/>
        <v/>
      </c>
      <c r="V215" s="160" t="str">
        <f>IFERROR(IF($F215="","",VLOOKUP($F215,'Data Mercado'!$A$7:$I$300,7,0)),"ND")</f>
      </c>
      <c r="W215" s="161" t="str">
        <f>IFERROR(IF($E215="","",IF($V215&gt;$E215,($E215/$V215)-1,"")),"")</f>
      </c>
      <c r="X215" s="159" t="str">
        <f t="shared" si="59"/>
        <v/>
      </c>
      <c r="Y215" s="160" t="str">
        <f>IFERROR(IF($F215="","",VLOOKUP($F215,'Data Mercado'!$A$7:$I$300,8,0)),"ND")</f>
      </c>
      <c r="Z215" s="161" t="str">
        <f>IFERROR(IF($E215="","",IF($Y215&gt;$E215,($E215/$Y215)-1,"")),"")</f>
      </c>
      <c r="AA215" s="159" t="str">
        <f t="shared" si="61"/>
        <v/>
      </c>
      <c r="AB215" s="160" t="str">
        <f>IFERROR(IF($F215="","",VLOOKUP($F215,'Data Mercado'!$A$7:$I$300,9,0)),"ND")</f>
      </c>
      <c r="AC215" s="161" t="str">
        <f>IFERROR(IF($E215="","",IF($AB215&gt;$E215,($E215/$AB215)-1,"")),"")</f>
      </c>
      <c r="AD215" s="159" t="str">
        <f t="shared" si="63"/>
        <v/>
      </c>
    </row>
    <row r="216" spans="1:30" s="162" customFormat="1" ht="19" customHeight="1">
      <c r="A216" s="164"/>
      <c r="B216" s="165"/>
      <c r="C216" s="143"/>
      <c r="D216" s="143"/>
      <c r="E216" s="196"/>
      <c r="F216" s="160"/>
      <c r="G216" s="160" t="str">
        <f>IFERROR(IF($F216="","",VLOOKUP($F216,'Data Mercado'!$A$7:$I$300,2,0)),"ND")</f>
      </c>
      <c r="H216" s="161" t="str">
        <f>IFERROR(IF($E216="","",IF($G216&gt;$E216,($E216/$G216)-1,"")),"")</f>
      </c>
      <c r="I216" s="159" t="str">
        <f t="shared" si="49"/>
        <v/>
      </c>
      <c r="J216" s="160" t="str">
        <f>IFERROR(IF($F216="","",VLOOKUP($F216,'Data Mercado'!$A$7:$I$300,3,0)),"ND")</f>
      </c>
      <c r="K216" s="161" t="str">
        <f>IFERROR(IF($E216="","",IF($J216&gt;$E216,($E216/$J216)-1,"")),"")</f>
      </c>
      <c r="L216" s="159" t="str">
        <f t="shared" si="51"/>
        <v/>
      </c>
      <c r="M216" s="160" t="str">
        <f>IFERROR(IF($F216="","",VLOOKUP($F216,'Data Mercado'!$A$7:$I$300,4,0)),"ND")</f>
      </c>
      <c r="N216" s="161" t="str">
        <f>IFERROR(IF($E216="","",IF($M216&gt;$E216,($E216/$M216)-1,"")),"")</f>
      </c>
      <c r="O216" s="159" t="str">
        <f t="shared" si="53"/>
        <v/>
      </c>
      <c r="P216" s="160" t="str">
        <f>IFERROR(IF($F216="","",VLOOKUP($F216,'Data Mercado'!$A$7:$I$300,5,0)),"ND")</f>
      </c>
      <c r="Q216" s="161" t="str">
        <f>IFERROR(IF($E216="","",IF($P216&gt;$E216,($E216/$P216)-1,"")),"")</f>
      </c>
      <c r="R216" s="159" t="str">
        <f t="shared" si="55"/>
        <v/>
      </c>
      <c r="S216" s="160" t="str">
        <f>IFERROR(IF($F216="","",VLOOKUP($F216,'Data Mercado'!$A$7:$I$300,6,0)),"ND")</f>
      </c>
      <c r="T216" s="161" t="str">
        <f>IFERROR(IF($E216="","",IF($S216&gt;$E216,($E216/$S216)-1,"")),"")</f>
      </c>
      <c r="U216" s="159" t="str">
        <f t="shared" si="57"/>
        <v/>
      </c>
      <c r="V216" s="160" t="str">
        <f>IFERROR(IF($F216="","",VLOOKUP($F216,'Data Mercado'!$A$7:$I$300,7,0)),"ND")</f>
      </c>
      <c r="W216" s="161" t="str">
        <f>IFERROR(IF($E216="","",IF($V216&gt;$E216,($E216/$V216)-1,"")),"")</f>
      </c>
      <c r="X216" s="159" t="str">
        <f t="shared" si="59"/>
        <v/>
      </c>
      <c r="Y216" s="160" t="str">
        <f>IFERROR(IF($F216="","",VLOOKUP($F216,'Data Mercado'!$A$7:$I$300,8,0)),"ND")</f>
      </c>
      <c r="Z216" s="161" t="str">
        <f>IFERROR(IF($E216="","",IF($Y216&gt;$E216,($E216/$Y216)-1,"")),"")</f>
      </c>
      <c r="AA216" s="159" t="str">
        <f t="shared" si="61"/>
        <v/>
      </c>
      <c r="AB216" s="160" t="str">
        <f>IFERROR(IF($F216="","",VLOOKUP($F216,'Data Mercado'!$A$7:$I$300,9,0)),"ND")</f>
      </c>
      <c r="AC216" s="161" t="str">
        <f>IFERROR(IF($E216="","",IF($AB216&gt;$E216,($E216/$AB216)-1,"")),"")</f>
      </c>
      <c r="AD216" s="159" t="str">
        <f t="shared" si="63"/>
        <v/>
      </c>
    </row>
    <row r="217" spans="1:30" s="162" customFormat="1" ht="19" customHeight="1">
      <c r="A217" s="164"/>
      <c r="B217" s="165"/>
      <c r="C217" s="143"/>
      <c r="D217" s="143"/>
      <c r="E217" s="196"/>
      <c r="F217" s="160"/>
      <c r="G217" s="160" t="str">
        <f>IFERROR(IF($F217="","",VLOOKUP($F217,'Data Mercado'!$A$7:$I$300,2,0)),"ND")</f>
      </c>
      <c r="H217" s="161" t="str">
        <f>IFERROR(IF($E217="","",IF($G217&gt;$E217,($E217/$G217)-1,"")),"")</f>
      </c>
      <c r="I217" s="159" t="str">
        <f t="shared" si="49"/>
        <v/>
      </c>
      <c r="J217" s="160" t="str">
        <f>IFERROR(IF($F217="","",VLOOKUP($F217,'Data Mercado'!$A$7:$I$300,3,0)),"ND")</f>
      </c>
      <c r="K217" s="161" t="str">
        <f>IFERROR(IF($E217="","",IF($J217&gt;$E217,($E217/$J217)-1,"")),"")</f>
      </c>
      <c r="L217" s="159" t="str">
        <f t="shared" si="51"/>
        <v/>
      </c>
      <c r="M217" s="160" t="str">
        <f>IFERROR(IF($F217="","",VLOOKUP($F217,'Data Mercado'!$A$7:$I$300,4,0)),"ND")</f>
      </c>
      <c r="N217" s="161" t="str">
        <f>IFERROR(IF($E217="","",IF($M217&gt;$E217,($E217/$M217)-1,"")),"")</f>
      </c>
      <c r="O217" s="159" t="str">
        <f t="shared" si="53"/>
        <v/>
      </c>
      <c r="P217" s="160" t="str">
        <f>IFERROR(IF($F217="","",VLOOKUP($F217,'Data Mercado'!$A$7:$I$300,5,0)),"ND")</f>
      </c>
      <c r="Q217" s="161" t="str">
        <f>IFERROR(IF($E217="","",IF($P217&gt;$E217,($E217/$P217)-1,"")),"")</f>
      </c>
      <c r="R217" s="159" t="str">
        <f t="shared" si="55"/>
        <v/>
      </c>
      <c r="S217" s="160" t="str">
        <f>IFERROR(IF($F217="","",VLOOKUP($F217,'Data Mercado'!$A$7:$I$300,6,0)),"ND")</f>
      </c>
      <c r="T217" s="161" t="str">
        <f>IFERROR(IF($E217="","",IF($S217&gt;$E217,($E217/$S217)-1,"")),"")</f>
      </c>
      <c r="U217" s="159" t="str">
        <f t="shared" si="57"/>
        <v/>
      </c>
      <c r="V217" s="160" t="str">
        <f>IFERROR(IF($F217="","",VLOOKUP($F217,'Data Mercado'!$A$7:$I$300,7,0)),"ND")</f>
      </c>
      <c r="W217" s="161" t="str">
        <f>IFERROR(IF($E217="","",IF($V217&gt;$E217,($E217/$V217)-1,"")),"")</f>
      </c>
      <c r="X217" s="159" t="str">
        <f t="shared" si="59"/>
        <v/>
      </c>
      <c r="Y217" s="160" t="str">
        <f>IFERROR(IF($F217="","",VLOOKUP($F217,'Data Mercado'!$A$7:$I$300,8,0)),"ND")</f>
      </c>
      <c r="Z217" s="161" t="str">
        <f>IFERROR(IF($E217="","",IF($Y217&gt;$E217,($E217/$Y217)-1,"")),"")</f>
      </c>
      <c r="AA217" s="159" t="str">
        <f t="shared" si="61"/>
        <v/>
      </c>
      <c r="AB217" s="160" t="str">
        <f>IFERROR(IF($F217="","",VLOOKUP($F217,'Data Mercado'!$A$7:$I$300,9,0)),"ND")</f>
      </c>
      <c r="AC217" s="161" t="str">
        <f>IFERROR(IF($E217="","",IF($AB217&gt;$E217,($E217/$AB217)-1,"")),"")</f>
      </c>
      <c r="AD217" s="159" t="str">
        <f t="shared" si="63"/>
        <v/>
      </c>
    </row>
    <row r="218" spans="1:30" s="162" customFormat="1" ht="19" customHeight="1">
      <c r="A218" s="164"/>
      <c r="B218" s="165"/>
      <c r="C218" s="143"/>
      <c r="D218" s="143"/>
      <c r="E218" s="196"/>
      <c r="F218" s="160"/>
      <c r="G218" s="160" t="str">
        <f>IFERROR(IF($F218="","",VLOOKUP($F218,'Data Mercado'!$A$7:$I$300,2,0)),"ND")</f>
      </c>
      <c r="H218" s="161" t="str">
        <f>IFERROR(IF($E218="","",IF($G218&gt;$E218,($E218/$G218)-1,"")),"")</f>
      </c>
      <c r="I218" s="159" t="str">
        <f t="shared" si="49"/>
        <v/>
      </c>
      <c r="J218" s="160" t="str">
        <f>IFERROR(IF($F218="","",VLOOKUP($F218,'Data Mercado'!$A$7:$I$300,3,0)),"ND")</f>
      </c>
      <c r="K218" s="161" t="str">
        <f>IFERROR(IF($E218="","",IF($J218&gt;$E218,($E218/$J218)-1,"")),"")</f>
      </c>
      <c r="L218" s="159" t="str">
        <f t="shared" si="51"/>
        <v/>
      </c>
      <c r="M218" s="160" t="str">
        <f>IFERROR(IF($F218="","",VLOOKUP($F218,'Data Mercado'!$A$7:$I$300,4,0)),"ND")</f>
      </c>
      <c r="N218" s="161" t="str">
        <f>IFERROR(IF($E218="","",IF($M218&gt;$E218,($E218/$M218)-1,"")),"")</f>
      </c>
      <c r="O218" s="159" t="str">
        <f t="shared" si="53"/>
        <v/>
      </c>
      <c r="P218" s="160" t="str">
        <f>IFERROR(IF($F218="","",VLOOKUP($F218,'Data Mercado'!$A$7:$I$300,5,0)),"ND")</f>
      </c>
      <c r="Q218" s="161" t="str">
        <f>IFERROR(IF($E218="","",IF($P218&gt;$E218,($E218/$P218)-1,"")),"")</f>
      </c>
      <c r="R218" s="159" t="str">
        <f t="shared" si="55"/>
        <v/>
      </c>
      <c r="S218" s="160" t="str">
        <f>IFERROR(IF($F218="","",VLOOKUP($F218,'Data Mercado'!$A$7:$I$300,6,0)),"ND")</f>
      </c>
      <c r="T218" s="161" t="str">
        <f>IFERROR(IF($E218="","",IF($S218&gt;$E218,($E218/$S218)-1,"")),"")</f>
      </c>
      <c r="U218" s="159" t="str">
        <f t="shared" si="57"/>
        <v/>
      </c>
      <c r="V218" s="160" t="str">
        <f>IFERROR(IF($F218="","",VLOOKUP($F218,'Data Mercado'!$A$7:$I$300,7,0)),"ND")</f>
      </c>
      <c r="W218" s="161" t="str">
        <f>IFERROR(IF($E218="","",IF($V218&gt;$E218,($E218/$V218)-1,"")),"")</f>
      </c>
      <c r="X218" s="159" t="str">
        <f t="shared" si="59"/>
        <v/>
      </c>
      <c r="Y218" s="160" t="str">
        <f>IFERROR(IF($F218="","",VLOOKUP($F218,'Data Mercado'!$A$7:$I$300,8,0)),"ND")</f>
      </c>
      <c r="Z218" s="161" t="str">
        <f>IFERROR(IF($E218="","",IF($Y218&gt;$E218,($E218/$Y218)-1,"")),"")</f>
      </c>
      <c r="AA218" s="159" t="str">
        <f t="shared" si="61"/>
        <v/>
      </c>
      <c r="AB218" s="160" t="str">
        <f>IFERROR(IF($F218="","",VLOOKUP($F218,'Data Mercado'!$A$7:$I$300,9,0)),"ND")</f>
      </c>
      <c r="AC218" s="161" t="str">
        <f>IFERROR(IF($E218="","",IF($AB218&gt;$E218,($E218/$AB218)-1,"")),"")</f>
      </c>
      <c r="AD218" s="159" t="str">
        <f t="shared" si="63"/>
        <v/>
      </c>
    </row>
    <row r="219" spans="1:30" s="162" customFormat="1" ht="19" customHeight="1">
      <c r="A219" s="164"/>
      <c r="B219" s="165"/>
      <c r="C219" s="143"/>
      <c r="D219" s="143"/>
      <c r="E219" s="196"/>
      <c r="F219" s="160"/>
      <c r="G219" s="160" t="str">
        <f>IFERROR(IF($F219="","",VLOOKUP($F219,'Data Mercado'!$A$7:$I$300,2,0)),"ND")</f>
      </c>
      <c r="H219" s="161" t="str">
        <f>IFERROR(IF($E219="","",IF($G219&gt;$E219,($E219/$G219)-1,"")),"")</f>
      </c>
      <c r="I219" s="159" t="str">
        <f t="shared" si="49"/>
        <v/>
      </c>
      <c r="J219" s="160" t="str">
        <f>IFERROR(IF($F219="","",VLOOKUP($F219,'Data Mercado'!$A$7:$I$300,3,0)),"ND")</f>
      </c>
      <c r="K219" s="161" t="str">
        <f>IFERROR(IF($E219="","",IF($J219&gt;$E219,($E219/$J219)-1,"")),"")</f>
      </c>
      <c r="L219" s="159" t="str">
        <f t="shared" si="51"/>
        <v/>
      </c>
      <c r="M219" s="160" t="str">
        <f>IFERROR(IF($F219="","",VLOOKUP($F219,'Data Mercado'!$A$7:$I$300,4,0)),"ND")</f>
      </c>
      <c r="N219" s="161" t="str">
        <f>IFERROR(IF($E219="","",IF($M219&gt;$E219,($E219/$M219)-1,"")),"")</f>
      </c>
      <c r="O219" s="159" t="str">
        <f t="shared" si="53"/>
        <v/>
      </c>
      <c r="P219" s="160" t="str">
        <f>IFERROR(IF($F219="","",VLOOKUP($F219,'Data Mercado'!$A$7:$I$300,5,0)),"ND")</f>
      </c>
      <c r="Q219" s="161" t="str">
        <f>IFERROR(IF($E219="","",IF($P219&gt;$E219,($E219/$P219)-1,"")),"")</f>
      </c>
      <c r="R219" s="159" t="str">
        <f t="shared" si="55"/>
        <v/>
      </c>
      <c r="S219" s="160" t="str">
        <f>IFERROR(IF($F219="","",VLOOKUP($F219,'Data Mercado'!$A$7:$I$300,6,0)),"ND")</f>
      </c>
      <c r="T219" s="161" t="str">
        <f>IFERROR(IF($E219="","",IF($S219&gt;$E219,($E219/$S219)-1,"")),"")</f>
      </c>
      <c r="U219" s="159" t="str">
        <f t="shared" si="57"/>
        <v/>
      </c>
      <c r="V219" s="160" t="str">
        <f>IFERROR(IF($F219="","",VLOOKUP($F219,'Data Mercado'!$A$7:$I$300,7,0)),"ND")</f>
      </c>
      <c r="W219" s="161" t="str">
        <f>IFERROR(IF($E219="","",IF($V219&gt;$E219,($E219/$V219)-1,"")),"")</f>
      </c>
      <c r="X219" s="159" t="str">
        <f t="shared" si="59"/>
        <v/>
      </c>
      <c r="Y219" s="160" t="str">
        <f>IFERROR(IF($F219="","",VLOOKUP($F219,'Data Mercado'!$A$7:$I$300,8,0)),"ND")</f>
      </c>
      <c r="Z219" s="161" t="str">
        <f>IFERROR(IF($E219="","",IF($Y219&gt;$E219,($E219/$Y219)-1,"")),"")</f>
      </c>
      <c r="AA219" s="159" t="str">
        <f t="shared" si="61"/>
        <v/>
      </c>
      <c r="AB219" s="160" t="str">
        <f>IFERROR(IF($F219="","",VLOOKUP($F219,'Data Mercado'!$A$7:$I$300,9,0)),"ND")</f>
      </c>
      <c r="AC219" s="161" t="str">
        <f>IFERROR(IF($E219="","",IF($AB219&gt;$E219,($E219/$AB219)-1,"")),"")</f>
      </c>
      <c r="AD219" s="159" t="str">
        <f t="shared" si="63"/>
        <v/>
      </c>
    </row>
    <row r="220" spans="1:30" s="162" customFormat="1" ht="19" customHeight="1">
      <c r="A220" s="164"/>
      <c r="B220" s="165"/>
      <c r="C220" s="143"/>
      <c r="D220" s="143"/>
      <c r="E220" s="196"/>
      <c r="F220" s="160"/>
      <c r="G220" s="160" t="str">
        <f>IFERROR(IF($F220="","",VLOOKUP($F220,'Data Mercado'!$A$7:$I$300,2,0)),"ND")</f>
      </c>
      <c r="H220" s="161" t="str">
        <f>IFERROR(IF($E220="","",IF($G220&gt;$E220,($E220/$G220)-1,"")),"")</f>
      </c>
      <c r="I220" s="159" t="str">
        <f t="shared" si="49"/>
        <v/>
      </c>
      <c r="J220" s="160" t="str">
        <f>IFERROR(IF($F220="","",VLOOKUP($F220,'Data Mercado'!$A$7:$I$300,3,0)),"ND")</f>
      </c>
      <c r="K220" s="161" t="str">
        <f>IFERROR(IF($E220="","",IF($J220&gt;$E220,($E220/$J220)-1,"")),"")</f>
      </c>
      <c r="L220" s="159" t="str">
        <f t="shared" si="51"/>
        <v/>
      </c>
      <c r="M220" s="160" t="str">
        <f>IFERROR(IF($F220="","",VLOOKUP($F220,'Data Mercado'!$A$7:$I$300,4,0)),"ND")</f>
      </c>
      <c r="N220" s="161" t="str">
        <f>IFERROR(IF($E220="","",IF($M220&gt;$E220,($E220/$M220)-1,"")),"")</f>
      </c>
      <c r="O220" s="159" t="str">
        <f t="shared" si="53"/>
        <v/>
      </c>
      <c r="P220" s="160" t="str">
        <f>IFERROR(IF($F220="","",VLOOKUP($F220,'Data Mercado'!$A$7:$I$300,5,0)),"ND")</f>
      </c>
      <c r="Q220" s="161" t="str">
        <f>IFERROR(IF($E220="","",IF($P220&gt;$E220,($E220/$P220)-1,"")),"")</f>
      </c>
      <c r="R220" s="159" t="str">
        <f t="shared" si="55"/>
        <v/>
      </c>
      <c r="S220" s="160" t="str">
        <f>IFERROR(IF($F220="","",VLOOKUP($F220,'Data Mercado'!$A$7:$I$300,6,0)),"ND")</f>
      </c>
      <c r="T220" s="161" t="str">
        <f>IFERROR(IF($E220="","",IF($S220&gt;$E220,($E220/$S220)-1,"")),"")</f>
      </c>
      <c r="U220" s="159" t="str">
        <f t="shared" si="57"/>
        <v/>
      </c>
      <c r="V220" s="160" t="str">
        <f>IFERROR(IF($F220="","",VLOOKUP($F220,'Data Mercado'!$A$7:$I$300,7,0)),"ND")</f>
      </c>
      <c r="W220" s="161" t="str">
        <f>IFERROR(IF($E220="","",IF($V220&gt;$E220,($E220/$V220)-1,"")),"")</f>
      </c>
      <c r="X220" s="159" t="str">
        <f t="shared" si="59"/>
        <v/>
      </c>
      <c r="Y220" s="160" t="str">
        <f>IFERROR(IF($F220="","",VLOOKUP($F220,'Data Mercado'!$A$7:$I$300,8,0)),"ND")</f>
      </c>
      <c r="Z220" s="161" t="str">
        <f>IFERROR(IF($E220="","",IF($Y220&gt;$E220,($E220/$Y220)-1,"")),"")</f>
      </c>
      <c r="AA220" s="159" t="str">
        <f t="shared" si="61"/>
        <v/>
      </c>
      <c r="AB220" s="160" t="str">
        <f>IFERROR(IF($F220="","",VLOOKUP($F220,'Data Mercado'!$A$7:$I$300,9,0)),"ND")</f>
      </c>
      <c r="AC220" s="161" t="str">
        <f>IFERROR(IF($E220="","",IF($AB220&gt;$E220,($E220/$AB220)-1,"")),"")</f>
      </c>
      <c r="AD220" s="159" t="str">
        <f t="shared" si="63"/>
        <v/>
      </c>
    </row>
    <row r="221" spans="1:30" s="162" customFormat="1" ht="19" customHeight="1">
      <c r="A221" s="164"/>
      <c r="B221" s="165"/>
      <c r="C221" s="143"/>
      <c r="D221" s="143"/>
      <c r="E221" s="196"/>
      <c r="F221" s="160"/>
      <c r="G221" s="160" t="str">
        <f>IFERROR(IF($F221="","",VLOOKUP($F221,'Data Mercado'!$A$7:$I$300,2,0)),"ND")</f>
      </c>
      <c r="H221" s="161" t="str">
        <f>IFERROR(IF($E221="","",IF($G221&gt;$E221,($E221/$G221)-1,"")),"")</f>
      </c>
      <c r="I221" s="159" t="str">
        <f t="shared" si="49"/>
        <v/>
      </c>
      <c r="J221" s="160" t="str">
        <f>IFERROR(IF($F221="","",VLOOKUP($F221,'Data Mercado'!$A$7:$I$300,3,0)),"ND")</f>
      </c>
      <c r="K221" s="161" t="str">
        <f>IFERROR(IF($E221="","",IF($J221&gt;$E221,($E221/$J221)-1,"")),"")</f>
      </c>
      <c r="L221" s="159" t="str">
        <f t="shared" si="51"/>
        <v/>
      </c>
      <c r="M221" s="160" t="str">
        <f>IFERROR(IF($F221="","",VLOOKUP($F221,'Data Mercado'!$A$7:$I$300,4,0)),"ND")</f>
      </c>
      <c r="N221" s="161" t="str">
        <f>IFERROR(IF($E221="","",IF($M221&gt;$E221,($E221/$M221)-1,"")),"")</f>
      </c>
      <c r="O221" s="159" t="str">
        <f t="shared" si="53"/>
        <v/>
      </c>
      <c r="P221" s="160" t="str">
        <f>IFERROR(IF($F221="","",VLOOKUP($F221,'Data Mercado'!$A$7:$I$300,5,0)),"ND")</f>
      </c>
      <c r="Q221" s="161" t="str">
        <f>IFERROR(IF($E221="","",IF($P221&gt;$E221,($E221/$P221)-1,"")),"")</f>
      </c>
      <c r="R221" s="159" t="str">
        <f t="shared" si="55"/>
        <v/>
      </c>
      <c r="S221" s="160" t="str">
        <f>IFERROR(IF($F221="","",VLOOKUP($F221,'Data Mercado'!$A$7:$I$300,6,0)),"ND")</f>
      </c>
      <c r="T221" s="161" t="str">
        <f>IFERROR(IF($E221="","",IF($S221&gt;$E221,($E221/$S221)-1,"")),"")</f>
      </c>
      <c r="U221" s="159" t="str">
        <f t="shared" si="57"/>
        <v/>
      </c>
      <c r="V221" s="160" t="str">
        <f>IFERROR(IF($F221="","",VLOOKUP($F221,'Data Mercado'!$A$7:$I$300,7,0)),"ND")</f>
      </c>
      <c r="W221" s="161" t="str">
        <f>IFERROR(IF($E221="","",IF($V221&gt;$E221,($E221/$V221)-1,"")),"")</f>
      </c>
      <c r="X221" s="159" t="str">
        <f t="shared" si="59"/>
        <v/>
      </c>
      <c r="Y221" s="160" t="str">
        <f>IFERROR(IF($F221="","",VLOOKUP($F221,'Data Mercado'!$A$7:$I$300,8,0)),"ND")</f>
      </c>
      <c r="Z221" s="161" t="str">
        <f>IFERROR(IF($E221="","",IF($Y221&gt;$E221,($E221/$Y221)-1,"")),"")</f>
      </c>
      <c r="AA221" s="159" t="str">
        <f t="shared" si="61"/>
        <v/>
      </c>
      <c r="AB221" s="160" t="str">
        <f>IFERROR(IF($F221="","",VLOOKUP($F221,'Data Mercado'!$A$7:$I$300,9,0)),"ND")</f>
      </c>
      <c r="AC221" s="161" t="str">
        <f>IFERROR(IF($E221="","",IF($AB221&gt;$E221,($E221/$AB221)-1,"")),"")</f>
      </c>
      <c r="AD221" s="159" t="str">
        <f t="shared" si="63"/>
        <v/>
      </c>
    </row>
    <row r="222" spans="1:30" s="162" customFormat="1" ht="19" customHeight="1">
      <c r="A222" s="164"/>
      <c r="B222" s="165"/>
      <c r="C222" s="143"/>
      <c r="D222" s="143"/>
      <c r="E222" s="196"/>
      <c r="F222" s="160"/>
      <c r="G222" s="160" t="str">
        <f>IFERROR(IF($F222="","",VLOOKUP($F222,'Data Mercado'!$A$7:$I$300,2,0)),"ND")</f>
      </c>
      <c r="H222" s="161" t="str">
        <f>IFERROR(IF($E222="","",IF($G222&gt;$E222,($E222/$G222)-1,"")),"")</f>
      </c>
      <c r="I222" s="159" t="str">
        <f t="shared" si="49"/>
        <v/>
      </c>
      <c r="J222" s="160" t="str">
        <f>IFERROR(IF($F222="","",VLOOKUP($F222,'Data Mercado'!$A$7:$I$300,3,0)),"ND")</f>
      </c>
      <c r="K222" s="161" t="str">
        <f>IFERROR(IF($E222="","",IF($J222&gt;$E222,($E222/$J222)-1,"")),"")</f>
      </c>
      <c r="L222" s="159" t="str">
        <f t="shared" si="51"/>
        <v/>
      </c>
      <c r="M222" s="160" t="str">
        <f>IFERROR(IF($F222="","",VLOOKUP($F222,'Data Mercado'!$A$7:$I$300,4,0)),"ND")</f>
      </c>
      <c r="N222" s="161" t="str">
        <f>IFERROR(IF($E222="","",IF($M222&gt;$E222,($E222/$M222)-1,"")),"")</f>
      </c>
      <c r="O222" s="159" t="str">
        <f t="shared" si="53"/>
        <v/>
      </c>
      <c r="P222" s="160" t="str">
        <f>IFERROR(IF($F222="","",VLOOKUP($F222,'Data Mercado'!$A$7:$I$300,5,0)),"ND")</f>
      </c>
      <c r="Q222" s="161" t="str">
        <f>IFERROR(IF($E222="","",IF($P222&gt;$E222,($E222/$P222)-1,"")),"")</f>
      </c>
      <c r="R222" s="159" t="str">
        <f t="shared" si="55"/>
        <v/>
      </c>
      <c r="S222" s="160" t="str">
        <f>IFERROR(IF($F222="","",VLOOKUP($F222,'Data Mercado'!$A$7:$I$300,6,0)),"ND")</f>
      </c>
      <c r="T222" s="161" t="str">
        <f>IFERROR(IF($E222="","",IF($S222&gt;$E222,($E222/$S222)-1,"")),"")</f>
      </c>
      <c r="U222" s="159" t="str">
        <f t="shared" si="57"/>
        <v/>
      </c>
      <c r="V222" s="160" t="str">
        <f>IFERROR(IF($F222="","",VLOOKUP($F222,'Data Mercado'!$A$7:$I$300,7,0)),"ND")</f>
      </c>
      <c r="W222" s="161" t="str">
        <f>IFERROR(IF($E222="","",IF($V222&gt;$E222,($E222/$V222)-1,"")),"")</f>
      </c>
      <c r="X222" s="159" t="str">
        <f t="shared" si="59"/>
        <v/>
      </c>
      <c r="Y222" s="160" t="str">
        <f>IFERROR(IF($F222="","",VLOOKUP($F222,'Data Mercado'!$A$7:$I$300,8,0)),"ND")</f>
      </c>
      <c r="Z222" s="161" t="str">
        <f>IFERROR(IF($E222="","",IF($Y222&gt;$E222,($E222/$Y222)-1,"")),"")</f>
      </c>
      <c r="AA222" s="159" t="str">
        <f t="shared" si="61"/>
        <v/>
      </c>
      <c r="AB222" s="160" t="str">
        <f>IFERROR(IF($F222="","",VLOOKUP($F222,'Data Mercado'!$A$7:$I$300,9,0)),"ND")</f>
      </c>
      <c r="AC222" s="161" t="str">
        <f>IFERROR(IF($E222="","",IF($AB222&gt;$E222,($E222/$AB222)-1,"")),"")</f>
      </c>
      <c r="AD222" s="159" t="str">
        <f t="shared" si="63"/>
        <v/>
      </c>
    </row>
    <row r="223" spans="1:30" s="162" customFormat="1" ht="19" customHeight="1">
      <c r="A223" s="164"/>
      <c r="B223" s="165"/>
      <c r="C223" s="143"/>
      <c r="D223" s="143"/>
      <c r="E223" s="196"/>
      <c r="F223" s="160"/>
      <c r="G223" s="160" t="str">
        <f>IFERROR(IF($F223="","",VLOOKUP($F223,'Data Mercado'!$A$7:$I$300,2,0)),"ND")</f>
      </c>
      <c r="H223" s="161" t="str">
        <f>IFERROR(IF($E223="","",IF($G223&gt;$E223,($E223/$G223)-1,"")),"")</f>
      </c>
      <c r="I223" s="159" t="str">
        <f t="shared" si="49"/>
        <v/>
      </c>
      <c r="J223" s="160" t="str">
        <f>IFERROR(IF($F223="","",VLOOKUP($F223,'Data Mercado'!$A$7:$I$300,3,0)),"ND")</f>
      </c>
      <c r="K223" s="161" t="str">
        <f>IFERROR(IF($E223="","",IF($J223&gt;$E223,($E223/$J223)-1,"")),"")</f>
      </c>
      <c r="L223" s="159" t="str">
        <f t="shared" si="51"/>
        <v/>
      </c>
      <c r="M223" s="160" t="str">
        <f>IFERROR(IF($F223="","",VLOOKUP($F223,'Data Mercado'!$A$7:$I$300,4,0)),"ND")</f>
      </c>
      <c r="N223" s="161" t="str">
        <f>IFERROR(IF($E223="","",IF($M223&gt;$E223,($E223/$M223)-1,"")),"")</f>
      </c>
      <c r="O223" s="159" t="str">
        <f t="shared" si="53"/>
        <v/>
      </c>
      <c r="P223" s="160" t="str">
        <f>IFERROR(IF($F223="","",VLOOKUP($F223,'Data Mercado'!$A$7:$I$300,5,0)),"ND")</f>
      </c>
      <c r="Q223" s="161" t="str">
        <f>IFERROR(IF($E223="","",IF($P223&gt;$E223,($E223/$P223)-1,"")),"")</f>
      </c>
      <c r="R223" s="159" t="str">
        <f t="shared" si="55"/>
        <v/>
      </c>
      <c r="S223" s="160" t="str">
        <f>IFERROR(IF($F223="","",VLOOKUP($F223,'Data Mercado'!$A$7:$I$300,6,0)),"ND")</f>
      </c>
      <c r="T223" s="161" t="str">
        <f>IFERROR(IF($E223="","",IF($S223&gt;$E223,($E223/$S223)-1,"")),"")</f>
      </c>
      <c r="U223" s="159" t="str">
        <f t="shared" si="57"/>
        <v/>
      </c>
      <c r="V223" s="160" t="str">
        <f>IFERROR(IF($F223="","",VLOOKUP($F223,'Data Mercado'!$A$7:$I$300,7,0)),"ND")</f>
      </c>
      <c r="W223" s="161" t="str">
        <f>IFERROR(IF($E223="","",IF($V223&gt;$E223,($E223/$V223)-1,"")),"")</f>
      </c>
      <c r="X223" s="159" t="str">
        <f t="shared" si="59"/>
        <v/>
      </c>
      <c r="Y223" s="160" t="str">
        <f>IFERROR(IF($F223="","",VLOOKUP($F223,'Data Mercado'!$A$7:$I$300,8,0)),"ND")</f>
      </c>
      <c r="Z223" s="161" t="str">
        <f>IFERROR(IF($E223="","",IF($Y223&gt;$E223,($E223/$Y223)-1,"")),"")</f>
      </c>
      <c r="AA223" s="159" t="str">
        <f t="shared" si="61"/>
        <v/>
      </c>
      <c r="AB223" s="160" t="str">
        <f>IFERROR(IF($F223="","",VLOOKUP($F223,'Data Mercado'!$A$7:$I$300,9,0)),"ND")</f>
      </c>
      <c r="AC223" s="161" t="str">
        <f>IFERROR(IF($E223="","",IF($AB223&gt;$E223,($E223/$AB223)-1,"")),"")</f>
      </c>
      <c r="AD223" s="159" t="str">
        <f t="shared" si="63"/>
        <v/>
      </c>
    </row>
    <row r="224" spans="1:30" s="162" customFormat="1" ht="19" customHeight="1">
      <c r="A224" s="164"/>
      <c r="B224" s="165"/>
      <c r="C224" s="143"/>
      <c r="D224" s="143"/>
      <c r="E224" s="196"/>
      <c r="F224" s="160"/>
      <c r="G224" s="160" t="str">
        <f>IFERROR(IF($F224="","",VLOOKUP($F224,'Data Mercado'!$A$7:$I$300,2,0)),"ND")</f>
      </c>
      <c r="H224" s="161" t="str">
        <f>IFERROR(IF($E224="","",IF($G224&gt;$E224,($E224/$G224)-1,"")),"")</f>
      </c>
      <c r="I224" s="159" t="str">
        <f t="shared" si="49"/>
        <v/>
      </c>
      <c r="J224" s="160" t="str">
        <f>IFERROR(IF($F224="","",VLOOKUP($F224,'Data Mercado'!$A$7:$I$300,3,0)),"ND")</f>
      </c>
      <c r="K224" s="161" t="str">
        <f>IFERROR(IF($E224="","",IF($J224&gt;$E224,($E224/$J224)-1,"")),"")</f>
      </c>
      <c r="L224" s="159" t="str">
        <f t="shared" si="51"/>
        <v/>
      </c>
      <c r="M224" s="160" t="str">
        <f>IFERROR(IF($F224="","",VLOOKUP($F224,'Data Mercado'!$A$7:$I$300,4,0)),"ND")</f>
      </c>
      <c r="N224" s="161" t="str">
        <f>IFERROR(IF($E224="","",IF($M224&gt;$E224,($E224/$M224)-1,"")),"")</f>
      </c>
      <c r="O224" s="159" t="str">
        <f t="shared" si="53"/>
        <v/>
      </c>
      <c r="P224" s="160" t="str">
        <f>IFERROR(IF($F224="","",VLOOKUP($F224,'Data Mercado'!$A$7:$I$300,5,0)),"ND")</f>
      </c>
      <c r="Q224" s="161" t="str">
        <f>IFERROR(IF($E224="","",IF($P224&gt;$E224,($E224/$P224)-1,"")),"")</f>
      </c>
      <c r="R224" s="159" t="str">
        <f t="shared" si="55"/>
        <v/>
      </c>
      <c r="S224" s="160" t="str">
        <f>IFERROR(IF($F224="","",VLOOKUP($F224,'Data Mercado'!$A$7:$I$300,6,0)),"ND")</f>
      </c>
      <c r="T224" s="161" t="str">
        <f>IFERROR(IF($E224="","",IF($S224&gt;$E224,($E224/$S224)-1,"")),"")</f>
      </c>
      <c r="U224" s="159" t="str">
        <f t="shared" si="57"/>
        <v/>
      </c>
      <c r="V224" s="160" t="str">
        <f>IFERROR(IF($F224="","",VLOOKUP($F224,'Data Mercado'!$A$7:$I$300,7,0)),"ND")</f>
      </c>
      <c r="W224" s="161" t="str">
        <f>IFERROR(IF($E224="","",IF($V224&gt;$E224,($E224/$V224)-1,"")),"")</f>
      </c>
      <c r="X224" s="159" t="str">
        <f t="shared" si="59"/>
        <v/>
      </c>
      <c r="Y224" s="160" t="str">
        <f>IFERROR(IF($F224="","",VLOOKUP($F224,'Data Mercado'!$A$7:$I$300,8,0)),"ND")</f>
      </c>
      <c r="Z224" s="161" t="str">
        <f>IFERROR(IF($E224="","",IF($Y224&gt;$E224,($E224/$Y224)-1,"")),"")</f>
      </c>
      <c r="AA224" s="159" t="str">
        <f t="shared" si="61"/>
        <v/>
      </c>
      <c r="AB224" s="160" t="str">
        <f>IFERROR(IF($F224="","",VLOOKUP($F224,'Data Mercado'!$A$7:$I$300,9,0)),"ND")</f>
      </c>
      <c r="AC224" s="161" t="str">
        <f>IFERROR(IF($E224="","",IF($AB224&gt;$E224,($E224/$AB224)-1,"")),"")</f>
      </c>
      <c r="AD224" s="159" t="str">
        <f t="shared" si="63"/>
        <v/>
      </c>
    </row>
    <row r="225" spans="1:30" s="162" customFormat="1" ht="19" customHeight="1">
      <c r="A225" s="164"/>
      <c r="B225" s="165"/>
      <c r="C225" s="143"/>
      <c r="D225" s="143"/>
      <c r="E225" s="196"/>
      <c r="F225" s="160"/>
      <c r="G225" s="160" t="str">
        <f>IFERROR(IF($F225="","",VLOOKUP($F225,'Data Mercado'!$A$7:$I$300,2,0)),"ND")</f>
      </c>
      <c r="H225" s="161" t="str">
        <f>IFERROR(IF($E225="","",IF($G225&gt;$E225,($E225/$G225)-1,"")),"")</f>
      </c>
      <c r="I225" s="159" t="str">
        <f t="shared" si="49"/>
        <v/>
      </c>
      <c r="J225" s="160" t="str">
        <f>IFERROR(IF($F225="","",VLOOKUP($F225,'Data Mercado'!$A$7:$I$300,3,0)),"ND")</f>
      </c>
      <c r="K225" s="161" t="str">
        <f>IFERROR(IF($E225="","",IF($J225&gt;$E225,($E225/$J225)-1,"")),"")</f>
      </c>
      <c r="L225" s="159" t="str">
        <f t="shared" si="51"/>
        <v/>
      </c>
      <c r="M225" s="160" t="str">
        <f>IFERROR(IF($F225="","",VLOOKUP($F225,'Data Mercado'!$A$7:$I$300,4,0)),"ND")</f>
      </c>
      <c r="N225" s="161" t="str">
        <f>IFERROR(IF($E225="","",IF($M225&gt;$E225,($E225/$M225)-1,"")),"")</f>
      </c>
      <c r="O225" s="159" t="str">
        <f t="shared" si="53"/>
        <v/>
      </c>
      <c r="P225" s="160" t="str">
        <f>IFERROR(IF($F225="","",VLOOKUP($F225,'Data Mercado'!$A$7:$I$300,5,0)),"ND")</f>
      </c>
      <c r="Q225" s="161" t="str">
        <f>IFERROR(IF($E225="","",IF($P225&gt;$E225,($E225/$P225)-1,"")),"")</f>
      </c>
      <c r="R225" s="159" t="str">
        <f t="shared" si="55"/>
        <v/>
      </c>
      <c r="S225" s="160" t="str">
        <f>IFERROR(IF($F225="","",VLOOKUP($F225,'Data Mercado'!$A$7:$I$300,6,0)),"ND")</f>
      </c>
      <c r="T225" s="161" t="str">
        <f>IFERROR(IF($E225="","",IF($S225&gt;$E225,($E225/$S225)-1,"")),"")</f>
      </c>
      <c r="U225" s="159" t="str">
        <f t="shared" si="57"/>
        <v/>
      </c>
      <c r="V225" s="160" t="str">
        <f>IFERROR(IF($F225="","",VLOOKUP($F225,'Data Mercado'!$A$7:$I$300,7,0)),"ND")</f>
      </c>
      <c r="W225" s="161" t="str">
        <f>IFERROR(IF($E225="","",IF($V225&gt;$E225,($E225/$V225)-1,"")),"")</f>
      </c>
      <c r="X225" s="159" t="str">
        <f t="shared" si="59"/>
        <v/>
      </c>
      <c r="Y225" s="160" t="str">
        <f>IFERROR(IF($F225="","",VLOOKUP($F225,'Data Mercado'!$A$7:$I$300,8,0)),"ND")</f>
      </c>
      <c r="Z225" s="161" t="str">
        <f>IFERROR(IF($E225="","",IF($Y225&gt;$E225,($E225/$Y225)-1,"")),"")</f>
      </c>
      <c r="AA225" s="159" t="str">
        <f t="shared" si="61"/>
        <v/>
      </c>
      <c r="AB225" s="160" t="str">
        <f>IFERROR(IF($F225="","",VLOOKUP($F225,'Data Mercado'!$A$7:$I$300,9,0)),"ND")</f>
      </c>
      <c r="AC225" s="161" t="str">
        <f>IFERROR(IF($E225="","",IF($AB225&gt;$E225,($E225/$AB225)-1,"")),"")</f>
      </c>
      <c r="AD225" s="159" t="str">
        <f t="shared" si="63"/>
        <v/>
      </c>
    </row>
    <row r="226" spans="1:30" s="162" customFormat="1" ht="19" customHeight="1">
      <c r="A226" s="164"/>
      <c r="B226" s="165"/>
      <c r="C226" s="143"/>
      <c r="D226" s="143"/>
      <c r="E226" s="196"/>
      <c r="F226" s="160"/>
      <c r="G226" s="160" t="str">
        <f>IFERROR(IF($F226="","",VLOOKUP($F226,'Data Mercado'!$A$7:$I$300,2,0)),"ND")</f>
      </c>
      <c r="H226" s="161" t="str">
        <f>IFERROR(IF($E226="","",IF($G226&gt;$E226,($E226/$G226)-1,"")),"")</f>
      </c>
      <c r="I226" s="159" t="str">
        <f t="shared" si="49"/>
        <v/>
      </c>
      <c r="J226" s="160" t="str">
        <f>IFERROR(IF($F226="","",VLOOKUP($F226,'Data Mercado'!$A$7:$I$300,3,0)),"ND")</f>
      </c>
      <c r="K226" s="161" t="str">
        <f>IFERROR(IF($E226="","",IF($J226&gt;$E226,($E226/$J226)-1,"")),"")</f>
      </c>
      <c r="L226" s="159" t="str">
        <f t="shared" si="51"/>
        <v/>
      </c>
      <c r="M226" s="160" t="str">
        <f>IFERROR(IF($F226="","",VLOOKUP($F226,'Data Mercado'!$A$7:$I$300,4,0)),"ND")</f>
      </c>
      <c r="N226" s="161" t="str">
        <f>IFERROR(IF($E226="","",IF($M226&gt;$E226,($E226/$M226)-1,"")),"")</f>
      </c>
      <c r="O226" s="159" t="str">
        <f t="shared" si="53"/>
        <v/>
      </c>
      <c r="P226" s="160" t="str">
        <f>IFERROR(IF($F226="","",VLOOKUP($F226,'Data Mercado'!$A$7:$I$300,5,0)),"ND")</f>
      </c>
      <c r="Q226" s="161" t="str">
        <f>IFERROR(IF($E226="","",IF($P226&gt;$E226,($E226/$P226)-1,"")),"")</f>
      </c>
      <c r="R226" s="159" t="str">
        <f t="shared" si="55"/>
        <v/>
      </c>
      <c r="S226" s="160" t="str">
        <f>IFERROR(IF($F226="","",VLOOKUP($F226,'Data Mercado'!$A$7:$I$300,6,0)),"ND")</f>
      </c>
      <c r="T226" s="161" t="str">
        <f>IFERROR(IF($E226="","",IF($S226&gt;$E226,($E226/$S226)-1,"")),"")</f>
      </c>
      <c r="U226" s="159" t="str">
        <f t="shared" si="57"/>
        <v/>
      </c>
      <c r="V226" s="160" t="str">
        <f>IFERROR(IF($F226="","",VLOOKUP($F226,'Data Mercado'!$A$7:$I$300,7,0)),"ND")</f>
      </c>
      <c r="W226" s="161" t="str">
        <f>IFERROR(IF($E226="","",IF($V226&gt;$E226,($E226/$V226)-1,"")),"")</f>
      </c>
      <c r="X226" s="159" t="str">
        <f t="shared" si="59"/>
        <v/>
      </c>
      <c r="Y226" s="160" t="str">
        <f>IFERROR(IF($F226="","",VLOOKUP($F226,'Data Mercado'!$A$7:$I$300,8,0)),"ND")</f>
      </c>
      <c r="Z226" s="161" t="str">
        <f>IFERROR(IF($E226="","",IF($Y226&gt;$E226,($E226/$Y226)-1,"")),"")</f>
      </c>
      <c r="AA226" s="159" t="str">
        <f t="shared" si="61"/>
        <v/>
      </c>
      <c r="AB226" s="160" t="str">
        <f>IFERROR(IF($F226="","",VLOOKUP($F226,'Data Mercado'!$A$7:$I$300,9,0)),"ND")</f>
      </c>
      <c r="AC226" s="161" t="str">
        <f>IFERROR(IF($E226="","",IF($AB226&gt;$E226,($E226/$AB226)-1,"")),"")</f>
      </c>
      <c r="AD226" s="159" t="str">
        <f t="shared" si="63"/>
        <v/>
      </c>
    </row>
    <row r="227" spans="1:30" s="162" customFormat="1" ht="19" customHeight="1">
      <c r="A227" s="164"/>
      <c r="B227" s="165"/>
      <c r="C227" s="143"/>
      <c r="D227" s="143"/>
      <c r="E227" s="196"/>
      <c r="F227" s="160"/>
      <c r="G227" s="160" t="str">
        <f>IFERROR(IF($F227="","",VLOOKUP($F227,'Data Mercado'!$A$7:$I$300,2,0)),"ND")</f>
      </c>
      <c r="H227" s="161" t="str">
        <f>IFERROR(IF($E227="","",IF($G227&gt;$E227,($E227/$G227)-1,"")),"")</f>
      </c>
      <c r="I227" s="159" t="str">
        <f t="shared" si="49"/>
        <v/>
      </c>
      <c r="J227" s="160" t="str">
        <f>IFERROR(IF($F227="","",VLOOKUP($F227,'Data Mercado'!$A$7:$I$300,3,0)),"ND")</f>
      </c>
      <c r="K227" s="161" t="str">
        <f>IFERROR(IF($E227="","",IF($J227&gt;$E227,($E227/$J227)-1,"")),"")</f>
      </c>
      <c r="L227" s="159" t="str">
        <f t="shared" si="51"/>
        <v/>
      </c>
      <c r="M227" s="160" t="str">
        <f>IFERROR(IF($F227="","",VLOOKUP($F227,'Data Mercado'!$A$7:$I$300,4,0)),"ND")</f>
      </c>
      <c r="N227" s="161" t="str">
        <f>IFERROR(IF($E227="","",IF($M227&gt;$E227,($E227/$M227)-1,"")),"")</f>
      </c>
      <c r="O227" s="159" t="str">
        <f t="shared" si="53"/>
        <v/>
      </c>
      <c r="P227" s="160" t="str">
        <f>IFERROR(IF($F227="","",VLOOKUP($F227,'Data Mercado'!$A$7:$I$300,5,0)),"ND")</f>
      </c>
      <c r="Q227" s="161" t="str">
        <f>IFERROR(IF($E227="","",IF($P227&gt;$E227,($E227/$P227)-1,"")),"")</f>
      </c>
      <c r="R227" s="159" t="str">
        <f t="shared" si="55"/>
        <v/>
      </c>
      <c r="S227" s="160" t="str">
        <f>IFERROR(IF($F227="","",VLOOKUP($F227,'Data Mercado'!$A$7:$I$300,6,0)),"ND")</f>
      </c>
      <c r="T227" s="161" t="str">
        <f>IFERROR(IF($E227="","",IF($S227&gt;$E227,($E227/$S227)-1,"")),"")</f>
      </c>
      <c r="U227" s="159" t="str">
        <f t="shared" si="57"/>
        <v/>
      </c>
      <c r="V227" s="160" t="str">
        <f>IFERROR(IF($F227="","",VLOOKUP($F227,'Data Mercado'!$A$7:$I$300,7,0)),"ND")</f>
      </c>
      <c r="W227" s="161" t="str">
        <f>IFERROR(IF($E227="","",IF($V227&gt;$E227,($E227/$V227)-1,"")),"")</f>
      </c>
      <c r="X227" s="159" t="str">
        <f t="shared" si="59"/>
        <v/>
      </c>
      <c r="Y227" s="160" t="str">
        <f>IFERROR(IF($F227="","",VLOOKUP($F227,'Data Mercado'!$A$7:$I$300,8,0)),"ND")</f>
      </c>
      <c r="Z227" s="161" t="str">
        <f>IFERROR(IF($E227="","",IF($Y227&gt;$E227,($E227/$Y227)-1,"")),"")</f>
      </c>
      <c r="AA227" s="159" t="str">
        <f t="shared" si="61"/>
        <v/>
      </c>
      <c r="AB227" s="160" t="str">
        <f>IFERROR(IF($F227="","",VLOOKUP($F227,'Data Mercado'!$A$7:$I$300,9,0)),"ND")</f>
      </c>
      <c r="AC227" s="161" t="str">
        <f>IFERROR(IF($E227="","",IF($AB227&gt;$E227,($E227/$AB227)-1,"")),"")</f>
      </c>
      <c r="AD227" s="159" t="str">
        <f t="shared" si="63"/>
        <v/>
      </c>
    </row>
    <row r="228" spans="1:30" s="162" customFormat="1" ht="19" customHeight="1">
      <c r="A228" s="164"/>
      <c r="B228" s="165"/>
      <c r="C228" s="143"/>
      <c r="D228" s="143"/>
      <c r="E228" s="196"/>
      <c r="F228" s="160"/>
      <c r="G228" s="160" t="str">
        <f>IFERROR(IF($F228="","",VLOOKUP($F228,'Data Mercado'!$A$7:$I$300,2,0)),"ND")</f>
      </c>
      <c r="H228" s="161" t="str">
        <f>IFERROR(IF($E228="","",IF($G228&gt;$E228,($E228/$G228)-1,"")),"")</f>
      </c>
      <c r="I228" s="159" t="str">
        <f t="shared" si="49"/>
        <v/>
      </c>
      <c r="J228" s="160" t="str">
        <f>IFERROR(IF($F228="","",VLOOKUP($F228,'Data Mercado'!$A$7:$I$300,3,0)),"ND")</f>
      </c>
      <c r="K228" s="161" t="str">
        <f>IFERROR(IF($E228="","",IF($J228&gt;$E228,($E228/$J228)-1,"")),"")</f>
      </c>
      <c r="L228" s="159" t="str">
        <f t="shared" si="51"/>
        <v/>
      </c>
      <c r="M228" s="160" t="str">
        <f>IFERROR(IF($F228="","",VLOOKUP($F228,'Data Mercado'!$A$7:$I$300,4,0)),"ND")</f>
      </c>
      <c r="N228" s="161" t="str">
        <f>IFERROR(IF($E228="","",IF($M228&gt;$E228,($E228/$M228)-1,"")),"")</f>
      </c>
      <c r="O228" s="159" t="str">
        <f t="shared" si="53"/>
        <v/>
      </c>
      <c r="P228" s="160" t="str">
        <f>IFERROR(IF($F228="","",VLOOKUP($F228,'Data Mercado'!$A$7:$I$300,5,0)),"ND")</f>
      </c>
      <c r="Q228" s="161" t="str">
        <f>IFERROR(IF($E228="","",IF($P228&gt;$E228,($E228/$P228)-1,"")),"")</f>
      </c>
      <c r="R228" s="159" t="str">
        <f t="shared" si="55"/>
        <v/>
      </c>
      <c r="S228" s="160" t="str">
        <f>IFERROR(IF($F228="","",VLOOKUP($F228,'Data Mercado'!$A$7:$I$300,6,0)),"ND")</f>
      </c>
      <c r="T228" s="161" t="str">
        <f>IFERROR(IF($E228="","",IF($S228&gt;$E228,($E228/$S228)-1,"")),"")</f>
      </c>
      <c r="U228" s="159" t="str">
        <f t="shared" si="57"/>
        <v/>
      </c>
      <c r="V228" s="160" t="str">
        <f>IFERROR(IF($F228="","",VLOOKUP($F228,'Data Mercado'!$A$7:$I$300,7,0)),"ND")</f>
      </c>
      <c r="W228" s="161" t="str">
        <f>IFERROR(IF($E228="","",IF($V228&gt;$E228,($E228/$V228)-1,"")),"")</f>
      </c>
      <c r="X228" s="159" t="str">
        <f t="shared" si="59"/>
        <v/>
      </c>
      <c r="Y228" s="160" t="str">
        <f>IFERROR(IF($F228="","",VLOOKUP($F228,'Data Mercado'!$A$7:$I$300,8,0)),"ND")</f>
      </c>
      <c r="Z228" s="161" t="str">
        <f>IFERROR(IF($E228="","",IF($Y228&gt;$E228,($E228/$Y228)-1,"")),"")</f>
      </c>
      <c r="AA228" s="159" t="str">
        <f t="shared" si="61"/>
        <v/>
      </c>
      <c r="AB228" s="160" t="str">
        <f>IFERROR(IF($F228="","",VLOOKUP($F228,'Data Mercado'!$A$7:$I$300,9,0)),"ND")</f>
      </c>
      <c r="AC228" s="161" t="str">
        <f>IFERROR(IF($E228="","",IF($AB228&gt;$E228,($E228/$AB228)-1,"")),"")</f>
      </c>
      <c r="AD228" s="159" t="str">
        <f t="shared" si="63"/>
        <v/>
      </c>
    </row>
    <row r="229" spans="1:30" s="162" customFormat="1" ht="19" customHeight="1">
      <c r="A229" s="164"/>
      <c r="B229" s="165"/>
      <c r="C229" s="143"/>
      <c r="D229" s="143"/>
      <c r="E229" s="196"/>
      <c r="F229" s="160"/>
      <c r="G229" s="160" t="str">
        <f>IFERROR(IF($F229="","",VLOOKUP($F229,'Data Mercado'!$A$7:$I$300,2,0)),"ND")</f>
      </c>
      <c r="H229" s="161" t="str">
        <f>IFERROR(IF($E229="","",IF($G229&gt;$E229,($E229/$G229)-1,"")),"")</f>
      </c>
      <c r="I229" s="159" t="str">
        <f t="shared" si="49"/>
        <v/>
      </c>
      <c r="J229" s="160" t="str">
        <f>IFERROR(IF($F229="","",VLOOKUP($F229,'Data Mercado'!$A$7:$I$300,3,0)),"ND")</f>
      </c>
      <c r="K229" s="161" t="str">
        <f>IFERROR(IF($E229="","",IF($J229&gt;$E229,($E229/$J229)-1,"")),"")</f>
      </c>
      <c r="L229" s="159" t="str">
        <f t="shared" si="51"/>
        <v/>
      </c>
      <c r="M229" s="160" t="str">
        <f>IFERROR(IF($F229="","",VLOOKUP($F229,'Data Mercado'!$A$7:$I$300,4,0)),"ND")</f>
      </c>
      <c r="N229" s="161" t="str">
        <f>IFERROR(IF($E229="","",IF($M229&gt;$E229,($E229/$M229)-1,"")),"")</f>
      </c>
      <c r="O229" s="159" t="str">
        <f t="shared" si="53"/>
        <v/>
      </c>
      <c r="P229" s="160" t="str">
        <f>IFERROR(IF($F229="","",VLOOKUP($F229,'Data Mercado'!$A$7:$I$300,5,0)),"ND")</f>
      </c>
      <c r="Q229" s="161" t="str">
        <f>IFERROR(IF($E229="","",IF($P229&gt;$E229,($E229/$P229)-1,"")),"")</f>
      </c>
      <c r="R229" s="159" t="str">
        <f t="shared" si="55"/>
        <v/>
      </c>
      <c r="S229" s="160" t="str">
        <f>IFERROR(IF($F229="","",VLOOKUP($F229,'Data Mercado'!$A$7:$I$300,6,0)),"ND")</f>
      </c>
      <c r="T229" s="161" t="str">
        <f>IFERROR(IF($E229="","",IF($S229&gt;$E229,($E229/$S229)-1,"")),"")</f>
      </c>
      <c r="U229" s="159" t="str">
        <f t="shared" si="57"/>
        <v/>
      </c>
      <c r="V229" s="160" t="str">
        <f>IFERROR(IF($F229="","",VLOOKUP($F229,'Data Mercado'!$A$7:$I$300,7,0)),"ND")</f>
      </c>
      <c r="W229" s="161" t="str">
        <f>IFERROR(IF($E229="","",IF($V229&gt;$E229,($E229/$V229)-1,"")),"")</f>
      </c>
      <c r="X229" s="159" t="str">
        <f t="shared" si="59"/>
        <v/>
      </c>
      <c r="Y229" s="160" t="str">
        <f>IFERROR(IF($F229="","",VLOOKUP($F229,'Data Mercado'!$A$7:$I$300,8,0)),"ND")</f>
      </c>
      <c r="Z229" s="161" t="str">
        <f>IFERROR(IF($E229="","",IF($Y229&gt;$E229,($E229/$Y229)-1,"")),"")</f>
      </c>
      <c r="AA229" s="159" t="str">
        <f t="shared" si="61"/>
        <v/>
      </c>
      <c r="AB229" s="160" t="str">
        <f>IFERROR(IF($F229="","",VLOOKUP($F229,'Data Mercado'!$A$7:$I$300,9,0)),"ND")</f>
      </c>
      <c r="AC229" s="161" t="str">
        <f>IFERROR(IF($E229="","",IF($AB229&gt;$E229,($E229/$AB229)-1,"")),"")</f>
      </c>
      <c r="AD229" s="159" t="str">
        <f t="shared" si="63"/>
        <v/>
      </c>
    </row>
    <row r="230" spans="1:30" s="162" customFormat="1" ht="19" customHeight="1">
      <c r="A230" s="164"/>
      <c r="B230" s="165"/>
      <c r="C230" s="143"/>
      <c r="D230" s="143"/>
      <c r="E230" s="196"/>
      <c r="F230" s="160"/>
      <c r="G230" s="160" t="str">
        <f>IFERROR(IF($F230="","",VLOOKUP($F230,'Data Mercado'!$A$7:$I$300,2,0)),"ND")</f>
      </c>
      <c r="H230" s="161" t="str">
        <f>IFERROR(IF($E230="","",IF($G230&gt;$E230,($E230/$G230)-1,"")),"")</f>
      </c>
      <c r="I230" s="159" t="str">
        <f t="shared" si="49"/>
        <v/>
      </c>
      <c r="J230" s="160" t="str">
        <f>IFERROR(IF($F230="","",VLOOKUP($F230,'Data Mercado'!$A$7:$I$300,3,0)),"ND")</f>
      </c>
      <c r="K230" s="161" t="str">
        <f>IFERROR(IF($E230="","",IF($J230&gt;$E230,($E230/$J230)-1,"")),"")</f>
      </c>
      <c r="L230" s="159" t="str">
        <f t="shared" si="51"/>
        <v/>
      </c>
      <c r="M230" s="160" t="str">
        <f>IFERROR(IF($F230="","",VLOOKUP($F230,'Data Mercado'!$A$7:$I$300,4,0)),"ND")</f>
      </c>
      <c r="N230" s="161" t="str">
        <f>IFERROR(IF($E230="","",IF($M230&gt;$E230,($E230/$M230)-1,"")),"")</f>
      </c>
      <c r="O230" s="159" t="str">
        <f t="shared" si="53"/>
        <v/>
      </c>
      <c r="P230" s="160" t="str">
        <f>IFERROR(IF($F230="","",VLOOKUP($F230,'Data Mercado'!$A$7:$I$300,5,0)),"ND")</f>
      </c>
      <c r="Q230" s="161" t="str">
        <f>IFERROR(IF($E230="","",IF($P230&gt;$E230,($E230/$P230)-1,"")),"")</f>
      </c>
      <c r="R230" s="159" t="str">
        <f t="shared" si="55"/>
        <v/>
      </c>
      <c r="S230" s="160" t="str">
        <f>IFERROR(IF($F230="","",VLOOKUP($F230,'Data Mercado'!$A$7:$I$300,6,0)),"ND")</f>
      </c>
      <c r="T230" s="161" t="str">
        <f>IFERROR(IF($E230="","",IF($S230&gt;$E230,($E230/$S230)-1,"")),"")</f>
      </c>
      <c r="U230" s="159" t="str">
        <f t="shared" si="57"/>
        <v/>
      </c>
      <c r="V230" s="160" t="str">
        <f>IFERROR(IF($F230="","",VLOOKUP($F230,'Data Mercado'!$A$7:$I$300,7,0)),"ND")</f>
      </c>
      <c r="W230" s="161" t="str">
        <f>IFERROR(IF($E230="","",IF($V230&gt;$E230,($E230/$V230)-1,"")),"")</f>
      </c>
      <c r="X230" s="159" t="str">
        <f t="shared" si="59"/>
        <v/>
      </c>
      <c r="Y230" s="160" t="str">
        <f>IFERROR(IF($F230="","",VLOOKUP($F230,'Data Mercado'!$A$7:$I$300,8,0)),"ND")</f>
      </c>
      <c r="Z230" s="161" t="str">
        <f>IFERROR(IF($E230="","",IF($Y230&gt;$E230,($E230/$Y230)-1,"")),"")</f>
      </c>
      <c r="AA230" s="159" t="str">
        <f t="shared" si="61"/>
        <v/>
      </c>
      <c r="AB230" s="160" t="str">
        <f>IFERROR(IF($F230="","",VLOOKUP($F230,'Data Mercado'!$A$7:$I$300,9,0)),"ND")</f>
      </c>
      <c r="AC230" s="161" t="str">
        <f>IFERROR(IF($E230="","",IF($AB230&gt;$E230,($E230/$AB230)-1,"")),"")</f>
      </c>
      <c r="AD230" s="159" t="str">
        <f t="shared" si="63"/>
        <v/>
      </c>
    </row>
    <row r="231" spans="1:30" s="162" customFormat="1" ht="19" customHeight="1">
      <c r="A231" s="164"/>
      <c r="B231" s="165"/>
      <c r="C231" s="143"/>
      <c r="D231" s="143"/>
      <c r="E231" s="196"/>
      <c r="F231" s="160"/>
      <c r="G231" s="160" t="str">
        <f>IFERROR(IF($F231="","",VLOOKUP($F231,'Data Mercado'!$A$7:$I$300,2,0)),"ND")</f>
      </c>
      <c r="H231" s="161" t="str">
        <f>IFERROR(IF($E231="","",IF($G231&gt;$E231,($E231/$G231)-1,"")),"")</f>
      </c>
      <c r="I231" s="159" t="str">
        <f t="shared" si="49"/>
        <v/>
      </c>
      <c r="J231" s="160" t="str">
        <f>IFERROR(IF($F231="","",VLOOKUP($F231,'Data Mercado'!$A$7:$I$300,3,0)),"ND")</f>
      </c>
      <c r="K231" s="161" t="str">
        <f>IFERROR(IF($E231="","",IF($J231&gt;$E231,($E231/$J231)-1,"")),"")</f>
      </c>
      <c r="L231" s="159" t="str">
        <f t="shared" si="51"/>
        <v/>
      </c>
      <c r="M231" s="160" t="str">
        <f>IFERROR(IF($F231="","",VLOOKUP($F231,'Data Mercado'!$A$7:$I$300,4,0)),"ND")</f>
      </c>
      <c r="N231" s="161" t="str">
        <f>IFERROR(IF($E231="","",IF($M231&gt;$E231,($E231/$M231)-1,"")),"")</f>
      </c>
      <c r="O231" s="159" t="str">
        <f t="shared" si="53"/>
        <v/>
      </c>
      <c r="P231" s="160" t="str">
        <f>IFERROR(IF($F231="","",VLOOKUP($F231,'Data Mercado'!$A$7:$I$300,5,0)),"ND")</f>
      </c>
      <c r="Q231" s="161" t="str">
        <f>IFERROR(IF($E231="","",IF($P231&gt;$E231,($E231/$P231)-1,"")),"")</f>
      </c>
      <c r="R231" s="159" t="str">
        <f t="shared" si="55"/>
        <v/>
      </c>
      <c r="S231" s="160" t="str">
        <f>IFERROR(IF($F231="","",VLOOKUP($F231,'Data Mercado'!$A$7:$I$300,6,0)),"ND")</f>
      </c>
      <c r="T231" s="161" t="str">
        <f>IFERROR(IF($E231="","",IF($S231&gt;$E231,($E231/$S231)-1,"")),"")</f>
      </c>
      <c r="U231" s="159" t="str">
        <f t="shared" si="57"/>
        <v/>
      </c>
      <c r="V231" s="160" t="str">
        <f>IFERROR(IF($F231="","",VLOOKUP($F231,'Data Mercado'!$A$7:$I$300,7,0)),"ND")</f>
      </c>
      <c r="W231" s="161" t="str">
        <f>IFERROR(IF($E231="","",IF($V231&gt;$E231,($E231/$V231)-1,"")),"")</f>
      </c>
      <c r="X231" s="159" t="str">
        <f t="shared" si="59"/>
        <v/>
      </c>
      <c r="Y231" s="160" t="str">
        <f>IFERROR(IF($F231="","",VLOOKUP($F231,'Data Mercado'!$A$7:$I$300,8,0)),"ND")</f>
      </c>
      <c r="Z231" s="161" t="str">
        <f>IFERROR(IF($E231="","",IF($Y231&gt;$E231,($E231/$Y231)-1,"")),"")</f>
      </c>
      <c r="AA231" s="159" t="str">
        <f t="shared" si="61"/>
        <v/>
      </c>
      <c r="AB231" s="160" t="str">
        <f>IFERROR(IF($F231="","",VLOOKUP($F231,'Data Mercado'!$A$7:$I$300,9,0)),"ND")</f>
      </c>
      <c r="AC231" s="161" t="str">
        <f>IFERROR(IF($E231="","",IF($AB231&gt;$E231,($E231/$AB231)-1,"")),"")</f>
      </c>
      <c r="AD231" s="159" t="str">
        <f t="shared" si="63"/>
        <v/>
      </c>
    </row>
    <row r="232" spans="1:30" s="162" customFormat="1" ht="19" customHeight="1">
      <c r="A232" s="164"/>
      <c r="B232" s="165"/>
      <c r="C232" s="143"/>
      <c r="D232" s="143"/>
      <c r="E232" s="196"/>
      <c r="F232" s="160"/>
      <c r="G232" s="160" t="str">
        <f>IFERROR(IF($F232="","",VLOOKUP($F232,'Data Mercado'!$A$7:$I$300,2,0)),"ND")</f>
      </c>
      <c r="H232" s="161" t="str">
        <f>IFERROR(IF($E232="","",IF($G232&gt;$E232,($E232/$G232)-1,"")),"")</f>
      </c>
      <c r="I232" s="159" t="str">
        <f t="shared" si="49"/>
        <v/>
      </c>
      <c r="J232" s="160" t="str">
        <f>IFERROR(IF($F232="","",VLOOKUP($F232,'Data Mercado'!$A$7:$I$300,3,0)),"ND")</f>
      </c>
      <c r="K232" s="161" t="str">
        <f>IFERROR(IF($E232="","",IF($J232&gt;$E232,($E232/$J232)-1,"")),"")</f>
      </c>
      <c r="L232" s="159" t="str">
        <f t="shared" si="51"/>
        <v/>
      </c>
      <c r="M232" s="160" t="str">
        <f>IFERROR(IF($F232="","",VLOOKUP($F232,'Data Mercado'!$A$7:$I$300,4,0)),"ND")</f>
      </c>
      <c r="N232" s="161" t="str">
        <f>IFERROR(IF($E232="","",IF($M232&gt;$E232,($E232/$M232)-1,"")),"")</f>
      </c>
      <c r="O232" s="159" t="str">
        <f t="shared" si="53"/>
        <v/>
      </c>
      <c r="P232" s="160" t="str">
        <f>IFERROR(IF($F232="","",VLOOKUP($F232,'Data Mercado'!$A$7:$I$300,5,0)),"ND")</f>
      </c>
      <c r="Q232" s="161" t="str">
        <f>IFERROR(IF($E232="","",IF($P232&gt;$E232,($E232/$P232)-1,"")),"")</f>
      </c>
      <c r="R232" s="159" t="str">
        <f t="shared" si="55"/>
        <v/>
      </c>
      <c r="S232" s="160" t="str">
        <f>IFERROR(IF($F232="","",VLOOKUP($F232,'Data Mercado'!$A$7:$I$300,6,0)),"ND")</f>
      </c>
      <c r="T232" s="161" t="str">
        <f>IFERROR(IF($E232="","",IF($S232&gt;$E232,($E232/$S232)-1,"")),"")</f>
      </c>
      <c r="U232" s="159" t="str">
        <f t="shared" si="57"/>
        <v/>
      </c>
      <c r="V232" s="160" t="str">
        <f>IFERROR(IF($F232="","",VLOOKUP($F232,'Data Mercado'!$A$7:$I$300,7,0)),"ND")</f>
      </c>
      <c r="W232" s="161" t="str">
        <f>IFERROR(IF($E232="","",IF($V232&gt;$E232,($E232/$V232)-1,"")),"")</f>
      </c>
      <c r="X232" s="159" t="str">
        <f t="shared" si="59"/>
        <v/>
      </c>
      <c r="Y232" s="160" t="str">
        <f>IFERROR(IF($F232="","",VLOOKUP($F232,'Data Mercado'!$A$7:$I$300,8,0)),"ND")</f>
      </c>
      <c r="Z232" s="161" t="str">
        <f>IFERROR(IF($E232="","",IF($Y232&gt;$E232,($E232/$Y232)-1,"")),"")</f>
      </c>
      <c r="AA232" s="159" t="str">
        <f t="shared" si="61"/>
        <v/>
      </c>
      <c r="AB232" s="160" t="str">
        <f>IFERROR(IF($F232="","",VLOOKUP($F232,'Data Mercado'!$A$7:$I$300,9,0)),"ND")</f>
      </c>
      <c r="AC232" s="161" t="str">
        <f>IFERROR(IF($E232="","",IF($AB232&gt;$E232,($E232/$AB232)-1,"")),"")</f>
      </c>
      <c r="AD232" s="159" t="str">
        <f t="shared" si="63"/>
        <v/>
      </c>
    </row>
    <row r="233" spans="1:30" s="162" customFormat="1" ht="19" customHeight="1">
      <c r="A233" s="164"/>
      <c r="B233" s="165"/>
      <c r="C233" s="143"/>
      <c r="D233" s="143"/>
      <c r="E233" s="196"/>
      <c r="F233" s="160"/>
      <c r="G233" s="160" t="str">
        <f>IFERROR(IF($F233="","",VLOOKUP($F233,'Data Mercado'!$A$7:$I$300,2,0)),"ND")</f>
      </c>
      <c r="H233" s="161" t="str">
        <f>IFERROR(IF($E233="","",IF($G233&gt;$E233,($E233/$G233)-1,"")),"")</f>
      </c>
      <c r="I233" s="159" t="str">
        <f t="shared" si="49"/>
        <v/>
      </c>
      <c r="J233" s="160" t="str">
        <f>IFERROR(IF($F233="","",VLOOKUP($F233,'Data Mercado'!$A$7:$I$300,3,0)),"ND")</f>
      </c>
      <c r="K233" s="161" t="str">
        <f>IFERROR(IF($E233="","",IF($J233&gt;$E233,($E233/$J233)-1,"")),"")</f>
      </c>
      <c r="L233" s="159" t="str">
        <f t="shared" si="51"/>
        <v/>
      </c>
      <c r="M233" s="160" t="str">
        <f>IFERROR(IF($F233="","",VLOOKUP($F233,'Data Mercado'!$A$7:$I$300,4,0)),"ND")</f>
      </c>
      <c r="N233" s="161" t="str">
        <f>IFERROR(IF($E233="","",IF($M233&gt;$E233,($E233/$M233)-1,"")),"")</f>
      </c>
      <c r="O233" s="159" t="str">
        <f t="shared" si="53"/>
        <v/>
      </c>
      <c r="P233" s="160" t="str">
        <f>IFERROR(IF($F233="","",VLOOKUP($F233,'Data Mercado'!$A$7:$I$300,5,0)),"ND")</f>
      </c>
      <c r="Q233" s="161" t="str">
        <f>IFERROR(IF($E233="","",IF($P233&gt;$E233,($E233/$P233)-1,"")),"")</f>
      </c>
      <c r="R233" s="159" t="str">
        <f t="shared" si="55"/>
        <v/>
      </c>
      <c r="S233" s="160" t="str">
        <f>IFERROR(IF($F233="","",VLOOKUP($F233,'Data Mercado'!$A$7:$I$300,6,0)),"ND")</f>
      </c>
      <c r="T233" s="161" t="str">
        <f>IFERROR(IF($E233="","",IF($S233&gt;$E233,($E233/$S233)-1,"")),"")</f>
      </c>
      <c r="U233" s="159" t="str">
        <f t="shared" si="57"/>
        <v/>
      </c>
      <c r="V233" s="160" t="str">
        <f>IFERROR(IF($F233="","",VLOOKUP($F233,'Data Mercado'!$A$7:$I$300,7,0)),"ND")</f>
      </c>
      <c r="W233" s="161" t="str">
        <f>IFERROR(IF($E233="","",IF($V233&gt;$E233,($E233/$V233)-1,"")),"")</f>
      </c>
      <c r="X233" s="159" t="str">
        <f t="shared" si="59"/>
        <v/>
      </c>
      <c r="Y233" s="160" t="str">
        <f>IFERROR(IF($F233="","",VLOOKUP($F233,'Data Mercado'!$A$7:$I$300,8,0)),"ND")</f>
      </c>
      <c r="Z233" s="161" t="str">
        <f>IFERROR(IF($E233="","",IF($Y233&gt;$E233,($E233/$Y233)-1,"")),"")</f>
      </c>
      <c r="AA233" s="159" t="str">
        <f t="shared" si="61"/>
        <v/>
      </c>
      <c r="AB233" s="160" t="str">
        <f>IFERROR(IF($F233="","",VLOOKUP($F233,'Data Mercado'!$A$7:$I$300,9,0)),"ND")</f>
      </c>
      <c r="AC233" s="161" t="str">
        <f>IFERROR(IF($E233="","",IF($AB233&gt;$E233,($E233/$AB233)-1,"")),"")</f>
      </c>
      <c r="AD233" s="159" t="str">
        <f t="shared" si="63"/>
        <v/>
      </c>
    </row>
    <row r="234" spans="1:30" s="162" customFormat="1" ht="19" customHeight="1">
      <c r="A234" s="164"/>
      <c r="B234" s="165"/>
      <c r="C234" s="143"/>
      <c r="D234" s="143"/>
      <c r="E234" s="196"/>
      <c r="F234" s="160"/>
      <c r="G234" s="160" t="str">
        <f>IFERROR(IF($F234="","",VLOOKUP($F234,'Data Mercado'!$A$7:$I$300,2,0)),"ND")</f>
      </c>
      <c r="H234" s="161" t="str">
        <f>IFERROR(IF($E234="","",IF($G234&gt;$E234,($E234/$G234)-1,"")),"")</f>
      </c>
      <c r="I234" s="159" t="str">
        <f t="shared" si="49"/>
        <v/>
      </c>
      <c r="J234" s="160" t="str">
        <f>IFERROR(IF($F234="","",VLOOKUP($F234,'Data Mercado'!$A$7:$I$300,3,0)),"ND")</f>
      </c>
      <c r="K234" s="161" t="str">
        <f>IFERROR(IF($E234="","",IF($J234&gt;$E234,($E234/$J234)-1,"")),"")</f>
      </c>
      <c r="L234" s="159" t="str">
        <f t="shared" si="51"/>
        <v/>
      </c>
      <c r="M234" s="160" t="str">
        <f>IFERROR(IF($F234="","",VLOOKUP($F234,'Data Mercado'!$A$7:$I$300,4,0)),"ND")</f>
      </c>
      <c r="N234" s="161" t="str">
        <f>IFERROR(IF($E234="","",IF($M234&gt;$E234,($E234/$M234)-1,"")),"")</f>
      </c>
      <c r="O234" s="159" t="str">
        <f t="shared" si="53"/>
        <v/>
      </c>
      <c r="P234" s="160" t="str">
        <f>IFERROR(IF($F234="","",VLOOKUP($F234,'Data Mercado'!$A$7:$I$300,5,0)),"ND")</f>
      </c>
      <c r="Q234" s="161" t="str">
        <f>IFERROR(IF($E234="","",IF($P234&gt;$E234,($E234/$P234)-1,"")),"")</f>
      </c>
      <c r="R234" s="159" t="str">
        <f t="shared" si="55"/>
        <v/>
      </c>
      <c r="S234" s="160" t="str">
        <f>IFERROR(IF($F234="","",VLOOKUP($F234,'Data Mercado'!$A$7:$I$300,6,0)),"ND")</f>
      </c>
      <c r="T234" s="161" t="str">
        <f>IFERROR(IF($E234="","",IF($S234&gt;$E234,($E234/$S234)-1,"")),"")</f>
      </c>
      <c r="U234" s="159" t="str">
        <f t="shared" si="57"/>
        <v/>
      </c>
      <c r="V234" s="160" t="str">
        <f>IFERROR(IF($F234="","",VLOOKUP($F234,'Data Mercado'!$A$7:$I$300,7,0)),"ND")</f>
      </c>
      <c r="W234" s="161" t="str">
        <f>IFERROR(IF($E234="","",IF($V234&gt;$E234,($E234/$V234)-1,"")),"")</f>
      </c>
      <c r="X234" s="159" t="str">
        <f t="shared" si="59"/>
        <v/>
      </c>
      <c r="Y234" s="160" t="str">
        <f>IFERROR(IF($F234="","",VLOOKUP($F234,'Data Mercado'!$A$7:$I$300,8,0)),"ND")</f>
      </c>
      <c r="Z234" s="161" t="str">
        <f>IFERROR(IF($E234="","",IF($Y234&gt;$E234,($E234/$Y234)-1,"")),"")</f>
      </c>
      <c r="AA234" s="159" t="str">
        <f t="shared" si="61"/>
        <v/>
      </c>
      <c r="AB234" s="160" t="str">
        <f>IFERROR(IF($F234="","",VLOOKUP($F234,'Data Mercado'!$A$7:$I$300,9,0)),"ND")</f>
      </c>
      <c r="AC234" s="161" t="str">
        <f>IFERROR(IF($E234="","",IF($AB234&gt;$E234,($E234/$AB234)-1,"")),"")</f>
      </c>
      <c r="AD234" s="159" t="str">
        <f t="shared" si="63"/>
        <v/>
      </c>
    </row>
    <row r="235" spans="1:30" s="162" customFormat="1" ht="19" customHeight="1">
      <c r="A235" s="164"/>
      <c r="B235" s="165"/>
      <c r="C235" s="143"/>
      <c r="D235" s="143"/>
      <c r="E235" s="196"/>
      <c r="F235" s="160"/>
      <c r="G235" s="160" t="str">
        <f>IFERROR(IF($F235="","",VLOOKUP($F235,'Data Mercado'!$A$7:$I$300,2,0)),"ND")</f>
      </c>
      <c r="H235" s="161" t="str">
        <f>IFERROR(IF($E235="","",IF($G235&gt;$E235,($E235/$G235)-1,"")),"")</f>
      </c>
      <c r="I235" s="159" t="str">
        <f t="shared" si="49"/>
        <v/>
      </c>
      <c r="J235" s="160" t="str">
        <f>IFERROR(IF($F235="","",VLOOKUP($F235,'Data Mercado'!$A$7:$I$300,3,0)),"ND")</f>
      </c>
      <c r="K235" s="161" t="str">
        <f>IFERROR(IF($E235="","",IF($J235&gt;$E235,($E235/$J235)-1,"")),"")</f>
      </c>
      <c r="L235" s="159" t="str">
        <f t="shared" si="51"/>
        <v/>
      </c>
      <c r="M235" s="160" t="str">
        <f>IFERROR(IF($F235="","",VLOOKUP($F235,'Data Mercado'!$A$7:$I$300,4,0)),"ND")</f>
      </c>
      <c r="N235" s="161" t="str">
        <f>IFERROR(IF($E235="","",IF($M235&gt;$E235,($E235/$M235)-1,"")),"")</f>
      </c>
      <c r="O235" s="159" t="str">
        <f t="shared" si="53"/>
        <v/>
      </c>
      <c r="P235" s="160" t="str">
        <f>IFERROR(IF($F235="","",VLOOKUP($F235,'Data Mercado'!$A$7:$I$300,5,0)),"ND")</f>
      </c>
      <c r="Q235" s="161" t="str">
        <f>IFERROR(IF($E235="","",IF($P235&gt;$E235,($E235/$P235)-1,"")),"")</f>
      </c>
      <c r="R235" s="159" t="str">
        <f t="shared" si="55"/>
        <v/>
      </c>
      <c r="S235" s="160" t="str">
        <f>IFERROR(IF($F235="","",VLOOKUP($F235,'Data Mercado'!$A$7:$I$300,6,0)),"ND")</f>
      </c>
      <c r="T235" s="161" t="str">
        <f>IFERROR(IF($E235="","",IF($S235&gt;$E235,($E235/$S235)-1,"")),"")</f>
      </c>
      <c r="U235" s="159" t="str">
        <f t="shared" si="57"/>
        <v/>
      </c>
      <c r="V235" s="160" t="str">
        <f>IFERROR(IF($F235="","",VLOOKUP($F235,'Data Mercado'!$A$7:$I$300,7,0)),"ND")</f>
      </c>
      <c r="W235" s="161" t="str">
        <f>IFERROR(IF($E235="","",IF($V235&gt;$E235,($E235/$V235)-1,"")),"")</f>
      </c>
      <c r="X235" s="159" t="str">
        <f t="shared" si="59"/>
        <v/>
      </c>
      <c r="Y235" s="160" t="str">
        <f>IFERROR(IF($F235="","",VLOOKUP($F235,'Data Mercado'!$A$7:$I$300,8,0)),"ND")</f>
      </c>
      <c r="Z235" s="161" t="str">
        <f>IFERROR(IF($E235="","",IF($Y235&gt;$E235,($E235/$Y235)-1,"")),"")</f>
      </c>
      <c r="AA235" s="159" t="str">
        <f t="shared" si="61"/>
        <v/>
      </c>
      <c r="AB235" s="160" t="str">
        <f>IFERROR(IF($F235="","",VLOOKUP($F235,'Data Mercado'!$A$7:$I$300,9,0)),"ND")</f>
      </c>
      <c r="AC235" s="161" t="str">
        <f>IFERROR(IF($E235="","",IF($AB235&gt;$E235,($E235/$AB235)-1,"")),"")</f>
      </c>
      <c r="AD235" s="159" t="str">
        <f t="shared" si="63"/>
        <v/>
      </c>
    </row>
    <row r="236" spans="1:30" s="162" customFormat="1" ht="19" customHeight="1">
      <c r="A236" s="164"/>
      <c r="B236" s="165"/>
      <c r="C236" s="143"/>
      <c r="D236" s="143"/>
      <c r="E236" s="196"/>
      <c r="F236" s="160"/>
      <c r="G236" s="160" t="str">
        <f>IFERROR(IF($F236="","",VLOOKUP($F236,'Data Mercado'!$A$7:$I$300,2,0)),"ND")</f>
      </c>
      <c r="H236" s="161" t="str">
        <f>IFERROR(IF($E236="","",IF($G236&gt;$E236,($E236/$G236)-1,"")),"")</f>
      </c>
      <c r="I236" s="159" t="str">
        <f t="shared" si="49"/>
        <v/>
      </c>
      <c r="J236" s="160" t="str">
        <f>IFERROR(IF($F236="","",VLOOKUP($F236,'Data Mercado'!$A$7:$I$300,3,0)),"ND")</f>
      </c>
      <c r="K236" s="161" t="str">
        <f>IFERROR(IF($E236="","",IF($J236&gt;$E236,($E236/$J236)-1,"")),"")</f>
      </c>
      <c r="L236" s="159" t="str">
        <f t="shared" si="51"/>
        <v/>
      </c>
      <c r="M236" s="160" t="str">
        <f>IFERROR(IF($F236="","",VLOOKUP($F236,'Data Mercado'!$A$7:$I$300,4,0)),"ND")</f>
      </c>
      <c r="N236" s="161" t="str">
        <f>IFERROR(IF($E236="","",IF($M236&gt;$E236,($E236/$M236)-1,"")),"")</f>
      </c>
      <c r="O236" s="159" t="str">
        <f t="shared" si="53"/>
        <v/>
      </c>
      <c r="P236" s="160" t="str">
        <f>IFERROR(IF($F236="","",VLOOKUP($F236,'Data Mercado'!$A$7:$I$300,5,0)),"ND")</f>
      </c>
      <c r="Q236" s="161" t="str">
        <f>IFERROR(IF($E236="","",IF($P236&gt;$E236,($E236/$P236)-1,"")),"")</f>
      </c>
      <c r="R236" s="159" t="str">
        <f t="shared" si="55"/>
        <v/>
      </c>
      <c r="S236" s="160" t="str">
        <f>IFERROR(IF($F236="","",VLOOKUP($F236,'Data Mercado'!$A$7:$I$300,6,0)),"ND")</f>
      </c>
      <c r="T236" s="161" t="str">
        <f>IFERROR(IF($E236="","",IF($S236&gt;$E236,($E236/$S236)-1,"")),"")</f>
      </c>
      <c r="U236" s="159" t="str">
        <f t="shared" si="57"/>
        <v/>
      </c>
      <c r="V236" s="160" t="str">
        <f>IFERROR(IF($F236="","",VLOOKUP($F236,'Data Mercado'!$A$7:$I$300,7,0)),"ND")</f>
      </c>
      <c r="W236" s="161" t="str">
        <f>IFERROR(IF($E236="","",IF($V236&gt;$E236,($E236/$V236)-1,"")),"")</f>
      </c>
      <c r="X236" s="159" t="str">
        <f t="shared" si="59"/>
        <v/>
      </c>
      <c r="Y236" s="160" t="str">
        <f>IFERROR(IF($F236="","",VLOOKUP($F236,'Data Mercado'!$A$7:$I$300,8,0)),"ND")</f>
      </c>
      <c r="Z236" s="161" t="str">
        <f>IFERROR(IF($E236="","",IF($Y236&gt;$E236,($E236/$Y236)-1,"")),"")</f>
      </c>
      <c r="AA236" s="159" t="str">
        <f t="shared" si="61"/>
        <v/>
      </c>
      <c r="AB236" s="160" t="str">
        <f>IFERROR(IF($F236="","",VLOOKUP($F236,'Data Mercado'!$A$7:$I$300,9,0)),"ND")</f>
      </c>
      <c r="AC236" s="161" t="str">
        <f>IFERROR(IF($E236="","",IF($AB236&gt;$E236,($E236/$AB236)-1,"")),"")</f>
      </c>
      <c r="AD236" s="159" t="str">
        <f t="shared" si="63"/>
        <v/>
      </c>
    </row>
    <row r="237" spans="1:30" s="162" customFormat="1" ht="19" customHeight="1">
      <c r="A237" s="164"/>
      <c r="B237" s="165"/>
      <c r="C237" s="143"/>
      <c r="D237" s="143"/>
      <c r="E237" s="196"/>
      <c r="F237" s="160"/>
      <c r="G237" s="160" t="str">
        <f>IFERROR(IF($F237="","",VLOOKUP($F237,'Data Mercado'!$A$7:$I$300,2,0)),"ND")</f>
      </c>
      <c r="H237" s="161" t="str">
        <f>IFERROR(IF($E237="","",IF($G237&gt;$E237,($E237/$G237)-1,"")),"")</f>
      </c>
      <c r="I237" s="159" t="str">
        <f t="shared" si="49"/>
        <v/>
      </c>
      <c r="J237" s="160" t="str">
        <f>IFERROR(IF($F237="","",VLOOKUP($F237,'Data Mercado'!$A$7:$I$300,3,0)),"ND")</f>
      </c>
      <c r="K237" s="161" t="str">
        <f>IFERROR(IF($E237="","",IF($J237&gt;$E237,($E237/$J237)-1,"")),"")</f>
      </c>
      <c r="L237" s="159" t="str">
        <f t="shared" si="51"/>
        <v/>
      </c>
      <c r="M237" s="160" t="str">
        <f>IFERROR(IF($F237="","",VLOOKUP($F237,'Data Mercado'!$A$7:$I$300,4,0)),"ND")</f>
      </c>
      <c r="N237" s="161" t="str">
        <f>IFERROR(IF($E237="","",IF($M237&gt;$E237,($E237/$M237)-1,"")),"")</f>
      </c>
      <c r="O237" s="159" t="str">
        <f t="shared" si="53"/>
        <v/>
      </c>
      <c r="P237" s="160" t="str">
        <f>IFERROR(IF($F237="","",VLOOKUP($F237,'Data Mercado'!$A$7:$I$300,5,0)),"ND")</f>
      </c>
      <c r="Q237" s="161" t="str">
        <f>IFERROR(IF($E237="","",IF($P237&gt;$E237,($E237/$P237)-1,"")),"")</f>
      </c>
      <c r="R237" s="159" t="str">
        <f t="shared" si="55"/>
        <v/>
      </c>
      <c r="S237" s="160" t="str">
        <f>IFERROR(IF($F237="","",VLOOKUP($F237,'Data Mercado'!$A$7:$I$300,6,0)),"ND")</f>
      </c>
      <c r="T237" s="161" t="str">
        <f>IFERROR(IF($E237="","",IF($S237&gt;$E237,($E237/$S237)-1,"")),"")</f>
      </c>
      <c r="U237" s="159" t="str">
        <f t="shared" si="57"/>
        <v/>
      </c>
      <c r="V237" s="160" t="str">
        <f>IFERROR(IF($F237="","",VLOOKUP($F237,'Data Mercado'!$A$7:$I$300,7,0)),"ND")</f>
      </c>
      <c r="W237" s="161" t="str">
        <f>IFERROR(IF($E237="","",IF($V237&gt;$E237,($E237/$V237)-1,"")),"")</f>
      </c>
      <c r="X237" s="159" t="str">
        <f t="shared" si="59"/>
        <v/>
      </c>
      <c r="Y237" s="160" t="str">
        <f>IFERROR(IF($F237="","",VLOOKUP($F237,'Data Mercado'!$A$7:$I$300,8,0)),"ND")</f>
      </c>
      <c r="Z237" s="161" t="str">
        <f>IFERROR(IF($E237="","",IF($Y237&gt;$E237,($E237/$Y237)-1,"")),"")</f>
      </c>
      <c r="AA237" s="159" t="str">
        <f t="shared" si="61"/>
        <v/>
      </c>
      <c r="AB237" s="160" t="str">
        <f>IFERROR(IF($F237="","",VLOOKUP($F237,'Data Mercado'!$A$7:$I$300,9,0)),"ND")</f>
      </c>
      <c r="AC237" s="161" t="str">
        <f>IFERROR(IF($E237="","",IF($AB237&gt;$E237,($E237/$AB237)-1,"")),"")</f>
      </c>
      <c r="AD237" s="159" t="str">
        <f t="shared" si="63"/>
        <v/>
      </c>
    </row>
    <row r="238" spans="1:30" s="162" customFormat="1" ht="19" customHeight="1">
      <c r="A238" s="164"/>
      <c r="B238" s="165"/>
      <c r="C238" s="143"/>
      <c r="D238" s="143"/>
      <c r="E238" s="196"/>
      <c r="F238" s="160"/>
      <c r="G238" s="160" t="str">
        <f>IFERROR(IF($F238="","",VLOOKUP($F238,'Data Mercado'!$A$7:$I$300,2,0)),"ND")</f>
      </c>
      <c r="H238" s="161" t="str">
        <f>IFERROR(IF($E238="","",IF($G238&gt;$E238,($E238/$G238)-1,"")),"")</f>
      </c>
      <c r="I238" s="159" t="str">
        <f t="shared" si="49"/>
        <v/>
      </c>
      <c r="J238" s="160" t="str">
        <f>IFERROR(IF($F238="","",VLOOKUP($F238,'Data Mercado'!$A$7:$I$300,3,0)),"ND")</f>
      </c>
      <c r="K238" s="161" t="str">
        <f>IFERROR(IF($E238="","",IF($J238&gt;$E238,($E238/$J238)-1,"")),"")</f>
      </c>
      <c r="L238" s="159" t="str">
        <f t="shared" si="51"/>
        <v/>
      </c>
      <c r="M238" s="160" t="str">
        <f>IFERROR(IF($F238="","",VLOOKUP($F238,'Data Mercado'!$A$7:$I$300,4,0)),"ND")</f>
      </c>
      <c r="N238" s="161" t="str">
        <f>IFERROR(IF($E238="","",IF($M238&gt;$E238,($E238/$M238)-1,"")),"")</f>
      </c>
      <c r="O238" s="159" t="str">
        <f t="shared" si="53"/>
        <v/>
      </c>
      <c r="P238" s="160" t="str">
        <f>IFERROR(IF($F238="","",VLOOKUP($F238,'Data Mercado'!$A$7:$I$300,5,0)),"ND")</f>
      </c>
      <c r="Q238" s="161" t="str">
        <f>IFERROR(IF($E238="","",IF($P238&gt;$E238,($E238/$P238)-1,"")),"")</f>
      </c>
      <c r="R238" s="159" t="str">
        <f t="shared" si="55"/>
        <v/>
      </c>
      <c r="S238" s="160" t="str">
        <f>IFERROR(IF($F238="","",VLOOKUP($F238,'Data Mercado'!$A$7:$I$300,6,0)),"ND")</f>
      </c>
      <c r="T238" s="161" t="str">
        <f>IFERROR(IF($E238="","",IF($S238&gt;$E238,($E238/$S238)-1,"")),"")</f>
      </c>
      <c r="U238" s="159" t="str">
        <f t="shared" si="57"/>
        <v/>
      </c>
      <c r="V238" s="160" t="str">
        <f>IFERROR(IF($F238="","",VLOOKUP($F238,'Data Mercado'!$A$7:$I$300,7,0)),"ND")</f>
      </c>
      <c r="W238" s="161" t="str">
        <f>IFERROR(IF($E238="","",IF($V238&gt;$E238,($E238/$V238)-1,"")),"")</f>
      </c>
      <c r="X238" s="159" t="str">
        <f t="shared" si="59"/>
        <v/>
      </c>
      <c r="Y238" s="160" t="str">
        <f>IFERROR(IF($F238="","",VLOOKUP($F238,'Data Mercado'!$A$7:$I$300,8,0)),"ND")</f>
      </c>
      <c r="Z238" s="161" t="str">
        <f>IFERROR(IF($E238="","",IF($Y238&gt;$E238,($E238/$Y238)-1,"")),"")</f>
      </c>
      <c r="AA238" s="159" t="str">
        <f t="shared" si="61"/>
        <v/>
      </c>
      <c r="AB238" s="160" t="str">
        <f>IFERROR(IF($F238="","",VLOOKUP($F238,'Data Mercado'!$A$7:$I$300,9,0)),"ND")</f>
      </c>
      <c r="AC238" s="161" t="str">
        <f>IFERROR(IF($E238="","",IF($AB238&gt;$E238,($E238/$AB238)-1,"")),"")</f>
      </c>
      <c r="AD238" s="159" t="str">
        <f t="shared" si="63"/>
        <v/>
      </c>
    </row>
    <row r="239" spans="1:30" s="162" customFormat="1" ht="19" customHeight="1">
      <c r="A239" s="164"/>
      <c r="B239" s="165"/>
      <c r="C239" s="143"/>
      <c r="D239" s="143"/>
      <c r="E239" s="196"/>
      <c r="F239" s="160"/>
      <c r="G239" s="160" t="str">
        <f>IFERROR(IF($F239="","",VLOOKUP($F239,'Data Mercado'!$A$7:$I$300,2,0)),"ND")</f>
      </c>
      <c r="H239" s="161" t="str">
        <f>IFERROR(IF($E239="","",IF($G239&gt;$E239,($E239/$G239)-1,"")),"")</f>
      </c>
      <c r="I239" s="159" t="str">
        <f t="shared" si="49"/>
        <v/>
      </c>
      <c r="J239" s="160" t="str">
        <f>IFERROR(IF($F239="","",VLOOKUP($F239,'Data Mercado'!$A$7:$I$300,3,0)),"ND")</f>
      </c>
      <c r="K239" s="161" t="str">
        <f>IFERROR(IF($E239="","",IF($J239&gt;$E239,($E239/$J239)-1,"")),"")</f>
      </c>
      <c r="L239" s="159" t="str">
        <f t="shared" si="51"/>
        <v/>
      </c>
      <c r="M239" s="160" t="str">
        <f>IFERROR(IF($F239="","",VLOOKUP($F239,'Data Mercado'!$A$7:$I$300,4,0)),"ND")</f>
      </c>
      <c r="N239" s="161" t="str">
        <f>IFERROR(IF($E239="","",IF($M239&gt;$E239,($E239/$M239)-1,"")),"")</f>
      </c>
      <c r="O239" s="159" t="str">
        <f t="shared" si="53"/>
        <v/>
      </c>
      <c r="P239" s="160" t="str">
        <f>IFERROR(IF($F239="","",VLOOKUP($F239,'Data Mercado'!$A$7:$I$300,5,0)),"ND")</f>
      </c>
      <c r="Q239" s="161" t="str">
        <f>IFERROR(IF($E239="","",IF($P239&gt;$E239,($E239/$P239)-1,"")),"")</f>
      </c>
      <c r="R239" s="159" t="str">
        <f t="shared" si="55"/>
        <v/>
      </c>
      <c r="S239" s="160" t="str">
        <f>IFERROR(IF($F239="","",VLOOKUP($F239,'Data Mercado'!$A$7:$I$300,6,0)),"ND")</f>
      </c>
      <c r="T239" s="161" t="str">
        <f>IFERROR(IF($E239="","",IF($S239&gt;$E239,($E239/$S239)-1,"")),"")</f>
      </c>
      <c r="U239" s="159" t="str">
        <f t="shared" si="57"/>
        <v/>
      </c>
      <c r="V239" s="160" t="str">
        <f>IFERROR(IF($F239="","",VLOOKUP($F239,'Data Mercado'!$A$7:$I$300,7,0)),"ND")</f>
      </c>
      <c r="W239" s="161" t="str">
        <f>IFERROR(IF($E239="","",IF($V239&gt;$E239,($E239/$V239)-1,"")),"")</f>
      </c>
      <c r="X239" s="159" t="str">
        <f t="shared" si="59"/>
        <v/>
      </c>
      <c r="Y239" s="160" t="str">
        <f>IFERROR(IF($F239="","",VLOOKUP($F239,'Data Mercado'!$A$7:$I$300,8,0)),"ND")</f>
      </c>
      <c r="Z239" s="161" t="str">
        <f>IFERROR(IF($E239="","",IF($Y239&gt;$E239,($E239/$Y239)-1,"")),"")</f>
      </c>
      <c r="AA239" s="159" t="str">
        <f t="shared" si="61"/>
        <v/>
      </c>
      <c r="AB239" s="160" t="str">
        <f>IFERROR(IF($F239="","",VLOOKUP($F239,'Data Mercado'!$A$7:$I$300,9,0)),"ND")</f>
      </c>
      <c r="AC239" s="161" t="str">
        <f>IFERROR(IF($E239="","",IF($AB239&gt;$E239,($E239/$AB239)-1,"")),"")</f>
      </c>
      <c r="AD239" s="159" t="str">
        <f t="shared" si="63"/>
        <v/>
      </c>
    </row>
    <row r="240" spans="1:30" s="162" customFormat="1" ht="19" customHeight="1">
      <c r="A240" s="164"/>
      <c r="B240" s="165"/>
      <c r="C240" s="143"/>
      <c r="D240" s="143"/>
      <c r="E240" s="196"/>
      <c r="F240" s="160"/>
      <c r="G240" s="160" t="str">
        <f>IFERROR(IF($F240="","",VLOOKUP($F240,'Data Mercado'!$A$7:$I$300,2,0)),"ND")</f>
      </c>
      <c r="H240" s="161" t="str">
        <f>IFERROR(IF($E240="","",IF($G240&gt;$E240,($E240/$G240)-1,"")),"")</f>
      </c>
      <c r="I240" s="159" t="str">
        <f t="shared" si="49"/>
        <v/>
      </c>
      <c r="J240" s="160" t="str">
        <f>IFERROR(IF($F240="","",VLOOKUP($F240,'Data Mercado'!$A$7:$I$300,3,0)),"ND")</f>
      </c>
      <c r="K240" s="161" t="str">
        <f>IFERROR(IF($E240="","",IF($J240&gt;$E240,($E240/$J240)-1,"")),"")</f>
      </c>
      <c r="L240" s="159" t="str">
        <f t="shared" si="51"/>
        <v/>
      </c>
      <c r="M240" s="160" t="str">
        <f>IFERROR(IF($F240="","",VLOOKUP($F240,'Data Mercado'!$A$7:$I$300,4,0)),"ND")</f>
      </c>
      <c r="N240" s="161" t="str">
        <f>IFERROR(IF($E240="","",IF($M240&gt;$E240,($E240/$M240)-1,"")),"")</f>
      </c>
      <c r="O240" s="159" t="str">
        <f t="shared" si="53"/>
        <v/>
      </c>
      <c r="P240" s="160" t="str">
        <f>IFERROR(IF($F240="","",VLOOKUP($F240,'Data Mercado'!$A$7:$I$300,5,0)),"ND")</f>
      </c>
      <c r="Q240" s="161" t="str">
        <f>IFERROR(IF($E240="","",IF($P240&gt;$E240,($E240/$P240)-1,"")),"")</f>
      </c>
      <c r="R240" s="159" t="str">
        <f t="shared" si="55"/>
        <v/>
      </c>
      <c r="S240" s="160" t="str">
        <f>IFERROR(IF($F240="","",VLOOKUP($F240,'Data Mercado'!$A$7:$I$300,6,0)),"ND")</f>
      </c>
      <c r="T240" s="161" t="str">
        <f>IFERROR(IF($E240="","",IF($S240&gt;$E240,($E240/$S240)-1,"")),"")</f>
      </c>
      <c r="U240" s="159" t="str">
        <f t="shared" si="57"/>
        <v/>
      </c>
      <c r="V240" s="160" t="str">
        <f>IFERROR(IF($F240="","",VLOOKUP($F240,'Data Mercado'!$A$7:$I$300,7,0)),"ND")</f>
      </c>
      <c r="W240" s="161" t="str">
        <f>IFERROR(IF($E240="","",IF($V240&gt;$E240,($E240/$V240)-1,"")),"")</f>
      </c>
      <c r="X240" s="159" t="str">
        <f t="shared" si="59"/>
        <v/>
      </c>
      <c r="Y240" s="160" t="str">
        <f>IFERROR(IF($F240="","",VLOOKUP($F240,'Data Mercado'!$A$7:$I$300,8,0)),"ND")</f>
      </c>
      <c r="Z240" s="161" t="str">
        <f>IFERROR(IF($E240="","",IF($Y240&gt;$E240,($E240/$Y240)-1,"")),"")</f>
      </c>
      <c r="AA240" s="159" t="str">
        <f t="shared" si="61"/>
        <v/>
      </c>
      <c r="AB240" s="160" t="str">
        <f>IFERROR(IF($F240="","",VLOOKUP($F240,'Data Mercado'!$A$7:$I$300,9,0)),"ND")</f>
      </c>
      <c r="AC240" s="161" t="str">
        <f>IFERROR(IF($E240="","",IF($AB240&gt;$E240,($E240/$AB240)-1,"")),"")</f>
      </c>
      <c r="AD240" s="159" t="str">
        <f t="shared" si="63"/>
        <v/>
      </c>
    </row>
    <row r="241" spans="1:30" s="162" customFormat="1" ht="19" customHeight="1">
      <c r="A241" s="164"/>
      <c r="B241" s="165"/>
      <c r="C241" s="143"/>
      <c r="D241" s="143"/>
      <c r="E241" s="196"/>
      <c r="F241" s="160"/>
      <c r="G241" s="160" t="str">
        <f>IFERROR(IF($F241="","",VLOOKUP($F241,'Data Mercado'!$A$7:$I$300,2,0)),"ND")</f>
      </c>
      <c r="H241" s="161" t="str">
        <f>IFERROR(IF($E241="","",IF($G241&gt;$E241,($E241/$G241)-1,"")),"")</f>
      </c>
      <c r="I241" s="159" t="str">
        <f t="shared" si="49"/>
        <v/>
      </c>
      <c r="J241" s="160" t="str">
        <f>IFERROR(IF($F241="","",VLOOKUP($F241,'Data Mercado'!$A$7:$I$300,3,0)),"ND")</f>
      </c>
      <c r="K241" s="161" t="str">
        <f>IFERROR(IF($E241="","",IF($J241&gt;$E241,($E241/$J241)-1,"")),"")</f>
      </c>
      <c r="L241" s="159" t="str">
        <f t="shared" si="51"/>
        <v/>
      </c>
      <c r="M241" s="160" t="str">
        <f>IFERROR(IF($F241="","",VLOOKUP($F241,'Data Mercado'!$A$7:$I$300,4,0)),"ND")</f>
      </c>
      <c r="N241" s="161" t="str">
        <f>IFERROR(IF($E241="","",IF($M241&gt;$E241,($E241/$M241)-1,"")),"")</f>
      </c>
      <c r="O241" s="159" t="str">
        <f t="shared" si="53"/>
        <v/>
      </c>
      <c r="P241" s="160" t="str">
        <f>IFERROR(IF($F241="","",VLOOKUP($F241,'Data Mercado'!$A$7:$I$300,5,0)),"ND")</f>
      </c>
      <c r="Q241" s="161" t="str">
        <f>IFERROR(IF($E241="","",IF($P241&gt;$E241,($E241/$P241)-1,"")),"")</f>
      </c>
      <c r="R241" s="159" t="str">
        <f t="shared" si="55"/>
        <v/>
      </c>
      <c r="S241" s="160" t="str">
        <f>IFERROR(IF($F241="","",VLOOKUP($F241,'Data Mercado'!$A$7:$I$300,6,0)),"ND")</f>
      </c>
      <c r="T241" s="161" t="str">
        <f>IFERROR(IF($E241="","",IF($S241&gt;$E241,($E241/$S241)-1,"")),"")</f>
      </c>
      <c r="U241" s="159" t="str">
        <f t="shared" si="57"/>
        <v/>
      </c>
      <c r="V241" s="160" t="str">
        <f>IFERROR(IF($F241="","",VLOOKUP($F241,'Data Mercado'!$A$7:$I$300,7,0)),"ND")</f>
      </c>
      <c r="W241" s="161" t="str">
        <f>IFERROR(IF($E241="","",IF($V241&gt;$E241,($E241/$V241)-1,"")),"")</f>
      </c>
      <c r="X241" s="159" t="str">
        <f t="shared" si="59"/>
        <v/>
      </c>
      <c r="Y241" s="160" t="str">
        <f>IFERROR(IF($F241="","",VLOOKUP($F241,'Data Mercado'!$A$7:$I$300,8,0)),"ND")</f>
      </c>
      <c r="Z241" s="161" t="str">
        <f>IFERROR(IF($E241="","",IF($Y241&gt;$E241,($E241/$Y241)-1,"")),"")</f>
      </c>
      <c r="AA241" s="159" t="str">
        <f t="shared" si="61"/>
        <v/>
      </c>
      <c r="AB241" s="160" t="str">
        <f>IFERROR(IF($F241="","",VLOOKUP($F241,'Data Mercado'!$A$7:$I$300,9,0)),"ND")</f>
      </c>
      <c r="AC241" s="161" t="str">
        <f>IFERROR(IF($E241="","",IF($AB241&gt;$E241,($E241/$AB241)-1,"")),"")</f>
      </c>
      <c r="AD241" s="159" t="str">
        <f t="shared" si="63"/>
        <v/>
      </c>
    </row>
    <row r="242" spans="1:30" s="162" customFormat="1" ht="19" customHeight="1">
      <c r="A242" s="164"/>
      <c r="B242" s="165"/>
      <c r="C242" s="143"/>
      <c r="D242" s="143"/>
      <c r="E242" s="196"/>
      <c r="F242" s="160"/>
      <c r="G242" s="160" t="str">
        <f>IFERROR(IF($F242="","",VLOOKUP($F242,'Data Mercado'!$A$7:$I$300,2,0)),"ND")</f>
      </c>
      <c r="H242" s="161" t="str">
        <f>IFERROR(IF($E242="","",IF($G242&gt;$E242,($E242/$G242)-1,"")),"")</f>
      </c>
      <c r="I242" s="159" t="str">
        <f t="shared" si="49"/>
        <v/>
      </c>
      <c r="J242" s="160" t="str">
        <f>IFERROR(IF($F242="","",VLOOKUP($F242,'Data Mercado'!$A$7:$I$300,3,0)),"ND")</f>
      </c>
      <c r="K242" s="161" t="str">
        <f>IFERROR(IF($E242="","",IF($J242&gt;$E242,($E242/$J242)-1,"")),"")</f>
      </c>
      <c r="L242" s="159" t="str">
        <f t="shared" si="51"/>
        <v/>
      </c>
      <c r="M242" s="160" t="str">
        <f>IFERROR(IF($F242="","",VLOOKUP($F242,'Data Mercado'!$A$7:$I$300,4,0)),"ND")</f>
      </c>
      <c r="N242" s="161" t="str">
        <f>IFERROR(IF($E242="","",IF($M242&gt;$E242,($E242/$M242)-1,"")),"")</f>
      </c>
      <c r="O242" s="159" t="str">
        <f t="shared" si="53"/>
        <v/>
      </c>
      <c r="P242" s="160" t="str">
        <f>IFERROR(IF($F242="","",VLOOKUP($F242,'Data Mercado'!$A$7:$I$300,5,0)),"ND")</f>
      </c>
      <c r="Q242" s="161" t="str">
        <f>IFERROR(IF($E242="","",IF($P242&gt;$E242,($E242/$P242)-1,"")),"")</f>
      </c>
      <c r="R242" s="159" t="str">
        <f t="shared" si="55"/>
        <v/>
      </c>
      <c r="S242" s="160" t="str">
        <f>IFERROR(IF($F242="","",VLOOKUP($F242,'Data Mercado'!$A$7:$I$300,6,0)),"ND")</f>
      </c>
      <c r="T242" s="161" t="str">
        <f>IFERROR(IF($E242="","",IF($S242&gt;$E242,($E242/$S242)-1,"")),"")</f>
      </c>
      <c r="U242" s="159" t="str">
        <f t="shared" si="57"/>
        <v/>
      </c>
      <c r="V242" s="160" t="str">
        <f>IFERROR(IF($F242="","",VLOOKUP($F242,'Data Mercado'!$A$7:$I$300,7,0)),"ND")</f>
      </c>
      <c r="W242" s="161" t="str">
        <f>IFERROR(IF($E242="","",IF($V242&gt;$E242,($E242/$V242)-1,"")),"")</f>
      </c>
      <c r="X242" s="159" t="str">
        <f t="shared" si="59"/>
        <v/>
      </c>
      <c r="Y242" s="160" t="str">
        <f>IFERROR(IF($F242="","",VLOOKUP($F242,'Data Mercado'!$A$7:$I$300,8,0)),"ND")</f>
      </c>
      <c r="Z242" s="161" t="str">
        <f>IFERROR(IF($E242="","",IF($Y242&gt;$E242,($E242/$Y242)-1,"")),"")</f>
      </c>
      <c r="AA242" s="159" t="str">
        <f t="shared" si="61"/>
        <v/>
      </c>
      <c r="AB242" s="160" t="str">
        <f>IFERROR(IF($F242="","",VLOOKUP($F242,'Data Mercado'!$A$7:$I$300,9,0)),"ND")</f>
      </c>
      <c r="AC242" s="161" t="str">
        <f>IFERROR(IF($E242="","",IF($AB242&gt;$E242,($E242/$AB242)-1,"")),"")</f>
      </c>
      <c r="AD242" s="159" t="str">
        <f t="shared" si="63"/>
        <v/>
      </c>
    </row>
    <row r="243" spans="1:30" s="162" customFormat="1" ht="19" customHeight="1">
      <c r="A243" s="164"/>
      <c r="B243" s="165"/>
      <c r="C243" s="143"/>
      <c r="D243" s="143"/>
      <c r="E243" s="196"/>
      <c r="F243" s="160"/>
      <c r="G243" s="160" t="str">
        <f>IFERROR(IF($F243="","",VLOOKUP($F243,'Data Mercado'!$A$7:$I$300,2,0)),"ND")</f>
      </c>
      <c r="H243" s="161" t="str">
        <f>IFERROR(IF($E243="","",IF($G243&gt;$E243,($E243/$G243)-1,"")),"")</f>
      </c>
      <c r="I243" s="159" t="str">
        <f t="shared" si="49"/>
        <v/>
      </c>
      <c r="J243" s="160" t="str">
        <f>IFERROR(IF($F243="","",VLOOKUP($F243,'Data Mercado'!$A$7:$I$300,3,0)),"ND")</f>
      </c>
      <c r="K243" s="161" t="str">
        <f>IFERROR(IF($E243="","",IF($J243&gt;$E243,($E243/$J243)-1,"")),"")</f>
      </c>
      <c r="L243" s="159" t="str">
        <f t="shared" si="51"/>
        <v/>
      </c>
      <c r="M243" s="160" t="str">
        <f>IFERROR(IF($F243="","",VLOOKUP($F243,'Data Mercado'!$A$7:$I$300,4,0)),"ND")</f>
      </c>
      <c r="N243" s="161" t="str">
        <f>IFERROR(IF($E243="","",IF($M243&gt;$E243,($E243/$M243)-1,"")),"")</f>
      </c>
      <c r="O243" s="159" t="str">
        <f t="shared" si="53"/>
        <v/>
      </c>
      <c r="P243" s="160" t="str">
        <f>IFERROR(IF($F243="","",VLOOKUP($F243,'Data Mercado'!$A$7:$I$300,5,0)),"ND")</f>
      </c>
      <c r="Q243" s="161" t="str">
        <f>IFERROR(IF($E243="","",IF($P243&gt;$E243,($E243/$P243)-1,"")),"")</f>
      </c>
      <c r="R243" s="159" t="str">
        <f t="shared" si="55"/>
        <v/>
      </c>
      <c r="S243" s="160" t="str">
        <f>IFERROR(IF($F243="","",VLOOKUP($F243,'Data Mercado'!$A$7:$I$300,6,0)),"ND")</f>
      </c>
      <c r="T243" s="161" t="str">
        <f>IFERROR(IF($E243="","",IF($S243&gt;$E243,($E243/$S243)-1,"")),"")</f>
      </c>
      <c r="U243" s="159" t="str">
        <f t="shared" si="57"/>
        <v/>
      </c>
      <c r="V243" s="160" t="str">
        <f>IFERROR(IF($F243="","",VLOOKUP($F243,'Data Mercado'!$A$7:$I$300,7,0)),"ND")</f>
      </c>
      <c r="W243" s="161" t="str">
        <f>IFERROR(IF($E243="","",IF($V243&gt;$E243,($E243/$V243)-1,"")),"")</f>
      </c>
      <c r="X243" s="159" t="str">
        <f t="shared" si="59"/>
        <v/>
      </c>
      <c r="Y243" s="160" t="str">
        <f>IFERROR(IF($F243="","",VLOOKUP($F243,'Data Mercado'!$A$7:$I$300,8,0)),"ND")</f>
      </c>
      <c r="Z243" s="161" t="str">
        <f>IFERROR(IF($E243="","",IF($Y243&gt;$E243,($E243/$Y243)-1,"")),"")</f>
      </c>
      <c r="AA243" s="159" t="str">
        <f t="shared" si="61"/>
        <v/>
      </c>
      <c r="AB243" s="160" t="str">
        <f>IFERROR(IF($F243="","",VLOOKUP($F243,'Data Mercado'!$A$7:$I$300,9,0)),"ND")</f>
      </c>
      <c r="AC243" s="161" t="str">
        <f>IFERROR(IF($E243="","",IF($AB243&gt;$E243,($E243/$AB243)-1,"")),"")</f>
      </c>
      <c r="AD243" s="159" t="str">
        <f t="shared" si="63"/>
        <v/>
      </c>
    </row>
    <row r="244" spans="1:30" s="162" customFormat="1" ht="19" customHeight="1">
      <c r="A244" s="164"/>
      <c r="B244" s="165"/>
      <c r="C244" s="143"/>
      <c r="D244" s="143"/>
      <c r="E244" s="196"/>
      <c r="F244" s="160"/>
      <c r="G244" s="160" t="str">
        <f>IFERROR(IF($F244="","",VLOOKUP($F244,'Data Mercado'!$A$7:$I$300,2,0)),"ND")</f>
      </c>
      <c r="H244" s="161" t="str">
        <f>IFERROR(IF($E244="","",IF($G244&gt;$E244,($E244/$G244)-1,"")),"")</f>
      </c>
      <c r="I244" s="159" t="str">
        <f t="shared" si="49"/>
        <v/>
      </c>
      <c r="J244" s="160" t="str">
        <f>IFERROR(IF($F244="","",VLOOKUP($F244,'Data Mercado'!$A$7:$I$300,3,0)),"ND")</f>
      </c>
      <c r="K244" s="161" t="str">
        <f>IFERROR(IF($E244="","",IF($J244&gt;$E244,($E244/$J244)-1,"")),"")</f>
      </c>
      <c r="L244" s="159" t="str">
        <f t="shared" si="51"/>
        <v/>
      </c>
      <c r="M244" s="160" t="str">
        <f>IFERROR(IF($F244="","",VLOOKUP($F244,'Data Mercado'!$A$7:$I$300,4,0)),"ND")</f>
      </c>
      <c r="N244" s="161" t="str">
        <f>IFERROR(IF($E244="","",IF($M244&gt;$E244,($E244/$M244)-1,"")),"")</f>
      </c>
      <c r="O244" s="159" t="str">
        <f t="shared" si="53"/>
        <v/>
      </c>
      <c r="P244" s="160" t="str">
        <f>IFERROR(IF($F244="","",VLOOKUP($F244,'Data Mercado'!$A$7:$I$300,5,0)),"ND")</f>
      </c>
      <c r="Q244" s="161" t="str">
        <f>IFERROR(IF($E244="","",IF($P244&gt;$E244,($E244/$P244)-1,"")),"")</f>
      </c>
      <c r="R244" s="159" t="str">
        <f t="shared" si="55"/>
        <v/>
      </c>
      <c r="S244" s="160" t="str">
        <f>IFERROR(IF($F244="","",VLOOKUP($F244,'Data Mercado'!$A$7:$I$300,6,0)),"ND")</f>
      </c>
      <c r="T244" s="161" t="str">
        <f>IFERROR(IF($E244="","",IF($S244&gt;$E244,($E244/$S244)-1,"")),"")</f>
      </c>
      <c r="U244" s="159" t="str">
        <f t="shared" si="57"/>
        <v/>
      </c>
      <c r="V244" s="160" t="str">
        <f>IFERROR(IF($F244="","",VLOOKUP($F244,'Data Mercado'!$A$7:$I$300,7,0)),"ND")</f>
      </c>
      <c r="W244" s="161" t="str">
        <f>IFERROR(IF($E244="","",IF($V244&gt;$E244,($E244/$V244)-1,"")),"")</f>
      </c>
      <c r="X244" s="159" t="str">
        <f t="shared" si="59"/>
        <v/>
      </c>
      <c r="Y244" s="160" t="str">
        <f>IFERROR(IF($F244="","",VLOOKUP($F244,'Data Mercado'!$A$7:$I$300,8,0)),"ND")</f>
      </c>
      <c r="Z244" s="161" t="str">
        <f>IFERROR(IF($E244="","",IF($Y244&gt;$E244,($E244/$Y244)-1,"")),"")</f>
      </c>
      <c r="AA244" s="159" t="str">
        <f t="shared" si="61"/>
        <v/>
      </c>
      <c r="AB244" s="160" t="str">
        <f>IFERROR(IF($F244="","",VLOOKUP($F244,'Data Mercado'!$A$7:$I$300,9,0)),"ND")</f>
      </c>
      <c r="AC244" s="161" t="str">
        <f>IFERROR(IF($E244="","",IF($AB244&gt;$E244,($E244/$AB244)-1,"")),"")</f>
      </c>
      <c r="AD244" s="159" t="str">
        <f t="shared" si="63"/>
        <v/>
      </c>
    </row>
    <row r="245" spans="1:30" s="162" customFormat="1" ht="19" customHeight="1">
      <c r="A245" s="164"/>
      <c r="B245" s="165"/>
      <c r="C245" s="143"/>
      <c r="D245" s="143"/>
      <c r="E245" s="196"/>
      <c r="F245" s="160"/>
      <c r="G245" s="160" t="str">
        <f>IFERROR(IF($F245="","",VLOOKUP($F245,'Data Mercado'!$A$7:$I$300,2,0)),"ND")</f>
      </c>
      <c r="H245" s="161" t="str">
        <f>IFERROR(IF($E245="","",IF($G245&gt;$E245,($E245/$G245)-1,"")),"")</f>
      </c>
      <c r="I245" s="159" t="str">
        <f t="shared" si="49"/>
        <v/>
      </c>
      <c r="J245" s="160" t="str">
        <f>IFERROR(IF($F245="","",VLOOKUP($F245,'Data Mercado'!$A$7:$I$300,3,0)),"ND")</f>
      </c>
      <c r="K245" s="161" t="str">
        <f>IFERROR(IF($E245="","",IF($J245&gt;$E245,($E245/$J245)-1,"")),"")</f>
      </c>
      <c r="L245" s="159" t="str">
        <f t="shared" si="51"/>
        <v/>
      </c>
      <c r="M245" s="160" t="str">
        <f>IFERROR(IF($F245="","",VLOOKUP($F245,'Data Mercado'!$A$7:$I$300,4,0)),"ND")</f>
      </c>
      <c r="N245" s="161" t="str">
        <f>IFERROR(IF($E245="","",IF($M245&gt;$E245,($E245/$M245)-1,"")),"")</f>
      </c>
      <c r="O245" s="159" t="str">
        <f t="shared" si="53"/>
        <v/>
      </c>
      <c r="P245" s="160" t="str">
        <f>IFERROR(IF($F245="","",VLOOKUP($F245,'Data Mercado'!$A$7:$I$300,5,0)),"ND")</f>
      </c>
      <c r="Q245" s="161" t="str">
        <f>IFERROR(IF($E245="","",IF($P245&gt;$E245,($E245/$P245)-1,"")),"")</f>
      </c>
      <c r="R245" s="159" t="str">
        <f t="shared" si="55"/>
        <v/>
      </c>
      <c r="S245" s="160" t="str">
        <f>IFERROR(IF($F245="","",VLOOKUP($F245,'Data Mercado'!$A$7:$I$300,6,0)),"ND")</f>
      </c>
      <c r="T245" s="161" t="str">
        <f>IFERROR(IF($E245="","",IF($S245&gt;$E245,($E245/$S245)-1,"")),"")</f>
      </c>
      <c r="U245" s="159" t="str">
        <f t="shared" si="57"/>
        <v/>
      </c>
      <c r="V245" s="160" t="str">
        <f>IFERROR(IF($F245="","",VLOOKUP($F245,'Data Mercado'!$A$7:$I$300,7,0)),"ND")</f>
      </c>
      <c r="W245" s="161" t="str">
        <f>IFERROR(IF($E245="","",IF($V245&gt;$E245,($E245/$V245)-1,"")),"")</f>
      </c>
      <c r="X245" s="159" t="str">
        <f t="shared" si="59"/>
        <v/>
      </c>
      <c r="Y245" s="160" t="str">
        <f>IFERROR(IF($F245="","",VLOOKUP($F245,'Data Mercado'!$A$7:$I$300,8,0)),"ND")</f>
      </c>
      <c r="Z245" s="161" t="str">
        <f>IFERROR(IF($E245="","",IF($Y245&gt;$E245,($E245/$Y245)-1,"")),"")</f>
      </c>
      <c r="AA245" s="159" t="str">
        <f t="shared" si="61"/>
        <v/>
      </c>
      <c r="AB245" s="160" t="str">
        <f>IFERROR(IF($F245="","",VLOOKUP($F245,'Data Mercado'!$A$7:$I$300,9,0)),"ND")</f>
      </c>
      <c r="AC245" s="161" t="str">
        <f>IFERROR(IF($E245="","",IF($AB245&gt;$E245,($E245/$AB245)-1,"")),"")</f>
      </c>
      <c r="AD245" s="159" t="str">
        <f t="shared" si="63"/>
        <v/>
      </c>
    </row>
    <row r="246" spans="1:30" s="162" customFormat="1" ht="19" customHeight="1">
      <c r="A246" s="164"/>
      <c r="B246" s="165"/>
      <c r="C246" s="143"/>
      <c r="D246" s="143"/>
      <c r="E246" s="196"/>
      <c r="F246" s="160"/>
      <c r="G246" s="160" t="str">
        <f>IFERROR(IF($F246="","",VLOOKUP($F246,'Data Mercado'!$A$7:$I$300,2,0)),"ND")</f>
      </c>
      <c r="H246" s="161" t="str">
        <f>IFERROR(IF($E246="","",IF($G246&gt;$E246,($E246/$G246)-1,"")),"")</f>
      </c>
      <c r="I246" s="159" t="str">
        <f t="shared" si="49"/>
        <v/>
      </c>
      <c r="J246" s="160" t="str">
        <f>IFERROR(IF($F246="","",VLOOKUP($F246,'Data Mercado'!$A$7:$I$300,3,0)),"ND")</f>
      </c>
      <c r="K246" s="161" t="str">
        <f>IFERROR(IF($E246="","",IF($J246&gt;$E246,($E246/$J246)-1,"")),"")</f>
      </c>
      <c r="L246" s="159" t="str">
        <f t="shared" si="51"/>
        <v/>
      </c>
      <c r="M246" s="160" t="str">
        <f>IFERROR(IF($F246="","",VLOOKUP($F246,'Data Mercado'!$A$7:$I$300,4,0)),"ND")</f>
      </c>
      <c r="N246" s="161" t="str">
        <f>IFERROR(IF($E246="","",IF($M246&gt;$E246,($E246/$M246)-1,"")),"")</f>
      </c>
      <c r="O246" s="159" t="str">
        <f t="shared" si="53"/>
        <v/>
      </c>
      <c r="P246" s="160" t="str">
        <f>IFERROR(IF($F246="","",VLOOKUP($F246,'Data Mercado'!$A$7:$I$300,5,0)),"ND")</f>
      </c>
      <c r="Q246" s="161" t="str">
        <f>IFERROR(IF($E246="","",IF($P246&gt;$E246,($E246/$P246)-1,"")),"")</f>
      </c>
      <c r="R246" s="159" t="str">
        <f t="shared" si="55"/>
        <v/>
      </c>
      <c r="S246" s="160" t="str">
        <f>IFERROR(IF($F246="","",VLOOKUP($F246,'Data Mercado'!$A$7:$I$300,6,0)),"ND")</f>
      </c>
      <c r="T246" s="161" t="str">
        <f>IFERROR(IF($E246="","",IF($S246&gt;$E246,($E246/$S246)-1,"")),"")</f>
      </c>
      <c r="U246" s="159" t="str">
        <f t="shared" si="57"/>
        <v/>
      </c>
      <c r="V246" s="160" t="str">
        <f>IFERROR(IF($F246="","",VLOOKUP($F246,'Data Mercado'!$A$7:$I$300,7,0)),"ND")</f>
      </c>
      <c r="W246" s="161" t="str">
        <f>IFERROR(IF($E246="","",IF($V246&gt;$E246,($E246/$V246)-1,"")),"")</f>
      </c>
      <c r="X246" s="159" t="str">
        <f t="shared" si="59"/>
        <v/>
      </c>
      <c r="Y246" s="160" t="str">
        <f>IFERROR(IF($F246="","",VLOOKUP($F246,'Data Mercado'!$A$7:$I$300,8,0)),"ND")</f>
      </c>
      <c r="Z246" s="161" t="str">
        <f>IFERROR(IF($E246="","",IF($Y246&gt;$E246,($E246/$Y246)-1,"")),"")</f>
      </c>
      <c r="AA246" s="159" t="str">
        <f t="shared" si="61"/>
        <v/>
      </c>
      <c r="AB246" s="160" t="str">
        <f>IFERROR(IF($F246="","",VLOOKUP($F246,'Data Mercado'!$A$7:$I$300,9,0)),"ND")</f>
      </c>
      <c r="AC246" s="161" t="str">
        <f>IFERROR(IF($E246="","",IF($AB246&gt;$E246,($E246/$AB246)-1,"")),"")</f>
      </c>
      <c r="AD246" s="159" t="str">
        <f t="shared" si="63"/>
        <v/>
      </c>
    </row>
    <row r="247" spans="1:30" s="162" customFormat="1" ht="19" customHeight="1">
      <c r="A247" s="164"/>
      <c r="B247" s="165"/>
      <c r="C247" s="143"/>
      <c r="D247" s="143"/>
      <c r="E247" s="196"/>
      <c r="F247" s="160"/>
      <c r="G247" s="160" t="str">
        <f>IFERROR(IF($F247="","",VLOOKUP($F247,'Data Mercado'!$A$7:$I$300,2,0)),"ND")</f>
      </c>
      <c r="H247" s="161" t="str">
        <f>IFERROR(IF($E247="","",IF($G247&gt;$E247,($E247/$G247)-1,"")),"")</f>
      </c>
      <c r="I247" s="159" t="str">
        <f t="shared" si="49"/>
        <v/>
      </c>
      <c r="J247" s="160" t="str">
        <f>IFERROR(IF($F247="","",VLOOKUP($F247,'Data Mercado'!$A$7:$I$300,3,0)),"ND")</f>
      </c>
      <c r="K247" s="161" t="str">
        <f>IFERROR(IF($E247="","",IF($J247&gt;$E247,($E247/$J247)-1,"")),"")</f>
      </c>
      <c r="L247" s="159" t="str">
        <f t="shared" si="51"/>
        <v/>
      </c>
      <c r="M247" s="160" t="str">
        <f>IFERROR(IF($F247="","",VLOOKUP($F247,'Data Mercado'!$A$7:$I$300,4,0)),"ND")</f>
      </c>
      <c r="N247" s="161" t="str">
        <f>IFERROR(IF($E247="","",IF($M247&gt;$E247,($E247/$M247)-1,"")),"")</f>
      </c>
      <c r="O247" s="159" t="str">
        <f t="shared" si="53"/>
        <v/>
      </c>
      <c r="P247" s="160" t="str">
        <f>IFERROR(IF($F247="","",VLOOKUP($F247,'Data Mercado'!$A$7:$I$300,5,0)),"ND")</f>
      </c>
      <c r="Q247" s="161" t="str">
        <f>IFERROR(IF($E247="","",IF($P247&gt;$E247,($E247/$P247)-1,"")),"")</f>
      </c>
      <c r="R247" s="159" t="str">
        <f t="shared" si="55"/>
        <v/>
      </c>
      <c r="S247" s="160" t="str">
        <f>IFERROR(IF($F247="","",VLOOKUP($F247,'Data Mercado'!$A$7:$I$300,6,0)),"ND")</f>
      </c>
      <c r="T247" s="161" t="str">
        <f>IFERROR(IF($E247="","",IF($S247&gt;$E247,($E247/$S247)-1,"")),"")</f>
      </c>
      <c r="U247" s="159" t="str">
        <f t="shared" si="57"/>
        <v/>
      </c>
      <c r="V247" s="160" t="str">
        <f>IFERROR(IF($F247="","",VLOOKUP($F247,'Data Mercado'!$A$7:$I$300,7,0)),"ND")</f>
      </c>
      <c r="W247" s="161" t="str">
        <f>IFERROR(IF($E247="","",IF($V247&gt;$E247,($E247/$V247)-1,"")),"")</f>
      </c>
      <c r="X247" s="159" t="str">
        <f t="shared" si="59"/>
        <v/>
      </c>
      <c r="Y247" s="160" t="str">
        <f>IFERROR(IF($F247="","",VLOOKUP($F247,'Data Mercado'!$A$7:$I$300,8,0)),"ND")</f>
      </c>
      <c r="Z247" s="161" t="str">
        <f>IFERROR(IF($E247="","",IF($Y247&gt;$E247,($E247/$Y247)-1,"")),"")</f>
      </c>
      <c r="AA247" s="159" t="str">
        <f t="shared" si="61"/>
        <v/>
      </c>
      <c r="AB247" s="160" t="str">
        <f>IFERROR(IF($F247="","",VLOOKUP($F247,'Data Mercado'!$A$7:$I$300,9,0)),"ND")</f>
      </c>
      <c r="AC247" s="161" t="str">
        <f>IFERROR(IF($E247="","",IF($AB247&gt;$E247,($E247/$AB247)-1,"")),"")</f>
      </c>
      <c r="AD247" s="159" t="str">
        <f t="shared" si="63"/>
        <v/>
      </c>
    </row>
    <row r="248" spans="1:30" s="162" customFormat="1" ht="19" customHeight="1">
      <c r="A248" s="164"/>
      <c r="B248" s="165"/>
      <c r="C248" s="143"/>
      <c r="D248" s="143"/>
      <c r="E248" s="196"/>
      <c r="F248" s="160"/>
      <c r="G248" s="160" t="str">
        <f>IFERROR(IF($F248="","",VLOOKUP($F248,'Data Mercado'!$A$7:$I$300,2,0)),"ND")</f>
      </c>
      <c r="H248" s="161" t="str">
        <f>IFERROR(IF($E248="","",IF($G248&gt;$E248,($E248/$G248)-1,"")),"")</f>
      </c>
      <c r="I248" s="159" t="str">
        <f t="shared" si="49"/>
        <v/>
      </c>
      <c r="J248" s="160" t="str">
        <f>IFERROR(IF($F248="","",VLOOKUP($F248,'Data Mercado'!$A$7:$I$300,3,0)),"ND")</f>
      </c>
      <c r="K248" s="161" t="str">
        <f>IFERROR(IF($E248="","",IF($J248&gt;$E248,($E248/$J248)-1,"")),"")</f>
      </c>
      <c r="L248" s="159" t="str">
        <f t="shared" si="51"/>
        <v/>
      </c>
      <c r="M248" s="160" t="str">
        <f>IFERROR(IF($F248="","",VLOOKUP($F248,'Data Mercado'!$A$7:$I$300,4,0)),"ND")</f>
      </c>
      <c r="N248" s="161" t="str">
        <f>IFERROR(IF($E248="","",IF($M248&gt;$E248,($E248/$M248)-1,"")),"")</f>
      </c>
      <c r="O248" s="159" t="str">
        <f t="shared" si="53"/>
        <v/>
      </c>
      <c r="P248" s="160" t="str">
        <f>IFERROR(IF($F248="","",VLOOKUP($F248,'Data Mercado'!$A$7:$I$300,5,0)),"ND")</f>
      </c>
      <c r="Q248" s="161" t="str">
        <f>IFERROR(IF($E248="","",IF($P248&gt;$E248,($E248/$P248)-1,"")),"")</f>
      </c>
      <c r="R248" s="159" t="str">
        <f t="shared" si="55"/>
        <v/>
      </c>
      <c r="S248" s="160" t="str">
        <f>IFERROR(IF($F248="","",VLOOKUP($F248,'Data Mercado'!$A$7:$I$300,6,0)),"ND")</f>
      </c>
      <c r="T248" s="161" t="str">
        <f>IFERROR(IF($E248="","",IF($S248&gt;$E248,($E248/$S248)-1,"")),"")</f>
      </c>
      <c r="U248" s="159" t="str">
        <f t="shared" si="57"/>
        <v/>
      </c>
      <c r="V248" s="160" t="str">
        <f>IFERROR(IF($F248="","",VLOOKUP($F248,'Data Mercado'!$A$7:$I$300,7,0)),"ND")</f>
      </c>
      <c r="W248" s="161" t="str">
        <f>IFERROR(IF($E248="","",IF($V248&gt;$E248,($E248/$V248)-1,"")),"")</f>
      </c>
      <c r="X248" s="159" t="str">
        <f t="shared" si="59"/>
        <v/>
      </c>
      <c r="Y248" s="160" t="str">
        <f>IFERROR(IF($F248="","",VLOOKUP($F248,'Data Mercado'!$A$7:$I$300,8,0)),"ND")</f>
      </c>
      <c r="Z248" s="161" t="str">
        <f>IFERROR(IF($E248="","",IF($Y248&gt;$E248,($E248/$Y248)-1,"")),"")</f>
      </c>
      <c r="AA248" s="159" t="str">
        <f t="shared" si="61"/>
        <v/>
      </c>
      <c r="AB248" s="160" t="str">
        <f>IFERROR(IF($F248="","",VLOOKUP($F248,'Data Mercado'!$A$7:$I$300,9,0)),"ND")</f>
      </c>
      <c r="AC248" s="161" t="str">
        <f>IFERROR(IF($E248="","",IF($AB248&gt;$E248,($E248/$AB248)-1,"")),"")</f>
      </c>
      <c r="AD248" s="159" t="str">
        <f t="shared" si="63"/>
        <v/>
      </c>
    </row>
    <row r="249" spans="1:30" s="162" customFormat="1" ht="19" customHeight="1">
      <c r="A249" s="164"/>
      <c r="B249" s="165"/>
      <c r="C249" s="143"/>
      <c r="D249" s="143"/>
      <c r="E249" s="196"/>
      <c r="F249" s="160"/>
      <c r="G249" s="160" t="str">
        <f>IFERROR(IF($F249="","",VLOOKUP($F249,'Data Mercado'!$A$7:$I$300,2,0)),"ND")</f>
      </c>
      <c r="H249" s="161" t="str">
        <f>IFERROR(IF($E249="","",IF($G249&gt;$E249,($E249/$G249)-1,"")),"")</f>
      </c>
      <c r="I249" s="159" t="str">
        <f t="shared" si="49"/>
        <v/>
      </c>
      <c r="J249" s="160" t="str">
        <f>IFERROR(IF($F249="","",VLOOKUP($F249,'Data Mercado'!$A$7:$I$300,3,0)),"ND")</f>
      </c>
      <c r="K249" s="161" t="str">
        <f>IFERROR(IF($E249="","",IF($J249&gt;$E249,($E249/$J249)-1,"")),"")</f>
      </c>
      <c r="L249" s="159" t="str">
        <f t="shared" si="51"/>
        <v/>
      </c>
      <c r="M249" s="160" t="str">
        <f>IFERROR(IF($F249="","",VLOOKUP($F249,'Data Mercado'!$A$7:$I$300,4,0)),"ND")</f>
      </c>
      <c r="N249" s="161" t="str">
        <f>IFERROR(IF($E249="","",IF($M249&gt;$E249,($E249/$M249)-1,"")),"")</f>
      </c>
      <c r="O249" s="159" t="str">
        <f t="shared" si="53"/>
        <v/>
      </c>
      <c r="P249" s="160" t="str">
        <f>IFERROR(IF($F249="","",VLOOKUP($F249,'Data Mercado'!$A$7:$I$300,5,0)),"ND")</f>
      </c>
      <c r="Q249" s="161" t="str">
        <f>IFERROR(IF($E249="","",IF($P249&gt;$E249,($E249/$P249)-1,"")),"")</f>
      </c>
      <c r="R249" s="159" t="str">
        <f t="shared" si="55"/>
        <v/>
      </c>
      <c r="S249" s="160" t="str">
        <f>IFERROR(IF($F249="","",VLOOKUP($F249,'Data Mercado'!$A$7:$I$300,6,0)),"ND")</f>
      </c>
      <c r="T249" s="161" t="str">
        <f>IFERROR(IF($E249="","",IF($S249&gt;$E249,($E249/$S249)-1,"")),"")</f>
      </c>
      <c r="U249" s="159" t="str">
        <f t="shared" si="57"/>
        <v/>
      </c>
      <c r="V249" s="160" t="str">
        <f>IFERROR(IF($F249="","",VLOOKUP($F249,'Data Mercado'!$A$7:$I$300,7,0)),"ND")</f>
      </c>
      <c r="W249" s="161" t="str">
        <f>IFERROR(IF($E249="","",IF($V249&gt;$E249,($E249/$V249)-1,"")),"")</f>
      </c>
      <c r="X249" s="159" t="str">
        <f t="shared" si="59"/>
        <v/>
      </c>
      <c r="Y249" s="160" t="str">
        <f>IFERROR(IF($F249="","",VLOOKUP($F249,'Data Mercado'!$A$7:$I$300,8,0)),"ND")</f>
      </c>
      <c r="Z249" s="161" t="str">
        <f>IFERROR(IF($E249="","",IF($Y249&gt;$E249,($E249/$Y249)-1,"")),"")</f>
      </c>
      <c r="AA249" s="159" t="str">
        <f t="shared" si="61"/>
        <v/>
      </c>
      <c r="AB249" s="160" t="str">
        <f>IFERROR(IF($F249="","",VLOOKUP($F249,'Data Mercado'!$A$7:$I$300,9,0)),"ND")</f>
      </c>
      <c r="AC249" s="161" t="str">
        <f>IFERROR(IF($E249="","",IF($AB249&gt;$E249,($E249/$AB249)-1,"")),"")</f>
      </c>
      <c r="AD249" s="159" t="str">
        <f t="shared" si="63"/>
        <v/>
      </c>
    </row>
    <row r="250" spans="1:30" s="162" customFormat="1" ht="19" customHeight="1">
      <c r="A250" s="164"/>
      <c r="B250" s="165"/>
      <c r="C250" s="143"/>
      <c r="D250" s="143"/>
      <c r="E250" s="196"/>
      <c r="F250" s="160"/>
      <c r="G250" s="160" t="str">
        <f>IFERROR(IF($F250="","",VLOOKUP($F250,'Data Mercado'!$A$7:$I$300,2,0)),"ND")</f>
      </c>
      <c r="H250" s="161" t="str">
        <f>IFERROR(IF($E250="","",IF($G250&gt;$E250,($E250/$G250)-1,"")),"")</f>
      </c>
      <c r="I250" s="159" t="str">
        <f t="shared" si="49"/>
        <v/>
      </c>
      <c r="J250" s="160" t="str">
        <f>IFERROR(IF($F250="","",VLOOKUP($F250,'Data Mercado'!$A$7:$I$300,3,0)),"ND")</f>
      </c>
      <c r="K250" s="161" t="str">
        <f>IFERROR(IF($E250="","",IF($J250&gt;$E250,($E250/$J250)-1,"")),"")</f>
      </c>
      <c r="L250" s="159" t="str">
        <f t="shared" si="51"/>
        <v/>
      </c>
      <c r="M250" s="160" t="str">
        <f>IFERROR(IF($F250="","",VLOOKUP($F250,'Data Mercado'!$A$7:$I$300,4,0)),"ND")</f>
      </c>
      <c r="N250" s="161" t="str">
        <f>IFERROR(IF($E250="","",IF($M250&gt;$E250,($E250/$M250)-1,"")),"")</f>
      </c>
      <c r="O250" s="159" t="str">
        <f t="shared" si="53"/>
        <v/>
      </c>
      <c r="P250" s="160" t="str">
        <f>IFERROR(IF($F250="","",VLOOKUP($F250,'Data Mercado'!$A$7:$I$300,5,0)),"ND")</f>
      </c>
      <c r="Q250" s="161" t="str">
        <f>IFERROR(IF($E250="","",IF($P250&gt;$E250,($E250/$P250)-1,"")),"")</f>
      </c>
      <c r="R250" s="159" t="str">
        <f t="shared" si="55"/>
        <v/>
      </c>
      <c r="S250" s="160" t="str">
        <f>IFERROR(IF($F250="","",VLOOKUP($F250,'Data Mercado'!$A$7:$I$300,6,0)),"ND")</f>
      </c>
      <c r="T250" s="161" t="str">
        <f>IFERROR(IF($E250="","",IF($S250&gt;$E250,($E250/$S250)-1,"")),"")</f>
      </c>
      <c r="U250" s="159" t="str">
        <f t="shared" si="57"/>
        <v/>
      </c>
      <c r="V250" s="160" t="str">
        <f>IFERROR(IF($F250="","",VLOOKUP($F250,'Data Mercado'!$A$7:$I$300,7,0)),"ND")</f>
      </c>
      <c r="W250" s="161" t="str">
        <f>IFERROR(IF($E250="","",IF($V250&gt;$E250,($E250/$V250)-1,"")),"")</f>
      </c>
      <c r="X250" s="159" t="str">
        <f t="shared" si="59"/>
        <v/>
      </c>
      <c r="Y250" s="160" t="str">
        <f>IFERROR(IF($F250="","",VLOOKUP($F250,'Data Mercado'!$A$7:$I$300,8,0)),"ND")</f>
      </c>
      <c r="Z250" s="161" t="str">
        <f>IFERROR(IF($E250="","",IF($Y250&gt;$E250,($E250/$Y250)-1,"")),"")</f>
      </c>
      <c r="AA250" s="159" t="str">
        <f t="shared" si="61"/>
        <v/>
      </c>
      <c r="AB250" s="160" t="str">
        <f>IFERROR(IF($F250="","",VLOOKUP($F250,'Data Mercado'!$A$7:$I$300,9,0)),"ND")</f>
      </c>
      <c r="AC250" s="161" t="str">
        <f>IFERROR(IF($E250="","",IF($AB250&gt;$E250,($E250/$AB250)-1,"")),"")</f>
      </c>
      <c r="AD250" s="159" t="str">
        <f t="shared" si="63"/>
        <v/>
      </c>
    </row>
    <row r="251" spans="1:30" s="162" customFormat="1" ht="19" customHeight="1">
      <c r="A251" s="164"/>
      <c r="B251" s="165"/>
      <c r="C251" s="143"/>
      <c r="D251" s="143"/>
      <c r="E251" s="196"/>
      <c r="F251" s="160"/>
      <c r="G251" s="160" t="str">
        <f>IFERROR(IF($F251="","",VLOOKUP($F251,'Data Mercado'!$A$7:$I$300,2,0)),"ND")</f>
      </c>
      <c r="H251" s="161" t="str">
        <f>IFERROR(IF($E251="","",IF($G251&gt;$E251,($E251/$G251)-1,"")),"")</f>
      </c>
      <c r="I251" s="159" t="str">
        <f t="shared" si="49"/>
        <v/>
      </c>
      <c r="J251" s="160" t="str">
        <f>IFERROR(IF($F251="","",VLOOKUP($F251,'Data Mercado'!$A$7:$I$300,3,0)),"ND")</f>
      </c>
      <c r="K251" s="161" t="str">
        <f>IFERROR(IF($E251="","",IF($J251&gt;$E251,($E251/$J251)-1,"")),"")</f>
      </c>
      <c r="L251" s="159" t="str">
        <f t="shared" si="51"/>
        <v/>
      </c>
      <c r="M251" s="160" t="str">
        <f>IFERROR(IF($F251="","",VLOOKUP($F251,'Data Mercado'!$A$7:$I$300,4,0)),"ND")</f>
      </c>
      <c r="N251" s="161" t="str">
        <f>IFERROR(IF($E251="","",IF($M251&gt;$E251,($E251/$M251)-1,"")),"")</f>
      </c>
      <c r="O251" s="159" t="str">
        <f t="shared" si="53"/>
        <v/>
      </c>
      <c r="P251" s="160" t="str">
        <f>IFERROR(IF($F251="","",VLOOKUP($F251,'Data Mercado'!$A$7:$I$300,5,0)),"ND")</f>
      </c>
      <c r="Q251" s="161" t="str">
        <f>IFERROR(IF($E251="","",IF($P251&gt;$E251,($E251/$P251)-1,"")),"")</f>
      </c>
      <c r="R251" s="159" t="str">
        <f t="shared" si="55"/>
        <v/>
      </c>
      <c r="S251" s="160" t="str">
        <f>IFERROR(IF($F251="","",VLOOKUP($F251,'Data Mercado'!$A$7:$I$300,6,0)),"ND")</f>
      </c>
      <c r="T251" s="161" t="str">
        <f>IFERROR(IF($E251="","",IF($S251&gt;$E251,($E251/$S251)-1,"")),"")</f>
      </c>
      <c r="U251" s="159" t="str">
        <f t="shared" si="57"/>
        <v/>
      </c>
      <c r="V251" s="160" t="str">
        <f>IFERROR(IF($F251="","",VLOOKUP($F251,'Data Mercado'!$A$7:$I$300,7,0)),"ND")</f>
      </c>
      <c r="W251" s="161" t="str">
        <f>IFERROR(IF($E251="","",IF($V251&gt;$E251,($E251/$V251)-1,"")),"")</f>
      </c>
      <c r="X251" s="159" t="str">
        <f t="shared" si="59"/>
        <v/>
      </c>
      <c r="Y251" s="160" t="str">
        <f>IFERROR(IF($F251="","",VLOOKUP($F251,'Data Mercado'!$A$7:$I$300,8,0)),"ND")</f>
      </c>
      <c r="Z251" s="161" t="str">
        <f>IFERROR(IF($E251="","",IF($Y251&gt;$E251,($E251/$Y251)-1,"")),"")</f>
      </c>
      <c r="AA251" s="159" t="str">
        <f t="shared" si="61"/>
        <v/>
      </c>
      <c r="AB251" s="160" t="str">
        <f>IFERROR(IF($F251="","",VLOOKUP($F251,'Data Mercado'!$A$7:$I$300,9,0)),"ND")</f>
      </c>
      <c r="AC251" s="161" t="str">
        <f>IFERROR(IF($E251="","",IF($AB251&gt;$E251,($E251/$AB251)-1,"")),"")</f>
      </c>
      <c r="AD251" s="159" t="str">
        <f t="shared" si="63"/>
        <v/>
      </c>
    </row>
    <row r="252" spans="1:30" s="162" customFormat="1" ht="19" customHeight="1">
      <c r="A252" s="164"/>
      <c r="B252" s="165"/>
      <c r="C252" s="143"/>
      <c r="D252" s="143"/>
      <c r="E252" s="196"/>
      <c r="F252" s="160"/>
      <c r="G252" s="160" t="str">
        <f>IFERROR(IF($F252="","",VLOOKUP($F252,'Data Mercado'!$A$7:$I$300,2,0)),"ND")</f>
      </c>
      <c r="H252" s="161" t="str">
        <f>IFERROR(IF($E252="","",IF($G252&gt;$E252,($E252/$G252)-1,"")),"")</f>
      </c>
      <c r="I252" s="159" t="str">
        <f t="shared" si="49"/>
        <v/>
      </c>
      <c r="J252" s="160" t="str">
        <f>IFERROR(IF($F252="","",VLOOKUP($F252,'Data Mercado'!$A$7:$I$300,3,0)),"ND")</f>
      </c>
      <c r="K252" s="161" t="str">
        <f>IFERROR(IF($E252="","",IF($J252&gt;$E252,($E252/$J252)-1,"")),"")</f>
      </c>
      <c r="L252" s="159" t="str">
        <f t="shared" si="51"/>
        <v/>
      </c>
      <c r="M252" s="160" t="str">
        <f>IFERROR(IF($F252="","",VLOOKUP($F252,'Data Mercado'!$A$7:$I$300,4,0)),"ND")</f>
      </c>
      <c r="N252" s="161" t="str">
        <f>IFERROR(IF($E252="","",IF($M252&gt;$E252,($E252/$M252)-1,"")),"")</f>
      </c>
      <c r="O252" s="159" t="str">
        <f t="shared" si="53"/>
        <v/>
      </c>
      <c r="P252" s="160" t="str">
        <f>IFERROR(IF($F252="","",VLOOKUP($F252,'Data Mercado'!$A$7:$I$300,5,0)),"ND")</f>
      </c>
      <c r="Q252" s="161" t="str">
        <f>IFERROR(IF($E252="","",IF($P252&gt;$E252,($E252/$P252)-1,"")),"")</f>
      </c>
      <c r="R252" s="159" t="str">
        <f t="shared" si="55"/>
        <v/>
      </c>
      <c r="S252" s="160" t="str">
        <f>IFERROR(IF($F252="","",VLOOKUP($F252,'Data Mercado'!$A$7:$I$300,6,0)),"ND")</f>
      </c>
      <c r="T252" s="161" t="str">
        <f>IFERROR(IF($E252="","",IF($S252&gt;$E252,($E252/$S252)-1,"")),"")</f>
      </c>
      <c r="U252" s="159" t="str">
        <f t="shared" si="57"/>
        <v/>
      </c>
      <c r="V252" s="160" t="str">
        <f>IFERROR(IF($F252="","",VLOOKUP($F252,'Data Mercado'!$A$7:$I$300,7,0)),"ND")</f>
      </c>
      <c r="W252" s="161" t="str">
        <f>IFERROR(IF($E252="","",IF($V252&gt;$E252,($E252/$V252)-1,"")),"")</f>
      </c>
      <c r="X252" s="159" t="str">
        <f t="shared" si="59"/>
        <v/>
      </c>
      <c r="Y252" s="160" t="str">
        <f>IFERROR(IF($F252="","",VLOOKUP($F252,'Data Mercado'!$A$7:$I$300,8,0)),"ND")</f>
      </c>
      <c r="Z252" s="161" t="str">
        <f>IFERROR(IF($E252="","",IF($Y252&gt;$E252,($E252/$Y252)-1,"")),"")</f>
      </c>
      <c r="AA252" s="159" t="str">
        <f t="shared" si="61"/>
        <v/>
      </c>
      <c r="AB252" s="160" t="str">
        <f>IFERROR(IF($F252="","",VLOOKUP($F252,'Data Mercado'!$A$7:$I$300,9,0)),"ND")</f>
      </c>
      <c r="AC252" s="161" t="str">
        <f>IFERROR(IF($E252="","",IF($AB252&gt;$E252,($E252/$AB252)-1,"")),"")</f>
      </c>
      <c r="AD252" s="159" t="str">
        <f t="shared" si="63"/>
        <v/>
      </c>
    </row>
    <row r="253" spans="1:30" s="162" customFormat="1" ht="19" customHeight="1">
      <c r="A253" s="164"/>
      <c r="B253" s="165"/>
      <c r="C253" s="143"/>
      <c r="D253" s="143"/>
      <c r="E253" s="196"/>
      <c r="F253" s="160"/>
      <c r="G253" s="160" t="str">
        <f>IFERROR(IF($F253="","",VLOOKUP($F253,'Data Mercado'!$A$7:$I$300,2,0)),"ND")</f>
      </c>
      <c r="H253" s="161" t="str">
        <f>IFERROR(IF($E253="","",IF($G253&gt;$E253,($E253/$G253)-1,"")),"")</f>
      </c>
      <c r="I253" s="159" t="str">
        <f t="shared" si="49"/>
        <v/>
      </c>
      <c r="J253" s="160" t="str">
        <f>IFERROR(IF($F253="","",VLOOKUP($F253,'Data Mercado'!$A$7:$I$300,3,0)),"ND")</f>
      </c>
      <c r="K253" s="161" t="str">
        <f>IFERROR(IF($E253="","",IF($J253&gt;$E253,($E253/$J253)-1,"")),"")</f>
      </c>
      <c r="L253" s="159" t="str">
        <f t="shared" si="51"/>
        <v/>
      </c>
      <c r="M253" s="160" t="str">
        <f>IFERROR(IF($F253="","",VLOOKUP($F253,'Data Mercado'!$A$7:$I$300,4,0)),"ND")</f>
      </c>
      <c r="N253" s="161" t="str">
        <f>IFERROR(IF($E253="","",IF($M253&gt;$E253,($E253/$M253)-1,"")),"")</f>
      </c>
      <c r="O253" s="159" t="str">
        <f t="shared" si="53"/>
        <v/>
      </c>
      <c r="P253" s="160" t="str">
        <f>IFERROR(IF($F253="","",VLOOKUP($F253,'Data Mercado'!$A$7:$I$300,5,0)),"ND")</f>
      </c>
      <c r="Q253" s="161" t="str">
        <f>IFERROR(IF($E253="","",IF($P253&gt;$E253,($E253/$P253)-1,"")),"")</f>
      </c>
      <c r="R253" s="159" t="str">
        <f t="shared" si="55"/>
        <v/>
      </c>
      <c r="S253" s="160" t="str">
        <f>IFERROR(IF($F253="","",VLOOKUP($F253,'Data Mercado'!$A$7:$I$300,6,0)),"ND")</f>
      </c>
      <c r="T253" s="161" t="str">
        <f>IFERROR(IF($E253="","",IF($S253&gt;$E253,($E253/$S253)-1,"")),"")</f>
      </c>
      <c r="U253" s="159" t="str">
        <f t="shared" si="57"/>
        <v/>
      </c>
      <c r="V253" s="160" t="str">
        <f>IFERROR(IF($F253="","",VLOOKUP($F253,'Data Mercado'!$A$7:$I$300,7,0)),"ND")</f>
      </c>
      <c r="W253" s="161" t="str">
        <f>IFERROR(IF($E253="","",IF($V253&gt;$E253,($E253/$V253)-1,"")),"")</f>
      </c>
      <c r="X253" s="159" t="str">
        <f t="shared" si="59"/>
        <v/>
      </c>
      <c r="Y253" s="160" t="str">
        <f>IFERROR(IF($F253="","",VLOOKUP($F253,'Data Mercado'!$A$7:$I$300,8,0)),"ND")</f>
      </c>
      <c r="Z253" s="161" t="str">
        <f>IFERROR(IF($E253="","",IF($Y253&gt;$E253,($E253/$Y253)-1,"")),"")</f>
      </c>
      <c r="AA253" s="159" t="str">
        <f t="shared" si="61"/>
        <v/>
      </c>
      <c r="AB253" s="160" t="str">
        <f>IFERROR(IF($F253="","",VLOOKUP($F253,'Data Mercado'!$A$7:$I$300,9,0)),"ND")</f>
      </c>
      <c r="AC253" s="161" t="str">
        <f>IFERROR(IF($E253="","",IF($AB253&gt;$E253,($E253/$AB253)-1,"")),"")</f>
      </c>
      <c r="AD253" s="159" t="str">
        <f t="shared" si="63"/>
        <v/>
      </c>
    </row>
    <row r="254" spans="1:30" s="162" customFormat="1" ht="19" customHeight="1">
      <c r="A254" s="164"/>
      <c r="B254" s="165"/>
      <c r="C254" s="143"/>
      <c r="D254" s="143"/>
      <c r="E254" s="196"/>
      <c r="F254" s="160"/>
      <c r="G254" s="160" t="str">
        <f>IFERROR(IF($F254="","",VLOOKUP($F254,'Data Mercado'!$A$7:$I$300,2,0)),"ND")</f>
      </c>
      <c r="H254" s="161" t="str">
        <f>IFERROR(IF($E254="","",IF($G254&gt;$E254,($E254/$G254)-1,"")),"")</f>
      </c>
      <c r="I254" s="159" t="str">
        <f t="shared" si="49"/>
        <v/>
      </c>
      <c r="J254" s="160" t="str">
        <f>IFERROR(IF($F254="","",VLOOKUP($F254,'Data Mercado'!$A$7:$I$300,3,0)),"ND")</f>
      </c>
      <c r="K254" s="161" t="str">
        <f>IFERROR(IF($E254="","",IF($J254&gt;$E254,($E254/$J254)-1,"")),"")</f>
      </c>
      <c r="L254" s="159" t="str">
        <f t="shared" si="51"/>
        <v/>
      </c>
      <c r="M254" s="160" t="str">
        <f>IFERROR(IF($F254="","",VLOOKUP($F254,'Data Mercado'!$A$7:$I$300,4,0)),"ND")</f>
      </c>
      <c r="N254" s="161" t="str">
        <f>IFERROR(IF($E254="","",IF($M254&gt;$E254,($E254/$M254)-1,"")),"")</f>
      </c>
      <c r="O254" s="159" t="str">
        <f t="shared" si="53"/>
        <v/>
      </c>
      <c r="P254" s="160" t="str">
        <f>IFERROR(IF($F254="","",VLOOKUP($F254,'Data Mercado'!$A$7:$I$300,5,0)),"ND")</f>
      </c>
      <c r="Q254" s="161" t="str">
        <f>IFERROR(IF($E254="","",IF($P254&gt;$E254,($E254/$P254)-1,"")),"")</f>
      </c>
      <c r="R254" s="159" t="str">
        <f t="shared" si="55"/>
        <v/>
      </c>
      <c r="S254" s="160" t="str">
        <f>IFERROR(IF($F254="","",VLOOKUP($F254,'Data Mercado'!$A$7:$I$300,6,0)),"ND")</f>
      </c>
      <c r="T254" s="161" t="str">
        <f>IFERROR(IF($E254="","",IF($S254&gt;$E254,($E254/$S254)-1,"")),"")</f>
      </c>
      <c r="U254" s="159" t="str">
        <f t="shared" si="57"/>
        <v/>
      </c>
      <c r="V254" s="160" t="str">
        <f>IFERROR(IF($F254="","",VLOOKUP($F254,'Data Mercado'!$A$7:$I$300,7,0)),"ND")</f>
      </c>
      <c r="W254" s="161" t="str">
        <f>IFERROR(IF($E254="","",IF($V254&gt;$E254,($E254/$V254)-1,"")),"")</f>
      </c>
      <c r="X254" s="159" t="str">
        <f t="shared" si="59"/>
        <v/>
      </c>
      <c r="Y254" s="160" t="str">
        <f>IFERROR(IF($F254="","",VLOOKUP($F254,'Data Mercado'!$A$7:$I$300,8,0)),"ND")</f>
      </c>
      <c r="Z254" s="161" t="str">
        <f>IFERROR(IF($E254="","",IF($Y254&gt;$E254,($E254/$Y254)-1,"")),"")</f>
      </c>
      <c r="AA254" s="159" t="str">
        <f t="shared" si="61"/>
        <v/>
      </c>
      <c r="AB254" s="160" t="str">
        <f>IFERROR(IF($F254="","",VLOOKUP($F254,'Data Mercado'!$A$7:$I$300,9,0)),"ND")</f>
      </c>
      <c r="AC254" s="161" t="str">
        <f>IFERROR(IF($E254="","",IF($AB254&gt;$E254,($E254/$AB254)-1,"")),"")</f>
      </c>
      <c r="AD254" s="159" t="str">
        <f t="shared" si="63"/>
        <v/>
      </c>
    </row>
    <row r="255" spans="1:30" s="162" customFormat="1" ht="19" customHeight="1">
      <c r="A255" s="164"/>
      <c r="B255" s="165"/>
      <c r="C255" s="143"/>
      <c r="D255" s="143"/>
      <c r="E255" s="196"/>
      <c r="F255" s="160"/>
      <c r="G255" s="160" t="str">
        <f>IFERROR(IF($F255="","",VLOOKUP($F255,'Data Mercado'!$A$7:$I$300,2,0)),"ND")</f>
      </c>
      <c r="H255" s="161" t="str">
        <f>IFERROR(IF($E255="","",IF($G255&gt;$E255,($E255/$G255)-1,"")),"")</f>
      </c>
      <c r="I255" s="159" t="str">
        <f t="shared" si="49"/>
        <v/>
      </c>
      <c r="J255" s="160" t="str">
        <f>IFERROR(IF($F255="","",VLOOKUP($F255,'Data Mercado'!$A$7:$I$300,3,0)),"ND")</f>
      </c>
      <c r="K255" s="161" t="str">
        <f>IFERROR(IF($E255="","",IF($J255&gt;$E255,($E255/$J255)-1,"")),"")</f>
      </c>
      <c r="L255" s="159" t="str">
        <f t="shared" si="51"/>
        <v/>
      </c>
      <c r="M255" s="160" t="str">
        <f>IFERROR(IF($F255="","",VLOOKUP($F255,'Data Mercado'!$A$7:$I$300,4,0)),"ND")</f>
      </c>
      <c r="N255" s="161" t="str">
        <f>IFERROR(IF($E255="","",IF($M255&gt;$E255,($E255/$M255)-1,"")),"")</f>
      </c>
      <c r="O255" s="159" t="str">
        <f t="shared" si="53"/>
        <v/>
      </c>
      <c r="P255" s="160" t="str">
        <f>IFERROR(IF($F255="","",VLOOKUP($F255,'Data Mercado'!$A$7:$I$300,5,0)),"ND")</f>
      </c>
      <c r="Q255" s="161" t="str">
        <f>IFERROR(IF($E255="","",IF($P255&gt;$E255,($E255/$P255)-1,"")),"")</f>
      </c>
      <c r="R255" s="159" t="str">
        <f t="shared" si="55"/>
        <v/>
      </c>
      <c r="S255" s="160" t="str">
        <f>IFERROR(IF($F255="","",VLOOKUP($F255,'Data Mercado'!$A$7:$I$300,6,0)),"ND")</f>
      </c>
      <c r="T255" s="161" t="str">
        <f>IFERROR(IF($E255="","",IF($S255&gt;$E255,($E255/$S255)-1,"")),"")</f>
      </c>
      <c r="U255" s="159" t="str">
        <f t="shared" si="57"/>
        <v/>
      </c>
      <c r="V255" s="160" t="str">
        <f>IFERROR(IF($F255="","",VLOOKUP($F255,'Data Mercado'!$A$7:$I$300,7,0)),"ND")</f>
      </c>
      <c r="W255" s="161" t="str">
        <f>IFERROR(IF($E255="","",IF($V255&gt;$E255,($E255/$V255)-1,"")),"")</f>
      </c>
      <c r="X255" s="159" t="str">
        <f t="shared" si="59"/>
        <v/>
      </c>
      <c r="Y255" s="160" t="str">
        <f>IFERROR(IF($F255="","",VLOOKUP($F255,'Data Mercado'!$A$7:$I$300,8,0)),"ND")</f>
      </c>
      <c r="Z255" s="161" t="str">
        <f>IFERROR(IF($E255="","",IF($Y255&gt;$E255,($E255/$Y255)-1,"")),"")</f>
      </c>
      <c r="AA255" s="159" t="str">
        <f t="shared" si="61"/>
        <v/>
      </c>
      <c r="AB255" s="160" t="str">
        <f>IFERROR(IF($F255="","",VLOOKUP($F255,'Data Mercado'!$A$7:$I$300,9,0)),"ND")</f>
      </c>
      <c r="AC255" s="161" t="str">
        <f>IFERROR(IF($E255="","",IF($AB255&gt;$E255,($E255/$AB255)-1,"")),"")</f>
      </c>
      <c r="AD255" s="159" t="str">
        <f t="shared" si="63"/>
        <v/>
      </c>
    </row>
    <row r="256" spans="1:30" s="162" customFormat="1" ht="19" customHeight="1">
      <c r="A256" s="164"/>
      <c r="B256" s="165"/>
      <c r="C256" s="143"/>
      <c r="D256" s="143"/>
      <c r="E256" s="196"/>
      <c r="F256" s="160"/>
      <c r="G256" s="160" t="str">
        <f>IFERROR(IF($F256="","",VLOOKUP($F256,'Data Mercado'!$A$7:$I$300,2,0)),"ND")</f>
      </c>
      <c r="H256" s="161" t="str">
        <f>IFERROR(IF($E256="","",IF($G256&gt;$E256,($E256/$G256)-1,"")),"")</f>
      </c>
      <c r="I256" s="159" t="str">
        <f t="shared" si="49"/>
        <v/>
      </c>
      <c r="J256" s="160" t="str">
        <f>IFERROR(IF($F256="","",VLOOKUP($F256,'Data Mercado'!$A$7:$I$300,3,0)),"ND")</f>
      </c>
      <c r="K256" s="161" t="str">
        <f>IFERROR(IF($E256="","",IF($J256&gt;$E256,($E256/$J256)-1,"")),"")</f>
      </c>
      <c r="L256" s="159" t="str">
        <f t="shared" si="51"/>
        <v/>
      </c>
      <c r="M256" s="160" t="str">
        <f>IFERROR(IF($F256="","",VLOOKUP($F256,'Data Mercado'!$A$7:$I$300,4,0)),"ND")</f>
      </c>
      <c r="N256" s="161" t="str">
        <f>IFERROR(IF($E256="","",IF($M256&gt;$E256,($E256/$M256)-1,"")),"")</f>
      </c>
      <c r="O256" s="159" t="str">
        <f t="shared" si="53"/>
        <v/>
      </c>
      <c r="P256" s="160" t="str">
        <f>IFERROR(IF($F256="","",VLOOKUP($F256,'Data Mercado'!$A$7:$I$300,5,0)),"ND")</f>
      </c>
      <c r="Q256" s="161" t="str">
        <f>IFERROR(IF($E256="","",IF($P256&gt;$E256,($E256/$P256)-1,"")),"")</f>
      </c>
      <c r="R256" s="159" t="str">
        <f t="shared" si="55"/>
        <v/>
      </c>
      <c r="S256" s="160" t="str">
        <f>IFERROR(IF($F256="","",VLOOKUP($F256,'Data Mercado'!$A$7:$I$300,6,0)),"ND")</f>
      </c>
      <c r="T256" s="161" t="str">
        <f>IFERROR(IF($E256="","",IF($S256&gt;$E256,($E256/$S256)-1,"")),"")</f>
      </c>
      <c r="U256" s="159" t="str">
        <f t="shared" si="57"/>
        <v/>
      </c>
      <c r="V256" s="160" t="str">
        <f>IFERROR(IF($F256="","",VLOOKUP($F256,'Data Mercado'!$A$7:$I$300,7,0)),"ND")</f>
      </c>
      <c r="W256" s="161" t="str">
        <f>IFERROR(IF($E256="","",IF($V256&gt;$E256,($E256/$V256)-1,"")),"")</f>
      </c>
      <c r="X256" s="159" t="str">
        <f t="shared" si="59"/>
        <v/>
      </c>
      <c r="Y256" s="160" t="str">
        <f>IFERROR(IF($F256="","",VLOOKUP($F256,'Data Mercado'!$A$7:$I$300,8,0)),"ND")</f>
      </c>
      <c r="Z256" s="161" t="str">
        <f>IFERROR(IF($E256="","",IF($Y256&gt;$E256,($E256/$Y256)-1,"")),"")</f>
      </c>
      <c r="AA256" s="159" t="str">
        <f t="shared" si="61"/>
        <v/>
      </c>
      <c r="AB256" s="160" t="str">
        <f>IFERROR(IF($F256="","",VLOOKUP($F256,'Data Mercado'!$A$7:$I$300,9,0)),"ND")</f>
      </c>
      <c r="AC256" s="161" t="str">
        <f>IFERROR(IF($E256="","",IF($AB256&gt;$E256,($E256/$AB256)-1,"")),"")</f>
      </c>
      <c r="AD256" s="159" t="str">
        <f t="shared" si="63"/>
        <v/>
      </c>
    </row>
    <row r="257" spans="1:30" s="162" customFormat="1" ht="19" customHeight="1">
      <c r="A257" s="164"/>
      <c r="B257" s="165"/>
      <c r="C257" s="143"/>
      <c r="D257" s="143"/>
      <c r="E257" s="196"/>
      <c r="F257" s="160"/>
      <c r="G257" s="160" t="str">
        <f>IFERROR(IF($F257="","",VLOOKUP($F257,'Data Mercado'!$A$7:$I$300,2,0)),"ND")</f>
      </c>
      <c r="H257" s="161" t="str">
        <f>IFERROR(IF($E257="","",IF($G257&gt;$E257,($E257/$G257)-1,"")),"")</f>
      </c>
      <c r="I257" s="159" t="str">
        <f t="shared" si="49"/>
        <v/>
      </c>
      <c r="J257" s="160" t="str">
        <f>IFERROR(IF($F257="","",VLOOKUP($F257,'Data Mercado'!$A$7:$I$300,3,0)),"ND")</f>
      </c>
      <c r="K257" s="161" t="str">
        <f>IFERROR(IF($E257="","",IF($J257&gt;$E257,($E257/$J257)-1,"")),"")</f>
      </c>
      <c r="L257" s="159" t="str">
        <f t="shared" si="51"/>
        <v/>
      </c>
      <c r="M257" s="160" t="str">
        <f>IFERROR(IF($F257="","",VLOOKUP($F257,'Data Mercado'!$A$7:$I$300,4,0)),"ND")</f>
      </c>
      <c r="N257" s="161" t="str">
        <f>IFERROR(IF($E257="","",IF($M257&gt;$E257,($E257/$M257)-1,"")),"")</f>
      </c>
      <c r="O257" s="159" t="str">
        <f t="shared" si="53"/>
        <v/>
      </c>
      <c r="P257" s="160" t="str">
        <f>IFERROR(IF($F257="","",VLOOKUP($F257,'Data Mercado'!$A$7:$I$300,5,0)),"ND")</f>
      </c>
      <c r="Q257" s="161" t="str">
        <f>IFERROR(IF($E257="","",IF($P257&gt;$E257,($E257/$P257)-1,"")),"")</f>
      </c>
      <c r="R257" s="159" t="str">
        <f t="shared" si="55"/>
        <v/>
      </c>
      <c r="S257" s="160" t="str">
        <f>IFERROR(IF($F257="","",VLOOKUP($F257,'Data Mercado'!$A$7:$I$300,6,0)),"ND")</f>
      </c>
      <c r="T257" s="161" t="str">
        <f>IFERROR(IF($E257="","",IF($S257&gt;$E257,($E257/$S257)-1,"")),"")</f>
      </c>
      <c r="U257" s="159" t="str">
        <f t="shared" si="57"/>
        <v/>
      </c>
      <c r="V257" s="160" t="str">
        <f>IFERROR(IF($F257="","",VLOOKUP($F257,'Data Mercado'!$A$7:$I$300,7,0)),"ND")</f>
      </c>
      <c r="W257" s="161" t="str">
        <f>IFERROR(IF($E257="","",IF($V257&gt;$E257,($E257/$V257)-1,"")),"")</f>
      </c>
      <c r="X257" s="159" t="str">
        <f t="shared" si="59"/>
        <v/>
      </c>
      <c r="Y257" s="160" t="str">
        <f>IFERROR(IF($F257="","",VLOOKUP($F257,'Data Mercado'!$A$7:$I$300,8,0)),"ND")</f>
      </c>
      <c r="Z257" s="161" t="str">
        <f>IFERROR(IF($E257="","",IF($Y257&gt;$E257,($E257/$Y257)-1,"")),"")</f>
      </c>
      <c r="AA257" s="159" t="str">
        <f t="shared" si="61"/>
        <v/>
      </c>
      <c r="AB257" s="160" t="str">
        <f>IFERROR(IF($F257="","",VLOOKUP($F257,'Data Mercado'!$A$7:$I$300,9,0)),"ND")</f>
      </c>
      <c r="AC257" s="161" t="str">
        <f>IFERROR(IF($E257="","",IF($AB257&gt;$E257,($E257/$AB257)-1,"")),"")</f>
      </c>
      <c r="AD257" s="159" t="str">
        <f t="shared" si="63"/>
        <v/>
      </c>
    </row>
    <row r="258" spans="1:30" s="162" customFormat="1" ht="19" customHeight="1">
      <c r="A258" s="164"/>
      <c r="B258" s="165"/>
      <c r="C258" s="143"/>
      <c r="D258" s="143"/>
      <c r="E258" s="196"/>
      <c r="F258" s="160"/>
      <c r="G258" s="160" t="str">
        <f>IFERROR(IF($F258="","",VLOOKUP($F258,'Data Mercado'!$A$7:$I$300,2,0)),"ND")</f>
      </c>
      <c r="H258" s="161" t="str">
        <f>IFERROR(IF($E258="","",IF($G258&gt;$E258,($E258/$G258)-1,"")),"")</f>
      </c>
      <c r="I258" s="159" t="str">
        <f t="shared" si="49"/>
        <v/>
      </c>
      <c r="J258" s="160" t="str">
        <f>IFERROR(IF($F258="","",VLOOKUP($F258,'Data Mercado'!$A$7:$I$300,3,0)),"ND")</f>
      </c>
      <c r="K258" s="161" t="str">
        <f>IFERROR(IF($E258="","",IF($J258&gt;$E258,($E258/$J258)-1,"")),"")</f>
      </c>
      <c r="L258" s="159" t="str">
        <f t="shared" si="51"/>
        <v/>
      </c>
      <c r="M258" s="160" t="str">
        <f>IFERROR(IF($F258="","",VLOOKUP($F258,'Data Mercado'!$A$7:$I$300,4,0)),"ND")</f>
      </c>
      <c r="N258" s="161" t="str">
        <f>IFERROR(IF($E258="","",IF($M258&gt;$E258,($E258/$M258)-1,"")),"")</f>
      </c>
      <c r="O258" s="159" t="str">
        <f t="shared" si="53"/>
        <v/>
      </c>
      <c r="P258" s="160" t="str">
        <f>IFERROR(IF($F258="","",VLOOKUP($F258,'Data Mercado'!$A$7:$I$300,5,0)),"ND")</f>
      </c>
      <c r="Q258" s="161" t="str">
        <f>IFERROR(IF($E258="","",IF($P258&gt;$E258,($E258/$P258)-1,"")),"")</f>
      </c>
      <c r="R258" s="159" t="str">
        <f t="shared" si="55"/>
        <v/>
      </c>
      <c r="S258" s="160" t="str">
        <f>IFERROR(IF($F258="","",VLOOKUP($F258,'Data Mercado'!$A$7:$I$300,6,0)),"ND")</f>
      </c>
      <c r="T258" s="161" t="str">
        <f>IFERROR(IF($E258="","",IF($S258&gt;$E258,($E258/$S258)-1,"")),"")</f>
      </c>
      <c r="U258" s="159" t="str">
        <f t="shared" si="57"/>
        <v/>
      </c>
      <c r="V258" s="160" t="str">
        <f>IFERROR(IF($F258="","",VLOOKUP($F258,'Data Mercado'!$A$7:$I$300,7,0)),"ND")</f>
      </c>
      <c r="W258" s="161" t="str">
        <f>IFERROR(IF($E258="","",IF($V258&gt;$E258,($E258/$V258)-1,"")),"")</f>
      </c>
      <c r="X258" s="159" t="str">
        <f t="shared" si="59"/>
        <v/>
      </c>
      <c r="Y258" s="160" t="str">
        <f>IFERROR(IF($F258="","",VLOOKUP($F258,'Data Mercado'!$A$7:$I$300,8,0)),"ND")</f>
      </c>
      <c r="Z258" s="161" t="str">
        <f>IFERROR(IF($E258="","",IF($Y258&gt;$E258,($E258/$Y258)-1,"")),"")</f>
      </c>
      <c r="AA258" s="159" t="str">
        <f t="shared" si="61"/>
        <v/>
      </c>
      <c r="AB258" s="160" t="str">
        <f>IFERROR(IF($F258="","",VLOOKUP($F258,'Data Mercado'!$A$7:$I$300,9,0)),"ND")</f>
      </c>
      <c r="AC258" s="161" t="str">
        <f>IFERROR(IF($E258="","",IF($AB258&gt;$E258,($E258/$AB258)-1,"")),"")</f>
      </c>
      <c r="AD258" s="159" t="str">
        <f t="shared" si="63"/>
        <v/>
      </c>
    </row>
    <row r="259" spans="1:30" s="162" customFormat="1" ht="19" customHeight="1">
      <c r="A259" s="164"/>
      <c r="B259" s="165"/>
      <c r="C259" s="143"/>
      <c r="D259" s="143"/>
      <c r="E259" s="196"/>
      <c r="F259" s="160"/>
      <c r="G259" s="160" t="str">
        <f>IFERROR(IF($F259="","",VLOOKUP($F259,'Data Mercado'!$A$7:$I$300,2,0)),"ND")</f>
      </c>
      <c r="H259" s="161" t="str">
        <f>IFERROR(IF($E259="","",IF($G259&gt;$E259,($E259/$G259)-1,"")),"")</f>
      </c>
      <c r="I259" s="159" t="str">
        <f t="shared" si="49"/>
        <v/>
      </c>
      <c r="J259" s="160" t="str">
        <f>IFERROR(IF($F259="","",VLOOKUP($F259,'Data Mercado'!$A$7:$I$300,3,0)),"ND")</f>
      </c>
      <c r="K259" s="161" t="str">
        <f>IFERROR(IF($E259="","",IF($J259&gt;$E259,($E259/$J259)-1,"")),"")</f>
      </c>
      <c r="L259" s="159" t="str">
        <f t="shared" si="51"/>
        <v/>
      </c>
      <c r="M259" s="160" t="str">
        <f>IFERROR(IF($F259="","",VLOOKUP($F259,'Data Mercado'!$A$7:$I$300,4,0)),"ND")</f>
      </c>
      <c r="N259" s="161" t="str">
        <f>IFERROR(IF($E259="","",IF($M259&gt;$E259,($E259/$M259)-1,"")),"")</f>
      </c>
      <c r="O259" s="159" t="str">
        <f t="shared" si="53"/>
        <v/>
      </c>
      <c r="P259" s="160" t="str">
        <f>IFERROR(IF($F259="","",VLOOKUP($F259,'Data Mercado'!$A$7:$I$300,5,0)),"ND")</f>
      </c>
      <c r="Q259" s="161" t="str">
        <f>IFERROR(IF($E259="","",IF($P259&gt;$E259,($E259/$P259)-1,"")),"")</f>
      </c>
      <c r="R259" s="159" t="str">
        <f t="shared" si="55"/>
        <v/>
      </c>
      <c r="S259" s="160" t="str">
        <f>IFERROR(IF($F259="","",VLOOKUP($F259,'Data Mercado'!$A$7:$I$300,6,0)),"ND")</f>
      </c>
      <c r="T259" s="161" t="str">
        <f>IFERROR(IF($E259="","",IF($S259&gt;$E259,($E259/$S259)-1,"")),"")</f>
      </c>
      <c r="U259" s="159" t="str">
        <f t="shared" si="57"/>
        <v/>
      </c>
      <c r="V259" s="160" t="str">
        <f>IFERROR(IF($F259="","",VLOOKUP($F259,'Data Mercado'!$A$7:$I$300,7,0)),"ND")</f>
      </c>
      <c r="W259" s="161" t="str">
        <f>IFERROR(IF($E259="","",IF($V259&gt;$E259,($E259/$V259)-1,"")),"")</f>
      </c>
      <c r="X259" s="159" t="str">
        <f t="shared" si="59"/>
        <v/>
      </c>
      <c r="Y259" s="160" t="str">
        <f>IFERROR(IF($F259="","",VLOOKUP($F259,'Data Mercado'!$A$7:$I$300,8,0)),"ND")</f>
      </c>
      <c r="Z259" s="161" t="str">
        <f>IFERROR(IF($E259="","",IF($Y259&gt;$E259,($E259/$Y259)-1,"")),"")</f>
      </c>
      <c r="AA259" s="159" t="str">
        <f t="shared" si="61"/>
        <v/>
      </c>
      <c r="AB259" s="160" t="str">
        <f>IFERROR(IF($F259="","",VLOOKUP($F259,'Data Mercado'!$A$7:$I$300,9,0)),"ND")</f>
      </c>
      <c r="AC259" s="161" t="str">
        <f>IFERROR(IF($E259="","",IF($AB259&gt;$E259,($E259/$AB259)-1,"")),"")</f>
      </c>
      <c r="AD259" s="159" t="str">
        <f t="shared" si="63"/>
        <v/>
      </c>
    </row>
    <row r="260" spans="1:30" s="162" customFormat="1" ht="19" customHeight="1">
      <c r="A260" s="164"/>
      <c r="B260" s="165"/>
      <c r="C260" s="143"/>
      <c r="D260" s="143"/>
      <c r="E260" s="196"/>
      <c r="F260" s="160"/>
      <c r="G260" s="160" t="str">
        <f>IFERROR(IF($F260="","",VLOOKUP($F260,'Data Mercado'!$A$7:$I$300,2,0)),"ND")</f>
      </c>
      <c r="H260" s="161" t="str">
        <f>IFERROR(IF($E260="","",IF($G260&gt;$E260,($E260/$G260)-1,"")),"")</f>
      </c>
      <c r="I260" s="159" t="str">
        <f t="shared" si="49"/>
        <v/>
      </c>
      <c r="J260" s="160" t="str">
        <f>IFERROR(IF($F260="","",VLOOKUP($F260,'Data Mercado'!$A$7:$I$300,3,0)),"ND")</f>
      </c>
      <c r="K260" s="161" t="str">
        <f>IFERROR(IF($E260="","",IF($J260&gt;$E260,($E260/$J260)-1,"")),"")</f>
      </c>
      <c r="L260" s="159" t="str">
        <f t="shared" si="51"/>
        <v/>
      </c>
      <c r="M260" s="160" t="str">
        <f>IFERROR(IF($F260="","",VLOOKUP($F260,'Data Mercado'!$A$7:$I$300,4,0)),"ND")</f>
      </c>
      <c r="N260" s="161" t="str">
        <f>IFERROR(IF($E260="","",IF($M260&gt;$E260,($E260/$M260)-1,"")),"")</f>
      </c>
      <c r="O260" s="159" t="str">
        <f t="shared" si="53"/>
        <v/>
      </c>
      <c r="P260" s="160" t="str">
        <f>IFERROR(IF($F260="","",VLOOKUP($F260,'Data Mercado'!$A$7:$I$300,5,0)),"ND")</f>
      </c>
      <c r="Q260" s="161" t="str">
        <f>IFERROR(IF($E260="","",IF($P260&gt;$E260,($E260/$P260)-1,"")),"")</f>
      </c>
      <c r="R260" s="159" t="str">
        <f t="shared" si="55"/>
        <v/>
      </c>
      <c r="S260" s="160" t="str">
        <f>IFERROR(IF($F260="","",VLOOKUP($F260,'Data Mercado'!$A$7:$I$300,6,0)),"ND")</f>
      </c>
      <c r="T260" s="161" t="str">
        <f>IFERROR(IF($E260="","",IF($S260&gt;$E260,($E260/$S260)-1,"")),"")</f>
      </c>
      <c r="U260" s="159" t="str">
        <f t="shared" si="57"/>
        <v/>
      </c>
      <c r="V260" s="160" t="str">
        <f>IFERROR(IF($F260="","",VLOOKUP($F260,'Data Mercado'!$A$7:$I$300,7,0)),"ND")</f>
      </c>
      <c r="W260" s="161" t="str">
        <f>IFERROR(IF($E260="","",IF($V260&gt;$E260,($E260/$V260)-1,"")),"")</f>
      </c>
      <c r="X260" s="159" t="str">
        <f t="shared" si="59"/>
        <v/>
      </c>
      <c r="Y260" s="160" t="str">
        <f>IFERROR(IF($F260="","",VLOOKUP($F260,'Data Mercado'!$A$7:$I$300,8,0)),"ND")</f>
      </c>
      <c r="Z260" s="161" t="str">
        <f>IFERROR(IF($E260="","",IF($Y260&gt;$E260,($E260/$Y260)-1,"")),"")</f>
      </c>
      <c r="AA260" s="159" t="str">
        <f t="shared" si="61"/>
        <v/>
      </c>
      <c r="AB260" s="160" t="str">
        <f>IFERROR(IF($F260="","",VLOOKUP($F260,'Data Mercado'!$A$7:$I$300,9,0)),"ND")</f>
      </c>
      <c r="AC260" s="161" t="str">
        <f>IFERROR(IF($E260="","",IF($AB260&gt;$E260,($E260/$AB260)-1,"")),"")</f>
      </c>
      <c r="AD260" s="159" t="str">
        <f t="shared" si="63"/>
        <v/>
      </c>
    </row>
    <row r="261" spans="1:30" s="162" customFormat="1" ht="19" customHeight="1">
      <c r="A261" s="164"/>
      <c r="B261" s="165"/>
      <c r="C261" s="143"/>
      <c r="D261" s="143"/>
      <c r="E261" s="196"/>
      <c r="F261" s="160"/>
      <c r="G261" s="160" t="str">
        <f>IFERROR(IF($F261="","",VLOOKUP($F261,'Data Mercado'!$A$7:$I$300,2,0)),"ND")</f>
      </c>
      <c r="H261" s="161" t="str">
        <f>IFERROR(IF($E261="","",IF($G261&gt;$E261,($E261/$G261)-1,"")),"")</f>
      </c>
      <c r="I261" s="159" t="str">
        <f t="shared" si="49"/>
        <v/>
      </c>
      <c r="J261" s="160" t="str">
        <f>IFERROR(IF($F261="","",VLOOKUP($F261,'Data Mercado'!$A$7:$I$300,3,0)),"ND")</f>
      </c>
      <c r="K261" s="161" t="str">
        <f>IFERROR(IF($E261="","",IF($J261&gt;$E261,($E261/$J261)-1,"")),"")</f>
      </c>
      <c r="L261" s="159" t="str">
        <f t="shared" si="51"/>
        <v/>
      </c>
      <c r="M261" s="160" t="str">
        <f>IFERROR(IF($F261="","",VLOOKUP($F261,'Data Mercado'!$A$7:$I$300,4,0)),"ND")</f>
      </c>
      <c r="N261" s="161" t="str">
        <f>IFERROR(IF($E261="","",IF($M261&gt;$E261,($E261/$M261)-1,"")),"")</f>
      </c>
      <c r="O261" s="159" t="str">
        <f t="shared" si="53"/>
        <v/>
      </c>
      <c r="P261" s="160" t="str">
        <f>IFERROR(IF($F261="","",VLOOKUP($F261,'Data Mercado'!$A$7:$I$300,5,0)),"ND")</f>
      </c>
      <c r="Q261" s="161" t="str">
        <f>IFERROR(IF($E261="","",IF($P261&gt;$E261,($E261/$P261)-1,"")),"")</f>
      </c>
      <c r="R261" s="159" t="str">
        <f t="shared" si="55"/>
        <v/>
      </c>
      <c r="S261" s="160" t="str">
        <f>IFERROR(IF($F261="","",VLOOKUP($F261,'Data Mercado'!$A$7:$I$300,6,0)),"ND")</f>
      </c>
      <c r="T261" s="161" t="str">
        <f>IFERROR(IF($E261="","",IF($S261&gt;$E261,($E261/$S261)-1,"")),"")</f>
      </c>
      <c r="U261" s="159" t="str">
        <f t="shared" si="57"/>
        <v/>
      </c>
      <c r="V261" s="160" t="str">
        <f>IFERROR(IF($F261="","",VLOOKUP($F261,'Data Mercado'!$A$7:$I$300,7,0)),"ND")</f>
      </c>
      <c r="W261" s="161" t="str">
        <f>IFERROR(IF($E261="","",IF($V261&gt;$E261,($E261/$V261)-1,"")),"")</f>
      </c>
      <c r="X261" s="159" t="str">
        <f t="shared" si="59"/>
        <v/>
      </c>
      <c r="Y261" s="160" t="str">
        <f>IFERROR(IF($F261="","",VLOOKUP($F261,'Data Mercado'!$A$7:$I$300,8,0)),"ND")</f>
      </c>
      <c r="Z261" s="161" t="str">
        <f>IFERROR(IF($E261="","",IF($Y261&gt;$E261,($E261/$Y261)-1,"")),"")</f>
      </c>
      <c r="AA261" s="159" t="str">
        <f t="shared" si="61"/>
        <v/>
      </c>
      <c r="AB261" s="160" t="str">
        <f>IFERROR(IF($F261="","",VLOOKUP($F261,'Data Mercado'!$A$7:$I$300,9,0)),"ND")</f>
      </c>
      <c r="AC261" s="161" t="str">
        <f>IFERROR(IF($E261="","",IF($AB261&gt;$E261,($E261/$AB261)-1,"")),"")</f>
      </c>
      <c r="AD261" s="159" t="str">
        <f t="shared" si="63"/>
        <v/>
      </c>
    </row>
    <row r="262" spans="1:30" s="162" customFormat="1" ht="19" customHeight="1">
      <c r="A262" s="164"/>
      <c r="B262" s="165"/>
      <c r="C262" s="143"/>
      <c r="D262" s="143"/>
      <c r="E262" s="196"/>
      <c r="F262" s="160"/>
      <c r="G262" s="160" t="str">
        <f>IFERROR(IF($F262="","",VLOOKUP($F262,'Data Mercado'!$A$7:$I$300,2,0)),"ND")</f>
      </c>
      <c r="H262" s="161" t="str">
        <f>IFERROR(IF($E262="","",IF($G262&gt;$E262,($E262/$G262)-1,"")),"")</f>
      </c>
      <c r="I262" s="159" t="str">
        <f t="shared" si="49"/>
        <v/>
      </c>
      <c r="J262" s="160" t="str">
        <f>IFERROR(IF($F262="","",VLOOKUP($F262,'Data Mercado'!$A$7:$I$300,3,0)),"ND")</f>
      </c>
      <c r="K262" s="161" t="str">
        <f>IFERROR(IF($E262="","",IF($J262&gt;$E262,($E262/$J262)-1,"")),"")</f>
      </c>
      <c r="L262" s="159" t="str">
        <f t="shared" si="51"/>
        <v/>
      </c>
      <c r="M262" s="160" t="str">
        <f>IFERROR(IF($F262="","",VLOOKUP($F262,'Data Mercado'!$A$7:$I$300,4,0)),"ND")</f>
      </c>
      <c r="N262" s="161" t="str">
        <f>IFERROR(IF($E262="","",IF($M262&gt;$E262,($E262/$M262)-1,"")),"")</f>
      </c>
      <c r="O262" s="159" t="str">
        <f t="shared" si="53"/>
        <v/>
      </c>
      <c r="P262" s="160" t="str">
        <f>IFERROR(IF($F262="","",VLOOKUP($F262,'Data Mercado'!$A$7:$I$300,5,0)),"ND")</f>
      </c>
      <c r="Q262" s="161" t="str">
        <f>IFERROR(IF($E262="","",IF($P262&gt;$E262,($E262/$P262)-1,"")),"")</f>
      </c>
      <c r="R262" s="159" t="str">
        <f t="shared" si="55"/>
        <v/>
      </c>
      <c r="S262" s="160" t="str">
        <f>IFERROR(IF($F262="","",VLOOKUP($F262,'Data Mercado'!$A$7:$I$300,6,0)),"ND")</f>
      </c>
      <c r="T262" s="161" t="str">
        <f>IFERROR(IF($E262="","",IF($S262&gt;$E262,($E262/$S262)-1,"")),"")</f>
      </c>
      <c r="U262" s="159" t="str">
        <f t="shared" si="57"/>
        <v/>
      </c>
      <c r="V262" s="160" t="str">
        <f>IFERROR(IF($F262="","",VLOOKUP($F262,'Data Mercado'!$A$7:$I$300,7,0)),"ND")</f>
      </c>
      <c r="W262" s="161" t="str">
        <f>IFERROR(IF($E262="","",IF($V262&gt;$E262,($E262/$V262)-1,"")),"")</f>
      </c>
      <c r="X262" s="159" t="str">
        <f t="shared" si="59"/>
        <v/>
      </c>
      <c r="Y262" s="160" t="str">
        <f>IFERROR(IF($F262="","",VLOOKUP($F262,'Data Mercado'!$A$7:$I$300,8,0)),"ND")</f>
      </c>
      <c r="Z262" s="161" t="str">
        <f>IFERROR(IF($E262="","",IF($Y262&gt;$E262,($E262/$Y262)-1,"")),"")</f>
      </c>
      <c r="AA262" s="159" t="str">
        <f t="shared" si="61"/>
        <v/>
      </c>
      <c r="AB262" s="160" t="str">
        <f>IFERROR(IF($F262="","",VLOOKUP($F262,'Data Mercado'!$A$7:$I$300,9,0)),"ND")</f>
      </c>
      <c r="AC262" s="161" t="str">
        <f>IFERROR(IF($E262="","",IF($AB262&gt;$E262,($E262/$AB262)-1,"")),"")</f>
      </c>
      <c r="AD262" s="159" t="str">
        <f t="shared" si="63"/>
        <v/>
      </c>
    </row>
    <row r="263" spans="1:30" s="162" customFormat="1" ht="19" customHeight="1">
      <c r="A263" s="164"/>
      <c r="B263" s="165"/>
      <c r="C263" s="143"/>
      <c r="D263" s="143"/>
      <c r="E263" s="196"/>
      <c r="F263" s="160"/>
      <c r="G263" s="160" t="str">
        <f>IFERROR(IF($F263="","",VLOOKUP($F263,'Data Mercado'!$A$7:$I$300,2,0)),"ND")</f>
      </c>
      <c r="H263" s="161" t="str">
        <f>IFERROR(IF($E263="","",IF($G263&gt;$E263,($E263/$G263)-1,"")),"")</f>
      </c>
      <c r="I263" s="159" t="str">
        <f t="shared" si="49"/>
        <v/>
      </c>
      <c r="J263" s="160" t="str">
        <f>IFERROR(IF($F263="","",VLOOKUP($F263,'Data Mercado'!$A$7:$I$300,3,0)),"ND")</f>
      </c>
      <c r="K263" s="161" t="str">
        <f>IFERROR(IF($E263="","",IF($J263&gt;$E263,($E263/$J263)-1,"")),"")</f>
      </c>
      <c r="L263" s="159" t="str">
        <f t="shared" si="51"/>
        <v/>
      </c>
      <c r="M263" s="160" t="str">
        <f>IFERROR(IF($F263="","",VLOOKUP($F263,'Data Mercado'!$A$7:$I$300,4,0)),"ND")</f>
      </c>
      <c r="N263" s="161" t="str">
        <f>IFERROR(IF($E263="","",IF($M263&gt;$E263,($E263/$M263)-1,"")),"")</f>
      </c>
      <c r="O263" s="159" t="str">
        <f t="shared" si="53"/>
        <v/>
      </c>
      <c r="P263" s="160" t="str">
        <f>IFERROR(IF($F263="","",VLOOKUP($F263,'Data Mercado'!$A$7:$I$300,5,0)),"ND")</f>
      </c>
      <c r="Q263" s="161" t="str">
        <f>IFERROR(IF($E263="","",IF($P263&gt;$E263,($E263/$P263)-1,"")),"")</f>
      </c>
      <c r="R263" s="159" t="str">
        <f t="shared" si="55"/>
        <v/>
      </c>
      <c r="S263" s="160" t="str">
        <f>IFERROR(IF($F263="","",VLOOKUP($F263,'Data Mercado'!$A$7:$I$300,6,0)),"ND")</f>
      </c>
      <c r="T263" s="161" t="str">
        <f>IFERROR(IF($E263="","",IF($S263&gt;$E263,($E263/$S263)-1,"")),"")</f>
      </c>
      <c r="U263" s="159" t="str">
        <f t="shared" si="57"/>
        <v/>
      </c>
      <c r="V263" s="160" t="str">
        <f>IFERROR(IF($F263="","",VLOOKUP($F263,'Data Mercado'!$A$7:$I$300,7,0)),"ND")</f>
      </c>
      <c r="W263" s="161" t="str">
        <f>IFERROR(IF($E263="","",IF($V263&gt;$E263,($E263/$V263)-1,"")),"")</f>
      </c>
      <c r="X263" s="159" t="str">
        <f t="shared" si="59"/>
        <v/>
      </c>
      <c r="Y263" s="160" t="str">
        <f>IFERROR(IF($F263="","",VLOOKUP($F263,'Data Mercado'!$A$7:$I$300,8,0)),"ND")</f>
      </c>
      <c r="Z263" s="161" t="str">
        <f>IFERROR(IF($E263="","",IF($Y263&gt;$E263,($E263/$Y263)-1,"")),"")</f>
      </c>
      <c r="AA263" s="159" t="str">
        <f t="shared" si="61"/>
        <v/>
      </c>
      <c r="AB263" s="160" t="str">
        <f>IFERROR(IF($F263="","",VLOOKUP($F263,'Data Mercado'!$A$7:$I$300,9,0)),"ND")</f>
      </c>
      <c r="AC263" s="161" t="str">
        <f>IFERROR(IF($E263="","",IF($AB263&gt;$E263,($E263/$AB263)-1,"")),"")</f>
      </c>
      <c r="AD263" s="159" t="str">
        <f t="shared" si="63"/>
        <v/>
      </c>
    </row>
    <row r="264" spans="1:30" s="162" customFormat="1" ht="19" customHeight="1">
      <c r="A264" s="164"/>
      <c r="B264" s="165"/>
      <c r="C264" s="143"/>
      <c r="D264" s="143"/>
      <c r="E264" s="196"/>
      <c r="F264" s="160"/>
      <c r="G264" s="160" t="str">
        <f>IFERROR(IF($F264="","",VLOOKUP($F264,'Data Mercado'!$A$7:$I$300,2,0)),"ND")</f>
      </c>
      <c r="H264" s="161" t="str">
        <f>IFERROR(IF($E264="","",IF($G264&gt;$E264,($E264/$G264)-1,"")),"")</f>
      </c>
      <c r="I264" s="159" t="str">
        <f t="shared" si="49"/>
        <v/>
      </c>
      <c r="J264" s="160" t="str">
        <f>IFERROR(IF($F264="","",VLOOKUP($F264,'Data Mercado'!$A$7:$I$300,3,0)),"ND")</f>
      </c>
      <c r="K264" s="161" t="str">
        <f>IFERROR(IF($E264="","",IF($J264&gt;$E264,($E264/$J264)-1,"")),"")</f>
      </c>
      <c r="L264" s="159" t="str">
        <f t="shared" si="51"/>
        <v/>
      </c>
      <c r="M264" s="160" t="str">
        <f>IFERROR(IF($F264="","",VLOOKUP($F264,'Data Mercado'!$A$7:$I$300,4,0)),"ND")</f>
      </c>
      <c r="N264" s="161" t="str">
        <f>IFERROR(IF($E264="","",IF($M264&gt;$E264,($E264/$M264)-1,"")),"")</f>
      </c>
      <c r="O264" s="159" t="str">
        <f t="shared" si="53"/>
        <v/>
      </c>
      <c r="P264" s="160" t="str">
        <f>IFERROR(IF($F264="","",VLOOKUP($F264,'Data Mercado'!$A$7:$I$300,5,0)),"ND")</f>
      </c>
      <c r="Q264" s="161" t="str">
        <f>IFERROR(IF($E264="","",IF($P264&gt;$E264,($E264/$P264)-1,"")),"")</f>
      </c>
      <c r="R264" s="159" t="str">
        <f t="shared" si="55"/>
        <v/>
      </c>
      <c r="S264" s="160" t="str">
        <f>IFERROR(IF($F264="","",VLOOKUP($F264,'Data Mercado'!$A$7:$I$300,6,0)),"ND")</f>
      </c>
      <c r="T264" s="161" t="str">
        <f>IFERROR(IF($E264="","",IF($S264&gt;$E264,($E264/$S264)-1,"")),"")</f>
      </c>
      <c r="U264" s="159" t="str">
        <f t="shared" si="57"/>
        <v/>
      </c>
      <c r="V264" s="160" t="str">
        <f>IFERROR(IF($F264="","",VLOOKUP($F264,'Data Mercado'!$A$7:$I$300,7,0)),"ND")</f>
      </c>
      <c r="W264" s="161" t="str">
        <f>IFERROR(IF($E264="","",IF($V264&gt;$E264,($E264/$V264)-1,"")),"")</f>
      </c>
      <c r="X264" s="159" t="str">
        <f t="shared" si="59"/>
        <v/>
      </c>
      <c r="Y264" s="160" t="str">
        <f>IFERROR(IF($F264="","",VLOOKUP($F264,'Data Mercado'!$A$7:$I$300,8,0)),"ND")</f>
      </c>
      <c r="Z264" s="161" t="str">
        <f>IFERROR(IF($E264="","",IF($Y264&gt;$E264,($E264/$Y264)-1,"")),"")</f>
      </c>
      <c r="AA264" s="159" t="str">
        <f t="shared" si="61"/>
        <v/>
      </c>
      <c r="AB264" s="160" t="str">
        <f>IFERROR(IF($F264="","",VLOOKUP($F264,'Data Mercado'!$A$7:$I$300,9,0)),"ND")</f>
      </c>
      <c r="AC264" s="161" t="str">
        <f>IFERROR(IF($E264="","",IF($AB264&gt;$E264,($E264/$AB264)-1,"")),"")</f>
      </c>
      <c r="AD264" s="159" t="str">
        <f t="shared" si="63"/>
        <v/>
      </c>
    </row>
    <row r="265" spans="1:30" s="162" customFormat="1" ht="19" customHeight="1">
      <c r="A265" s="164"/>
      <c r="B265" s="165"/>
      <c r="C265" s="143"/>
      <c r="D265" s="143"/>
      <c r="E265" s="196"/>
      <c r="F265" s="160"/>
      <c r="G265" s="160" t="str">
        <f>IFERROR(IF($F265="","",VLOOKUP($F265,'Data Mercado'!$A$7:$I$300,2,0)),"ND")</f>
      </c>
      <c r="H265" s="161" t="str">
        <f>IFERROR(IF($E265="","",IF($G265&gt;$E265,($E265/$G265)-1,"")),"")</f>
      </c>
      <c r="I265" s="159" t="str">
        <f t="shared" si="49"/>
        <v/>
      </c>
      <c r="J265" s="160" t="str">
        <f>IFERROR(IF($F265="","",VLOOKUP($F265,'Data Mercado'!$A$7:$I$300,3,0)),"ND")</f>
      </c>
      <c r="K265" s="161" t="str">
        <f>IFERROR(IF($E265="","",IF($J265&gt;$E265,($E265/$J265)-1,"")),"")</f>
      </c>
      <c r="L265" s="159" t="str">
        <f t="shared" si="51"/>
        <v/>
      </c>
      <c r="M265" s="160" t="str">
        <f>IFERROR(IF($F265="","",VLOOKUP($F265,'Data Mercado'!$A$7:$I$300,4,0)),"ND")</f>
      </c>
      <c r="N265" s="161" t="str">
        <f>IFERROR(IF($E265="","",IF($M265&gt;$E265,($E265/$M265)-1,"")),"")</f>
      </c>
      <c r="O265" s="159" t="str">
        <f t="shared" si="53"/>
        <v/>
      </c>
      <c r="P265" s="160" t="str">
        <f>IFERROR(IF($F265="","",VLOOKUP($F265,'Data Mercado'!$A$7:$I$300,5,0)),"ND")</f>
      </c>
      <c r="Q265" s="161" t="str">
        <f>IFERROR(IF($E265="","",IF($P265&gt;$E265,($E265/$P265)-1,"")),"")</f>
      </c>
      <c r="R265" s="159" t="str">
        <f t="shared" si="55"/>
        <v/>
      </c>
      <c r="S265" s="160" t="str">
        <f>IFERROR(IF($F265="","",VLOOKUP($F265,'Data Mercado'!$A$7:$I$300,6,0)),"ND")</f>
      </c>
      <c r="T265" s="161" t="str">
        <f>IFERROR(IF($E265="","",IF($S265&gt;$E265,($E265/$S265)-1,"")),"")</f>
      </c>
      <c r="U265" s="159" t="str">
        <f t="shared" si="57"/>
        <v/>
      </c>
      <c r="V265" s="160" t="str">
        <f>IFERROR(IF($F265="","",VLOOKUP($F265,'Data Mercado'!$A$7:$I$300,7,0)),"ND")</f>
      </c>
      <c r="W265" s="161" t="str">
        <f>IFERROR(IF($E265="","",IF($V265&gt;$E265,($E265/$V265)-1,"")),"")</f>
      </c>
      <c r="X265" s="159" t="str">
        <f t="shared" si="59"/>
        <v/>
      </c>
      <c r="Y265" s="160" t="str">
        <f>IFERROR(IF($F265="","",VLOOKUP($F265,'Data Mercado'!$A$7:$I$300,8,0)),"ND")</f>
      </c>
      <c r="Z265" s="161" t="str">
        <f>IFERROR(IF($E265="","",IF($Y265&gt;$E265,($E265/$Y265)-1,"")),"")</f>
      </c>
      <c r="AA265" s="159" t="str">
        <f t="shared" si="61"/>
        <v/>
      </c>
      <c r="AB265" s="160" t="str">
        <f>IFERROR(IF($F265="","",VLOOKUP($F265,'Data Mercado'!$A$7:$I$300,9,0)),"ND")</f>
      </c>
      <c r="AC265" s="161" t="str">
        <f>IFERROR(IF($E265="","",IF($AB265&gt;$E265,($E265/$AB265)-1,"")),"")</f>
      </c>
      <c r="AD265" s="159" t="str">
        <f t="shared" si="63"/>
        <v/>
      </c>
    </row>
    <row r="266" spans="1:30" s="162" customFormat="1" ht="19" customHeight="1">
      <c r="A266" s="164"/>
      <c r="B266" s="165"/>
      <c r="C266" s="143"/>
      <c r="D266" s="143"/>
      <c r="E266" s="196"/>
      <c r="F266" s="160"/>
      <c r="G266" s="160" t="str">
        <f>IFERROR(IF($F266="","",VLOOKUP($F266,'Data Mercado'!$A$7:$I$300,2,0)),"ND")</f>
      </c>
      <c r="H266" s="161" t="str">
        <f>IFERROR(IF($E266="","",IF($G266&gt;$E266,($E266/$G266)-1,"")),"")</f>
      </c>
      <c r="I266" s="159" t="str">
        <f t="shared" si="49"/>
        <v/>
      </c>
      <c r="J266" s="160" t="str">
        <f>IFERROR(IF($F266="","",VLOOKUP($F266,'Data Mercado'!$A$7:$I$300,3,0)),"ND")</f>
      </c>
      <c r="K266" s="161" t="str">
        <f>IFERROR(IF($E266="","",IF($J266&gt;$E266,($E266/$J266)-1,"")),"")</f>
      </c>
      <c r="L266" s="159" t="str">
        <f t="shared" si="51"/>
        <v/>
      </c>
      <c r="M266" s="160" t="str">
        <f>IFERROR(IF($F266="","",VLOOKUP($F266,'Data Mercado'!$A$7:$I$300,4,0)),"ND")</f>
      </c>
      <c r="N266" s="161" t="str">
        <f>IFERROR(IF($E266="","",IF($M266&gt;$E266,($E266/$M266)-1,"")),"")</f>
      </c>
      <c r="O266" s="159" t="str">
        <f t="shared" si="53"/>
        <v/>
      </c>
      <c r="P266" s="160" t="str">
        <f>IFERROR(IF($F266="","",VLOOKUP($F266,'Data Mercado'!$A$7:$I$300,5,0)),"ND")</f>
      </c>
      <c r="Q266" s="161" t="str">
        <f>IFERROR(IF($E266="","",IF($P266&gt;$E266,($E266/$P266)-1,"")),"")</f>
      </c>
      <c r="R266" s="159" t="str">
        <f t="shared" si="55"/>
        <v/>
      </c>
      <c r="S266" s="160" t="str">
        <f>IFERROR(IF($F266="","",VLOOKUP($F266,'Data Mercado'!$A$7:$I$300,6,0)),"ND")</f>
      </c>
      <c r="T266" s="161" t="str">
        <f>IFERROR(IF($E266="","",IF($S266&gt;$E266,($E266/$S266)-1,"")),"")</f>
      </c>
      <c r="U266" s="159" t="str">
        <f t="shared" si="57"/>
        <v/>
      </c>
      <c r="V266" s="160" t="str">
        <f>IFERROR(IF($F266="","",VLOOKUP($F266,'Data Mercado'!$A$7:$I$300,7,0)),"ND")</f>
      </c>
      <c r="W266" s="161" t="str">
        <f>IFERROR(IF($E266="","",IF($V266&gt;$E266,($E266/$V266)-1,"")),"")</f>
      </c>
      <c r="X266" s="159" t="str">
        <f t="shared" si="59"/>
        <v/>
      </c>
      <c r="Y266" s="160" t="str">
        <f>IFERROR(IF($F266="","",VLOOKUP($F266,'Data Mercado'!$A$7:$I$300,8,0)),"ND")</f>
      </c>
      <c r="Z266" s="161" t="str">
        <f>IFERROR(IF($E266="","",IF($Y266&gt;$E266,($E266/$Y266)-1,"")),"")</f>
      </c>
      <c r="AA266" s="159" t="str">
        <f t="shared" si="61"/>
        <v/>
      </c>
      <c r="AB266" s="160" t="str">
        <f>IFERROR(IF($F266="","",VLOOKUP($F266,'Data Mercado'!$A$7:$I$300,9,0)),"ND")</f>
      </c>
      <c r="AC266" s="161" t="str">
        <f>IFERROR(IF($E266="","",IF($AB266&gt;$E266,($E266/$AB266)-1,"")),"")</f>
      </c>
      <c r="AD266" s="159" t="str">
        <f t="shared" si="63"/>
        <v/>
      </c>
    </row>
    <row r="267" spans="1:30" s="162" customFormat="1" ht="19" customHeight="1">
      <c r="A267" s="164"/>
      <c r="B267" s="165"/>
      <c r="C267" s="143"/>
      <c r="D267" s="143"/>
      <c r="E267" s="196"/>
      <c r="F267" s="160"/>
      <c r="G267" s="160" t="str">
        <f>IFERROR(IF($F267="","",VLOOKUP($F267,'Data Mercado'!$A$7:$I$300,2,0)),"ND")</f>
      </c>
      <c r="H267" s="161" t="str">
        <f>IFERROR(IF($E267="","",IF($G267&gt;$E267,($E267/$G267)-1,"")),"")</f>
      </c>
      <c r="I267" s="159" t="str">
        <f t="shared" si="49"/>
        <v/>
      </c>
      <c r="J267" s="160" t="str">
        <f>IFERROR(IF($F267="","",VLOOKUP($F267,'Data Mercado'!$A$7:$I$300,3,0)),"ND")</f>
      </c>
      <c r="K267" s="161" t="str">
        <f>IFERROR(IF($E267="","",IF($J267&gt;$E267,($E267/$J267)-1,"")),"")</f>
      </c>
      <c r="L267" s="159" t="str">
        <f t="shared" si="51"/>
        <v/>
      </c>
      <c r="M267" s="160" t="str">
        <f>IFERROR(IF($F267="","",VLOOKUP($F267,'Data Mercado'!$A$7:$I$300,4,0)),"ND")</f>
      </c>
      <c r="N267" s="161" t="str">
        <f>IFERROR(IF($E267="","",IF($M267&gt;$E267,($E267/$M267)-1,"")),"")</f>
      </c>
      <c r="O267" s="159" t="str">
        <f t="shared" si="53"/>
        <v/>
      </c>
      <c r="P267" s="160" t="str">
        <f>IFERROR(IF($F267="","",VLOOKUP($F267,'Data Mercado'!$A$7:$I$300,5,0)),"ND")</f>
      </c>
      <c r="Q267" s="161" t="str">
        <f>IFERROR(IF($E267="","",IF($P267&gt;$E267,($E267/$P267)-1,"")),"")</f>
      </c>
      <c r="R267" s="159" t="str">
        <f t="shared" si="55"/>
        <v/>
      </c>
      <c r="S267" s="160" t="str">
        <f>IFERROR(IF($F267="","",VLOOKUP($F267,'Data Mercado'!$A$7:$I$300,6,0)),"ND")</f>
      </c>
      <c r="T267" s="161" t="str">
        <f>IFERROR(IF($E267="","",IF($S267&gt;$E267,($E267/$S267)-1,"")),"")</f>
      </c>
      <c r="U267" s="159" t="str">
        <f t="shared" si="57"/>
        <v/>
      </c>
      <c r="V267" s="160" t="str">
        <f>IFERROR(IF($F267="","",VLOOKUP($F267,'Data Mercado'!$A$7:$I$300,7,0)),"ND")</f>
      </c>
      <c r="W267" s="161" t="str">
        <f>IFERROR(IF($E267="","",IF($V267&gt;$E267,($E267/$V267)-1,"")),"")</f>
      </c>
      <c r="X267" s="159" t="str">
        <f t="shared" si="59"/>
        <v/>
      </c>
      <c r="Y267" s="160" t="str">
        <f>IFERROR(IF($F267="","",VLOOKUP($F267,'Data Mercado'!$A$7:$I$300,8,0)),"ND")</f>
      </c>
      <c r="Z267" s="161" t="str">
        <f>IFERROR(IF($E267="","",IF($Y267&gt;$E267,($E267/$Y267)-1,"")),"")</f>
      </c>
      <c r="AA267" s="159" t="str">
        <f t="shared" si="61"/>
        <v/>
      </c>
      <c r="AB267" s="160" t="str">
        <f>IFERROR(IF($F267="","",VLOOKUP($F267,'Data Mercado'!$A$7:$I$300,9,0)),"ND")</f>
      </c>
      <c r="AC267" s="161" t="str">
        <f>IFERROR(IF($E267="","",IF($AB267&gt;$E267,($E267/$AB267)-1,"")),"")</f>
      </c>
      <c r="AD267" s="159" t="str">
        <f t="shared" si="63"/>
        <v/>
      </c>
    </row>
    <row r="268" spans="1:30" s="162" customFormat="1" ht="19" customHeight="1">
      <c r="A268" s="164"/>
      <c r="B268" s="165"/>
      <c r="C268" s="143"/>
      <c r="D268" s="143"/>
      <c r="E268" s="196"/>
      <c r="F268" s="160"/>
      <c r="G268" s="160" t="str">
        <f>IFERROR(IF($F268="","",VLOOKUP($F268,'Data Mercado'!$A$7:$I$300,2,0)),"ND")</f>
      </c>
      <c r="H268" s="161" t="str">
        <f>IFERROR(IF($E268="","",IF($G268&gt;$E268,($E268/$G268)-1,"")),"")</f>
      </c>
      <c r="I268" s="159" t="str">
        <f t="shared" ref="I268:I331" si="65">IF(AND($E268&lt;&gt;"",$G268&lt;&gt;""),IF($H268="","",$G268-$E268),"")</f>
        <v/>
      </c>
      <c r="J268" s="160" t="str">
        <f>IFERROR(IF($F268="","",VLOOKUP($F268,'Data Mercado'!$A$7:$I$300,3,0)),"ND")</f>
      </c>
      <c r="K268" s="161" t="str">
        <f>IFERROR(IF($E268="","",IF($J268&gt;$E268,($E268/$J268)-1,"")),"")</f>
      </c>
      <c r="L268" s="159" t="str">
        <f t="shared" ref="L268:L331" si="67">IF(AND($E268&lt;&gt;"",$J268&lt;&gt;""),IF($K268="","",$J268-$E268),"")</f>
        <v/>
      </c>
      <c r="M268" s="160" t="str">
        <f>IFERROR(IF($F268="","",VLOOKUP($F268,'Data Mercado'!$A$7:$I$300,4,0)),"ND")</f>
      </c>
      <c r="N268" s="161" t="str">
        <f>IFERROR(IF($E268="","",IF($M268&gt;$E268,($E268/$M268)-1,"")),"")</f>
      </c>
      <c r="O268" s="159" t="str">
        <f t="shared" ref="O268:O331" si="69">IF(AND($E268&lt;&gt;"",$M268&lt;&gt;""),IF($N268="","",$M268-$E268),"")</f>
        <v/>
      </c>
      <c r="P268" s="160" t="str">
        <f>IFERROR(IF($F268="","",VLOOKUP($F268,'Data Mercado'!$A$7:$I$300,5,0)),"ND")</f>
      </c>
      <c r="Q268" s="161" t="str">
        <f>IFERROR(IF($E268="","",IF($P268&gt;$E268,($E268/$P268)-1,"")),"")</f>
      </c>
      <c r="R268" s="159" t="str">
        <f t="shared" ref="R268:R331" si="71">IF(AND($E268&lt;&gt;"",$P268&lt;&gt;""),IF($Q268="","",$P268-$E268),"")</f>
        <v/>
      </c>
      <c r="S268" s="160" t="str">
        <f>IFERROR(IF($F268="","",VLOOKUP($F268,'Data Mercado'!$A$7:$I$300,6,0)),"ND")</f>
      </c>
      <c r="T268" s="161" t="str">
        <f>IFERROR(IF($E268="","",IF($S268&gt;$E268,($E268/$S268)-1,"")),"")</f>
      </c>
      <c r="U268" s="159" t="str">
        <f t="shared" ref="U268:U331" si="73">IF(AND($E268&lt;&gt;"",$S268&lt;&gt;""),IF($T268="","",$S268-$E268),"")</f>
        <v/>
      </c>
      <c r="V268" s="160" t="str">
        <f>IFERROR(IF($F268="","",VLOOKUP($F268,'Data Mercado'!$A$7:$I$300,7,0)),"ND")</f>
      </c>
      <c r="W268" s="161" t="str">
        <f>IFERROR(IF($E268="","",IF($V268&gt;$E268,($E268/$V268)-1,"")),"")</f>
      </c>
      <c r="X268" s="159" t="str">
        <f t="shared" ref="X268:X331" si="75">IF(AND($E268&lt;&gt;"",$V268&lt;&gt;""),IF($W268="","",$V268-$E268),"")</f>
        <v/>
      </c>
      <c r="Y268" s="160" t="str">
        <f>IFERROR(IF($F268="","",VLOOKUP($F268,'Data Mercado'!$A$7:$I$300,8,0)),"ND")</f>
      </c>
      <c r="Z268" s="161" t="str">
        <f>IFERROR(IF($E268="","",IF($Y268&gt;$E268,($E268/$Y268)-1,"")),"")</f>
      </c>
      <c r="AA268" s="159" t="str">
        <f t="shared" ref="AA268:AA331" si="77">IF(AND($E268&lt;&gt;"",$Y268&lt;&gt;""),IF($Z268="","",$Y268-$E268),"")</f>
        <v/>
      </c>
      <c r="AB268" s="160" t="str">
        <f>IFERROR(IF($F268="","",VLOOKUP($F268,'Data Mercado'!$A$7:$I$300,9,0)),"ND")</f>
      </c>
      <c r="AC268" s="161" t="str">
        <f>IFERROR(IF($E268="","",IF($AB268&gt;$E268,($E268/$AB268)-1,"")),"")</f>
      </c>
      <c r="AD268" s="159" t="str">
        <f t="shared" ref="AD268:AD331" si="79">IF(AND($E268&lt;&gt;"",$AB268&lt;&gt;""),IF($AC268="","",$AB268-$E268),"")</f>
        <v/>
      </c>
    </row>
    <row r="269" spans="1:30" s="162" customFormat="1" ht="19" customHeight="1">
      <c r="A269" s="164"/>
      <c r="B269" s="165"/>
      <c r="C269" s="143"/>
      <c r="D269" s="143"/>
      <c r="E269" s="196"/>
      <c r="F269" s="160"/>
      <c r="G269" s="160" t="str">
        <f>IFERROR(IF($F269="","",VLOOKUP($F269,'Data Mercado'!$A$7:$I$300,2,0)),"ND")</f>
      </c>
      <c r="H269" s="161" t="str">
        <f>IFERROR(IF($E269="","",IF($G269&gt;$E269,($E269/$G269)-1,"")),"")</f>
      </c>
      <c r="I269" s="159" t="str">
        <f t="shared" si="65"/>
        <v/>
      </c>
      <c r="J269" s="160" t="str">
        <f>IFERROR(IF($F269="","",VLOOKUP($F269,'Data Mercado'!$A$7:$I$300,3,0)),"ND")</f>
      </c>
      <c r="K269" s="161" t="str">
        <f>IFERROR(IF($E269="","",IF($J269&gt;$E269,($E269/$J269)-1,"")),"")</f>
      </c>
      <c r="L269" s="159" t="str">
        <f t="shared" si="67"/>
        <v/>
      </c>
      <c r="M269" s="160" t="str">
        <f>IFERROR(IF($F269="","",VLOOKUP($F269,'Data Mercado'!$A$7:$I$300,4,0)),"ND")</f>
      </c>
      <c r="N269" s="161" t="str">
        <f>IFERROR(IF($E269="","",IF($M269&gt;$E269,($E269/$M269)-1,"")),"")</f>
      </c>
      <c r="O269" s="159" t="str">
        <f t="shared" si="69"/>
        <v/>
      </c>
      <c r="P269" s="160" t="str">
        <f>IFERROR(IF($F269="","",VLOOKUP($F269,'Data Mercado'!$A$7:$I$300,5,0)),"ND")</f>
      </c>
      <c r="Q269" s="161" t="str">
        <f>IFERROR(IF($E269="","",IF($P269&gt;$E269,($E269/$P269)-1,"")),"")</f>
      </c>
      <c r="R269" s="159" t="str">
        <f t="shared" si="71"/>
        <v/>
      </c>
      <c r="S269" s="160" t="str">
        <f>IFERROR(IF($F269="","",VLOOKUP($F269,'Data Mercado'!$A$7:$I$300,6,0)),"ND")</f>
      </c>
      <c r="T269" s="161" t="str">
        <f>IFERROR(IF($E269="","",IF($S269&gt;$E269,($E269/$S269)-1,"")),"")</f>
      </c>
      <c r="U269" s="159" t="str">
        <f t="shared" si="73"/>
        <v/>
      </c>
      <c r="V269" s="160" t="str">
        <f>IFERROR(IF($F269="","",VLOOKUP($F269,'Data Mercado'!$A$7:$I$300,7,0)),"ND")</f>
      </c>
      <c r="W269" s="161" t="str">
        <f>IFERROR(IF($E269="","",IF($V269&gt;$E269,($E269/$V269)-1,"")),"")</f>
      </c>
      <c r="X269" s="159" t="str">
        <f t="shared" si="75"/>
        <v/>
      </c>
      <c r="Y269" s="160" t="str">
        <f>IFERROR(IF($F269="","",VLOOKUP($F269,'Data Mercado'!$A$7:$I$300,8,0)),"ND")</f>
      </c>
      <c r="Z269" s="161" t="str">
        <f>IFERROR(IF($E269="","",IF($Y269&gt;$E269,($E269/$Y269)-1,"")),"")</f>
      </c>
      <c r="AA269" s="159" t="str">
        <f t="shared" si="77"/>
        <v/>
      </c>
      <c r="AB269" s="160" t="str">
        <f>IFERROR(IF($F269="","",VLOOKUP($F269,'Data Mercado'!$A$7:$I$300,9,0)),"ND")</f>
      </c>
      <c r="AC269" s="161" t="str">
        <f>IFERROR(IF($E269="","",IF($AB269&gt;$E269,($E269/$AB269)-1,"")),"")</f>
      </c>
      <c r="AD269" s="159" t="str">
        <f t="shared" si="79"/>
        <v/>
      </c>
    </row>
    <row r="270" spans="1:30" s="162" customFormat="1" ht="19" customHeight="1">
      <c r="A270" s="164"/>
      <c r="B270" s="165"/>
      <c r="C270" s="143"/>
      <c r="D270" s="143"/>
      <c r="E270" s="196"/>
      <c r="F270" s="160"/>
      <c r="G270" s="160" t="str">
        <f>IFERROR(IF($F270="","",VLOOKUP($F270,'Data Mercado'!$A$7:$I$300,2,0)),"ND")</f>
      </c>
      <c r="H270" s="161" t="str">
        <f>IFERROR(IF($E270="","",IF($G270&gt;$E270,($E270/$G270)-1,"")),"")</f>
      </c>
      <c r="I270" s="159" t="str">
        <f t="shared" si="65"/>
        <v/>
      </c>
      <c r="J270" s="160" t="str">
        <f>IFERROR(IF($F270="","",VLOOKUP($F270,'Data Mercado'!$A$7:$I$300,3,0)),"ND")</f>
      </c>
      <c r="K270" s="161" t="str">
        <f>IFERROR(IF($E270="","",IF($J270&gt;$E270,($E270/$J270)-1,"")),"")</f>
      </c>
      <c r="L270" s="159" t="str">
        <f t="shared" si="67"/>
        <v/>
      </c>
      <c r="M270" s="160" t="str">
        <f>IFERROR(IF($F270="","",VLOOKUP($F270,'Data Mercado'!$A$7:$I$300,4,0)),"ND")</f>
      </c>
      <c r="N270" s="161" t="str">
        <f>IFERROR(IF($E270="","",IF($M270&gt;$E270,($E270/$M270)-1,"")),"")</f>
      </c>
      <c r="O270" s="159" t="str">
        <f t="shared" si="69"/>
        <v/>
      </c>
      <c r="P270" s="160" t="str">
        <f>IFERROR(IF($F270="","",VLOOKUP($F270,'Data Mercado'!$A$7:$I$300,5,0)),"ND")</f>
      </c>
      <c r="Q270" s="161" t="str">
        <f>IFERROR(IF($E270="","",IF($P270&gt;$E270,($E270/$P270)-1,"")),"")</f>
      </c>
      <c r="R270" s="159" t="str">
        <f t="shared" si="71"/>
        <v/>
      </c>
      <c r="S270" s="160" t="str">
        <f>IFERROR(IF($F270="","",VLOOKUP($F270,'Data Mercado'!$A$7:$I$300,6,0)),"ND")</f>
      </c>
      <c r="T270" s="161" t="str">
        <f>IFERROR(IF($E270="","",IF($S270&gt;$E270,($E270/$S270)-1,"")),"")</f>
      </c>
      <c r="U270" s="159" t="str">
        <f t="shared" si="73"/>
        <v/>
      </c>
      <c r="V270" s="160" t="str">
        <f>IFERROR(IF($F270="","",VLOOKUP($F270,'Data Mercado'!$A$7:$I$300,7,0)),"ND")</f>
      </c>
      <c r="W270" s="161" t="str">
        <f>IFERROR(IF($E270="","",IF($V270&gt;$E270,($E270/$V270)-1,"")),"")</f>
      </c>
      <c r="X270" s="159" t="str">
        <f t="shared" si="75"/>
        <v/>
      </c>
      <c r="Y270" s="160" t="str">
        <f>IFERROR(IF($F270="","",VLOOKUP($F270,'Data Mercado'!$A$7:$I$300,8,0)),"ND")</f>
      </c>
      <c r="Z270" s="161" t="str">
        <f>IFERROR(IF($E270="","",IF($Y270&gt;$E270,($E270/$Y270)-1,"")),"")</f>
      </c>
      <c r="AA270" s="159" t="str">
        <f t="shared" si="77"/>
        <v/>
      </c>
      <c r="AB270" s="160" t="str">
        <f>IFERROR(IF($F270="","",VLOOKUP($F270,'Data Mercado'!$A$7:$I$300,9,0)),"ND")</f>
      </c>
      <c r="AC270" s="161" t="str">
        <f>IFERROR(IF($E270="","",IF($AB270&gt;$E270,($E270/$AB270)-1,"")),"")</f>
      </c>
      <c r="AD270" s="159" t="str">
        <f t="shared" si="79"/>
        <v/>
      </c>
    </row>
    <row r="271" spans="1:30" s="162" customFormat="1" ht="19" customHeight="1">
      <c r="A271" s="164"/>
      <c r="B271" s="165"/>
      <c r="C271" s="143"/>
      <c r="D271" s="143"/>
      <c r="E271" s="196"/>
      <c r="F271" s="160"/>
      <c r="G271" s="160" t="str">
        <f>IFERROR(IF($F271="","",VLOOKUP($F271,'Data Mercado'!$A$7:$I$300,2,0)),"ND")</f>
      </c>
      <c r="H271" s="161" t="str">
        <f>IFERROR(IF($E271="","",IF($G271&gt;$E271,($E271/$G271)-1,"")),"")</f>
      </c>
      <c r="I271" s="159" t="str">
        <f t="shared" si="65"/>
        <v/>
      </c>
      <c r="J271" s="160" t="str">
        <f>IFERROR(IF($F271="","",VLOOKUP($F271,'Data Mercado'!$A$7:$I$300,3,0)),"ND")</f>
      </c>
      <c r="K271" s="161" t="str">
        <f>IFERROR(IF($E271="","",IF($J271&gt;$E271,($E271/$J271)-1,"")),"")</f>
      </c>
      <c r="L271" s="159" t="str">
        <f t="shared" si="67"/>
        <v/>
      </c>
      <c r="M271" s="160" t="str">
        <f>IFERROR(IF($F271="","",VLOOKUP($F271,'Data Mercado'!$A$7:$I$300,4,0)),"ND")</f>
      </c>
      <c r="N271" s="161" t="str">
        <f>IFERROR(IF($E271="","",IF($M271&gt;$E271,($E271/$M271)-1,"")),"")</f>
      </c>
      <c r="O271" s="159" t="str">
        <f t="shared" si="69"/>
        <v/>
      </c>
      <c r="P271" s="160" t="str">
        <f>IFERROR(IF($F271="","",VLOOKUP($F271,'Data Mercado'!$A$7:$I$300,5,0)),"ND")</f>
      </c>
      <c r="Q271" s="161" t="str">
        <f>IFERROR(IF($E271="","",IF($P271&gt;$E271,($E271/$P271)-1,"")),"")</f>
      </c>
      <c r="R271" s="159" t="str">
        <f t="shared" si="71"/>
        <v/>
      </c>
      <c r="S271" s="160" t="str">
        <f>IFERROR(IF($F271="","",VLOOKUP($F271,'Data Mercado'!$A$7:$I$300,6,0)),"ND")</f>
      </c>
      <c r="T271" s="161" t="str">
        <f>IFERROR(IF($E271="","",IF($S271&gt;$E271,($E271/$S271)-1,"")),"")</f>
      </c>
      <c r="U271" s="159" t="str">
        <f t="shared" si="73"/>
        <v/>
      </c>
      <c r="V271" s="160" t="str">
        <f>IFERROR(IF($F271="","",VLOOKUP($F271,'Data Mercado'!$A$7:$I$300,7,0)),"ND")</f>
      </c>
      <c r="W271" s="161" t="str">
        <f>IFERROR(IF($E271="","",IF($V271&gt;$E271,($E271/$V271)-1,"")),"")</f>
      </c>
      <c r="X271" s="159" t="str">
        <f t="shared" si="75"/>
        <v/>
      </c>
      <c r="Y271" s="160" t="str">
        <f>IFERROR(IF($F271="","",VLOOKUP($F271,'Data Mercado'!$A$7:$I$300,8,0)),"ND")</f>
      </c>
      <c r="Z271" s="161" t="str">
        <f>IFERROR(IF($E271="","",IF($Y271&gt;$E271,($E271/$Y271)-1,"")),"")</f>
      </c>
      <c r="AA271" s="159" t="str">
        <f t="shared" si="77"/>
        <v/>
      </c>
      <c r="AB271" s="160" t="str">
        <f>IFERROR(IF($F271="","",VLOOKUP($F271,'Data Mercado'!$A$7:$I$300,9,0)),"ND")</f>
      </c>
      <c r="AC271" s="161" t="str">
        <f>IFERROR(IF($E271="","",IF($AB271&gt;$E271,($E271/$AB271)-1,"")),"")</f>
      </c>
      <c r="AD271" s="159" t="str">
        <f t="shared" si="79"/>
        <v/>
      </c>
    </row>
    <row r="272" spans="1:30" s="162" customFormat="1" ht="19" customHeight="1">
      <c r="A272" s="164"/>
      <c r="B272" s="165"/>
      <c r="C272" s="143"/>
      <c r="D272" s="143"/>
      <c r="E272" s="196"/>
      <c r="F272" s="160"/>
      <c r="G272" s="160" t="str">
        <f>IFERROR(IF($F272="","",VLOOKUP($F272,'Data Mercado'!$A$7:$I$300,2,0)),"ND")</f>
      </c>
      <c r="H272" s="161" t="str">
        <f>IFERROR(IF($E272="","",IF($G272&gt;$E272,($E272/$G272)-1,"")),"")</f>
      </c>
      <c r="I272" s="159" t="str">
        <f t="shared" si="65"/>
        <v/>
      </c>
      <c r="J272" s="160" t="str">
        <f>IFERROR(IF($F272="","",VLOOKUP($F272,'Data Mercado'!$A$7:$I$300,3,0)),"ND")</f>
      </c>
      <c r="K272" s="161" t="str">
        <f>IFERROR(IF($E272="","",IF($J272&gt;$E272,($E272/$J272)-1,"")),"")</f>
      </c>
      <c r="L272" s="159" t="str">
        <f t="shared" si="67"/>
        <v/>
      </c>
      <c r="M272" s="160" t="str">
        <f>IFERROR(IF($F272="","",VLOOKUP($F272,'Data Mercado'!$A$7:$I$300,4,0)),"ND")</f>
      </c>
      <c r="N272" s="161" t="str">
        <f>IFERROR(IF($E272="","",IF($M272&gt;$E272,($E272/$M272)-1,"")),"")</f>
      </c>
      <c r="O272" s="159" t="str">
        <f t="shared" si="69"/>
        <v/>
      </c>
      <c r="P272" s="160" t="str">
        <f>IFERROR(IF($F272="","",VLOOKUP($F272,'Data Mercado'!$A$7:$I$300,5,0)),"ND")</f>
      </c>
      <c r="Q272" s="161" t="str">
        <f>IFERROR(IF($E272="","",IF($P272&gt;$E272,($E272/$P272)-1,"")),"")</f>
      </c>
      <c r="R272" s="159" t="str">
        <f t="shared" si="71"/>
        <v/>
      </c>
      <c r="S272" s="160" t="str">
        <f>IFERROR(IF($F272="","",VLOOKUP($F272,'Data Mercado'!$A$7:$I$300,6,0)),"ND")</f>
      </c>
      <c r="T272" s="161" t="str">
        <f>IFERROR(IF($E272="","",IF($S272&gt;$E272,($E272/$S272)-1,"")),"")</f>
      </c>
      <c r="U272" s="159" t="str">
        <f t="shared" si="73"/>
        <v/>
      </c>
      <c r="V272" s="160" t="str">
        <f>IFERROR(IF($F272="","",VLOOKUP($F272,'Data Mercado'!$A$7:$I$300,7,0)),"ND")</f>
      </c>
      <c r="W272" s="161" t="str">
        <f>IFERROR(IF($E272="","",IF($V272&gt;$E272,($E272/$V272)-1,"")),"")</f>
      </c>
      <c r="X272" s="159" t="str">
        <f t="shared" si="75"/>
        <v/>
      </c>
      <c r="Y272" s="160" t="str">
        <f>IFERROR(IF($F272="","",VLOOKUP($F272,'Data Mercado'!$A$7:$I$300,8,0)),"ND")</f>
      </c>
      <c r="Z272" s="161" t="str">
        <f>IFERROR(IF($E272="","",IF($Y272&gt;$E272,($E272/$Y272)-1,"")),"")</f>
      </c>
      <c r="AA272" s="159" t="str">
        <f t="shared" si="77"/>
        <v/>
      </c>
      <c r="AB272" s="160" t="str">
        <f>IFERROR(IF($F272="","",VLOOKUP($F272,'Data Mercado'!$A$7:$I$300,9,0)),"ND")</f>
      </c>
      <c r="AC272" s="161" t="str">
        <f>IFERROR(IF($E272="","",IF($AB272&gt;$E272,($E272/$AB272)-1,"")),"")</f>
      </c>
      <c r="AD272" s="159" t="str">
        <f t="shared" si="79"/>
        <v/>
      </c>
    </row>
    <row r="273" spans="1:30" s="162" customFormat="1" ht="19" customHeight="1">
      <c r="A273" s="164"/>
      <c r="B273" s="165"/>
      <c r="C273" s="143"/>
      <c r="D273" s="143"/>
      <c r="E273" s="196"/>
      <c r="F273" s="160"/>
      <c r="G273" s="160" t="str">
        <f>IFERROR(IF($F273="","",VLOOKUP($F273,'Data Mercado'!$A$7:$I$300,2,0)),"ND")</f>
      </c>
      <c r="H273" s="161" t="str">
        <f>IFERROR(IF($E273="","",IF($G273&gt;$E273,($E273/$G273)-1,"")),"")</f>
      </c>
      <c r="I273" s="159" t="str">
        <f t="shared" si="65"/>
        <v/>
      </c>
      <c r="J273" s="160" t="str">
        <f>IFERROR(IF($F273="","",VLOOKUP($F273,'Data Mercado'!$A$7:$I$300,3,0)),"ND")</f>
      </c>
      <c r="K273" s="161" t="str">
        <f>IFERROR(IF($E273="","",IF($J273&gt;$E273,($E273/$J273)-1,"")),"")</f>
      </c>
      <c r="L273" s="159" t="str">
        <f t="shared" si="67"/>
        <v/>
      </c>
      <c r="M273" s="160" t="str">
        <f>IFERROR(IF($F273="","",VLOOKUP($F273,'Data Mercado'!$A$7:$I$300,4,0)),"ND")</f>
      </c>
      <c r="N273" s="161" t="str">
        <f>IFERROR(IF($E273="","",IF($M273&gt;$E273,($E273/$M273)-1,"")),"")</f>
      </c>
      <c r="O273" s="159" t="str">
        <f t="shared" si="69"/>
        <v/>
      </c>
      <c r="P273" s="160" t="str">
        <f>IFERROR(IF($F273="","",VLOOKUP($F273,'Data Mercado'!$A$7:$I$300,5,0)),"ND")</f>
      </c>
      <c r="Q273" s="161" t="str">
        <f>IFERROR(IF($E273="","",IF($P273&gt;$E273,($E273/$P273)-1,"")),"")</f>
      </c>
      <c r="R273" s="159" t="str">
        <f t="shared" si="71"/>
        <v/>
      </c>
      <c r="S273" s="160" t="str">
        <f>IFERROR(IF($F273="","",VLOOKUP($F273,'Data Mercado'!$A$7:$I$300,6,0)),"ND")</f>
      </c>
      <c r="T273" s="161" t="str">
        <f>IFERROR(IF($E273="","",IF($S273&gt;$E273,($E273/$S273)-1,"")),"")</f>
      </c>
      <c r="U273" s="159" t="str">
        <f t="shared" si="73"/>
        <v/>
      </c>
      <c r="V273" s="160" t="str">
        <f>IFERROR(IF($F273="","",VLOOKUP($F273,'Data Mercado'!$A$7:$I$300,7,0)),"ND")</f>
      </c>
      <c r="W273" s="161" t="str">
        <f>IFERROR(IF($E273="","",IF($V273&gt;$E273,($E273/$V273)-1,"")),"")</f>
      </c>
      <c r="X273" s="159" t="str">
        <f t="shared" si="75"/>
        <v/>
      </c>
      <c r="Y273" s="160" t="str">
        <f>IFERROR(IF($F273="","",VLOOKUP($F273,'Data Mercado'!$A$7:$I$300,8,0)),"ND")</f>
      </c>
      <c r="Z273" s="161" t="str">
        <f>IFERROR(IF($E273="","",IF($Y273&gt;$E273,($E273/$Y273)-1,"")),"")</f>
      </c>
      <c r="AA273" s="159" t="str">
        <f t="shared" si="77"/>
        <v/>
      </c>
      <c r="AB273" s="160" t="str">
        <f>IFERROR(IF($F273="","",VLOOKUP($F273,'Data Mercado'!$A$7:$I$300,9,0)),"ND")</f>
      </c>
      <c r="AC273" s="161" t="str">
        <f>IFERROR(IF($E273="","",IF($AB273&gt;$E273,($E273/$AB273)-1,"")),"")</f>
      </c>
      <c r="AD273" s="159" t="str">
        <f t="shared" si="79"/>
        <v/>
      </c>
    </row>
    <row r="274" spans="1:30" s="162" customFormat="1" ht="19" customHeight="1">
      <c r="A274" s="164"/>
      <c r="B274" s="165"/>
      <c r="C274" s="143"/>
      <c r="D274" s="143"/>
      <c r="E274" s="196"/>
      <c r="F274" s="160"/>
      <c r="G274" s="160" t="str">
        <f>IFERROR(IF($F274="","",VLOOKUP($F274,'Data Mercado'!$A$7:$I$300,2,0)),"ND")</f>
      </c>
      <c r="H274" s="161" t="str">
        <f>IFERROR(IF($E274="","",IF($G274&gt;$E274,($E274/$G274)-1,"")),"")</f>
      </c>
      <c r="I274" s="159" t="str">
        <f t="shared" si="65"/>
        <v/>
      </c>
      <c r="J274" s="160" t="str">
        <f>IFERROR(IF($F274="","",VLOOKUP($F274,'Data Mercado'!$A$7:$I$300,3,0)),"ND")</f>
      </c>
      <c r="K274" s="161" t="str">
        <f>IFERROR(IF($E274="","",IF($J274&gt;$E274,($E274/$J274)-1,"")),"")</f>
      </c>
      <c r="L274" s="159" t="str">
        <f t="shared" si="67"/>
        <v/>
      </c>
      <c r="M274" s="160" t="str">
        <f>IFERROR(IF($F274="","",VLOOKUP($F274,'Data Mercado'!$A$7:$I$300,4,0)),"ND")</f>
      </c>
      <c r="N274" s="161" t="str">
        <f>IFERROR(IF($E274="","",IF($M274&gt;$E274,($E274/$M274)-1,"")),"")</f>
      </c>
      <c r="O274" s="159" t="str">
        <f t="shared" si="69"/>
        <v/>
      </c>
      <c r="P274" s="160" t="str">
        <f>IFERROR(IF($F274="","",VLOOKUP($F274,'Data Mercado'!$A$7:$I$300,5,0)),"ND")</f>
      </c>
      <c r="Q274" s="161" t="str">
        <f>IFERROR(IF($E274="","",IF($P274&gt;$E274,($E274/$P274)-1,"")),"")</f>
      </c>
      <c r="R274" s="159" t="str">
        <f t="shared" si="71"/>
        <v/>
      </c>
      <c r="S274" s="160" t="str">
        <f>IFERROR(IF($F274="","",VLOOKUP($F274,'Data Mercado'!$A$7:$I$300,6,0)),"ND")</f>
      </c>
      <c r="T274" s="161" t="str">
        <f>IFERROR(IF($E274="","",IF($S274&gt;$E274,($E274/$S274)-1,"")),"")</f>
      </c>
      <c r="U274" s="159" t="str">
        <f t="shared" si="73"/>
        <v/>
      </c>
      <c r="V274" s="160" t="str">
        <f>IFERROR(IF($F274="","",VLOOKUP($F274,'Data Mercado'!$A$7:$I$300,7,0)),"ND")</f>
      </c>
      <c r="W274" s="161" t="str">
        <f>IFERROR(IF($E274="","",IF($V274&gt;$E274,($E274/$V274)-1,"")),"")</f>
      </c>
      <c r="X274" s="159" t="str">
        <f t="shared" si="75"/>
        <v/>
      </c>
      <c r="Y274" s="160" t="str">
        <f>IFERROR(IF($F274="","",VLOOKUP($F274,'Data Mercado'!$A$7:$I$300,8,0)),"ND")</f>
      </c>
      <c r="Z274" s="161" t="str">
        <f>IFERROR(IF($E274="","",IF($Y274&gt;$E274,($E274/$Y274)-1,"")),"")</f>
      </c>
      <c r="AA274" s="159" t="str">
        <f t="shared" si="77"/>
        <v/>
      </c>
      <c r="AB274" s="160" t="str">
        <f>IFERROR(IF($F274="","",VLOOKUP($F274,'Data Mercado'!$A$7:$I$300,9,0)),"ND")</f>
      </c>
      <c r="AC274" s="161" t="str">
        <f>IFERROR(IF($E274="","",IF($AB274&gt;$E274,($E274/$AB274)-1,"")),"")</f>
      </c>
      <c r="AD274" s="159" t="str">
        <f t="shared" si="79"/>
        <v/>
      </c>
    </row>
    <row r="275" spans="1:30" s="162" customFormat="1" ht="19" customHeight="1">
      <c r="A275" s="164"/>
      <c r="B275" s="165"/>
      <c r="C275" s="143"/>
      <c r="D275" s="143"/>
      <c r="E275" s="196"/>
      <c r="F275" s="160"/>
      <c r="G275" s="160" t="str">
        <f>IFERROR(IF($F275="","",VLOOKUP($F275,'Data Mercado'!$A$7:$I$300,2,0)),"ND")</f>
      </c>
      <c r="H275" s="161" t="str">
        <f>IFERROR(IF($E275="","",IF($G275&gt;$E275,($E275/$G275)-1,"")),"")</f>
      </c>
      <c r="I275" s="159" t="str">
        <f t="shared" si="65"/>
        <v/>
      </c>
      <c r="J275" s="160" t="str">
        <f>IFERROR(IF($F275="","",VLOOKUP($F275,'Data Mercado'!$A$7:$I$300,3,0)),"ND")</f>
      </c>
      <c r="K275" s="161" t="str">
        <f>IFERROR(IF($E275="","",IF($J275&gt;$E275,($E275/$J275)-1,"")),"")</f>
      </c>
      <c r="L275" s="159" t="str">
        <f t="shared" si="67"/>
        <v/>
      </c>
      <c r="M275" s="160" t="str">
        <f>IFERROR(IF($F275="","",VLOOKUP($F275,'Data Mercado'!$A$7:$I$300,4,0)),"ND")</f>
      </c>
      <c r="N275" s="161" t="str">
        <f>IFERROR(IF($E275="","",IF($M275&gt;$E275,($E275/$M275)-1,"")),"")</f>
      </c>
      <c r="O275" s="159" t="str">
        <f t="shared" si="69"/>
        <v/>
      </c>
      <c r="P275" s="160" t="str">
        <f>IFERROR(IF($F275="","",VLOOKUP($F275,'Data Mercado'!$A$7:$I$300,5,0)),"ND")</f>
      </c>
      <c r="Q275" s="161" t="str">
        <f>IFERROR(IF($E275="","",IF($P275&gt;$E275,($E275/$P275)-1,"")),"")</f>
      </c>
      <c r="R275" s="159" t="str">
        <f t="shared" si="71"/>
        <v/>
      </c>
      <c r="S275" s="160" t="str">
        <f>IFERROR(IF($F275="","",VLOOKUP($F275,'Data Mercado'!$A$7:$I$300,6,0)),"ND")</f>
      </c>
      <c r="T275" s="161" t="str">
        <f>IFERROR(IF($E275="","",IF($S275&gt;$E275,($E275/$S275)-1,"")),"")</f>
      </c>
      <c r="U275" s="159" t="str">
        <f t="shared" si="73"/>
        <v/>
      </c>
      <c r="V275" s="160" t="str">
        <f>IFERROR(IF($F275="","",VLOOKUP($F275,'Data Mercado'!$A$7:$I$300,7,0)),"ND")</f>
      </c>
      <c r="W275" s="161" t="str">
        <f>IFERROR(IF($E275="","",IF($V275&gt;$E275,($E275/$V275)-1,"")),"")</f>
      </c>
      <c r="X275" s="159" t="str">
        <f t="shared" si="75"/>
        <v/>
      </c>
      <c r="Y275" s="160" t="str">
        <f>IFERROR(IF($F275="","",VLOOKUP($F275,'Data Mercado'!$A$7:$I$300,8,0)),"ND")</f>
      </c>
      <c r="Z275" s="161" t="str">
        <f>IFERROR(IF($E275="","",IF($Y275&gt;$E275,($E275/$Y275)-1,"")),"")</f>
      </c>
      <c r="AA275" s="159" t="str">
        <f t="shared" si="77"/>
        <v/>
      </c>
      <c r="AB275" s="160" t="str">
        <f>IFERROR(IF($F275="","",VLOOKUP($F275,'Data Mercado'!$A$7:$I$300,9,0)),"ND")</f>
      </c>
      <c r="AC275" s="161" t="str">
        <f>IFERROR(IF($E275="","",IF($AB275&gt;$E275,($E275/$AB275)-1,"")),"")</f>
      </c>
      <c r="AD275" s="159" t="str">
        <f t="shared" si="79"/>
        <v/>
      </c>
    </row>
    <row r="276" spans="1:30" s="162" customFormat="1" ht="19" customHeight="1">
      <c r="A276" s="164"/>
      <c r="B276" s="165"/>
      <c r="C276" s="143"/>
      <c r="D276" s="143"/>
      <c r="E276" s="196"/>
      <c r="F276" s="160"/>
      <c r="G276" s="160" t="str">
        <f>IFERROR(IF($F276="","",VLOOKUP($F276,'Data Mercado'!$A$7:$I$300,2,0)),"ND")</f>
      </c>
      <c r="H276" s="161" t="str">
        <f>IFERROR(IF($E276="","",IF($G276&gt;$E276,($E276/$G276)-1,"")),"")</f>
      </c>
      <c r="I276" s="159" t="str">
        <f t="shared" si="65"/>
        <v/>
      </c>
      <c r="J276" s="160" t="str">
        <f>IFERROR(IF($F276="","",VLOOKUP($F276,'Data Mercado'!$A$7:$I$300,3,0)),"ND")</f>
      </c>
      <c r="K276" s="161" t="str">
        <f>IFERROR(IF($E276="","",IF($J276&gt;$E276,($E276/$J276)-1,"")),"")</f>
      </c>
      <c r="L276" s="159" t="str">
        <f t="shared" si="67"/>
        <v/>
      </c>
      <c r="M276" s="160" t="str">
        <f>IFERROR(IF($F276="","",VLOOKUP($F276,'Data Mercado'!$A$7:$I$300,4,0)),"ND")</f>
      </c>
      <c r="N276" s="161" t="str">
        <f>IFERROR(IF($E276="","",IF($M276&gt;$E276,($E276/$M276)-1,"")),"")</f>
      </c>
      <c r="O276" s="159" t="str">
        <f t="shared" si="69"/>
        <v/>
      </c>
      <c r="P276" s="160" t="str">
        <f>IFERROR(IF($F276="","",VLOOKUP($F276,'Data Mercado'!$A$7:$I$300,5,0)),"ND")</f>
      </c>
      <c r="Q276" s="161" t="str">
        <f>IFERROR(IF($E276="","",IF($P276&gt;$E276,($E276/$P276)-1,"")),"")</f>
      </c>
      <c r="R276" s="159" t="str">
        <f t="shared" si="71"/>
        <v/>
      </c>
      <c r="S276" s="160" t="str">
        <f>IFERROR(IF($F276="","",VLOOKUP($F276,'Data Mercado'!$A$7:$I$300,6,0)),"ND")</f>
      </c>
      <c r="T276" s="161" t="str">
        <f>IFERROR(IF($E276="","",IF($S276&gt;$E276,($E276/$S276)-1,"")),"")</f>
      </c>
      <c r="U276" s="159" t="str">
        <f t="shared" si="73"/>
        <v/>
      </c>
      <c r="V276" s="160" t="str">
        <f>IFERROR(IF($F276="","",VLOOKUP($F276,'Data Mercado'!$A$7:$I$300,7,0)),"ND")</f>
      </c>
      <c r="W276" s="161" t="str">
        <f>IFERROR(IF($E276="","",IF($V276&gt;$E276,($E276/$V276)-1,"")),"")</f>
      </c>
      <c r="X276" s="159" t="str">
        <f t="shared" si="75"/>
        <v/>
      </c>
      <c r="Y276" s="160" t="str">
        <f>IFERROR(IF($F276="","",VLOOKUP($F276,'Data Mercado'!$A$7:$I$300,8,0)),"ND")</f>
      </c>
      <c r="Z276" s="161" t="str">
        <f>IFERROR(IF($E276="","",IF($Y276&gt;$E276,($E276/$Y276)-1,"")),"")</f>
      </c>
      <c r="AA276" s="159" t="str">
        <f t="shared" si="77"/>
        <v/>
      </c>
      <c r="AB276" s="160" t="str">
        <f>IFERROR(IF($F276="","",VLOOKUP($F276,'Data Mercado'!$A$7:$I$300,9,0)),"ND")</f>
      </c>
      <c r="AC276" s="161" t="str">
        <f>IFERROR(IF($E276="","",IF($AB276&gt;$E276,($E276/$AB276)-1,"")),"")</f>
      </c>
      <c r="AD276" s="159" t="str">
        <f t="shared" si="79"/>
        <v/>
      </c>
    </row>
    <row r="277" spans="1:30" s="162" customFormat="1" ht="19" customHeight="1">
      <c r="A277" s="164"/>
      <c r="B277" s="165"/>
      <c r="C277" s="143"/>
      <c r="D277" s="143"/>
      <c r="E277" s="196"/>
      <c r="F277" s="160"/>
      <c r="G277" s="160" t="str">
        <f>IFERROR(IF($F277="","",VLOOKUP($F277,'Data Mercado'!$A$7:$I$300,2,0)),"ND")</f>
      </c>
      <c r="H277" s="161" t="str">
        <f>IFERROR(IF($E277="","",IF($G277&gt;$E277,($E277/$G277)-1,"")),"")</f>
      </c>
      <c r="I277" s="159" t="str">
        <f t="shared" si="65"/>
        <v/>
      </c>
      <c r="J277" s="160" t="str">
        <f>IFERROR(IF($F277="","",VLOOKUP($F277,'Data Mercado'!$A$7:$I$300,3,0)),"ND")</f>
      </c>
      <c r="K277" s="161" t="str">
        <f>IFERROR(IF($E277="","",IF($J277&gt;$E277,($E277/$J277)-1,"")),"")</f>
      </c>
      <c r="L277" s="159" t="str">
        <f t="shared" si="67"/>
        <v/>
      </c>
      <c r="M277" s="160" t="str">
        <f>IFERROR(IF($F277="","",VLOOKUP($F277,'Data Mercado'!$A$7:$I$300,4,0)),"ND")</f>
      </c>
      <c r="N277" s="161" t="str">
        <f>IFERROR(IF($E277="","",IF($M277&gt;$E277,($E277/$M277)-1,"")),"")</f>
      </c>
      <c r="O277" s="159" t="str">
        <f t="shared" si="69"/>
        <v/>
      </c>
      <c r="P277" s="160" t="str">
        <f>IFERROR(IF($F277="","",VLOOKUP($F277,'Data Mercado'!$A$7:$I$300,5,0)),"ND")</f>
      </c>
      <c r="Q277" s="161" t="str">
        <f>IFERROR(IF($E277="","",IF($P277&gt;$E277,($E277/$P277)-1,"")),"")</f>
      </c>
      <c r="R277" s="159" t="str">
        <f t="shared" si="71"/>
        <v/>
      </c>
      <c r="S277" s="160" t="str">
        <f>IFERROR(IF($F277="","",VLOOKUP($F277,'Data Mercado'!$A$7:$I$300,6,0)),"ND")</f>
      </c>
      <c r="T277" s="161" t="str">
        <f>IFERROR(IF($E277="","",IF($S277&gt;$E277,($E277/$S277)-1,"")),"")</f>
      </c>
      <c r="U277" s="159" t="str">
        <f t="shared" si="73"/>
        <v/>
      </c>
      <c r="V277" s="160" t="str">
        <f>IFERROR(IF($F277="","",VLOOKUP($F277,'Data Mercado'!$A$7:$I$300,7,0)),"ND")</f>
      </c>
      <c r="W277" s="161" t="str">
        <f>IFERROR(IF($E277="","",IF($V277&gt;$E277,($E277/$V277)-1,"")),"")</f>
      </c>
      <c r="X277" s="159" t="str">
        <f t="shared" si="75"/>
        <v/>
      </c>
      <c r="Y277" s="160" t="str">
        <f>IFERROR(IF($F277="","",VLOOKUP($F277,'Data Mercado'!$A$7:$I$300,8,0)),"ND")</f>
      </c>
      <c r="Z277" s="161" t="str">
        <f>IFERROR(IF($E277="","",IF($Y277&gt;$E277,($E277/$Y277)-1,"")),"")</f>
      </c>
      <c r="AA277" s="159" t="str">
        <f t="shared" si="77"/>
        <v/>
      </c>
      <c r="AB277" s="160" t="str">
        <f>IFERROR(IF($F277="","",VLOOKUP($F277,'Data Mercado'!$A$7:$I$300,9,0)),"ND")</f>
      </c>
      <c r="AC277" s="161" t="str">
        <f>IFERROR(IF($E277="","",IF($AB277&gt;$E277,($E277/$AB277)-1,"")),"")</f>
      </c>
      <c r="AD277" s="159" t="str">
        <f t="shared" si="79"/>
        <v/>
      </c>
    </row>
    <row r="278" spans="1:30" s="162" customFormat="1" ht="19" customHeight="1">
      <c r="A278" s="164"/>
      <c r="B278" s="165"/>
      <c r="C278" s="143"/>
      <c r="D278" s="143"/>
      <c r="E278" s="196"/>
      <c r="F278" s="160"/>
      <c r="G278" s="160" t="str">
        <f>IFERROR(IF($F278="","",VLOOKUP($F278,'Data Mercado'!$A$7:$I$300,2,0)),"ND")</f>
      </c>
      <c r="H278" s="161" t="str">
        <f>IFERROR(IF($E278="","",IF($G278&gt;$E278,($E278/$G278)-1,"")),"")</f>
      </c>
      <c r="I278" s="159" t="str">
        <f t="shared" si="65"/>
        <v/>
      </c>
      <c r="J278" s="160" t="str">
        <f>IFERROR(IF($F278="","",VLOOKUP($F278,'Data Mercado'!$A$7:$I$300,3,0)),"ND")</f>
      </c>
      <c r="K278" s="161" t="str">
        <f>IFERROR(IF($E278="","",IF($J278&gt;$E278,($E278/$J278)-1,"")),"")</f>
      </c>
      <c r="L278" s="159" t="str">
        <f t="shared" si="67"/>
        <v/>
      </c>
      <c r="M278" s="160" t="str">
        <f>IFERROR(IF($F278="","",VLOOKUP($F278,'Data Mercado'!$A$7:$I$300,4,0)),"ND")</f>
      </c>
      <c r="N278" s="161" t="str">
        <f>IFERROR(IF($E278="","",IF($M278&gt;$E278,($E278/$M278)-1,"")),"")</f>
      </c>
      <c r="O278" s="159" t="str">
        <f t="shared" si="69"/>
        <v/>
      </c>
      <c r="P278" s="160" t="str">
        <f>IFERROR(IF($F278="","",VLOOKUP($F278,'Data Mercado'!$A$7:$I$300,5,0)),"ND")</f>
      </c>
      <c r="Q278" s="161" t="str">
        <f>IFERROR(IF($E278="","",IF($P278&gt;$E278,($E278/$P278)-1,"")),"")</f>
      </c>
      <c r="R278" s="159" t="str">
        <f t="shared" si="71"/>
        <v/>
      </c>
      <c r="S278" s="160" t="str">
        <f>IFERROR(IF($F278="","",VLOOKUP($F278,'Data Mercado'!$A$7:$I$300,6,0)),"ND")</f>
      </c>
      <c r="T278" s="161" t="str">
        <f>IFERROR(IF($E278="","",IF($S278&gt;$E278,($E278/$S278)-1,"")),"")</f>
      </c>
      <c r="U278" s="159" t="str">
        <f t="shared" si="73"/>
        <v/>
      </c>
      <c r="V278" s="160" t="str">
        <f>IFERROR(IF($F278="","",VLOOKUP($F278,'Data Mercado'!$A$7:$I$300,7,0)),"ND")</f>
      </c>
      <c r="W278" s="161" t="str">
        <f>IFERROR(IF($E278="","",IF($V278&gt;$E278,($E278/$V278)-1,"")),"")</f>
      </c>
      <c r="X278" s="159" t="str">
        <f t="shared" si="75"/>
        <v/>
      </c>
      <c r="Y278" s="160" t="str">
        <f>IFERROR(IF($F278="","",VLOOKUP($F278,'Data Mercado'!$A$7:$I$300,8,0)),"ND")</f>
      </c>
      <c r="Z278" s="161" t="str">
        <f>IFERROR(IF($E278="","",IF($Y278&gt;$E278,($E278/$Y278)-1,"")),"")</f>
      </c>
      <c r="AA278" s="159" t="str">
        <f t="shared" si="77"/>
        <v/>
      </c>
      <c r="AB278" s="160" t="str">
        <f>IFERROR(IF($F278="","",VLOOKUP($F278,'Data Mercado'!$A$7:$I$300,9,0)),"ND")</f>
      </c>
      <c r="AC278" s="161" t="str">
        <f>IFERROR(IF($E278="","",IF($AB278&gt;$E278,($E278/$AB278)-1,"")),"")</f>
      </c>
      <c r="AD278" s="159" t="str">
        <f t="shared" si="79"/>
        <v/>
      </c>
    </row>
    <row r="279" spans="1:30" s="162" customFormat="1" ht="19" customHeight="1">
      <c r="A279" s="164"/>
      <c r="B279" s="165"/>
      <c r="C279" s="143"/>
      <c r="D279" s="143"/>
      <c r="E279" s="196"/>
      <c r="F279" s="160"/>
      <c r="G279" s="160" t="str">
        <f>IFERROR(IF($F279="","",VLOOKUP($F279,'Data Mercado'!$A$7:$I$300,2,0)),"ND")</f>
      </c>
      <c r="H279" s="161" t="str">
        <f>IFERROR(IF($E279="","",IF($G279&gt;$E279,($E279/$G279)-1,"")),"")</f>
      </c>
      <c r="I279" s="159" t="str">
        <f t="shared" si="65"/>
        <v/>
      </c>
      <c r="J279" s="160" t="str">
        <f>IFERROR(IF($F279="","",VLOOKUP($F279,'Data Mercado'!$A$7:$I$300,3,0)),"ND")</f>
      </c>
      <c r="K279" s="161" t="str">
        <f>IFERROR(IF($E279="","",IF($J279&gt;$E279,($E279/$J279)-1,"")),"")</f>
      </c>
      <c r="L279" s="159" t="str">
        <f t="shared" si="67"/>
        <v/>
      </c>
      <c r="M279" s="160" t="str">
        <f>IFERROR(IF($F279="","",VLOOKUP($F279,'Data Mercado'!$A$7:$I$300,4,0)),"ND")</f>
      </c>
      <c r="N279" s="161" t="str">
        <f>IFERROR(IF($E279="","",IF($M279&gt;$E279,($E279/$M279)-1,"")),"")</f>
      </c>
      <c r="O279" s="159" t="str">
        <f t="shared" si="69"/>
        <v/>
      </c>
      <c r="P279" s="160" t="str">
        <f>IFERROR(IF($F279="","",VLOOKUP($F279,'Data Mercado'!$A$7:$I$300,5,0)),"ND")</f>
      </c>
      <c r="Q279" s="161" t="str">
        <f>IFERROR(IF($E279="","",IF($P279&gt;$E279,($E279/$P279)-1,"")),"")</f>
      </c>
      <c r="R279" s="159" t="str">
        <f t="shared" si="71"/>
        <v/>
      </c>
      <c r="S279" s="160" t="str">
        <f>IFERROR(IF($F279="","",VLOOKUP($F279,'Data Mercado'!$A$7:$I$300,6,0)),"ND")</f>
      </c>
      <c r="T279" s="161" t="str">
        <f>IFERROR(IF($E279="","",IF($S279&gt;$E279,($E279/$S279)-1,"")),"")</f>
      </c>
      <c r="U279" s="159" t="str">
        <f t="shared" si="73"/>
        <v/>
      </c>
      <c r="V279" s="160" t="str">
        <f>IFERROR(IF($F279="","",VLOOKUP($F279,'Data Mercado'!$A$7:$I$300,7,0)),"ND")</f>
      </c>
      <c r="W279" s="161" t="str">
        <f>IFERROR(IF($E279="","",IF($V279&gt;$E279,($E279/$V279)-1,"")),"")</f>
      </c>
      <c r="X279" s="159" t="str">
        <f t="shared" si="75"/>
        <v/>
      </c>
      <c r="Y279" s="160" t="str">
        <f>IFERROR(IF($F279="","",VLOOKUP($F279,'Data Mercado'!$A$7:$I$300,8,0)),"ND")</f>
      </c>
      <c r="Z279" s="161" t="str">
        <f>IFERROR(IF($E279="","",IF($Y279&gt;$E279,($E279/$Y279)-1,"")),"")</f>
      </c>
      <c r="AA279" s="159" t="str">
        <f t="shared" si="77"/>
        <v/>
      </c>
      <c r="AB279" s="160" t="str">
        <f>IFERROR(IF($F279="","",VLOOKUP($F279,'Data Mercado'!$A$7:$I$300,9,0)),"ND")</f>
      </c>
      <c r="AC279" s="161" t="str">
        <f>IFERROR(IF($E279="","",IF($AB279&gt;$E279,($E279/$AB279)-1,"")),"")</f>
      </c>
      <c r="AD279" s="159" t="str">
        <f t="shared" si="79"/>
        <v/>
      </c>
    </row>
    <row r="280" spans="1:30" s="162" customFormat="1" ht="19" customHeight="1">
      <c r="A280" s="164"/>
      <c r="B280" s="165"/>
      <c r="C280" s="143"/>
      <c r="D280" s="143"/>
      <c r="E280" s="196"/>
      <c r="F280" s="160"/>
      <c r="G280" s="160" t="str">
        <f>IFERROR(IF($F280="","",VLOOKUP($F280,'Data Mercado'!$A$7:$I$300,2,0)),"ND")</f>
      </c>
      <c r="H280" s="161" t="str">
        <f>IFERROR(IF($E280="","",IF($G280&gt;$E280,($E280/$G280)-1,"")),"")</f>
      </c>
      <c r="I280" s="159" t="str">
        <f t="shared" si="65"/>
        <v/>
      </c>
      <c r="J280" s="160" t="str">
        <f>IFERROR(IF($F280="","",VLOOKUP($F280,'Data Mercado'!$A$7:$I$300,3,0)),"ND")</f>
      </c>
      <c r="K280" s="161" t="str">
        <f>IFERROR(IF($E280="","",IF($J280&gt;$E280,($E280/$J280)-1,"")),"")</f>
      </c>
      <c r="L280" s="159" t="str">
        <f t="shared" si="67"/>
        <v/>
      </c>
      <c r="M280" s="160" t="str">
        <f>IFERROR(IF($F280="","",VLOOKUP($F280,'Data Mercado'!$A$7:$I$300,4,0)),"ND")</f>
      </c>
      <c r="N280" s="161" t="str">
        <f>IFERROR(IF($E280="","",IF($M280&gt;$E280,($E280/$M280)-1,"")),"")</f>
      </c>
      <c r="O280" s="159" t="str">
        <f t="shared" si="69"/>
        <v/>
      </c>
      <c r="P280" s="160" t="str">
        <f>IFERROR(IF($F280="","",VLOOKUP($F280,'Data Mercado'!$A$7:$I$300,5,0)),"ND")</f>
      </c>
      <c r="Q280" s="161" t="str">
        <f>IFERROR(IF($E280="","",IF($P280&gt;$E280,($E280/$P280)-1,"")),"")</f>
      </c>
      <c r="R280" s="159" t="str">
        <f t="shared" si="71"/>
        <v/>
      </c>
      <c r="S280" s="160" t="str">
        <f>IFERROR(IF($F280="","",VLOOKUP($F280,'Data Mercado'!$A$7:$I$300,6,0)),"ND")</f>
      </c>
      <c r="T280" s="161" t="str">
        <f>IFERROR(IF($E280="","",IF($S280&gt;$E280,($E280/$S280)-1,"")),"")</f>
      </c>
      <c r="U280" s="159" t="str">
        <f t="shared" si="73"/>
        <v/>
      </c>
      <c r="V280" s="160" t="str">
        <f>IFERROR(IF($F280="","",VLOOKUP($F280,'Data Mercado'!$A$7:$I$300,7,0)),"ND")</f>
      </c>
      <c r="W280" s="161" t="str">
        <f>IFERROR(IF($E280="","",IF($V280&gt;$E280,($E280/$V280)-1,"")),"")</f>
      </c>
      <c r="X280" s="159" t="str">
        <f t="shared" si="75"/>
        <v/>
      </c>
      <c r="Y280" s="160" t="str">
        <f>IFERROR(IF($F280="","",VLOOKUP($F280,'Data Mercado'!$A$7:$I$300,8,0)),"ND")</f>
      </c>
      <c r="Z280" s="161" t="str">
        <f>IFERROR(IF($E280="","",IF($Y280&gt;$E280,($E280/$Y280)-1,"")),"")</f>
      </c>
      <c r="AA280" s="159" t="str">
        <f t="shared" si="77"/>
        <v/>
      </c>
      <c r="AB280" s="160" t="str">
        <f>IFERROR(IF($F280="","",VLOOKUP($F280,'Data Mercado'!$A$7:$I$300,9,0)),"ND")</f>
      </c>
      <c r="AC280" s="161" t="str">
        <f>IFERROR(IF($E280="","",IF($AB280&gt;$E280,($E280/$AB280)-1,"")),"")</f>
      </c>
      <c r="AD280" s="159" t="str">
        <f t="shared" si="79"/>
        <v/>
      </c>
    </row>
    <row r="281" spans="1:30" s="162" customFormat="1" ht="19" customHeight="1">
      <c r="A281" s="164"/>
      <c r="B281" s="165"/>
      <c r="C281" s="143"/>
      <c r="D281" s="143"/>
      <c r="E281" s="196"/>
      <c r="F281" s="160"/>
      <c r="G281" s="160" t="str">
        <f>IFERROR(IF($F281="","",VLOOKUP($F281,'Data Mercado'!$A$7:$I$300,2,0)),"ND")</f>
      </c>
      <c r="H281" s="161" t="str">
        <f>IFERROR(IF($E281="","",IF($G281&gt;$E281,($E281/$G281)-1,"")),"")</f>
      </c>
      <c r="I281" s="159" t="str">
        <f t="shared" si="65"/>
        <v/>
      </c>
      <c r="J281" s="160" t="str">
        <f>IFERROR(IF($F281="","",VLOOKUP($F281,'Data Mercado'!$A$7:$I$300,3,0)),"ND")</f>
      </c>
      <c r="K281" s="161" t="str">
        <f>IFERROR(IF($E281="","",IF($J281&gt;$E281,($E281/$J281)-1,"")),"")</f>
      </c>
      <c r="L281" s="159" t="str">
        <f t="shared" si="67"/>
        <v/>
      </c>
      <c r="M281" s="160" t="str">
        <f>IFERROR(IF($F281="","",VLOOKUP($F281,'Data Mercado'!$A$7:$I$300,4,0)),"ND")</f>
      </c>
      <c r="N281" s="161" t="str">
        <f>IFERROR(IF($E281="","",IF($M281&gt;$E281,($E281/$M281)-1,"")),"")</f>
      </c>
      <c r="O281" s="159" t="str">
        <f t="shared" si="69"/>
        <v/>
      </c>
      <c r="P281" s="160" t="str">
        <f>IFERROR(IF($F281="","",VLOOKUP($F281,'Data Mercado'!$A$7:$I$300,5,0)),"ND")</f>
      </c>
      <c r="Q281" s="161" t="str">
        <f>IFERROR(IF($E281="","",IF($P281&gt;$E281,($E281/$P281)-1,"")),"")</f>
      </c>
      <c r="R281" s="159" t="str">
        <f t="shared" si="71"/>
        <v/>
      </c>
      <c r="S281" s="160" t="str">
        <f>IFERROR(IF($F281="","",VLOOKUP($F281,'Data Mercado'!$A$7:$I$300,6,0)),"ND")</f>
      </c>
      <c r="T281" s="161" t="str">
        <f>IFERROR(IF($E281="","",IF($S281&gt;$E281,($E281/$S281)-1,"")),"")</f>
      </c>
      <c r="U281" s="159" t="str">
        <f t="shared" si="73"/>
        <v/>
      </c>
      <c r="V281" s="160" t="str">
        <f>IFERROR(IF($F281="","",VLOOKUP($F281,'Data Mercado'!$A$7:$I$300,7,0)),"ND")</f>
      </c>
      <c r="W281" s="161" t="str">
        <f>IFERROR(IF($E281="","",IF($V281&gt;$E281,($E281/$V281)-1,"")),"")</f>
      </c>
      <c r="X281" s="159" t="str">
        <f t="shared" si="75"/>
        <v/>
      </c>
      <c r="Y281" s="160" t="str">
        <f>IFERROR(IF($F281="","",VLOOKUP($F281,'Data Mercado'!$A$7:$I$300,8,0)),"ND")</f>
      </c>
      <c r="Z281" s="161" t="str">
        <f>IFERROR(IF($E281="","",IF($Y281&gt;$E281,($E281/$Y281)-1,"")),"")</f>
      </c>
      <c r="AA281" s="159" t="str">
        <f t="shared" si="77"/>
        <v/>
      </c>
      <c r="AB281" s="160" t="str">
        <f>IFERROR(IF($F281="","",VLOOKUP($F281,'Data Mercado'!$A$7:$I$300,9,0)),"ND")</f>
      </c>
      <c r="AC281" s="161" t="str">
        <f>IFERROR(IF($E281="","",IF($AB281&gt;$E281,($E281/$AB281)-1,"")),"")</f>
      </c>
      <c r="AD281" s="159" t="str">
        <f t="shared" si="79"/>
        <v/>
      </c>
    </row>
    <row r="282" spans="1:30" s="162" customFormat="1" ht="19" customHeight="1">
      <c r="A282" s="164"/>
      <c r="B282" s="165"/>
      <c r="C282" s="143"/>
      <c r="D282" s="143"/>
      <c r="E282" s="196"/>
      <c r="F282" s="160"/>
      <c r="G282" s="160" t="str">
        <f>IFERROR(IF($F282="","",VLOOKUP($F282,'Data Mercado'!$A$7:$I$300,2,0)),"ND")</f>
      </c>
      <c r="H282" s="161" t="str">
        <f>IFERROR(IF($E282="","",IF($G282&gt;$E282,($E282/$G282)-1,"")),"")</f>
      </c>
      <c r="I282" s="159" t="str">
        <f t="shared" si="65"/>
        <v/>
      </c>
      <c r="J282" s="160" t="str">
        <f>IFERROR(IF($F282="","",VLOOKUP($F282,'Data Mercado'!$A$7:$I$300,3,0)),"ND")</f>
      </c>
      <c r="K282" s="161" t="str">
        <f>IFERROR(IF($E282="","",IF($J282&gt;$E282,($E282/$J282)-1,"")),"")</f>
      </c>
      <c r="L282" s="159" t="str">
        <f t="shared" si="67"/>
        <v/>
      </c>
      <c r="M282" s="160" t="str">
        <f>IFERROR(IF($F282="","",VLOOKUP($F282,'Data Mercado'!$A$7:$I$300,4,0)),"ND")</f>
      </c>
      <c r="N282" s="161" t="str">
        <f>IFERROR(IF($E282="","",IF($M282&gt;$E282,($E282/$M282)-1,"")),"")</f>
      </c>
      <c r="O282" s="159" t="str">
        <f t="shared" si="69"/>
        <v/>
      </c>
      <c r="P282" s="160" t="str">
        <f>IFERROR(IF($F282="","",VLOOKUP($F282,'Data Mercado'!$A$7:$I$300,5,0)),"ND")</f>
      </c>
      <c r="Q282" s="161" t="str">
        <f>IFERROR(IF($E282="","",IF($P282&gt;$E282,($E282/$P282)-1,"")),"")</f>
      </c>
      <c r="R282" s="159" t="str">
        <f t="shared" si="71"/>
        <v/>
      </c>
      <c r="S282" s="160" t="str">
        <f>IFERROR(IF($F282="","",VLOOKUP($F282,'Data Mercado'!$A$7:$I$300,6,0)),"ND")</f>
      </c>
      <c r="T282" s="161" t="str">
        <f>IFERROR(IF($E282="","",IF($S282&gt;$E282,($E282/$S282)-1,"")),"")</f>
      </c>
      <c r="U282" s="159" t="str">
        <f t="shared" si="73"/>
        <v/>
      </c>
      <c r="V282" s="160" t="str">
        <f>IFERROR(IF($F282="","",VLOOKUP($F282,'Data Mercado'!$A$7:$I$300,7,0)),"ND")</f>
      </c>
      <c r="W282" s="161" t="str">
        <f>IFERROR(IF($E282="","",IF($V282&gt;$E282,($E282/$V282)-1,"")),"")</f>
      </c>
      <c r="X282" s="159" t="str">
        <f t="shared" si="75"/>
        <v/>
      </c>
      <c r="Y282" s="160" t="str">
        <f>IFERROR(IF($F282="","",VLOOKUP($F282,'Data Mercado'!$A$7:$I$300,8,0)),"ND")</f>
      </c>
      <c r="Z282" s="161" t="str">
        <f>IFERROR(IF($E282="","",IF($Y282&gt;$E282,($E282/$Y282)-1,"")),"")</f>
      </c>
      <c r="AA282" s="159" t="str">
        <f t="shared" si="77"/>
        <v/>
      </c>
      <c r="AB282" s="160" t="str">
        <f>IFERROR(IF($F282="","",VLOOKUP($F282,'Data Mercado'!$A$7:$I$300,9,0)),"ND")</f>
      </c>
      <c r="AC282" s="161" t="str">
        <f>IFERROR(IF($E282="","",IF($AB282&gt;$E282,($E282/$AB282)-1,"")),"")</f>
      </c>
      <c r="AD282" s="159" t="str">
        <f t="shared" si="79"/>
        <v/>
      </c>
    </row>
    <row r="283" spans="1:30" s="162" customFormat="1" ht="19" customHeight="1">
      <c r="A283" s="164"/>
      <c r="B283" s="165"/>
      <c r="C283" s="143"/>
      <c r="D283" s="143"/>
      <c r="E283" s="196"/>
      <c r="F283" s="160"/>
      <c r="G283" s="160" t="str">
        <f>IFERROR(IF($F283="","",VLOOKUP($F283,'Data Mercado'!$A$7:$I$300,2,0)),"ND")</f>
      </c>
      <c r="H283" s="161" t="str">
        <f>IFERROR(IF($E283="","",IF($G283&gt;$E283,($E283/$G283)-1,"")),"")</f>
      </c>
      <c r="I283" s="159" t="str">
        <f t="shared" si="65"/>
        <v/>
      </c>
      <c r="J283" s="160" t="str">
        <f>IFERROR(IF($F283="","",VLOOKUP($F283,'Data Mercado'!$A$7:$I$300,3,0)),"ND")</f>
      </c>
      <c r="K283" s="161" t="str">
        <f>IFERROR(IF($E283="","",IF($J283&gt;$E283,($E283/$J283)-1,"")),"")</f>
      </c>
      <c r="L283" s="159" t="str">
        <f t="shared" si="67"/>
        <v/>
      </c>
      <c r="M283" s="160" t="str">
        <f>IFERROR(IF($F283="","",VLOOKUP($F283,'Data Mercado'!$A$7:$I$300,4,0)),"ND")</f>
      </c>
      <c r="N283" s="161" t="str">
        <f>IFERROR(IF($E283="","",IF($M283&gt;$E283,($E283/$M283)-1,"")),"")</f>
      </c>
      <c r="O283" s="159" t="str">
        <f t="shared" si="69"/>
        <v/>
      </c>
      <c r="P283" s="160" t="str">
        <f>IFERROR(IF($F283="","",VLOOKUP($F283,'Data Mercado'!$A$7:$I$300,5,0)),"ND")</f>
      </c>
      <c r="Q283" s="161" t="str">
        <f>IFERROR(IF($E283="","",IF($P283&gt;$E283,($E283/$P283)-1,"")),"")</f>
      </c>
      <c r="R283" s="159" t="str">
        <f t="shared" si="71"/>
        <v/>
      </c>
      <c r="S283" s="160" t="str">
        <f>IFERROR(IF($F283="","",VLOOKUP($F283,'Data Mercado'!$A$7:$I$300,6,0)),"ND")</f>
      </c>
      <c r="T283" s="161" t="str">
        <f>IFERROR(IF($E283="","",IF($S283&gt;$E283,($E283/$S283)-1,"")),"")</f>
      </c>
      <c r="U283" s="159" t="str">
        <f t="shared" si="73"/>
        <v/>
      </c>
      <c r="V283" s="160" t="str">
        <f>IFERROR(IF($F283="","",VLOOKUP($F283,'Data Mercado'!$A$7:$I$300,7,0)),"ND")</f>
      </c>
      <c r="W283" s="161" t="str">
        <f>IFERROR(IF($E283="","",IF($V283&gt;$E283,($E283/$V283)-1,"")),"")</f>
      </c>
      <c r="X283" s="159" t="str">
        <f t="shared" si="75"/>
        <v/>
      </c>
      <c r="Y283" s="160" t="str">
        <f>IFERROR(IF($F283="","",VLOOKUP($F283,'Data Mercado'!$A$7:$I$300,8,0)),"ND")</f>
      </c>
      <c r="Z283" s="161" t="str">
        <f>IFERROR(IF($E283="","",IF($Y283&gt;$E283,($E283/$Y283)-1,"")),"")</f>
      </c>
      <c r="AA283" s="159" t="str">
        <f t="shared" si="77"/>
        <v/>
      </c>
      <c r="AB283" s="160" t="str">
        <f>IFERROR(IF($F283="","",VLOOKUP($F283,'Data Mercado'!$A$7:$I$300,9,0)),"ND")</f>
      </c>
      <c r="AC283" s="161" t="str">
        <f>IFERROR(IF($E283="","",IF($AB283&gt;$E283,($E283/$AB283)-1,"")),"")</f>
      </c>
      <c r="AD283" s="159" t="str">
        <f t="shared" si="79"/>
        <v/>
      </c>
    </row>
    <row r="284" spans="1:30" s="162" customFormat="1" ht="19" customHeight="1">
      <c r="A284" s="164"/>
      <c r="B284" s="165"/>
      <c r="C284" s="143"/>
      <c r="D284" s="143"/>
      <c r="E284" s="196"/>
      <c r="F284" s="160"/>
      <c r="G284" s="160" t="str">
        <f>IFERROR(IF($F284="","",VLOOKUP($F284,'Data Mercado'!$A$7:$I$300,2,0)),"ND")</f>
      </c>
      <c r="H284" s="161" t="str">
        <f>IFERROR(IF($E284="","",IF($G284&gt;$E284,($E284/$G284)-1,"")),"")</f>
      </c>
      <c r="I284" s="159" t="str">
        <f t="shared" si="65"/>
        <v/>
      </c>
      <c r="J284" s="160" t="str">
        <f>IFERROR(IF($F284="","",VLOOKUP($F284,'Data Mercado'!$A$7:$I$300,3,0)),"ND")</f>
      </c>
      <c r="K284" s="161" t="str">
        <f>IFERROR(IF($E284="","",IF($J284&gt;$E284,($E284/$J284)-1,"")),"")</f>
      </c>
      <c r="L284" s="159" t="str">
        <f t="shared" si="67"/>
        <v/>
      </c>
      <c r="M284" s="160" t="str">
        <f>IFERROR(IF($F284="","",VLOOKUP($F284,'Data Mercado'!$A$7:$I$300,4,0)),"ND")</f>
      </c>
      <c r="N284" s="161" t="str">
        <f>IFERROR(IF($E284="","",IF($M284&gt;$E284,($E284/$M284)-1,"")),"")</f>
      </c>
      <c r="O284" s="159" t="str">
        <f t="shared" si="69"/>
        <v/>
      </c>
      <c r="P284" s="160" t="str">
        <f>IFERROR(IF($F284="","",VLOOKUP($F284,'Data Mercado'!$A$7:$I$300,5,0)),"ND")</f>
      </c>
      <c r="Q284" s="161" t="str">
        <f>IFERROR(IF($E284="","",IF($P284&gt;$E284,($E284/$P284)-1,"")),"")</f>
      </c>
      <c r="R284" s="159" t="str">
        <f t="shared" si="71"/>
        <v/>
      </c>
      <c r="S284" s="160" t="str">
        <f>IFERROR(IF($F284="","",VLOOKUP($F284,'Data Mercado'!$A$7:$I$300,6,0)),"ND")</f>
      </c>
      <c r="T284" s="161" t="str">
        <f>IFERROR(IF($E284="","",IF($S284&gt;$E284,($E284/$S284)-1,"")),"")</f>
      </c>
      <c r="U284" s="159" t="str">
        <f t="shared" si="73"/>
        <v/>
      </c>
      <c r="V284" s="160" t="str">
        <f>IFERROR(IF($F284="","",VLOOKUP($F284,'Data Mercado'!$A$7:$I$300,7,0)),"ND")</f>
      </c>
      <c r="W284" s="161" t="str">
        <f>IFERROR(IF($E284="","",IF($V284&gt;$E284,($E284/$V284)-1,"")),"")</f>
      </c>
      <c r="X284" s="159" t="str">
        <f t="shared" si="75"/>
        <v/>
      </c>
      <c r="Y284" s="160" t="str">
        <f>IFERROR(IF($F284="","",VLOOKUP($F284,'Data Mercado'!$A$7:$I$300,8,0)),"ND")</f>
      </c>
      <c r="Z284" s="161" t="str">
        <f>IFERROR(IF($E284="","",IF($Y284&gt;$E284,($E284/$Y284)-1,"")),"")</f>
      </c>
      <c r="AA284" s="159" t="str">
        <f t="shared" si="77"/>
        <v/>
      </c>
      <c r="AB284" s="160" t="str">
        <f>IFERROR(IF($F284="","",VLOOKUP($F284,'Data Mercado'!$A$7:$I$300,9,0)),"ND")</f>
      </c>
      <c r="AC284" s="161" t="str">
        <f>IFERROR(IF($E284="","",IF($AB284&gt;$E284,($E284/$AB284)-1,"")),"")</f>
      </c>
      <c r="AD284" s="159" t="str">
        <f t="shared" si="79"/>
        <v/>
      </c>
    </row>
    <row r="285" spans="1:30" s="162" customFormat="1" ht="19" customHeight="1">
      <c r="A285" s="164"/>
      <c r="B285" s="165"/>
      <c r="C285" s="143"/>
      <c r="D285" s="143"/>
      <c r="E285" s="196"/>
      <c r="F285" s="160"/>
      <c r="G285" s="160" t="str">
        <f>IFERROR(IF($F285="","",VLOOKUP($F285,'Data Mercado'!$A$7:$I$300,2,0)),"ND")</f>
      </c>
      <c r="H285" s="161" t="str">
        <f>IFERROR(IF($E285="","",IF($G285&gt;$E285,($E285/$G285)-1,"")),"")</f>
      </c>
      <c r="I285" s="159" t="str">
        <f t="shared" si="65"/>
        <v/>
      </c>
      <c r="J285" s="160" t="str">
        <f>IFERROR(IF($F285="","",VLOOKUP($F285,'Data Mercado'!$A$7:$I$300,3,0)),"ND")</f>
      </c>
      <c r="K285" s="161" t="str">
        <f>IFERROR(IF($E285="","",IF($J285&gt;$E285,($E285/$J285)-1,"")),"")</f>
      </c>
      <c r="L285" s="159" t="str">
        <f t="shared" si="67"/>
        <v/>
      </c>
      <c r="M285" s="160" t="str">
        <f>IFERROR(IF($F285="","",VLOOKUP($F285,'Data Mercado'!$A$7:$I$300,4,0)),"ND")</f>
      </c>
      <c r="N285" s="161" t="str">
        <f>IFERROR(IF($E285="","",IF($M285&gt;$E285,($E285/$M285)-1,"")),"")</f>
      </c>
      <c r="O285" s="159" t="str">
        <f t="shared" si="69"/>
        <v/>
      </c>
      <c r="P285" s="160" t="str">
        <f>IFERROR(IF($F285="","",VLOOKUP($F285,'Data Mercado'!$A$7:$I$300,5,0)),"ND")</f>
      </c>
      <c r="Q285" s="161" t="str">
        <f>IFERROR(IF($E285="","",IF($P285&gt;$E285,($E285/$P285)-1,"")),"")</f>
      </c>
      <c r="R285" s="159" t="str">
        <f t="shared" si="71"/>
        <v/>
      </c>
      <c r="S285" s="160" t="str">
        <f>IFERROR(IF($F285="","",VLOOKUP($F285,'Data Mercado'!$A$7:$I$300,6,0)),"ND")</f>
      </c>
      <c r="T285" s="161" t="str">
        <f>IFERROR(IF($E285="","",IF($S285&gt;$E285,($E285/$S285)-1,"")),"")</f>
      </c>
      <c r="U285" s="159" t="str">
        <f t="shared" si="73"/>
        <v/>
      </c>
      <c r="V285" s="160" t="str">
        <f>IFERROR(IF($F285="","",VLOOKUP($F285,'Data Mercado'!$A$7:$I$300,7,0)),"ND")</f>
      </c>
      <c r="W285" s="161" t="str">
        <f>IFERROR(IF($E285="","",IF($V285&gt;$E285,($E285/$V285)-1,"")),"")</f>
      </c>
      <c r="X285" s="159" t="str">
        <f t="shared" si="75"/>
        <v/>
      </c>
      <c r="Y285" s="160" t="str">
        <f>IFERROR(IF($F285="","",VLOOKUP($F285,'Data Mercado'!$A$7:$I$300,8,0)),"ND")</f>
      </c>
      <c r="Z285" s="161" t="str">
        <f>IFERROR(IF($E285="","",IF($Y285&gt;$E285,($E285/$Y285)-1,"")),"")</f>
      </c>
      <c r="AA285" s="159" t="str">
        <f t="shared" si="77"/>
        <v/>
      </c>
      <c r="AB285" s="160" t="str">
        <f>IFERROR(IF($F285="","",VLOOKUP($F285,'Data Mercado'!$A$7:$I$300,9,0)),"ND")</f>
      </c>
      <c r="AC285" s="161" t="str">
        <f>IFERROR(IF($E285="","",IF($AB285&gt;$E285,($E285/$AB285)-1,"")),"")</f>
      </c>
      <c r="AD285" s="159" t="str">
        <f t="shared" si="79"/>
        <v/>
      </c>
    </row>
    <row r="286" spans="1:30" s="162" customFormat="1" ht="19" customHeight="1">
      <c r="A286" s="164"/>
      <c r="B286" s="165"/>
      <c r="C286" s="143"/>
      <c r="D286" s="143"/>
      <c r="E286" s="196"/>
      <c r="F286" s="160"/>
      <c r="G286" s="160" t="str">
        <f>IFERROR(IF($F286="","",VLOOKUP($F286,'Data Mercado'!$A$7:$I$300,2,0)),"ND")</f>
      </c>
      <c r="H286" s="161" t="str">
        <f>IFERROR(IF($E286="","",IF($G286&gt;$E286,($E286/$G286)-1,"")),"")</f>
      </c>
      <c r="I286" s="159" t="str">
        <f t="shared" si="65"/>
        <v/>
      </c>
      <c r="J286" s="160" t="str">
        <f>IFERROR(IF($F286="","",VLOOKUP($F286,'Data Mercado'!$A$7:$I$300,3,0)),"ND")</f>
      </c>
      <c r="K286" s="161" t="str">
        <f>IFERROR(IF($E286="","",IF($J286&gt;$E286,($E286/$J286)-1,"")),"")</f>
      </c>
      <c r="L286" s="159" t="str">
        <f t="shared" si="67"/>
        <v/>
      </c>
      <c r="M286" s="160" t="str">
        <f>IFERROR(IF($F286="","",VLOOKUP($F286,'Data Mercado'!$A$7:$I$300,4,0)),"ND")</f>
      </c>
      <c r="N286" s="161" t="str">
        <f>IFERROR(IF($E286="","",IF($M286&gt;$E286,($E286/$M286)-1,"")),"")</f>
      </c>
      <c r="O286" s="159" t="str">
        <f t="shared" si="69"/>
        <v/>
      </c>
      <c r="P286" s="160" t="str">
        <f>IFERROR(IF($F286="","",VLOOKUP($F286,'Data Mercado'!$A$7:$I$300,5,0)),"ND")</f>
      </c>
      <c r="Q286" s="161" t="str">
        <f>IFERROR(IF($E286="","",IF($P286&gt;$E286,($E286/$P286)-1,"")),"")</f>
      </c>
      <c r="R286" s="159" t="str">
        <f t="shared" si="71"/>
        <v/>
      </c>
      <c r="S286" s="160" t="str">
        <f>IFERROR(IF($F286="","",VLOOKUP($F286,'Data Mercado'!$A$7:$I$300,6,0)),"ND")</f>
      </c>
      <c r="T286" s="161" t="str">
        <f>IFERROR(IF($E286="","",IF($S286&gt;$E286,($E286/$S286)-1,"")),"")</f>
      </c>
      <c r="U286" s="159" t="str">
        <f t="shared" si="73"/>
        <v/>
      </c>
      <c r="V286" s="160" t="str">
        <f>IFERROR(IF($F286="","",VLOOKUP($F286,'Data Mercado'!$A$7:$I$300,7,0)),"ND")</f>
      </c>
      <c r="W286" s="161" t="str">
        <f>IFERROR(IF($E286="","",IF($V286&gt;$E286,($E286/$V286)-1,"")),"")</f>
      </c>
      <c r="X286" s="159" t="str">
        <f t="shared" si="75"/>
        <v/>
      </c>
      <c r="Y286" s="160" t="str">
        <f>IFERROR(IF($F286="","",VLOOKUP($F286,'Data Mercado'!$A$7:$I$300,8,0)),"ND")</f>
      </c>
      <c r="Z286" s="161" t="str">
        <f>IFERROR(IF($E286="","",IF($Y286&gt;$E286,($E286/$Y286)-1,"")),"")</f>
      </c>
      <c r="AA286" s="159" t="str">
        <f t="shared" si="77"/>
        <v/>
      </c>
      <c r="AB286" s="160" t="str">
        <f>IFERROR(IF($F286="","",VLOOKUP($F286,'Data Mercado'!$A$7:$I$300,9,0)),"ND")</f>
      </c>
      <c r="AC286" s="161" t="str">
        <f>IFERROR(IF($E286="","",IF($AB286&gt;$E286,($E286/$AB286)-1,"")),"")</f>
      </c>
      <c r="AD286" s="159" t="str">
        <f t="shared" si="79"/>
        <v/>
      </c>
    </row>
    <row r="287" spans="1:30" s="162" customFormat="1" ht="19" customHeight="1">
      <c r="A287" s="164"/>
      <c r="B287" s="165"/>
      <c r="C287" s="143"/>
      <c r="D287" s="143"/>
      <c r="E287" s="196"/>
      <c r="F287" s="160"/>
      <c r="G287" s="160" t="str">
        <f>IFERROR(IF($F287="","",VLOOKUP($F287,'Data Mercado'!$A$7:$I$300,2,0)),"ND")</f>
      </c>
      <c r="H287" s="161" t="str">
        <f>IFERROR(IF($E287="","",IF($G287&gt;$E287,($E287/$G287)-1,"")),"")</f>
      </c>
      <c r="I287" s="159" t="str">
        <f t="shared" si="65"/>
        <v/>
      </c>
      <c r="J287" s="160" t="str">
        <f>IFERROR(IF($F287="","",VLOOKUP($F287,'Data Mercado'!$A$7:$I$300,3,0)),"ND")</f>
      </c>
      <c r="K287" s="161" t="str">
        <f>IFERROR(IF($E287="","",IF($J287&gt;$E287,($E287/$J287)-1,"")),"")</f>
      </c>
      <c r="L287" s="159" t="str">
        <f t="shared" si="67"/>
        <v/>
      </c>
      <c r="M287" s="160" t="str">
        <f>IFERROR(IF($F287="","",VLOOKUP($F287,'Data Mercado'!$A$7:$I$300,4,0)),"ND")</f>
      </c>
      <c r="N287" s="161" t="str">
        <f>IFERROR(IF($E287="","",IF($M287&gt;$E287,($E287/$M287)-1,"")),"")</f>
      </c>
      <c r="O287" s="159" t="str">
        <f t="shared" si="69"/>
        <v/>
      </c>
      <c r="P287" s="160" t="str">
        <f>IFERROR(IF($F287="","",VLOOKUP($F287,'Data Mercado'!$A$7:$I$300,5,0)),"ND")</f>
      </c>
      <c r="Q287" s="161" t="str">
        <f>IFERROR(IF($E287="","",IF($P287&gt;$E287,($E287/$P287)-1,"")),"")</f>
      </c>
      <c r="R287" s="159" t="str">
        <f t="shared" si="71"/>
        <v/>
      </c>
      <c r="S287" s="160" t="str">
        <f>IFERROR(IF($F287="","",VLOOKUP($F287,'Data Mercado'!$A$7:$I$300,6,0)),"ND")</f>
      </c>
      <c r="T287" s="161" t="str">
        <f>IFERROR(IF($E287="","",IF($S287&gt;$E287,($E287/$S287)-1,"")),"")</f>
      </c>
      <c r="U287" s="159" t="str">
        <f t="shared" si="73"/>
        <v/>
      </c>
      <c r="V287" s="160" t="str">
        <f>IFERROR(IF($F287="","",VLOOKUP($F287,'Data Mercado'!$A$7:$I$300,7,0)),"ND")</f>
      </c>
      <c r="W287" s="161" t="str">
        <f>IFERROR(IF($E287="","",IF($V287&gt;$E287,($E287/$V287)-1,"")),"")</f>
      </c>
      <c r="X287" s="159" t="str">
        <f t="shared" si="75"/>
        <v/>
      </c>
      <c r="Y287" s="160" t="str">
        <f>IFERROR(IF($F287="","",VLOOKUP($F287,'Data Mercado'!$A$7:$I$300,8,0)),"ND")</f>
      </c>
      <c r="Z287" s="161" t="str">
        <f>IFERROR(IF($E287="","",IF($Y287&gt;$E287,($E287/$Y287)-1,"")),"")</f>
      </c>
      <c r="AA287" s="159" t="str">
        <f t="shared" si="77"/>
        <v/>
      </c>
      <c r="AB287" s="160" t="str">
        <f>IFERROR(IF($F287="","",VLOOKUP($F287,'Data Mercado'!$A$7:$I$300,9,0)),"ND")</f>
      </c>
      <c r="AC287" s="161" t="str">
        <f>IFERROR(IF($E287="","",IF($AB287&gt;$E287,($E287/$AB287)-1,"")),"")</f>
      </c>
      <c r="AD287" s="159" t="str">
        <f t="shared" si="79"/>
        <v/>
      </c>
    </row>
    <row r="288" spans="1:30" s="162" customFormat="1" ht="19" customHeight="1">
      <c r="A288" s="164"/>
      <c r="B288" s="165"/>
      <c r="C288" s="143"/>
      <c r="D288" s="143"/>
      <c r="E288" s="196"/>
      <c r="F288" s="160"/>
      <c r="G288" s="160" t="str">
        <f>IFERROR(IF($F288="","",VLOOKUP($F288,'Data Mercado'!$A$7:$I$300,2,0)),"ND")</f>
      </c>
      <c r="H288" s="161" t="str">
        <f>IFERROR(IF($E288="","",IF($G288&gt;$E288,($E288/$G288)-1,"")),"")</f>
      </c>
      <c r="I288" s="159" t="str">
        <f t="shared" si="65"/>
        <v/>
      </c>
      <c r="J288" s="160" t="str">
        <f>IFERROR(IF($F288="","",VLOOKUP($F288,'Data Mercado'!$A$7:$I$300,3,0)),"ND")</f>
      </c>
      <c r="K288" s="161" t="str">
        <f>IFERROR(IF($E288="","",IF($J288&gt;$E288,($E288/$J288)-1,"")),"")</f>
      </c>
      <c r="L288" s="159" t="str">
        <f t="shared" si="67"/>
        <v/>
      </c>
      <c r="M288" s="160" t="str">
        <f>IFERROR(IF($F288="","",VLOOKUP($F288,'Data Mercado'!$A$7:$I$300,4,0)),"ND")</f>
      </c>
      <c r="N288" s="161" t="str">
        <f>IFERROR(IF($E288="","",IF($M288&gt;$E288,($E288/$M288)-1,"")),"")</f>
      </c>
      <c r="O288" s="159" t="str">
        <f t="shared" si="69"/>
        <v/>
      </c>
      <c r="P288" s="160" t="str">
        <f>IFERROR(IF($F288="","",VLOOKUP($F288,'Data Mercado'!$A$7:$I$300,5,0)),"ND")</f>
      </c>
      <c r="Q288" s="161" t="str">
        <f>IFERROR(IF($E288="","",IF($P288&gt;$E288,($E288/$P288)-1,"")),"")</f>
      </c>
      <c r="R288" s="159" t="str">
        <f t="shared" si="71"/>
        <v/>
      </c>
      <c r="S288" s="160" t="str">
        <f>IFERROR(IF($F288="","",VLOOKUP($F288,'Data Mercado'!$A$7:$I$300,6,0)),"ND")</f>
      </c>
      <c r="T288" s="161" t="str">
        <f>IFERROR(IF($E288="","",IF($S288&gt;$E288,($E288/$S288)-1,"")),"")</f>
      </c>
      <c r="U288" s="159" t="str">
        <f t="shared" si="73"/>
        <v/>
      </c>
      <c r="V288" s="160" t="str">
        <f>IFERROR(IF($F288="","",VLOOKUP($F288,'Data Mercado'!$A$7:$I$300,7,0)),"ND")</f>
      </c>
      <c r="W288" s="161" t="str">
        <f>IFERROR(IF($E288="","",IF($V288&gt;$E288,($E288/$V288)-1,"")),"")</f>
      </c>
      <c r="X288" s="159" t="str">
        <f t="shared" si="75"/>
        <v/>
      </c>
      <c r="Y288" s="160" t="str">
        <f>IFERROR(IF($F288="","",VLOOKUP($F288,'Data Mercado'!$A$7:$I$300,8,0)),"ND")</f>
      </c>
      <c r="Z288" s="161" t="str">
        <f>IFERROR(IF($E288="","",IF($Y288&gt;$E288,($E288/$Y288)-1,"")),"")</f>
      </c>
      <c r="AA288" s="159" t="str">
        <f t="shared" si="77"/>
        <v/>
      </c>
      <c r="AB288" s="160" t="str">
        <f>IFERROR(IF($F288="","",VLOOKUP($F288,'Data Mercado'!$A$7:$I$300,9,0)),"ND")</f>
      </c>
      <c r="AC288" s="161" t="str">
        <f>IFERROR(IF($E288="","",IF($AB288&gt;$E288,($E288/$AB288)-1,"")),"")</f>
      </c>
      <c r="AD288" s="159" t="str">
        <f t="shared" si="79"/>
        <v/>
      </c>
    </row>
    <row r="289" spans="1:30" s="162" customFormat="1" ht="19" customHeight="1">
      <c r="A289" s="164"/>
      <c r="B289" s="165"/>
      <c r="C289" s="143"/>
      <c r="D289" s="143"/>
      <c r="E289" s="196"/>
      <c r="F289" s="160"/>
      <c r="G289" s="160" t="str">
        <f>IFERROR(IF($F289="","",VLOOKUP($F289,'Data Mercado'!$A$7:$I$300,2,0)),"ND")</f>
      </c>
      <c r="H289" s="161" t="str">
        <f>IFERROR(IF($E289="","",IF($G289&gt;$E289,($E289/$G289)-1,"")),"")</f>
      </c>
      <c r="I289" s="159" t="str">
        <f t="shared" si="65"/>
        <v/>
      </c>
      <c r="J289" s="160" t="str">
        <f>IFERROR(IF($F289="","",VLOOKUP($F289,'Data Mercado'!$A$7:$I$300,3,0)),"ND")</f>
      </c>
      <c r="K289" s="161" t="str">
        <f>IFERROR(IF($E289="","",IF($J289&gt;$E289,($E289/$J289)-1,"")),"")</f>
      </c>
      <c r="L289" s="159" t="str">
        <f t="shared" si="67"/>
        <v/>
      </c>
      <c r="M289" s="160" t="str">
        <f>IFERROR(IF($F289="","",VLOOKUP($F289,'Data Mercado'!$A$7:$I$300,4,0)),"ND")</f>
      </c>
      <c r="N289" s="161" t="str">
        <f>IFERROR(IF($E289="","",IF($M289&gt;$E289,($E289/$M289)-1,"")),"")</f>
      </c>
      <c r="O289" s="159" t="str">
        <f t="shared" si="69"/>
        <v/>
      </c>
      <c r="P289" s="160" t="str">
        <f>IFERROR(IF($F289="","",VLOOKUP($F289,'Data Mercado'!$A$7:$I$300,5,0)),"ND")</f>
      </c>
      <c r="Q289" s="161" t="str">
        <f>IFERROR(IF($E289="","",IF($P289&gt;$E289,($E289/$P289)-1,"")),"")</f>
      </c>
      <c r="R289" s="159" t="str">
        <f t="shared" si="71"/>
        <v/>
      </c>
      <c r="S289" s="160" t="str">
        <f>IFERROR(IF($F289="","",VLOOKUP($F289,'Data Mercado'!$A$7:$I$300,6,0)),"ND")</f>
      </c>
      <c r="T289" s="161" t="str">
        <f>IFERROR(IF($E289="","",IF($S289&gt;$E289,($E289/$S289)-1,"")),"")</f>
      </c>
      <c r="U289" s="159" t="str">
        <f t="shared" si="73"/>
        <v/>
      </c>
      <c r="V289" s="160" t="str">
        <f>IFERROR(IF($F289="","",VLOOKUP($F289,'Data Mercado'!$A$7:$I$300,7,0)),"ND")</f>
      </c>
      <c r="W289" s="161" t="str">
        <f>IFERROR(IF($E289="","",IF($V289&gt;$E289,($E289/$V289)-1,"")),"")</f>
      </c>
      <c r="X289" s="159" t="str">
        <f t="shared" si="75"/>
        <v/>
      </c>
      <c r="Y289" s="160" t="str">
        <f>IFERROR(IF($F289="","",VLOOKUP($F289,'Data Mercado'!$A$7:$I$300,8,0)),"ND")</f>
      </c>
      <c r="Z289" s="161" t="str">
        <f>IFERROR(IF($E289="","",IF($Y289&gt;$E289,($E289/$Y289)-1,"")),"")</f>
      </c>
      <c r="AA289" s="159" t="str">
        <f t="shared" si="77"/>
        <v/>
      </c>
      <c r="AB289" s="160" t="str">
        <f>IFERROR(IF($F289="","",VLOOKUP($F289,'Data Mercado'!$A$7:$I$300,9,0)),"ND")</f>
      </c>
      <c r="AC289" s="161" t="str">
        <f>IFERROR(IF($E289="","",IF($AB289&gt;$E289,($E289/$AB289)-1,"")),"")</f>
      </c>
      <c r="AD289" s="159" t="str">
        <f t="shared" si="79"/>
        <v/>
      </c>
    </row>
    <row r="290" spans="1:30" s="162" customFormat="1" ht="19" customHeight="1">
      <c r="A290" s="164"/>
      <c r="B290" s="165"/>
      <c r="C290" s="143"/>
      <c r="D290" s="143"/>
      <c r="E290" s="196"/>
      <c r="F290" s="160"/>
      <c r="G290" s="160" t="str">
        <f>IFERROR(IF($F290="","",VLOOKUP($F290,'Data Mercado'!$A$7:$I$300,2,0)),"ND")</f>
      </c>
      <c r="H290" s="161" t="str">
        <f>IFERROR(IF($E290="","",IF($G290&gt;$E290,($E290/$G290)-1,"")),"")</f>
      </c>
      <c r="I290" s="159" t="str">
        <f t="shared" si="65"/>
        <v/>
      </c>
      <c r="J290" s="160" t="str">
        <f>IFERROR(IF($F290="","",VLOOKUP($F290,'Data Mercado'!$A$7:$I$300,3,0)),"ND")</f>
      </c>
      <c r="K290" s="161" t="str">
        <f>IFERROR(IF($E290="","",IF($J290&gt;$E290,($E290/$J290)-1,"")),"")</f>
      </c>
      <c r="L290" s="159" t="str">
        <f t="shared" si="67"/>
        <v/>
      </c>
      <c r="M290" s="160" t="str">
        <f>IFERROR(IF($F290="","",VLOOKUP($F290,'Data Mercado'!$A$7:$I$300,4,0)),"ND")</f>
      </c>
      <c r="N290" s="161" t="str">
        <f>IFERROR(IF($E290="","",IF($M290&gt;$E290,($E290/$M290)-1,"")),"")</f>
      </c>
      <c r="O290" s="159" t="str">
        <f t="shared" si="69"/>
        <v/>
      </c>
      <c r="P290" s="160" t="str">
        <f>IFERROR(IF($F290="","",VLOOKUP($F290,'Data Mercado'!$A$7:$I$300,5,0)),"ND")</f>
      </c>
      <c r="Q290" s="161" t="str">
        <f>IFERROR(IF($E290="","",IF($P290&gt;$E290,($E290/$P290)-1,"")),"")</f>
      </c>
      <c r="R290" s="159" t="str">
        <f t="shared" si="71"/>
        <v/>
      </c>
      <c r="S290" s="160" t="str">
        <f>IFERROR(IF($F290="","",VLOOKUP($F290,'Data Mercado'!$A$7:$I$300,6,0)),"ND")</f>
      </c>
      <c r="T290" s="161" t="str">
        <f>IFERROR(IF($E290="","",IF($S290&gt;$E290,($E290/$S290)-1,"")),"")</f>
      </c>
      <c r="U290" s="159" t="str">
        <f t="shared" si="73"/>
        <v/>
      </c>
      <c r="V290" s="160" t="str">
        <f>IFERROR(IF($F290="","",VLOOKUP($F290,'Data Mercado'!$A$7:$I$300,7,0)),"ND")</f>
      </c>
      <c r="W290" s="161" t="str">
        <f>IFERROR(IF($E290="","",IF($V290&gt;$E290,($E290/$V290)-1,"")),"")</f>
      </c>
      <c r="X290" s="159" t="str">
        <f t="shared" si="75"/>
        <v/>
      </c>
      <c r="Y290" s="160" t="str">
        <f>IFERROR(IF($F290="","",VLOOKUP($F290,'Data Mercado'!$A$7:$I$300,8,0)),"ND")</f>
      </c>
      <c r="Z290" s="161" t="str">
        <f>IFERROR(IF($E290="","",IF($Y290&gt;$E290,($E290/$Y290)-1,"")),"")</f>
      </c>
      <c r="AA290" s="159" t="str">
        <f t="shared" si="77"/>
        <v/>
      </c>
      <c r="AB290" s="160" t="str">
        <f>IFERROR(IF($F290="","",VLOOKUP($F290,'Data Mercado'!$A$7:$I$300,9,0)),"ND")</f>
      </c>
      <c r="AC290" s="161" t="str">
        <f>IFERROR(IF($E290="","",IF($AB290&gt;$E290,($E290/$AB290)-1,"")),"")</f>
      </c>
      <c r="AD290" s="159" t="str">
        <f t="shared" si="79"/>
        <v/>
      </c>
    </row>
    <row r="291" spans="1:30" s="162" customFormat="1" ht="19" customHeight="1">
      <c r="A291" s="164"/>
      <c r="B291" s="165"/>
      <c r="C291" s="143"/>
      <c r="D291" s="143"/>
      <c r="E291" s="196"/>
      <c r="F291" s="160"/>
      <c r="G291" s="160" t="str">
        <f>IFERROR(IF($F291="","",VLOOKUP($F291,'Data Mercado'!$A$7:$I$300,2,0)),"ND")</f>
      </c>
      <c r="H291" s="161" t="str">
        <f>IFERROR(IF($E291="","",IF($G291&gt;$E291,($E291/$G291)-1,"")),"")</f>
      </c>
      <c r="I291" s="159" t="str">
        <f t="shared" si="65"/>
        <v/>
      </c>
      <c r="J291" s="160" t="str">
        <f>IFERROR(IF($F291="","",VLOOKUP($F291,'Data Mercado'!$A$7:$I$300,3,0)),"ND")</f>
      </c>
      <c r="K291" s="161" t="str">
        <f>IFERROR(IF($E291="","",IF($J291&gt;$E291,($E291/$J291)-1,"")),"")</f>
      </c>
      <c r="L291" s="159" t="str">
        <f t="shared" si="67"/>
        <v/>
      </c>
      <c r="M291" s="160" t="str">
        <f>IFERROR(IF($F291="","",VLOOKUP($F291,'Data Mercado'!$A$7:$I$300,4,0)),"ND")</f>
      </c>
      <c r="N291" s="161" t="str">
        <f>IFERROR(IF($E291="","",IF($M291&gt;$E291,($E291/$M291)-1,"")),"")</f>
      </c>
      <c r="O291" s="159" t="str">
        <f t="shared" si="69"/>
        <v/>
      </c>
      <c r="P291" s="160" t="str">
        <f>IFERROR(IF($F291="","",VLOOKUP($F291,'Data Mercado'!$A$7:$I$300,5,0)),"ND")</f>
      </c>
      <c r="Q291" s="161" t="str">
        <f>IFERROR(IF($E291="","",IF($P291&gt;$E291,($E291/$P291)-1,"")),"")</f>
      </c>
      <c r="R291" s="159" t="str">
        <f t="shared" si="71"/>
        <v/>
      </c>
      <c r="S291" s="160" t="str">
        <f>IFERROR(IF($F291="","",VLOOKUP($F291,'Data Mercado'!$A$7:$I$300,6,0)),"ND")</f>
      </c>
      <c r="T291" s="161" t="str">
        <f>IFERROR(IF($E291="","",IF($S291&gt;$E291,($E291/$S291)-1,"")),"")</f>
      </c>
      <c r="U291" s="159" t="str">
        <f t="shared" si="73"/>
        <v/>
      </c>
      <c r="V291" s="160" t="str">
        <f>IFERROR(IF($F291="","",VLOOKUP($F291,'Data Mercado'!$A$7:$I$300,7,0)),"ND")</f>
      </c>
      <c r="W291" s="161" t="str">
        <f>IFERROR(IF($E291="","",IF($V291&gt;$E291,($E291/$V291)-1,"")),"")</f>
      </c>
      <c r="X291" s="159" t="str">
        <f t="shared" si="75"/>
        <v/>
      </c>
      <c r="Y291" s="160" t="str">
        <f>IFERROR(IF($F291="","",VLOOKUP($F291,'Data Mercado'!$A$7:$I$300,8,0)),"ND")</f>
      </c>
      <c r="Z291" s="161" t="str">
        <f>IFERROR(IF($E291="","",IF($Y291&gt;$E291,($E291/$Y291)-1,"")),"")</f>
      </c>
      <c r="AA291" s="159" t="str">
        <f t="shared" si="77"/>
        <v/>
      </c>
      <c r="AB291" s="160" t="str">
        <f>IFERROR(IF($F291="","",VLOOKUP($F291,'Data Mercado'!$A$7:$I$300,9,0)),"ND")</f>
      </c>
      <c r="AC291" s="161" t="str">
        <f>IFERROR(IF($E291="","",IF($AB291&gt;$E291,($E291/$AB291)-1,"")),"")</f>
      </c>
      <c r="AD291" s="159" t="str">
        <f t="shared" si="79"/>
        <v/>
      </c>
    </row>
    <row r="292" spans="1:30" s="162" customFormat="1" ht="19" customHeight="1">
      <c r="A292" s="164"/>
      <c r="B292" s="165"/>
      <c r="C292" s="143"/>
      <c r="D292" s="143"/>
      <c r="E292" s="196"/>
      <c r="F292" s="160"/>
      <c r="G292" s="160" t="str">
        <f>IFERROR(IF($F292="","",VLOOKUP($F292,'Data Mercado'!$A$7:$I$300,2,0)),"ND")</f>
      </c>
      <c r="H292" s="161" t="str">
        <f>IFERROR(IF($E292="","",IF($G292&gt;$E292,($E292/$G292)-1,"")),"")</f>
      </c>
      <c r="I292" s="159" t="str">
        <f t="shared" si="65"/>
        <v/>
      </c>
      <c r="J292" s="160" t="str">
        <f>IFERROR(IF($F292="","",VLOOKUP($F292,'Data Mercado'!$A$7:$I$300,3,0)),"ND")</f>
      </c>
      <c r="K292" s="161" t="str">
        <f>IFERROR(IF($E292="","",IF($J292&gt;$E292,($E292/$J292)-1,"")),"")</f>
      </c>
      <c r="L292" s="159" t="str">
        <f t="shared" si="67"/>
        <v/>
      </c>
      <c r="M292" s="160" t="str">
        <f>IFERROR(IF($F292="","",VLOOKUP($F292,'Data Mercado'!$A$7:$I$300,4,0)),"ND")</f>
      </c>
      <c r="N292" s="161" t="str">
        <f>IFERROR(IF($E292="","",IF($M292&gt;$E292,($E292/$M292)-1,"")),"")</f>
      </c>
      <c r="O292" s="159" t="str">
        <f t="shared" si="69"/>
        <v/>
      </c>
      <c r="P292" s="160" t="str">
        <f>IFERROR(IF($F292="","",VLOOKUP($F292,'Data Mercado'!$A$7:$I$300,5,0)),"ND")</f>
      </c>
      <c r="Q292" s="161" t="str">
        <f>IFERROR(IF($E292="","",IF($P292&gt;$E292,($E292/$P292)-1,"")),"")</f>
      </c>
      <c r="R292" s="159" t="str">
        <f t="shared" si="71"/>
        <v/>
      </c>
      <c r="S292" s="160" t="str">
        <f>IFERROR(IF($F292="","",VLOOKUP($F292,'Data Mercado'!$A$7:$I$300,6,0)),"ND")</f>
      </c>
      <c r="T292" s="161" t="str">
        <f>IFERROR(IF($E292="","",IF($S292&gt;$E292,($E292/$S292)-1,"")),"")</f>
      </c>
      <c r="U292" s="159" t="str">
        <f t="shared" si="73"/>
        <v/>
      </c>
      <c r="V292" s="160" t="str">
        <f>IFERROR(IF($F292="","",VLOOKUP($F292,'Data Mercado'!$A$7:$I$300,7,0)),"ND")</f>
      </c>
      <c r="W292" s="161" t="str">
        <f>IFERROR(IF($E292="","",IF($V292&gt;$E292,($E292/$V292)-1,"")),"")</f>
      </c>
      <c r="X292" s="159" t="str">
        <f t="shared" si="75"/>
        <v/>
      </c>
      <c r="Y292" s="160" t="str">
        <f>IFERROR(IF($F292="","",VLOOKUP($F292,'Data Mercado'!$A$7:$I$300,8,0)),"ND")</f>
      </c>
      <c r="Z292" s="161" t="str">
        <f>IFERROR(IF($E292="","",IF($Y292&gt;$E292,($E292/$Y292)-1,"")),"")</f>
      </c>
      <c r="AA292" s="159" t="str">
        <f t="shared" si="77"/>
        <v/>
      </c>
      <c r="AB292" s="160" t="str">
        <f>IFERROR(IF($F292="","",VLOOKUP($F292,'Data Mercado'!$A$7:$I$300,9,0)),"ND")</f>
      </c>
      <c r="AC292" s="161" t="str">
        <f>IFERROR(IF($E292="","",IF($AB292&gt;$E292,($E292/$AB292)-1,"")),"")</f>
      </c>
      <c r="AD292" s="159" t="str">
        <f t="shared" si="79"/>
        <v/>
      </c>
    </row>
    <row r="293" spans="1:30" s="162" customFormat="1" ht="19" customHeight="1">
      <c r="A293" s="164"/>
      <c r="B293" s="165"/>
      <c r="C293" s="143"/>
      <c r="D293" s="143"/>
      <c r="E293" s="196"/>
      <c r="F293" s="160"/>
      <c r="G293" s="160" t="str">
        <f>IFERROR(IF($F293="","",VLOOKUP($F293,'Data Mercado'!$A$7:$I$300,2,0)),"ND")</f>
      </c>
      <c r="H293" s="161" t="str">
        <f>IFERROR(IF($E293="","",IF($G293&gt;$E293,($E293/$G293)-1,"")),"")</f>
      </c>
      <c r="I293" s="159" t="str">
        <f t="shared" si="65"/>
        <v/>
      </c>
      <c r="J293" s="160" t="str">
        <f>IFERROR(IF($F293="","",VLOOKUP($F293,'Data Mercado'!$A$7:$I$300,3,0)),"ND")</f>
      </c>
      <c r="K293" s="161" t="str">
        <f>IFERROR(IF($E293="","",IF($J293&gt;$E293,($E293/$J293)-1,"")),"")</f>
      </c>
      <c r="L293" s="159" t="str">
        <f t="shared" si="67"/>
        <v/>
      </c>
      <c r="M293" s="160" t="str">
        <f>IFERROR(IF($F293="","",VLOOKUP($F293,'Data Mercado'!$A$7:$I$300,4,0)),"ND")</f>
      </c>
      <c r="N293" s="161" t="str">
        <f>IFERROR(IF($E293="","",IF($M293&gt;$E293,($E293/$M293)-1,"")),"")</f>
      </c>
      <c r="O293" s="159" t="str">
        <f t="shared" si="69"/>
        <v/>
      </c>
      <c r="P293" s="160" t="str">
        <f>IFERROR(IF($F293="","",VLOOKUP($F293,'Data Mercado'!$A$7:$I$300,5,0)),"ND")</f>
      </c>
      <c r="Q293" s="161" t="str">
        <f>IFERROR(IF($E293="","",IF($P293&gt;$E293,($E293/$P293)-1,"")),"")</f>
      </c>
      <c r="R293" s="159" t="str">
        <f t="shared" si="71"/>
        <v/>
      </c>
      <c r="S293" s="160" t="str">
        <f>IFERROR(IF($F293="","",VLOOKUP($F293,'Data Mercado'!$A$7:$I$300,6,0)),"ND")</f>
      </c>
      <c r="T293" s="161" t="str">
        <f>IFERROR(IF($E293="","",IF($S293&gt;$E293,($E293/$S293)-1,"")),"")</f>
      </c>
      <c r="U293" s="159" t="str">
        <f t="shared" si="73"/>
        <v/>
      </c>
      <c r="V293" s="160" t="str">
        <f>IFERROR(IF($F293="","",VLOOKUP($F293,'Data Mercado'!$A$7:$I$300,7,0)),"ND")</f>
      </c>
      <c r="W293" s="161" t="str">
        <f>IFERROR(IF($E293="","",IF($V293&gt;$E293,($E293/$V293)-1,"")),"")</f>
      </c>
      <c r="X293" s="159" t="str">
        <f t="shared" si="75"/>
        <v/>
      </c>
      <c r="Y293" s="160" t="str">
        <f>IFERROR(IF($F293="","",VLOOKUP($F293,'Data Mercado'!$A$7:$I$300,8,0)),"ND")</f>
      </c>
      <c r="Z293" s="161" t="str">
        <f>IFERROR(IF($E293="","",IF($Y293&gt;$E293,($E293/$Y293)-1,"")),"")</f>
      </c>
      <c r="AA293" s="159" t="str">
        <f t="shared" si="77"/>
        <v/>
      </c>
      <c r="AB293" s="160" t="str">
        <f>IFERROR(IF($F293="","",VLOOKUP($F293,'Data Mercado'!$A$7:$I$300,9,0)),"ND")</f>
      </c>
      <c r="AC293" s="161" t="str">
        <f>IFERROR(IF($E293="","",IF($AB293&gt;$E293,($E293/$AB293)-1,"")),"")</f>
      </c>
      <c r="AD293" s="159" t="str">
        <f t="shared" si="79"/>
        <v/>
      </c>
    </row>
    <row r="294" spans="1:30" s="162" customFormat="1" ht="19" customHeight="1">
      <c r="A294" s="164"/>
      <c r="B294" s="165"/>
      <c r="C294" s="143"/>
      <c r="D294" s="143"/>
      <c r="E294" s="196"/>
      <c r="F294" s="160"/>
      <c r="G294" s="160" t="str">
        <f>IFERROR(IF($F294="","",VLOOKUP($F294,'Data Mercado'!$A$7:$I$300,2,0)),"ND")</f>
      </c>
      <c r="H294" s="161" t="str">
        <f>IFERROR(IF($E294="","",IF($G294&gt;$E294,($E294/$G294)-1,"")),"")</f>
      </c>
      <c r="I294" s="159" t="str">
        <f t="shared" si="65"/>
        <v/>
      </c>
      <c r="J294" s="160" t="str">
        <f>IFERROR(IF($F294="","",VLOOKUP($F294,'Data Mercado'!$A$7:$I$300,3,0)),"ND")</f>
      </c>
      <c r="K294" s="161" t="str">
        <f>IFERROR(IF($E294="","",IF($J294&gt;$E294,($E294/$J294)-1,"")),"")</f>
      </c>
      <c r="L294" s="159" t="str">
        <f t="shared" si="67"/>
        <v/>
      </c>
      <c r="M294" s="160" t="str">
        <f>IFERROR(IF($F294="","",VLOOKUP($F294,'Data Mercado'!$A$7:$I$300,4,0)),"ND")</f>
      </c>
      <c r="N294" s="161" t="str">
        <f>IFERROR(IF($E294="","",IF($M294&gt;$E294,($E294/$M294)-1,"")),"")</f>
      </c>
      <c r="O294" s="159" t="str">
        <f t="shared" si="69"/>
        <v/>
      </c>
      <c r="P294" s="160" t="str">
        <f>IFERROR(IF($F294="","",VLOOKUP($F294,'Data Mercado'!$A$7:$I$300,5,0)),"ND")</f>
      </c>
      <c r="Q294" s="161" t="str">
        <f>IFERROR(IF($E294="","",IF($P294&gt;$E294,($E294/$P294)-1,"")),"")</f>
      </c>
      <c r="R294" s="159" t="str">
        <f t="shared" si="71"/>
        <v/>
      </c>
      <c r="S294" s="160" t="str">
        <f>IFERROR(IF($F294="","",VLOOKUP($F294,'Data Mercado'!$A$7:$I$300,6,0)),"ND")</f>
      </c>
      <c r="T294" s="161" t="str">
        <f>IFERROR(IF($E294="","",IF($S294&gt;$E294,($E294/$S294)-1,"")),"")</f>
      </c>
      <c r="U294" s="159" t="str">
        <f t="shared" si="73"/>
        <v/>
      </c>
      <c r="V294" s="160" t="str">
        <f>IFERROR(IF($F294="","",VLOOKUP($F294,'Data Mercado'!$A$7:$I$300,7,0)),"ND")</f>
      </c>
      <c r="W294" s="161" t="str">
        <f>IFERROR(IF($E294="","",IF($V294&gt;$E294,($E294/$V294)-1,"")),"")</f>
      </c>
      <c r="X294" s="159" t="str">
        <f t="shared" si="75"/>
        <v/>
      </c>
      <c r="Y294" s="160" t="str">
        <f>IFERROR(IF($F294="","",VLOOKUP($F294,'Data Mercado'!$A$7:$I$300,8,0)),"ND")</f>
      </c>
      <c r="Z294" s="161" t="str">
        <f>IFERROR(IF($E294="","",IF($Y294&gt;$E294,($E294/$Y294)-1,"")),"")</f>
      </c>
      <c r="AA294" s="159" t="str">
        <f t="shared" si="77"/>
        <v/>
      </c>
      <c r="AB294" s="160" t="str">
        <f>IFERROR(IF($F294="","",VLOOKUP($F294,'Data Mercado'!$A$7:$I$300,9,0)),"ND")</f>
      </c>
      <c r="AC294" s="161" t="str">
        <f>IFERROR(IF($E294="","",IF($AB294&gt;$E294,($E294/$AB294)-1,"")),"")</f>
      </c>
      <c r="AD294" s="159" t="str">
        <f t="shared" si="79"/>
        <v/>
      </c>
    </row>
    <row r="295" spans="1:30" s="162" customFormat="1" ht="19" customHeight="1">
      <c r="A295" s="164"/>
      <c r="B295" s="165"/>
      <c r="C295" s="143"/>
      <c r="D295" s="143"/>
      <c r="E295" s="196"/>
      <c r="F295" s="160"/>
      <c r="G295" s="160" t="str">
        <f>IFERROR(IF($F295="","",VLOOKUP($F295,'Data Mercado'!$A$7:$I$300,2,0)),"ND")</f>
      </c>
      <c r="H295" s="161" t="str">
        <f>IFERROR(IF($E295="","",IF($G295&gt;$E295,($E295/$G295)-1,"")),"")</f>
      </c>
      <c r="I295" s="159" t="str">
        <f t="shared" si="65"/>
        <v/>
      </c>
      <c r="J295" s="160" t="str">
        <f>IFERROR(IF($F295="","",VLOOKUP($F295,'Data Mercado'!$A$7:$I$300,3,0)),"ND")</f>
      </c>
      <c r="K295" s="161" t="str">
        <f>IFERROR(IF($E295="","",IF($J295&gt;$E295,($E295/$J295)-1,"")),"")</f>
      </c>
      <c r="L295" s="159" t="str">
        <f t="shared" si="67"/>
        <v/>
      </c>
      <c r="M295" s="160" t="str">
        <f>IFERROR(IF($F295="","",VLOOKUP($F295,'Data Mercado'!$A$7:$I$300,4,0)),"ND")</f>
      </c>
      <c r="N295" s="161" t="str">
        <f>IFERROR(IF($E295="","",IF($M295&gt;$E295,($E295/$M295)-1,"")),"")</f>
      </c>
      <c r="O295" s="159" t="str">
        <f t="shared" si="69"/>
        <v/>
      </c>
      <c r="P295" s="160" t="str">
        <f>IFERROR(IF($F295="","",VLOOKUP($F295,'Data Mercado'!$A$7:$I$300,5,0)),"ND")</f>
      </c>
      <c r="Q295" s="161" t="str">
        <f>IFERROR(IF($E295="","",IF($P295&gt;$E295,($E295/$P295)-1,"")),"")</f>
      </c>
      <c r="R295" s="159" t="str">
        <f t="shared" si="71"/>
        <v/>
      </c>
      <c r="S295" s="160" t="str">
        <f>IFERROR(IF($F295="","",VLOOKUP($F295,'Data Mercado'!$A$7:$I$300,6,0)),"ND")</f>
      </c>
      <c r="T295" s="161" t="str">
        <f>IFERROR(IF($E295="","",IF($S295&gt;$E295,($E295/$S295)-1,"")),"")</f>
      </c>
      <c r="U295" s="159" t="str">
        <f t="shared" si="73"/>
        <v/>
      </c>
      <c r="V295" s="160" t="str">
        <f>IFERROR(IF($F295="","",VLOOKUP($F295,'Data Mercado'!$A$7:$I$300,7,0)),"ND")</f>
      </c>
      <c r="W295" s="161" t="str">
        <f>IFERROR(IF($E295="","",IF($V295&gt;$E295,($E295/$V295)-1,"")),"")</f>
      </c>
      <c r="X295" s="159" t="str">
        <f t="shared" si="75"/>
        <v/>
      </c>
      <c r="Y295" s="160" t="str">
        <f>IFERROR(IF($F295="","",VLOOKUP($F295,'Data Mercado'!$A$7:$I$300,8,0)),"ND")</f>
      </c>
      <c r="Z295" s="161" t="str">
        <f>IFERROR(IF($E295="","",IF($Y295&gt;$E295,($E295/$Y295)-1,"")),"")</f>
      </c>
      <c r="AA295" s="159" t="str">
        <f t="shared" si="77"/>
        <v/>
      </c>
      <c r="AB295" s="160" t="str">
        <f>IFERROR(IF($F295="","",VLOOKUP($F295,'Data Mercado'!$A$7:$I$300,9,0)),"ND")</f>
      </c>
      <c r="AC295" s="161" t="str">
        <f>IFERROR(IF($E295="","",IF($AB295&gt;$E295,($E295/$AB295)-1,"")),"")</f>
      </c>
      <c r="AD295" s="159" t="str">
        <f t="shared" si="79"/>
        <v/>
      </c>
    </row>
    <row r="296" spans="1:30" s="162" customFormat="1" ht="19" customHeight="1">
      <c r="A296" s="164"/>
      <c r="B296" s="165"/>
      <c r="C296" s="143"/>
      <c r="D296" s="143"/>
      <c r="E296" s="196"/>
      <c r="F296" s="160"/>
      <c r="G296" s="160" t="str">
        <f>IFERROR(IF($F296="","",VLOOKUP($F296,'Data Mercado'!$A$7:$I$300,2,0)),"ND")</f>
      </c>
      <c r="H296" s="161" t="str">
        <f>IFERROR(IF($E296="","",IF($G296&gt;$E296,($E296/$G296)-1,"")),"")</f>
      </c>
      <c r="I296" s="159" t="str">
        <f t="shared" si="65"/>
        <v/>
      </c>
      <c r="J296" s="160" t="str">
        <f>IFERROR(IF($F296="","",VLOOKUP($F296,'Data Mercado'!$A$7:$I$300,3,0)),"ND")</f>
      </c>
      <c r="K296" s="161" t="str">
        <f>IFERROR(IF($E296="","",IF($J296&gt;$E296,($E296/$J296)-1,"")),"")</f>
      </c>
      <c r="L296" s="159" t="str">
        <f t="shared" si="67"/>
        <v/>
      </c>
      <c r="M296" s="160" t="str">
        <f>IFERROR(IF($F296="","",VLOOKUP($F296,'Data Mercado'!$A$7:$I$300,4,0)),"ND")</f>
      </c>
      <c r="N296" s="161" t="str">
        <f>IFERROR(IF($E296="","",IF($M296&gt;$E296,($E296/$M296)-1,"")),"")</f>
      </c>
      <c r="O296" s="159" t="str">
        <f t="shared" si="69"/>
        <v/>
      </c>
      <c r="P296" s="160" t="str">
        <f>IFERROR(IF($F296="","",VLOOKUP($F296,'Data Mercado'!$A$7:$I$300,5,0)),"ND")</f>
      </c>
      <c r="Q296" s="161" t="str">
        <f>IFERROR(IF($E296="","",IF($P296&gt;$E296,($E296/$P296)-1,"")),"")</f>
      </c>
      <c r="R296" s="159" t="str">
        <f t="shared" si="71"/>
        <v/>
      </c>
      <c r="S296" s="160" t="str">
        <f>IFERROR(IF($F296="","",VLOOKUP($F296,'Data Mercado'!$A$7:$I$300,6,0)),"ND")</f>
      </c>
      <c r="T296" s="161" t="str">
        <f>IFERROR(IF($E296="","",IF($S296&gt;$E296,($E296/$S296)-1,"")),"")</f>
      </c>
      <c r="U296" s="159" t="str">
        <f t="shared" si="73"/>
        <v/>
      </c>
      <c r="V296" s="160" t="str">
        <f>IFERROR(IF($F296="","",VLOOKUP($F296,'Data Mercado'!$A$7:$I$300,7,0)),"ND")</f>
      </c>
      <c r="W296" s="161" t="str">
        <f>IFERROR(IF($E296="","",IF($V296&gt;$E296,($E296/$V296)-1,"")),"")</f>
      </c>
      <c r="X296" s="159" t="str">
        <f t="shared" si="75"/>
        <v/>
      </c>
      <c r="Y296" s="160" t="str">
        <f>IFERROR(IF($F296="","",VLOOKUP($F296,'Data Mercado'!$A$7:$I$300,8,0)),"ND")</f>
      </c>
      <c r="Z296" s="161" t="str">
        <f>IFERROR(IF($E296="","",IF($Y296&gt;$E296,($E296/$Y296)-1,"")),"")</f>
      </c>
      <c r="AA296" s="159" t="str">
        <f t="shared" si="77"/>
        <v/>
      </c>
      <c r="AB296" s="160" t="str">
        <f>IFERROR(IF($F296="","",VLOOKUP($F296,'Data Mercado'!$A$7:$I$300,9,0)),"ND")</f>
      </c>
      <c r="AC296" s="161" t="str">
        <f>IFERROR(IF($E296="","",IF($AB296&gt;$E296,($E296/$AB296)-1,"")),"")</f>
      </c>
      <c r="AD296" s="159" t="str">
        <f t="shared" si="79"/>
        <v/>
      </c>
    </row>
    <row r="297" spans="1:30" s="162" customFormat="1" ht="19" customHeight="1">
      <c r="A297" s="164"/>
      <c r="B297" s="165"/>
      <c r="C297" s="143"/>
      <c r="D297" s="143"/>
      <c r="E297" s="196"/>
      <c r="F297" s="160"/>
      <c r="G297" s="160" t="str">
        <f>IFERROR(IF($F297="","",VLOOKUP($F297,'Data Mercado'!$A$7:$I$300,2,0)),"ND")</f>
      </c>
      <c r="H297" s="161" t="str">
        <f>IFERROR(IF($E297="","",IF($G297&gt;$E297,($E297/$G297)-1,"")),"")</f>
      </c>
      <c r="I297" s="159" t="str">
        <f t="shared" si="65"/>
        <v/>
      </c>
      <c r="J297" s="160" t="str">
        <f>IFERROR(IF($F297="","",VLOOKUP($F297,'Data Mercado'!$A$7:$I$300,3,0)),"ND")</f>
      </c>
      <c r="K297" s="161" t="str">
        <f>IFERROR(IF($E297="","",IF($J297&gt;$E297,($E297/$J297)-1,"")),"")</f>
      </c>
      <c r="L297" s="159" t="str">
        <f t="shared" si="67"/>
        <v/>
      </c>
      <c r="M297" s="160" t="str">
        <f>IFERROR(IF($F297="","",VLOOKUP($F297,'Data Mercado'!$A$7:$I$300,4,0)),"ND")</f>
      </c>
      <c r="N297" s="161" t="str">
        <f>IFERROR(IF($E297="","",IF($M297&gt;$E297,($E297/$M297)-1,"")),"")</f>
      </c>
      <c r="O297" s="159" t="str">
        <f t="shared" si="69"/>
        <v/>
      </c>
      <c r="P297" s="160" t="str">
        <f>IFERROR(IF($F297="","",VLOOKUP($F297,'Data Mercado'!$A$7:$I$300,5,0)),"ND")</f>
      </c>
      <c r="Q297" s="161" t="str">
        <f>IFERROR(IF($E297="","",IF($P297&gt;$E297,($E297/$P297)-1,"")),"")</f>
      </c>
      <c r="R297" s="159" t="str">
        <f t="shared" si="71"/>
        <v/>
      </c>
      <c r="S297" s="160" t="str">
        <f>IFERROR(IF($F297="","",VLOOKUP($F297,'Data Mercado'!$A$7:$I$300,6,0)),"ND")</f>
      </c>
      <c r="T297" s="161" t="str">
        <f>IFERROR(IF($E297="","",IF($S297&gt;$E297,($E297/$S297)-1,"")),"")</f>
      </c>
      <c r="U297" s="159" t="str">
        <f t="shared" si="73"/>
        <v/>
      </c>
      <c r="V297" s="160" t="str">
        <f>IFERROR(IF($F297="","",VLOOKUP($F297,'Data Mercado'!$A$7:$I$300,7,0)),"ND")</f>
      </c>
      <c r="W297" s="161" t="str">
        <f>IFERROR(IF($E297="","",IF($V297&gt;$E297,($E297/$V297)-1,"")),"")</f>
      </c>
      <c r="X297" s="159" t="str">
        <f t="shared" si="75"/>
        <v/>
      </c>
      <c r="Y297" s="160" t="str">
        <f>IFERROR(IF($F297="","",VLOOKUP($F297,'Data Mercado'!$A$7:$I$300,8,0)),"ND")</f>
      </c>
      <c r="Z297" s="161" t="str">
        <f>IFERROR(IF($E297="","",IF($Y297&gt;$E297,($E297/$Y297)-1,"")),"")</f>
      </c>
      <c r="AA297" s="159" t="str">
        <f t="shared" si="77"/>
        <v/>
      </c>
      <c r="AB297" s="160" t="str">
        <f>IFERROR(IF($F297="","",VLOOKUP($F297,'Data Mercado'!$A$7:$I$300,9,0)),"ND")</f>
      </c>
      <c r="AC297" s="161" t="str">
        <f>IFERROR(IF($E297="","",IF($AB297&gt;$E297,($E297/$AB297)-1,"")),"")</f>
      </c>
      <c r="AD297" s="159" t="str">
        <f t="shared" si="79"/>
        <v/>
      </c>
    </row>
    <row r="298" spans="1:30" s="162" customFormat="1" ht="19" customHeight="1">
      <c r="A298" s="164"/>
      <c r="B298" s="165"/>
      <c r="C298" s="143"/>
      <c r="D298" s="143"/>
      <c r="E298" s="196"/>
      <c r="F298" s="160"/>
      <c r="G298" s="160" t="str">
        <f>IFERROR(IF($F298="","",VLOOKUP($F298,'Data Mercado'!$A$7:$I$300,2,0)),"ND")</f>
      </c>
      <c r="H298" s="161" t="str">
        <f>IFERROR(IF($E298="","",IF($G298&gt;$E298,($E298/$G298)-1,"")),"")</f>
      </c>
      <c r="I298" s="159" t="str">
        <f t="shared" si="65"/>
        <v/>
      </c>
      <c r="J298" s="160" t="str">
        <f>IFERROR(IF($F298="","",VLOOKUP($F298,'Data Mercado'!$A$7:$I$300,3,0)),"ND")</f>
      </c>
      <c r="K298" s="161" t="str">
        <f>IFERROR(IF($E298="","",IF($J298&gt;$E298,($E298/$J298)-1,"")),"")</f>
      </c>
      <c r="L298" s="159" t="str">
        <f t="shared" si="67"/>
        <v/>
      </c>
      <c r="M298" s="160" t="str">
        <f>IFERROR(IF($F298="","",VLOOKUP($F298,'Data Mercado'!$A$7:$I$300,4,0)),"ND")</f>
      </c>
      <c r="N298" s="161" t="str">
        <f>IFERROR(IF($E298="","",IF($M298&gt;$E298,($E298/$M298)-1,"")),"")</f>
      </c>
      <c r="O298" s="159" t="str">
        <f t="shared" si="69"/>
        <v/>
      </c>
      <c r="P298" s="160" t="str">
        <f>IFERROR(IF($F298="","",VLOOKUP($F298,'Data Mercado'!$A$7:$I$300,5,0)),"ND")</f>
      </c>
      <c r="Q298" s="161" t="str">
        <f>IFERROR(IF($E298="","",IF($P298&gt;$E298,($E298/$P298)-1,"")),"")</f>
      </c>
      <c r="R298" s="159" t="str">
        <f t="shared" si="71"/>
        <v/>
      </c>
      <c r="S298" s="160" t="str">
        <f>IFERROR(IF($F298="","",VLOOKUP($F298,'Data Mercado'!$A$7:$I$300,6,0)),"ND")</f>
      </c>
      <c r="T298" s="161" t="str">
        <f>IFERROR(IF($E298="","",IF($S298&gt;$E298,($E298/$S298)-1,"")),"")</f>
      </c>
      <c r="U298" s="159" t="str">
        <f t="shared" si="73"/>
        <v/>
      </c>
      <c r="V298" s="160" t="str">
        <f>IFERROR(IF($F298="","",VLOOKUP($F298,'Data Mercado'!$A$7:$I$300,7,0)),"ND")</f>
      </c>
      <c r="W298" s="161" t="str">
        <f>IFERROR(IF($E298="","",IF($V298&gt;$E298,($E298/$V298)-1,"")),"")</f>
      </c>
      <c r="X298" s="159" t="str">
        <f t="shared" si="75"/>
        <v/>
      </c>
      <c r="Y298" s="160" t="str">
        <f>IFERROR(IF($F298="","",VLOOKUP($F298,'Data Mercado'!$A$7:$I$300,8,0)),"ND")</f>
      </c>
      <c r="Z298" s="161" t="str">
        <f>IFERROR(IF($E298="","",IF($Y298&gt;$E298,($E298/$Y298)-1,"")),"")</f>
      </c>
      <c r="AA298" s="159" t="str">
        <f t="shared" si="77"/>
        <v/>
      </c>
      <c r="AB298" s="160" t="str">
        <f>IFERROR(IF($F298="","",VLOOKUP($F298,'Data Mercado'!$A$7:$I$300,9,0)),"ND")</f>
      </c>
      <c r="AC298" s="161" t="str">
        <f>IFERROR(IF($E298="","",IF($AB298&gt;$E298,($E298/$AB298)-1,"")),"")</f>
      </c>
      <c r="AD298" s="159" t="str">
        <f t="shared" si="79"/>
        <v/>
      </c>
    </row>
    <row r="299" spans="1:30" s="162" customFormat="1" ht="19" customHeight="1">
      <c r="A299" s="164"/>
      <c r="B299" s="165"/>
      <c r="C299" s="143"/>
      <c r="D299" s="143"/>
      <c r="E299" s="196"/>
      <c r="F299" s="160"/>
      <c r="G299" s="160" t="str">
        <f>IFERROR(IF($F299="","",VLOOKUP($F299,'Data Mercado'!$A$7:$I$300,2,0)),"ND")</f>
      </c>
      <c r="H299" s="161" t="str">
        <f>IFERROR(IF($E299="","",IF($G299&gt;$E299,($E299/$G299)-1,"")),"")</f>
      </c>
      <c r="I299" s="159" t="str">
        <f t="shared" si="65"/>
        <v/>
      </c>
      <c r="J299" s="160" t="str">
        <f>IFERROR(IF($F299="","",VLOOKUP($F299,'Data Mercado'!$A$7:$I$300,3,0)),"ND")</f>
      </c>
      <c r="K299" s="161" t="str">
        <f>IFERROR(IF($E299="","",IF($J299&gt;$E299,($E299/$J299)-1,"")),"")</f>
      </c>
      <c r="L299" s="159" t="str">
        <f t="shared" si="67"/>
        <v/>
      </c>
      <c r="M299" s="160" t="str">
        <f>IFERROR(IF($F299="","",VLOOKUP($F299,'Data Mercado'!$A$7:$I$300,4,0)),"ND")</f>
      </c>
      <c r="N299" s="161" t="str">
        <f>IFERROR(IF($E299="","",IF($M299&gt;$E299,($E299/$M299)-1,"")),"")</f>
      </c>
      <c r="O299" s="159" t="str">
        <f t="shared" si="69"/>
        <v/>
      </c>
      <c r="P299" s="160" t="str">
        <f>IFERROR(IF($F299="","",VLOOKUP($F299,'Data Mercado'!$A$7:$I$300,5,0)),"ND")</f>
      </c>
      <c r="Q299" s="161" t="str">
        <f>IFERROR(IF($E299="","",IF($P299&gt;$E299,($E299/$P299)-1,"")),"")</f>
      </c>
      <c r="R299" s="159" t="str">
        <f t="shared" si="71"/>
        <v/>
      </c>
      <c r="S299" s="160" t="str">
        <f>IFERROR(IF($F299="","",VLOOKUP($F299,'Data Mercado'!$A$7:$I$300,6,0)),"ND")</f>
      </c>
      <c r="T299" s="161" t="str">
        <f>IFERROR(IF($E299="","",IF($S299&gt;$E299,($E299/$S299)-1,"")),"")</f>
      </c>
      <c r="U299" s="159" t="str">
        <f t="shared" si="73"/>
        <v/>
      </c>
      <c r="V299" s="160" t="str">
        <f>IFERROR(IF($F299="","",VLOOKUP($F299,'Data Mercado'!$A$7:$I$300,7,0)),"ND")</f>
      </c>
      <c r="W299" s="161" t="str">
        <f>IFERROR(IF($E299="","",IF($V299&gt;$E299,($E299/$V299)-1,"")),"")</f>
      </c>
      <c r="X299" s="159" t="str">
        <f t="shared" si="75"/>
        <v/>
      </c>
      <c r="Y299" s="160" t="str">
        <f>IFERROR(IF($F299="","",VLOOKUP($F299,'Data Mercado'!$A$7:$I$300,8,0)),"ND")</f>
      </c>
      <c r="Z299" s="161" t="str">
        <f>IFERROR(IF($E299="","",IF($Y299&gt;$E299,($E299/$Y299)-1,"")),"")</f>
      </c>
      <c r="AA299" s="159" t="str">
        <f t="shared" si="77"/>
        <v/>
      </c>
      <c r="AB299" s="160" t="str">
        <f>IFERROR(IF($F299="","",VLOOKUP($F299,'Data Mercado'!$A$7:$I$300,9,0)),"ND")</f>
      </c>
      <c r="AC299" s="161" t="str">
        <f>IFERROR(IF($E299="","",IF($AB299&gt;$E299,($E299/$AB299)-1,"")),"")</f>
      </c>
      <c r="AD299" s="159" t="str">
        <f t="shared" si="79"/>
        <v/>
      </c>
    </row>
    <row r="300" spans="1:30" s="162" customFormat="1" ht="19" customHeight="1">
      <c r="A300" s="164"/>
      <c r="B300" s="165"/>
      <c r="C300" s="143"/>
      <c r="D300" s="143"/>
      <c r="E300" s="196"/>
      <c r="F300" s="160"/>
      <c r="G300" s="160" t="str">
        <f>IFERROR(IF($F300="","",VLOOKUP($F300,'Data Mercado'!$A$7:$I$300,2,0)),"ND")</f>
      </c>
      <c r="H300" s="161" t="str">
        <f>IFERROR(IF($E300="","",IF($G300&gt;$E300,($E300/$G300)-1,"")),"")</f>
      </c>
      <c r="I300" s="159" t="str">
        <f t="shared" si="65"/>
        <v/>
      </c>
      <c r="J300" s="160" t="str">
        <f>IFERROR(IF($F300="","",VLOOKUP($F300,'Data Mercado'!$A$7:$I$300,3,0)),"ND")</f>
      </c>
      <c r="K300" s="161" t="str">
        <f>IFERROR(IF($E300="","",IF($J300&gt;$E300,($E300/$J300)-1,"")),"")</f>
      </c>
      <c r="L300" s="159" t="str">
        <f t="shared" si="67"/>
        <v/>
      </c>
      <c r="M300" s="160" t="str">
        <f>IFERROR(IF($F300="","",VLOOKUP($F300,'Data Mercado'!$A$7:$I$300,4,0)),"ND")</f>
      </c>
      <c r="N300" s="161" t="str">
        <f>IFERROR(IF($E300="","",IF($M300&gt;$E300,($E300/$M300)-1,"")),"")</f>
      </c>
      <c r="O300" s="159" t="str">
        <f t="shared" si="69"/>
        <v/>
      </c>
      <c r="P300" s="160" t="str">
        <f>IFERROR(IF($F300="","",VLOOKUP($F300,'Data Mercado'!$A$7:$I$300,5,0)),"ND")</f>
      </c>
      <c r="Q300" s="161" t="str">
        <f>IFERROR(IF($E300="","",IF($P300&gt;$E300,($E300/$P300)-1,"")),"")</f>
      </c>
      <c r="R300" s="159" t="str">
        <f t="shared" si="71"/>
        <v/>
      </c>
      <c r="S300" s="160" t="str">
        <f>IFERROR(IF($F300="","",VLOOKUP($F300,'Data Mercado'!$A$7:$I$300,6,0)),"ND")</f>
      </c>
      <c r="T300" s="161" t="str">
        <f>IFERROR(IF($E300="","",IF($S300&gt;$E300,($E300/$S300)-1,"")),"")</f>
      </c>
      <c r="U300" s="159" t="str">
        <f t="shared" si="73"/>
        <v/>
      </c>
      <c r="V300" s="160" t="str">
        <f>IFERROR(IF($F300="","",VLOOKUP($F300,'Data Mercado'!$A$7:$I$300,7,0)),"ND")</f>
      </c>
      <c r="W300" s="161" t="str">
        <f>IFERROR(IF($E300="","",IF($V300&gt;$E300,($E300/$V300)-1,"")),"")</f>
      </c>
      <c r="X300" s="159" t="str">
        <f t="shared" si="75"/>
        <v/>
      </c>
      <c r="Y300" s="160" t="str">
        <f>IFERROR(IF($F300="","",VLOOKUP($F300,'Data Mercado'!$A$7:$I$300,8,0)),"ND")</f>
      </c>
      <c r="Z300" s="161" t="str">
        <f>IFERROR(IF($E300="","",IF($Y300&gt;$E300,($E300/$Y300)-1,"")),"")</f>
      </c>
      <c r="AA300" s="159" t="str">
        <f t="shared" si="77"/>
        <v/>
      </c>
      <c r="AB300" s="160" t="str">
        <f>IFERROR(IF($F300="","",VLOOKUP($F300,'Data Mercado'!$A$7:$I$300,9,0)),"ND")</f>
      </c>
      <c r="AC300" s="161" t="str">
        <f>IFERROR(IF($E300="","",IF($AB300&gt;$E300,($E300/$AB300)-1,"")),"")</f>
      </c>
      <c r="AD300" s="159" t="str">
        <f t="shared" si="79"/>
        <v/>
      </c>
    </row>
    <row r="301" spans="1:30" s="162" customFormat="1" ht="19" customHeight="1">
      <c r="A301" s="164"/>
      <c r="B301" s="165"/>
      <c r="C301" s="143"/>
      <c r="D301" s="143"/>
      <c r="E301" s="196"/>
      <c r="F301" s="160"/>
      <c r="G301" s="160" t="str">
        <f>IFERROR(IF($F301="","",VLOOKUP($F301,'Data Mercado'!$A$7:$I$300,2,0)),"ND")</f>
      </c>
      <c r="H301" s="161" t="str">
        <f>IFERROR(IF($E301="","",IF($G301&gt;$E301,($E301/$G301)-1,"")),"")</f>
      </c>
      <c r="I301" s="159" t="str">
        <f t="shared" si="65"/>
        <v/>
      </c>
      <c r="J301" s="160" t="str">
        <f>IFERROR(IF($F301="","",VLOOKUP($F301,'Data Mercado'!$A$7:$I$300,3,0)),"ND")</f>
      </c>
      <c r="K301" s="161" t="str">
        <f>IFERROR(IF($E301="","",IF($J301&gt;$E301,($E301/$J301)-1,"")),"")</f>
      </c>
      <c r="L301" s="159" t="str">
        <f t="shared" si="67"/>
        <v/>
      </c>
      <c r="M301" s="160" t="str">
        <f>IFERROR(IF($F301="","",VLOOKUP($F301,'Data Mercado'!$A$7:$I$300,4,0)),"ND")</f>
      </c>
      <c r="N301" s="161" t="str">
        <f>IFERROR(IF($E301="","",IF($M301&gt;$E301,($E301/$M301)-1,"")),"")</f>
      </c>
      <c r="O301" s="159" t="str">
        <f t="shared" si="69"/>
        <v/>
      </c>
      <c r="P301" s="160" t="str">
        <f>IFERROR(IF($F301="","",VLOOKUP($F301,'Data Mercado'!$A$7:$I$300,5,0)),"ND")</f>
      </c>
      <c r="Q301" s="161" t="str">
        <f>IFERROR(IF($E301="","",IF($P301&gt;$E301,($E301/$P301)-1,"")),"")</f>
      </c>
      <c r="R301" s="159" t="str">
        <f t="shared" si="71"/>
        <v/>
      </c>
      <c r="S301" s="160" t="str">
        <f>IFERROR(IF($F301="","",VLOOKUP($F301,'Data Mercado'!$A$7:$I$300,6,0)),"ND")</f>
      </c>
      <c r="T301" s="161" t="str">
        <f>IFERROR(IF($E301="","",IF($S301&gt;$E301,($E301/$S301)-1,"")),"")</f>
      </c>
      <c r="U301" s="159" t="str">
        <f t="shared" si="73"/>
        <v/>
      </c>
      <c r="V301" s="160" t="str">
        <f>IFERROR(IF($F301="","",VLOOKUP($F301,'Data Mercado'!$A$7:$I$300,7,0)),"ND")</f>
      </c>
      <c r="W301" s="161" t="str">
        <f>IFERROR(IF($E301="","",IF($V301&gt;$E301,($E301/$V301)-1,"")),"")</f>
      </c>
      <c r="X301" s="159" t="str">
        <f t="shared" si="75"/>
        <v/>
      </c>
      <c r="Y301" s="160" t="str">
        <f>IFERROR(IF($F301="","",VLOOKUP($F301,'Data Mercado'!$A$7:$I$300,8,0)),"ND")</f>
      </c>
      <c r="Z301" s="161" t="str">
        <f>IFERROR(IF($E301="","",IF($Y301&gt;$E301,($E301/$Y301)-1,"")),"")</f>
      </c>
      <c r="AA301" s="159" t="str">
        <f t="shared" si="77"/>
        <v/>
      </c>
      <c r="AB301" s="160" t="str">
        <f>IFERROR(IF($F301="","",VLOOKUP($F301,'Data Mercado'!$A$7:$I$300,9,0)),"ND")</f>
      </c>
      <c r="AC301" s="161" t="str">
        <f>IFERROR(IF($E301="","",IF($AB301&gt;$E301,($E301/$AB301)-1,"")),"")</f>
      </c>
      <c r="AD301" s="159" t="str">
        <f t="shared" si="79"/>
        <v/>
      </c>
    </row>
    <row r="302" spans="1:30" s="162" customFormat="1" ht="19" customHeight="1">
      <c r="A302" s="164"/>
      <c r="B302" s="165"/>
      <c r="C302" s="143"/>
      <c r="D302" s="143"/>
      <c r="E302" s="196"/>
      <c r="F302" s="160"/>
      <c r="G302" s="160" t="str">
        <f>IFERROR(IF($F302="","",VLOOKUP($F302,'Data Mercado'!$A$7:$I$300,2,0)),"ND")</f>
      </c>
      <c r="H302" s="161" t="str">
        <f>IFERROR(IF($E302="","",IF($G302&gt;$E302,($E302/$G302)-1,"")),"")</f>
      </c>
      <c r="I302" s="159" t="str">
        <f t="shared" si="65"/>
        <v/>
      </c>
      <c r="J302" s="160" t="str">
        <f>IFERROR(IF($F302="","",VLOOKUP($F302,'Data Mercado'!$A$7:$I$300,3,0)),"ND")</f>
      </c>
      <c r="K302" s="161" t="str">
        <f>IFERROR(IF($E302="","",IF($J302&gt;$E302,($E302/$J302)-1,"")),"")</f>
      </c>
      <c r="L302" s="159" t="str">
        <f t="shared" si="67"/>
        <v/>
      </c>
      <c r="M302" s="160" t="str">
        <f>IFERROR(IF($F302="","",VLOOKUP($F302,'Data Mercado'!$A$7:$I$300,4,0)),"ND")</f>
      </c>
      <c r="N302" s="161" t="str">
        <f>IFERROR(IF($E302="","",IF($M302&gt;$E302,($E302/$M302)-1,"")),"")</f>
      </c>
      <c r="O302" s="159" t="str">
        <f t="shared" si="69"/>
        <v/>
      </c>
      <c r="P302" s="160" t="str">
        <f>IFERROR(IF($F302="","",VLOOKUP($F302,'Data Mercado'!$A$7:$I$300,5,0)),"ND")</f>
      </c>
      <c r="Q302" s="161" t="str">
        <f>IFERROR(IF($E302="","",IF($P302&gt;$E302,($E302/$P302)-1,"")),"")</f>
      </c>
      <c r="R302" s="159" t="str">
        <f t="shared" si="71"/>
        <v/>
      </c>
      <c r="S302" s="160" t="str">
        <f>IFERROR(IF($F302="","",VLOOKUP($F302,'Data Mercado'!$A$7:$I$300,6,0)),"ND")</f>
      </c>
      <c r="T302" s="161" t="str">
        <f>IFERROR(IF($E302="","",IF($S302&gt;$E302,($E302/$S302)-1,"")),"")</f>
      </c>
      <c r="U302" s="159" t="str">
        <f t="shared" si="73"/>
        <v/>
      </c>
      <c r="V302" s="160" t="str">
        <f>IFERROR(IF($F302="","",VLOOKUP($F302,'Data Mercado'!$A$7:$I$300,7,0)),"ND")</f>
      </c>
      <c r="W302" s="161" t="str">
        <f>IFERROR(IF($E302="","",IF($V302&gt;$E302,($E302/$V302)-1,"")),"")</f>
      </c>
      <c r="X302" s="159" t="str">
        <f t="shared" si="75"/>
        <v/>
      </c>
      <c r="Y302" s="160" t="str">
        <f>IFERROR(IF($F302="","",VLOOKUP($F302,'Data Mercado'!$A$7:$I$300,8,0)),"ND")</f>
      </c>
      <c r="Z302" s="161" t="str">
        <f>IFERROR(IF($E302="","",IF($Y302&gt;$E302,($E302/$Y302)-1,"")),"")</f>
      </c>
      <c r="AA302" s="159" t="str">
        <f t="shared" si="77"/>
        <v/>
      </c>
      <c r="AB302" s="160" t="str">
        <f>IFERROR(IF($F302="","",VLOOKUP($F302,'Data Mercado'!$A$7:$I$300,9,0)),"ND")</f>
      </c>
      <c r="AC302" s="161" t="str">
        <f>IFERROR(IF($E302="","",IF($AB302&gt;$E302,($E302/$AB302)-1,"")),"")</f>
      </c>
      <c r="AD302" s="159" t="str">
        <f t="shared" si="79"/>
        <v/>
      </c>
    </row>
    <row r="303" spans="1:30" s="162" customFormat="1" ht="19" customHeight="1">
      <c r="A303" s="164"/>
      <c r="B303" s="165"/>
      <c r="C303" s="143"/>
      <c r="D303" s="143"/>
      <c r="E303" s="196"/>
      <c r="F303" s="160"/>
      <c r="G303" s="160" t="str">
        <f>IFERROR(IF($F303="","",VLOOKUP($F303,'Data Mercado'!$A$7:$I$300,2,0)),"ND")</f>
      </c>
      <c r="H303" s="161" t="str">
        <f>IFERROR(IF($E303="","",IF($G303&gt;$E303,($E303/$G303)-1,"")),"")</f>
      </c>
      <c r="I303" s="159" t="str">
        <f t="shared" si="65"/>
        <v/>
      </c>
      <c r="J303" s="160" t="str">
        <f>IFERROR(IF($F303="","",VLOOKUP($F303,'Data Mercado'!$A$7:$I$300,3,0)),"ND")</f>
      </c>
      <c r="K303" s="161" t="str">
        <f>IFERROR(IF($E303="","",IF($J303&gt;$E303,($E303/$J303)-1,"")),"")</f>
      </c>
      <c r="L303" s="159" t="str">
        <f t="shared" si="67"/>
        <v/>
      </c>
      <c r="M303" s="160" t="str">
        <f>IFERROR(IF($F303="","",VLOOKUP($F303,'Data Mercado'!$A$7:$I$300,4,0)),"ND")</f>
      </c>
      <c r="N303" s="161" t="str">
        <f>IFERROR(IF($E303="","",IF($M303&gt;$E303,($E303/$M303)-1,"")),"")</f>
      </c>
      <c r="O303" s="159" t="str">
        <f t="shared" si="69"/>
        <v/>
      </c>
      <c r="P303" s="160" t="str">
        <f>IFERROR(IF($F303="","",VLOOKUP($F303,'Data Mercado'!$A$7:$I$300,5,0)),"ND")</f>
      </c>
      <c r="Q303" s="161" t="str">
        <f>IFERROR(IF($E303="","",IF($P303&gt;$E303,($E303/$P303)-1,"")),"")</f>
      </c>
      <c r="R303" s="159" t="str">
        <f t="shared" si="71"/>
        <v/>
      </c>
      <c r="S303" s="160" t="str">
        <f>IFERROR(IF($F303="","",VLOOKUP($F303,'Data Mercado'!$A$7:$I$300,6,0)),"ND")</f>
      </c>
      <c r="T303" s="161" t="str">
        <f>IFERROR(IF($E303="","",IF($S303&gt;$E303,($E303/$S303)-1,"")),"")</f>
      </c>
      <c r="U303" s="159" t="str">
        <f t="shared" si="73"/>
        <v/>
      </c>
      <c r="V303" s="160" t="str">
        <f>IFERROR(IF($F303="","",VLOOKUP($F303,'Data Mercado'!$A$7:$I$300,7,0)),"ND")</f>
      </c>
      <c r="W303" s="161" t="str">
        <f>IFERROR(IF($E303="","",IF($V303&gt;$E303,($E303/$V303)-1,"")),"")</f>
      </c>
      <c r="X303" s="159" t="str">
        <f t="shared" si="75"/>
        <v/>
      </c>
      <c r="Y303" s="160" t="str">
        <f>IFERROR(IF($F303="","",VLOOKUP($F303,'Data Mercado'!$A$7:$I$300,8,0)),"ND")</f>
      </c>
      <c r="Z303" s="161" t="str">
        <f>IFERROR(IF($E303="","",IF($Y303&gt;$E303,($E303/$Y303)-1,"")),"")</f>
      </c>
      <c r="AA303" s="159" t="str">
        <f t="shared" si="77"/>
        <v/>
      </c>
      <c r="AB303" s="160" t="str">
        <f>IFERROR(IF($F303="","",VLOOKUP($F303,'Data Mercado'!$A$7:$I$300,9,0)),"ND")</f>
      </c>
      <c r="AC303" s="161" t="str">
        <f>IFERROR(IF($E303="","",IF($AB303&gt;$E303,($E303/$AB303)-1,"")),"")</f>
      </c>
      <c r="AD303" s="159" t="str">
        <f t="shared" si="79"/>
        <v/>
      </c>
    </row>
    <row r="304" spans="1:30" s="162" customFormat="1" ht="19" customHeight="1">
      <c r="A304" s="164"/>
      <c r="B304" s="165"/>
      <c r="C304" s="143"/>
      <c r="D304" s="143"/>
      <c r="E304" s="196"/>
      <c r="F304" s="160"/>
      <c r="G304" s="160" t="str">
        <f>IFERROR(IF($F304="","",VLOOKUP($F304,'Data Mercado'!$A$7:$I$300,2,0)),"ND")</f>
      </c>
      <c r="H304" s="161" t="str">
        <f>IFERROR(IF($E304="","",IF($G304&gt;$E304,($E304/$G304)-1,"")),"")</f>
      </c>
      <c r="I304" s="159" t="str">
        <f t="shared" si="65"/>
        <v/>
      </c>
      <c r="J304" s="160" t="str">
        <f>IFERROR(IF($F304="","",VLOOKUP($F304,'Data Mercado'!$A$7:$I$300,3,0)),"ND")</f>
      </c>
      <c r="K304" s="161" t="str">
        <f>IFERROR(IF($E304="","",IF($J304&gt;$E304,($E304/$J304)-1,"")),"")</f>
      </c>
      <c r="L304" s="159" t="str">
        <f t="shared" si="67"/>
        <v/>
      </c>
      <c r="M304" s="160" t="str">
        <f>IFERROR(IF($F304="","",VLOOKUP($F304,'Data Mercado'!$A$7:$I$300,4,0)),"ND")</f>
      </c>
      <c r="N304" s="161" t="str">
        <f>IFERROR(IF($E304="","",IF($M304&gt;$E304,($E304/$M304)-1,"")),"")</f>
      </c>
      <c r="O304" s="159" t="str">
        <f t="shared" si="69"/>
        <v/>
      </c>
      <c r="P304" s="160" t="str">
        <f>IFERROR(IF($F304="","",VLOOKUP($F304,'Data Mercado'!$A$7:$I$300,5,0)),"ND")</f>
      </c>
      <c r="Q304" s="161" t="str">
        <f>IFERROR(IF($E304="","",IF($P304&gt;$E304,($E304/$P304)-1,"")),"")</f>
      </c>
      <c r="R304" s="159" t="str">
        <f t="shared" si="71"/>
        <v/>
      </c>
      <c r="S304" s="160" t="str">
        <f>IFERROR(IF($F304="","",VLOOKUP($F304,'Data Mercado'!$A$7:$I$300,6,0)),"ND")</f>
      </c>
      <c r="T304" s="161" t="str">
        <f>IFERROR(IF($E304="","",IF($S304&gt;$E304,($E304/$S304)-1,"")),"")</f>
      </c>
      <c r="U304" s="159" t="str">
        <f t="shared" si="73"/>
        <v/>
      </c>
      <c r="V304" s="160" t="str">
        <f>IFERROR(IF($F304="","",VLOOKUP($F304,'Data Mercado'!$A$7:$I$300,7,0)),"ND")</f>
      </c>
      <c r="W304" s="161" t="str">
        <f>IFERROR(IF($E304="","",IF($V304&gt;$E304,($E304/$V304)-1,"")),"")</f>
      </c>
      <c r="X304" s="159" t="str">
        <f t="shared" si="75"/>
        <v/>
      </c>
      <c r="Y304" s="160" t="str">
        <f>IFERROR(IF($F304="","",VLOOKUP($F304,'Data Mercado'!$A$7:$I$300,8,0)),"ND")</f>
      </c>
      <c r="Z304" s="161" t="str">
        <f>IFERROR(IF($E304="","",IF($Y304&gt;$E304,($E304/$Y304)-1,"")),"")</f>
      </c>
      <c r="AA304" s="159" t="str">
        <f t="shared" si="77"/>
        <v/>
      </c>
      <c r="AB304" s="160" t="str">
        <f>IFERROR(IF($F304="","",VLOOKUP($F304,'Data Mercado'!$A$7:$I$300,9,0)),"ND")</f>
      </c>
      <c r="AC304" s="161" t="str">
        <f>IFERROR(IF($E304="","",IF($AB304&gt;$E304,($E304/$AB304)-1,"")),"")</f>
      </c>
      <c r="AD304" s="159" t="str">
        <f t="shared" si="79"/>
        <v/>
      </c>
    </row>
    <row r="305" spans="1:30" s="162" customFormat="1" ht="19" customHeight="1">
      <c r="A305" s="164"/>
      <c r="B305" s="165"/>
      <c r="C305" s="143"/>
      <c r="D305" s="143"/>
      <c r="E305" s="196"/>
      <c r="F305" s="160"/>
      <c r="G305" s="160" t="str">
        <f>IFERROR(IF($F305="","",VLOOKUP($F305,'Data Mercado'!$A$7:$I$300,2,0)),"ND")</f>
      </c>
      <c r="H305" s="161" t="str">
        <f>IFERROR(IF($E305="","",IF($G305&gt;$E305,($E305/$G305)-1,"")),"")</f>
      </c>
      <c r="I305" s="159" t="str">
        <f t="shared" si="65"/>
        <v/>
      </c>
      <c r="J305" s="160" t="str">
        <f>IFERROR(IF($F305="","",VLOOKUP($F305,'Data Mercado'!$A$7:$I$300,3,0)),"ND")</f>
      </c>
      <c r="K305" s="161" t="str">
        <f>IFERROR(IF($E305="","",IF($J305&gt;$E305,($E305/$J305)-1,"")),"")</f>
      </c>
      <c r="L305" s="159" t="str">
        <f t="shared" si="67"/>
        <v/>
      </c>
      <c r="M305" s="160" t="str">
        <f>IFERROR(IF($F305="","",VLOOKUP($F305,'Data Mercado'!$A$7:$I$300,4,0)),"ND")</f>
      </c>
      <c r="N305" s="161" t="str">
        <f>IFERROR(IF($E305="","",IF($M305&gt;$E305,($E305/$M305)-1,"")),"")</f>
      </c>
      <c r="O305" s="159" t="str">
        <f t="shared" si="69"/>
        <v/>
      </c>
      <c r="P305" s="160" t="str">
        <f>IFERROR(IF($F305="","",VLOOKUP($F305,'Data Mercado'!$A$7:$I$300,5,0)),"ND")</f>
      </c>
      <c r="Q305" s="161" t="str">
        <f>IFERROR(IF($E305="","",IF($P305&gt;$E305,($E305/$P305)-1,"")),"")</f>
      </c>
      <c r="R305" s="159" t="str">
        <f t="shared" si="71"/>
        <v/>
      </c>
      <c r="S305" s="160" t="str">
        <f>IFERROR(IF($F305="","",VLOOKUP($F305,'Data Mercado'!$A$7:$I$300,6,0)),"ND")</f>
      </c>
      <c r="T305" s="161" t="str">
        <f>IFERROR(IF($E305="","",IF($S305&gt;$E305,($E305/$S305)-1,"")),"")</f>
      </c>
      <c r="U305" s="159" t="str">
        <f t="shared" si="73"/>
        <v/>
      </c>
      <c r="V305" s="160" t="str">
        <f>IFERROR(IF($F305="","",VLOOKUP($F305,'Data Mercado'!$A$7:$I$300,7,0)),"ND")</f>
      </c>
      <c r="W305" s="161" t="str">
        <f>IFERROR(IF($E305="","",IF($V305&gt;$E305,($E305/$V305)-1,"")),"")</f>
      </c>
      <c r="X305" s="159" t="str">
        <f t="shared" si="75"/>
        <v/>
      </c>
      <c r="Y305" s="160" t="str">
        <f>IFERROR(IF($F305="","",VLOOKUP($F305,'Data Mercado'!$A$7:$I$300,8,0)),"ND")</f>
      </c>
      <c r="Z305" s="161" t="str">
        <f>IFERROR(IF($E305="","",IF($Y305&gt;$E305,($E305/$Y305)-1,"")),"")</f>
      </c>
      <c r="AA305" s="159" t="str">
        <f t="shared" si="77"/>
        <v/>
      </c>
      <c r="AB305" s="160" t="str">
        <f>IFERROR(IF($F305="","",VLOOKUP($F305,'Data Mercado'!$A$7:$I$300,9,0)),"ND")</f>
      </c>
      <c r="AC305" s="161" t="str">
        <f>IFERROR(IF($E305="","",IF($AB305&gt;$E305,($E305/$AB305)-1,"")),"")</f>
      </c>
      <c r="AD305" s="159" t="str">
        <f t="shared" si="79"/>
        <v/>
      </c>
    </row>
    <row r="306" spans="1:30" s="162" customFormat="1" ht="19" customHeight="1">
      <c r="A306" s="164"/>
      <c r="B306" s="165"/>
      <c r="C306" s="143"/>
      <c r="D306" s="143"/>
      <c r="E306" s="196"/>
      <c r="F306" s="160"/>
      <c r="G306" s="160" t="str">
        <f>IFERROR(IF($F306="","",VLOOKUP($F306,'Data Mercado'!$A$7:$I$300,2,0)),"ND")</f>
      </c>
      <c r="H306" s="161" t="str">
        <f>IFERROR(IF($E306="","",IF($G306&gt;$E306,($E306/$G306)-1,"")),"")</f>
      </c>
      <c r="I306" s="159" t="str">
        <f t="shared" si="65"/>
        <v/>
      </c>
      <c r="J306" s="160" t="str">
        <f>IFERROR(IF($F306="","",VLOOKUP($F306,'Data Mercado'!$A$7:$I$300,3,0)),"ND")</f>
      </c>
      <c r="K306" s="161" t="str">
        <f>IFERROR(IF($E306="","",IF($J306&gt;$E306,($E306/$J306)-1,"")),"")</f>
      </c>
      <c r="L306" s="159" t="str">
        <f t="shared" si="67"/>
        <v/>
      </c>
      <c r="M306" s="160" t="str">
        <f>IFERROR(IF($F306="","",VLOOKUP($F306,'Data Mercado'!$A$7:$I$300,4,0)),"ND")</f>
      </c>
      <c r="N306" s="161" t="str">
        <f>IFERROR(IF($E306="","",IF($M306&gt;$E306,($E306/$M306)-1,"")),"")</f>
      </c>
      <c r="O306" s="159" t="str">
        <f t="shared" si="69"/>
        <v/>
      </c>
      <c r="P306" s="160" t="str">
        <f>IFERROR(IF($F306="","",VLOOKUP($F306,'Data Mercado'!$A$7:$I$300,5,0)),"ND")</f>
      </c>
      <c r="Q306" s="161" t="str">
        <f>IFERROR(IF($E306="","",IF($P306&gt;$E306,($E306/$P306)-1,"")),"")</f>
      </c>
      <c r="R306" s="159" t="str">
        <f t="shared" si="71"/>
        <v/>
      </c>
      <c r="S306" s="160" t="str">
        <f>IFERROR(IF($F306="","",VLOOKUP($F306,'Data Mercado'!$A$7:$I$300,6,0)),"ND")</f>
      </c>
      <c r="T306" s="161" t="str">
        <f>IFERROR(IF($E306="","",IF($S306&gt;$E306,($E306/$S306)-1,"")),"")</f>
      </c>
      <c r="U306" s="159" t="str">
        <f t="shared" si="73"/>
        <v/>
      </c>
      <c r="V306" s="160" t="str">
        <f>IFERROR(IF($F306="","",VLOOKUP($F306,'Data Mercado'!$A$7:$I$300,7,0)),"ND")</f>
      </c>
      <c r="W306" s="161" t="str">
        <f>IFERROR(IF($E306="","",IF($V306&gt;$E306,($E306/$V306)-1,"")),"")</f>
      </c>
      <c r="X306" s="159" t="str">
        <f t="shared" si="75"/>
        <v/>
      </c>
      <c r="Y306" s="160" t="str">
        <f>IFERROR(IF($F306="","",VLOOKUP($F306,'Data Mercado'!$A$7:$I$300,8,0)),"ND")</f>
      </c>
      <c r="Z306" s="161" t="str">
        <f>IFERROR(IF($E306="","",IF($Y306&gt;$E306,($E306/$Y306)-1,"")),"")</f>
      </c>
      <c r="AA306" s="159" t="str">
        <f t="shared" si="77"/>
        <v/>
      </c>
      <c r="AB306" s="160" t="str">
        <f>IFERROR(IF($F306="","",VLOOKUP($F306,'Data Mercado'!$A$7:$I$300,9,0)),"ND")</f>
      </c>
      <c r="AC306" s="161" t="str">
        <f>IFERROR(IF($E306="","",IF($AB306&gt;$E306,($E306/$AB306)-1,"")),"")</f>
      </c>
      <c r="AD306" s="159" t="str">
        <f t="shared" si="79"/>
        <v/>
      </c>
    </row>
    <row r="307" spans="1:30" s="162" customFormat="1" ht="19" customHeight="1">
      <c r="A307" s="164"/>
      <c r="B307" s="165"/>
      <c r="C307" s="143"/>
      <c r="D307" s="143"/>
      <c r="E307" s="196"/>
      <c r="F307" s="160"/>
      <c r="G307" s="160" t="str">
        <f>IFERROR(IF($F307="","",VLOOKUP($F307,'Data Mercado'!$A$7:$I$300,2,0)),"ND")</f>
      </c>
      <c r="H307" s="161" t="str">
        <f>IFERROR(IF($E307="","",IF($G307&gt;$E307,($E307/$G307)-1,"")),"")</f>
      </c>
      <c r="I307" s="159" t="str">
        <f t="shared" si="65"/>
        <v/>
      </c>
      <c r="J307" s="160" t="str">
        <f>IFERROR(IF($F307="","",VLOOKUP($F307,'Data Mercado'!$A$7:$I$300,3,0)),"ND")</f>
      </c>
      <c r="K307" s="161" t="str">
        <f>IFERROR(IF($E307="","",IF($J307&gt;$E307,($E307/$J307)-1,"")),"")</f>
      </c>
      <c r="L307" s="159" t="str">
        <f t="shared" si="67"/>
        <v/>
      </c>
      <c r="M307" s="160" t="str">
        <f>IFERROR(IF($F307="","",VLOOKUP($F307,'Data Mercado'!$A$7:$I$300,4,0)),"ND")</f>
      </c>
      <c r="N307" s="161" t="str">
        <f>IFERROR(IF($E307="","",IF($M307&gt;$E307,($E307/$M307)-1,"")),"")</f>
      </c>
      <c r="O307" s="159" t="str">
        <f t="shared" si="69"/>
        <v/>
      </c>
      <c r="P307" s="160" t="str">
        <f>IFERROR(IF($F307="","",VLOOKUP($F307,'Data Mercado'!$A$7:$I$300,5,0)),"ND")</f>
      </c>
      <c r="Q307" s="161" t="str">
        <f>IFERROR(IF($E307="","",IF($P307&gt;$E307,($E307/$P307)-1,"")),"")</f>
      </c>
      <c r="R307" s="159" t="str">
        <f t="shared" si="71"/>
        <v/>
      </c>
      <c r="S307" s="160" t="str">
        <f>IFERROR(IF($F307="","",VLOOKUP($F307,'Data Mercado'!$A$7:$I$300,6,0)),"ND")</f>
      </c>
      <c r="T307" s="161" t="str">
        <f>IFERROR(IF($E307="","",IF($S307&gt;$E307,($E307/$S307)-1,"")),"")</f>
      </c>
      <c r="U307" s="159" t="str">
        <f t="shared" si="73"/>
        <v/>
      </c>
      <c r="V307" s="160" t="str">
        <f>IFERROR(IF($F307="","",VLOOKUP($F307,'Data Mercado'!$A$7:$I$300,7,0)),"ND")</f>
      </c>
      <c r="W307" s="161" t="str">
        <f>IFERROR(IF($E307="","",IF($V307&gt;$E307,($E307/$V307)-1,"")),"")</f>
      </c>
      <c r="X307" s="159" t="str">
        <f t="shared" si="75"/>
        <v/>
      </c>
      <c r="Y307" s="160" t="str">
        <f>IFERROR(IF($F307="","",VLOOKUP($F307,'Data Mercado'!$A$7:$I$300,8,0)),"ND")</f>
      </c>
      <c r="Z307" s="161" t="str">
        <f>IFERROR(IF($E307="","",IF($Y307&gt;$E307,($E307/$Y307)-1,"")),"")</f>
      </c>
      <c r="AA307" s="159" t="str">
        <f t="shared" si="77"/>
        <v/>
      </c>
      <c r="AB307" s="160" t="str">
        <f>IFERROR(IF($F307="","",VLOOKUP($F307,'Data Mercado'!$A$7:$I$300,9,0)),"ND")</f>
      </c>
      <c r="AC307" s="161" t="str">
        <f>IFERROR(IF($E307="","",IF($AB307&gt;$E307,($E307/$AB307)-1,"")),"")</f>
      </c>
      <c r="AD307" s="159" t="str">
        <f t="shared" si="79"/>
        <v/>
      </c>
    </row>
    <row r="308" spans="1:30" s="162" customFormat="1" ht="19" customHeight="1">
      <c r="A308" s="164"/>
      <c r="B308" s="165"/>
      <c r="C308" s="143"/>
      <c r="D308" s="143"/>
      <c r="E308" s="196"/>
      <c r="F308" s="160"/>
      <c r="G308" s="160" t="str">
        <f>IFERROR(IF($F308="","",VLOOKUP($F308,'Data Mercado'!$A$7:$I$300,2,0)),"ND")</f>
      </c>
      <c r="H308" s="161" t="str">
        <f>IFERROR(IF($E308="","",IF($G308&gt;$E308,($E308/$G308)-1,"")),"")</f>
      </c>
      <c r="I308" s="159" t="str">
        <f t="shared" si="65"/>
        <v/>
      </c>
      <c r="J308" s="160" t="str">
        <f>IFERROR(IF($F308="","",VLOOKUP($F308,'Data Mercado'!$A$7:$I$300,3,0)),"ND")</f>
      </c>
      <c r="K308" s="161" t="str">
        <f>IFERROR(IF($E308="","",IF($J308&gt;$E308,($E308/$J308)-1,"")),"")</f>
      </c>
      <c r="L308" s="159" t="str">
        <f t="shared" si="67"/>
        <v/>
      </c>
      <c r="M308" s="160" t="str">
        <f>IFERROR(IF($F308="","",VLOOKUP($F308,'Data Mercado'!$A$7:$I$300,4,0)),"ND")</f>
      </c>
      <c r="N308" s="161" t="str">
        <f>IFERROR(IF($E308="","",IF($M308&gt;$E308,($E308/$M308)-1,"")),"")</f>
      </c>
      <c r="O308" s="159" t="str">
        <f t="shared" si="69"/>
        <v/>
      </c>
      <c r="P308" s="160" t="str">
        <f>IFERROR(IF($F308="","",VLOOKUP($F308,'Data Mercado'!$A$7:$I$300,5,0)),"ND")</f>
      </c>
      <c r="Q308" s="161" t="str">
        <f>IFERROR(IF($E308="","",IF($P308&gt;$E308,($E308/$P308)-1,"")),"")</f>
      </c>
      <c r="R308" s="159" t="str">
        <f t="shared" si="71"/>
        <v/>
      </c>
      <c r="S308" s="160" t="str">
        <f>IFERROR(IF($F308="","",VLOOKUP($F308,'Data Mercado'!$A$7:$I$300,6,0)),"ND")</f>
      </c>
      <c r="T308" s="161" t="str">
        <f>IFERROR(IF($E308="","",IF($S308&gt;$E308,($E308/$S308)-1,"")),"")</f>
      </c>
      <c r="U308" s="159" t="str">
        <f t="shared" si="73"/>
        <v/>
      </c>
      <c r="V308" s="160" t="str">
        <f>IFERROR(IF($F308="","",VLOOKUP($F308,'Data Mercado'!$A$7:$I$300,7,0)),"ND")</f>
      </c>
      <c r="W308" s="161" t="str">
        <f>IFERROR(IF($E308="","",IF($V308&gt;$E308,($E308/$V308)-1,"")),"")</f>
      </c>
      <c r="X308" s="159" t="str">
        <f t="shared" si="75"/>
        <v/>
      </c>
      <c r="Y308" s="160" t="str">
        <f>IFERROR(IF($F308="","",VLOOKUP($F308,'Data Mercado'!$A$7:$I$300,8,0)),"ND")</f>
      </c>
      <c r="Z308" s="161" t="str">
        <f>IFERROR(IF($E308="","",IF($Y308&gt;$E308,($E308/$Y308)-1,"")),"")</f>
      </c>
      <c r="AA308" s="159" t="str">
        <f t="shared" si="77"/>
        <v/>
      </c>
      <c r="AB308" s="160" t="str">
        <f>IFERROR(IF($F308="","",VLOOKUP($F308,'Data Mercado'!$A$7:$I$300,9,0)),"ND")</f>
      </c>
      <c r="AC308" s="161" t="str">
        <f>IFERROR(IF($E308="","",IF($AB308&gt;$E308,($E308/$AB308)-1,"")),"")</f>
      </c>
      <c r="AD308" s="159" t="str">
        <f t="shared" si="79"/>
        <v/>
      </c>
    </row>
    <row r="309" spans="1:30" s="162" customFormat="1" ht="19" customHeight="1">
      <c r="A309" s="164"/>
      <c r="B309" s="165"/>
      <c r="C309" s="143"/>
      <c r="D309" s="143"/>
      <c r="E309" s="196"/>
      <c r="F309" s="160"/>
      <c r="G309" s="160" t="str">
        <f>IFERROR(IF($F309="","",VLOOKUP($F309,'Data Mercado'!$A$7:$I$300,2,0)),"ND")</f>
      </c>
      <c r="H309" s="161" t="str">
        <f>IFERROR(IF($E309="","",IF($G309&gt;$E309,($E309/$G309)-1,"")),"")</f>
      </c>
      <c r="I309" s="159" t="str">
        <f t="shared" si="65"/>
        <v/>
      </c>
      <c r="J309" s="160" t="str">
        <f>IFERROR(IF($F309="","",VLOOKUP($F309,'Data Mercado'!$A$7:$I$300,3,0)),"ND")</f>
      </c>
      <c r="K309" s="161" t="str">
        <f>IFERROR(IF($E309="","",IF($J309&gt;$E309,($E309/$J309)-1,"")),"")</f>
      </c>
      <c r="L309" s="159" t="str">
        <f t="shared" si="67"/>
        <v/>
      </c>
      <c r="M309" s="160" t="str">
        <f>IFERROR(IF($F309="","",VLOOKUP($F309,'Data Mercado'!$A$7:$I$300,4,0)),"ND")</f>
      </c>
      <c r="N309" s="161" t="str">
        <f>IFERROR(IF($E309="","",IF($M309&gt;$E309,($E309/$M309)-1,"")),"")</f>
      </c>
      <c r="O309" s="159" t="str">
        <f t="shared" si="69"/>
        <v/>
      </c>
      <c r="P309" s="160" t="str">
        <f>IFERROR(IF($F309="","",VLOOKUP($F309,'Data Mercado'!$A$7:$I$300,5,0)),"ND")</f>
      </c>
      <c r="Q309" s="161" t="str">
        <f>IFERROR(IF($E309="","",IF($P309&gt;$E309,($E309/$P309)-1,"")),"")</f>
      </c>
      <c r="R309" s="159" t="str">
        <f t="shared" si="71"/>
        <v/>
      </c>
      <c r="S309" s="160" t="str">
        <f>IFERROR(IF($F309="","",VLOOKUP($F309,'Data Mercado'!$A$7:$I$300,6,0)),"ND")</f>
      </c>
      <c r="T309" s="161" t="str">
        <f>IFERROR(IF($E309="","",IF($S309&gt;$E309,($E309/$S309)-1,"")),"")</f>
      </c>
      <c r="U309" s="159" t="str">
        <f t="shared" si="73"/>
        <v/>
      </c>
      <c r="V309" s="160" t="str">
        <f>IFERROR(IF($F309="","",VLOOKUP($F309,'Data Mercado'!$A$7:$I$300,7,0)),"ND")</f>
      </c>
      <c r="W309" s="161" t="str">
        <f>IFERROR(IF($E309="","",IF($V309&gt;$E309,($E309/$V309)-1,"")),"")</f>
      </c>
      <c r="X309" s="159" t="str">
        <f t="shared" si="75"/>
        <v/>
      </c>
      <c r="Y309" s="160" t="str">
        <f>IFERROR(IF($F309="","",VLOOKUP($F309,'Data Mercado'!$A$7:$I$300,8,0)),"ND")</f>
      </c>
      <c r="Z309" s="161" t="str">
        <f>IFERROR(IF($E309="","",IF($Y309&gt;$E309,($E309/$Y309)-1,"")),"")</f>
      </c>
      <c r="AA309" s="159" t="str">
        <f t="shared" si="77"/>
        <v/>
      </c>
      <c r="AB309" s="160" t="str">
        <f>IFERROR(IF($F309="","",VLOOKUP($F309,'Data Mercado'!$A$7:$I$300,9,0)),"ND")</f>
      </c>
      <c r="AC309" s="161" t="str">
        <f>IFERROR(IF($E309="","",IF($AB309&gt;$E309,($E309/$AB309)-1,"")),"")</f>
      </c>
      <c r="AD309" s="159" t="str">
        <f t="shared" si="79"/>
        <v/>
      </c>
    </row>
    <row r="310" spans="1:30" s="162" customFormat="1" ht="19" customHeight="1">
      <c r="A310" s="164"/>
      <c r="B310" s="165"/>
      <c r="C310" s="143"/>
      <c r="D310" s="143"/>
      <c r="E310" s="196"/>
      <c r="F310" s="160"/>
      <c r="G310" s="160" t="str">
        <f>IFERROR(IF($F310="","",VLOOKUP($F310,'Data Mercado'!$A$7:$I$300,2,0)),"ND")</f>
      </c>
      <c r="H310" s="161" t="str">
        <f>IFERROR(IF($E310="","",IF($G310&gt;$E310,($E310/$G310)-1,"")),"")</f>
      </c>
      <c r="I310" s="159" t="str">
        <f t="shared" si="65"/>
        <v/>
      </c>
      <c r="J310" s="160" t="str">
        <f>IFERROR(IF($F310="","",VLOOKUP($F310,'Data Mercado'!$A$7:$I$300,3,0)),"ND")</f>
      </c>
      <c r="K310" s="161" t="str">
        <f>IFERROR(IF($E310="","",IF($J310&gt;$E310,($E310/$J310)-1,"")),"")</f>
      </c>
      <c r="L310" s="159" t="str">
        <f t="shared" si="67"/>
        <v/>
      </c>
      <c r="M310" s="160" t="str">
        <f>IFERROR(IF($F310="","",VLOOKUP($F310,'Data Mercado'!$A$7:$I$300,4,0)),"ND")</f>
      </c>
      <c r="N310" s="161" t="str">
        <f>IFERROR(IF($E310="","",IF($M310&gt;$E310,($E310/$M310)-1,"")),"")</f>
      </c>
      <c r="O310" s="159" t="str">
        <f t="shared" si="69"/>
        <v/>
      </c>
      <c r="P310" s="160" t="str">
        <f>IFERROR(IF($F310="","",VLOOKUP($F310,'Data Mercado'!$A$7:$I$300,5,0)),"ND")</f>
      </c>
      <c r="Q310" s="161" t="str">
        <f>IFERROR(IF($E310="","",IF($P310&gt;$E310,($E310/$P310)-1,"")),"")</f>
      </c>
      <c r="R310" s="159" t="str">
        <f t="shared" si="71"/>
        <v/>
      </c>
      <c r="S310" s="160" t="str">
        <f>IFERROR(IF($F310="","",VLOOKUP($F310,'Data Mercado'!$A$7:$I$300,6,0)),"ND")</f>
      </c>
      <c r="T310" s="161" t="str">
        <f>IFERROR(IF($E310="","",IF($S310&gt;$E310,($E310/$S310)-1,"")),"")</f>
      </c>
      <c r="U310" s="159" t="str">
        <f t="shared" si="73"/>
        <v/>
      </c>
      <c r="V310" s="160" t="str">
        <f>IFERROR(IF($F310="","",VLOOKUP($F310,'Data Mercado'!$A$7:$I$300,7,0)),"ND")</f>
      </c>
      <c r="W310" s="161" t="str">
        <f>IFERROR(IF($E310="","",IF($V310&gt;$E310,($E310/$V310)-1,"")),"")</f>
      </c>
      <c r="X310" s="159" t="str">
        <f t="shared" si="75"/>
        <v/>
      </c>
      <c r="Y310" s="160" t="str">
        <f>IFERROR(IF($F310="","",VLOOKUP($F310,'Data Mercado'!$A$7:$I$300,8,0)),"ND")</f>
      </c>
      <c r="Z310" s="161" t="str">
        <f>IFERROR(IF($E310="","",IF($Y310&gt;$E310,($E310/$Y310)-1,"")),"")</f>
      </c>
      <c r="AA310" s="159" t="str">
        <f t="shared" si="77"/>
        <v/>
      </c>
      <c r="AB310" s="160" t="str">
        <f>IFERROR(IF($F310="","",VLOOKUP($F310,'Data Mercado'!$A$7:$I$300,9,0)),"ND")</f>
      </c>
      <c r="AC310" s="161" t="str">
        <f>IFERROR(IF($E310="","",IF($AB310&gt;$E310,($E310/$AB310)-1,"")),"")</f>
      </c>
      <c r="AD310" s="159" t="str">
        <f t="shared" si="79"/>
        <v/>
      </c>
    </row>
    <row r="311" spans="1:30" s="162" customFormat="1" ht="19" customHeight="1">
      <c r="A311" s="164"/>
      <c r="B311" s="165"/>
      <c r="C311" s="143"/>
      <c r="D311" s="143"/>
      <c r="E311" s="196"/>
      <c r="F311" s="160"/>
      <c r="G311" s="160" t="str">
        <f>IFERROR(IF($F311="","",VLOOKUP($F311,'Data Mercado'!$A$7:$I$300,2,0)),"ND")</f>
      </c>
      <c r="H311" s="161" t="str">
        <f>IFERROR(IF($E311="","",IF($G311&gt;$E311,($E311/$G311)-1,"")),"")</f>
      </c>
      <c r="I311" s="159" t="str">
        <f t="shared" si="65"/>
        <v/>
      </c>
      <c r="J311" s="160" t="str">
        <f>IFERROR(IF($F311="","",VLOOKUP($F311,'Data Mercado'!$A$7:$I$300,3,0)),"ND")</f>
      </c>
      <c r="K311" s="161" t="str">
        <f>IFERROR(IF($E311="","",IF($J311&gt;$E311,($E311/$J311)-1,"")),"")</f>
      </c>
      <c r="L311" s="159" t="str">
        <f t="shared" si="67"/>
        <v/>
      </c>
      <c r="M311" s="160" t="str">
        <f>IFERROR(IF($F311="","",VLOOKUP($F311,'Data Mercado'!$A$7:$I$300,4,0)),"ND")</f>
      </c>
      <c r="N311" s="161" t="str">
        <f>IFERROR(IF($E311="","",IF($M311&gt;$E311,($E311/$M311)-1,"")),"")</f>
      </c>
      <c r="O311" s="159" t="str">
        <f t="shared" si="69"/>
        <v/>
      </c>
      <c r="P311" s="160" t="str">
        <f>IFERROR(IF($F311="","",VLOOKUP($F311,'Data Mercado'!$A$7:$I$300,5,0)),"ND")</f>
      </c>
      <c r="Q311" s="161" t="str">
        <f>IFERROR(IF($E311="","",IF($P311&gt;$E311,($E311/$P311)-1,"")),"")</f>
      </c>
      <c r="R311" s="159" t="str">
        <f t="shared" si="71"/>
        <v/>
      </c>
      <c r="S311" s="160" t="str">
        <f>IFERROR(IF($F311="","",VLOOKUP($F311,'Data Mercado'!$A$7:$I$300,6,0)),"ND")</f>
      </c>
      <c r="T311" s="161" t="str">
        <f>IFERROR(IF($E311="","",IF($S311&gt;$E311,($E311/$S311)-1,"")),"")</f>
      </c>
      <c r="U311" s="159" t="str">
        <f t="shared" si="73"/>
        <v/>
      </c>
      <c r="V311" s="160" t="str">
        <f>IFERROR(IF($F311="","",VLOOKUP($F311,'Data Mercado'!$A$7:$I$300,7,0)),"ND")</f>
      </c>
      <c r="W311" s="161" t="str">
        <f>IFERROR(IF($E311="","",IF($V311&gt;$E311,($E311/$V311)-1,"")),"")</f>
      </c>
      <c r="X311" s="159" t="str">
        <f t="shared" si="75"/>
        <v/>
      </c>
      <c r="Y311" s="160" t="str">
        <f>IFERROR(IF($F311="","",VLOOKUP($F311,'Data Mercado'!$A$7:$I$300,8,0)),"ND")</f>
      </c>
      <c r="Z311" s="161" t="str">
        <f>IFERROR(IF($E311="","",IF($Y311&gt;$E311,($E311/$Y311)-1,"")),"")</f>
      </c>
      <c r="AA311" s="159" t="str">
        <f t="shared" si="77"/>
        <v/>
      </c>
      <c r="AB311" s="160" t="str">
        <f>IFERROR(IF($F311="","",VLOOKUP($F311,'Data Mercado'!$A$7:$I$300,9,0)),"ND")</f>
      </c>
      <c r="AC311" s="161" t="str">
        <f>IFERROR(IF($E311="","",IF($AB311&gt;$E311,($E311/$AB311)-1,"")),"")</f>
      </c>
      <c r="AD311" s="159" t="str">
        <f t="shared" si="79"/>
        <v/>
      </c>
    </row>
    <row r="312" spans="1:30" s="162" customFormat="1" ht="19" customHeight="1">
      <c r="A312" s="164"/>
      <c r="B312" s="165"/>
      <c r="C312" s="143"/>
      <c r="D312" s="143"/>
      <c r="E312" s="196"/>
      <c r="F312" s="160"/>
      <c r="G312" s="160" t="str">
        <f>IFERROR(IF($F312="","",VLOOKUP($F312,'Data Mercado'!$A$7:$I$300,2,0)),"ND")</f>
      </c>
      <c r="H312" s="161" t="str">
        <f>IFERROR(IF($E312="","",IF($G312&gt;$E312,($E312/$G312)-1,"")),"")</f>
      </c>
      <c r="I312" s="159" t="str">
        <f t="shared" si="65"/>
        <v/>
      </c>
      <c r="J312" s="160" t="str">
        <f>IFERROR(IF($F312="","",VLOOKUP($F312,'Data Mercado'!$A$7:$I$300,3,0)),"ND")</f>
      </c>
      <c r="K312" s="161" t="str">
        <f>IFERROR(IF($E312="","",IF($J312&gt;$E312,($E312/$J312)-1,"")),"")</f>
      </c>
      <c r="L312" s="159" t="str">
        <f t="shared" si="67"/>
        <v/>
      </c>
      <c r="M312" s="160" t="str">
        <f>IFERROR(IF($F312="","",VLOOKUP($F312,'Data Mercado'!$A$7:$I$300,4,0)),"ND")</f>
      </c>
      <c r="N312" s="161" t="str">
        <f>IFERROR(IF($E312="","",IF($M312&gt;$E312,($E312/$M312)-1,"")),"")</f>
      </c>
      <c r="O312" s="159" t="str">
        <f t="shared" si="69"/>
        <v/>
      </c>
      <c r="P312" s="160" t="str">
        <f>IFERROR(IF($F312="","",VLOOKUP($F312,'Data Mercado'!$A$7:$I$300,5,0)),"ND")</f>
      </c>
      <c r="Q312" s="161" t="str">
        <f>IFERROR(IF($E312="","",IF($P312&gt;$E312,($E312/$P312)-1,"")),"")</f>
      </c>
      <c r="R312" s="159" t="str">
        <f t="shared" si="71"/>
        <v/>
      </c>
      <c r="S312" s="160" t="str">
        <f>IFERROR(IF($F312="","",VLOOKUP($F312,'Data Mercado'!$A$7:$I$300,6,0)),"ND")</f>
      </c>
      <c r="T312" s="161" t="str">
        <f>IFERROR(IF($E312="","",IF($S312&gt;$E312,($E312/$S312)-1,"")),"")</f>
      </c>
      <c r="U312" s="159" t="str">
        <f t="shared" si="73"/>
        <v/>
      </c>
      <c r="V312" s="160" t="str">
        <f>IFERROR(IF($F312="","",VLOOKUP($F312,'Data Mercado'!$A$7:$I$300,7,0)),"ND")</f>
      </c>
      <c r="W312" s="161" t="str">
        <f>IFERROR(IF($E312="","",IF($V312&gt;$E312,($E312/$V312)-1,"")),"")</f>
      </c>
      <c r="X312" s="159" t="str">
        <f t="shared" si="75"/>
        <v/>
      </c>
      <c r="Y312" s="160" t="str">
        <f>IFERROR(IF($F312="","",VLOOKUP($F312,'Data Mercado'!$A$7:$I$300,8,0)),"ND")</f>
      </c>
      <c r="Z312" s="161" t="str">
        <f>IFERROR(IF($E312="","",IF($Y312&gt;$E312,($E312/$Y312)-1,"")),"")</f>
      </c>
      <c r="AA312" s="159" t="str">
        <f t="shared" si="77"/>
        <v/>
      </c>
      <c r="AB312" s="160" t="str">
        <f>IFERROR(IF($F312="","",VLOOKUP($F312,'Data Mercado'!$A$7:$I$300,9,0)),"ND")</f>
      </c>
      <c r="AC312" s="161" t="str">
        <f>IFERROR(IF($E312="","",IF($AB312&gt;$E312,($E312/$AB312)-1,"")),"")</f>
      </c>
      <c r="AD312" s="159" t="str">
        <f t="shared" si="79"/>
        <v/>
      </c>
    </row>
    <row r="313" spans="1:30" s="162" customFormat="1" ht="19" customHeight="1">
      <c r="A313" s="164"/>
      <c r="B313" s="165"/>
      <c r="C313" s="143"/>
      <c r="D313" s="143"/>
      <c r="E313" s="196"/>
      <c r="F313" s="160"/>
      <c r="G313" s="160" t="str">
        <f>IFERROR(IF($F313="","",VLOOKUP($F313,'Data Mercado'!$A$7:$I$300,2,0)),"ND")</f>
      </c>
      <c r="H313" s="161" t="str">
        <f>IFERROR(IF($E313="","",IF($G313&gt;$E313,($E313/$G313)-1,"")),"")</f>
      </c>
      <c r="I313" s="159" t="str">
        <f t="shared" si="65"/>
        <v/>
      </c>
      <c r="J313" s="160" t="str">
        <f>IFERROR(IF($F313="","",VLOOKUP($F313,'Data Mercado'!$A$7:$I$300,3,0)),"ND")</f>
      </c>
      <c r="K313" s="161" t="str">
        <f>IFERROR(IF($E313="","",IF($J313&gt;$E313,($E313/$J313)-1,"")),"")</f>
      </c>
      <c r="L313" s="159" t="str">
        <f t="shared" si="67"/>
        <v/>
      </c>
      <c r="M313" s="160" t="str">
        <f>IFERROR(IF($F313="","",VLOOKUP($F313,'Data Mercado'!$A$7:$I$300,4,0)),"ND")</f>
      </c>
      <c r="N313" s="161" t="str">
        <f>IFERROR(IF($E313="","",IF($M313&gt;$E313,($E313/$M313)-1,"")),"")</f>
      </c>
      <c r="O313" s="159" t="str">
        <f t="shared" si="69"/>
        <v/>
      </c>
      <c r="P313" s="160" t="str">
        <f>IFERROR(IF($F313="","",VLOOKUP($F313,'Data Mercado'!$A$7:$I$300,5,0)),"ND")</f>
      </c>
      <c r="Q313" s="161" t="str">
        <f>IFERROR(IF($E313="","",IF($P313&gt;$E313,($E313/$P313)-1,"")),"")</f>
      </c>
      <c r="R313" s="159" t="str">
        <f t="shared" si="71"/>
        <v/>
      </c>
      <c r="S313" s="160" t="str">
        <f>IFERROR(IF($F313="","",VLOOKUP($F313,'Data Mercado'!$A$7:$I$300,6,0)),"ND")</f>
      </c>
      <c r="T313" s="161" t="str">
        <f>IFERROR(IF($E313="","",IF($S313&gt;$E313,($E313/$S313)-1,"")),"")</f>
      </c>
      <c r="U313" s="159" t="str">
        <f t="shared" si="73"/>
        <v/>
      </c>
      <c r="V313" s="160" t="str">
        <f>IFERROR(IF($F313="","",VLOOKUP($F313,'Data Mercado'!$A$7:$I$300,7,0)),"ND")</f>
      </c>
      <c r="W313" s="161" t="str">
        <f>IFERROR(IF($E313="","",IF($V313&gt;$E313,($E313/$V313)-1,"")),"")</f>
      </c>
      <c r="X313" s="159" t="str">
        <f t="shared" si="75"/>
        <v/>
      </c>
      <c r="Y313" s="160" t="str">
        <f>IFERROR(IF($F313="","",VLOOKUP($F313,'Data Mercado'!$A$7:$I$300,8,0)),"ND")</f>
      </c>
      <c r="Z313" s="161" t="str">
        <f>IFERROR(IF($E313="","",IF($Y313&gt;$E313,($E313/$Y313)-1,"")),"")</f>
      </c>
      <c r="AA313" s="159" t="str">
        <f t="shared" si="77"/>
        <v/>
      </c>
      <c r="AB313" s="160" t="str">
        <f>IFERROR(IF($F313="","",VLOOKUP($F313,'Data Mercado'!$A$7:$I$300,9,0)),"ND")</f>
      </c>
      <c r="AC313" s="161" t="str">
        <f>IFERROR(IF($E313="","",IF($AB313&gt;$E313,($E313/$AB313)-1,"")),"")</f>
      </c>
      <c r="AD313" s="159" t="str">
        <f t="shared" si="79"/>
        <v/>
      </c>
    </row>
    <row r="314" spans="1:30" s="162" customFormat="1" ht="19" customHeight="1">
      <c r="A314" s="164"/>
      <c r="B314" s="165"/>
      <c r="C314" s="143"/>
      <c r="D314" s="143"/>
      <c r="E314" s="196"/>
      <c r="F314" s="160"/>
      <c r="G314" s="160" t="str">
        <f>IFERROR(IF($F314="","",VLOOKUP($F314,'Data Mercado'!$A$7:$I$300,2,0)),"ND")</f>
      </c>
      <c r="H314" s="161" t="str">
        <f>IFERROR(IF($E314="","",IF($G314&gt;$E314,($E314/$G314)-1,"")),"")</f>
      </c>
      <c r="I314" s="159" t="str">
        <f t="shared" si="65"/>
        <v/>
      </c>
      <c r="J314" s="160" t="str">
        <f>IFERROR(IF($F314="","",VLOOKUP($F314,'Data Mercado'!$A$7:$I$300,3,0)),"ND")</f>
      </c>
      <c r="K314" s="161" t="str">
        <f>IFERROR(IF($E314="","",IF($J314&gt;$E314,($E314/$J314)-1,"")),"")</f>
      </c>
      <c r="L314" s="159" t="str">
        <f t="shared" si="67"/>
        <v/>
      </c>
      <c r="M314" s="160" t="str">
        <f>IFERROR(IF($F314="","",VLOOKUP($F314,'Data Mercado'!$A$7:$I$300,4,0)),"ND")</f>
      </c>
      <c r="N314" s="161" t="str">
        <f>IFERROR(IF($E314="","",IF($M314&gt;$E314,($E314/$M314)-1,"")),"")</f>
      </c>
      <c r="O314" s="159" t="str">
        <f t="shared" si="69"/>
        <v/>
      </c>
      <c r="P314" s="160" t="str">
        <f>IFERROR(IF($F314="","",VLOOKUP($F314,'Data Mercado'!$A$7:$I$300,5,0)),"ND")</f>
      </c>
      <c r="Q314" s="161" t="str">
        <f>IFERROR(IF($E314="","",IF($P314&gt;$E314,($E314/$P314)-1,"")),"")</f>
      </c>
      <c r="R314" s="159" t="str">
        <f t="shared" si="71"/>
        <v/>
      </c>
      <c r="S314" s="160" t="str">
        <f>IFERROR(IF($F314="","",VLOOKUP($F314,'Data Mercado'!$A$7:$I$300,6,0)),"ND")</f>
      </c>
      <c r="T314" s="161" t="str">
        <f>IFERROR(IF($E314="","",IF($S314&gt;$E314,($E314/$S314)-1,"")),"")</f>
      </c>
      <c r="U314" s="159" t="str">
        <f t="shared" si="73"/>
        <v/>
      </c>
      <c r="V314" s="160" t="str">
        <f>IFERROR(IF($F314="","",VLOOKUP($F314,'Data Mercado'!$A$7:$I$300,7,0)),"ND")</f>
      </c>
      <c r="W314" s="161" t="str">
        <f>IFERROR(IF($E314="","",IF($V314&gt;$E314,($E314/$V314)-1,"")),"")</f>
      </c>
      <c r="X314" s="159" t="str">
        <f t="shared" si="75"/>
        <v/>
      </c>
      <c r="Y314" s="160" t="str">
        <f>IFERROR(IF($F314="","",VLOOKUP($F314,'Data Mercado'!$A$7:$I$300,8,0)),"ND")</f>
      </c>
      <c r="Z314" s="161" t="str">
        <f>IFERROR(IF($E314="","",IF($Y314&gt;$E314,($E314/$Y314)-1,"")),"")</f>
      </c>
      <c r="AA314" s="159" t="str">
        <f t="shared" si="77"/>
        <v/>
      </c>
      <c r="AB314" s="160" t="str">
        <f>IFERROR(IF($F314="","",VLOOKUP($F314,'Data Mercado'!$A$7:$I$300,9,0)),"ND")</f>
      </c>
      <c r="AC314" s="161" t="str">
        <f>IFERROR(IF($E314="","",IF($AB314&gt;$E314,($E314/$AB314)-1,"")),"")</f>
      </c>
      <c r="AD314" s="159" t="str">
        <f t="shared" si="79"/>
        <v/>
      </c>
    </row>
    <row r="315" spans="1:30" s="162" customFormat="1" ht="19" customHeight="1">
      <c r="A315" s="164"/>
      <c r="B315" s="165"/>
      <c r="C315" s="143"/>
      <c r="D315" s="143"/>
      <c r="E315" s="196"/>
      <c r="F315" s="160"/>
      <c r="G315" s="160" t="str">
        <f>IFERROR(IF($F315="","",VLOOKUP($F315,'Data Mercado'!$A$7:$I$300,2,0)),"ND")</f>
      </c>
      <c r="H315" s="161" t="str">
        <f>IFERROR(IF($E315="","",IF($G315&gt;$E315,($E315/$G315)-1,"")),"")</f>
      </c>
      <c r="I315" s="159" t="str">
        <f t="shared" si="65"/>
        <v/>
      </c>
      <c r="J315" s="160" t="str">
        <f>IFERROR(IF($F315="","",VLOOKUP($F315,'Data Mercado'!$A$7:$I$300,3,0)),"ND")</f>
      </c>
      <c r="K315" s="161" t="str">
        <f>IFERROR(IF($E315="","",IF($J315&gt;$E315,($E315/$J315)-1,"")),"")</f>
      </c>
      <c r="L315" s="159" t="str">
        <f t="shared" si="67"/>
        <v/>
      </c>
      <c r="M315" s="160" t="str">
        <f>IFERROR(IF($F315="","",VLOOKUP($F315,'Data Mercado'!$A$7:$I$300,4,0)),"ND")</f>
      </c>
      <c r="N315" s="161" t="str">
        <f>IFERROR(IF($E315="","",IF($M315&gt;$E315,($E315/$M315)-1,"")),"")</f>
      </c>
      <c r="O315" s="159" t="str">
        <f t="shared" si="69"/>
        <v/>
      </c>
      <c r="P315" s="160" t="str">
        <f>IFERROR(IF($F315="","",VLOOKUP($F315,'Data Mercado'!$A$7:$I$300,5,0)),"ND")</f>
      </c>
      <c r="Q315" s="161" t="str">
        <f>IFERROR(IF($E315="","",IF($P315&gt;$E315,($E315/$P315)-1,"")),"")</f>
      </c>
      <c r="R315" s="159" t="str">
        <f t="shared" si="71"/>
        <v/>
      </c>
      <c r="S315" s="160" t="str">
        <f>IFERROR(IF($F315="","",VLOOKUP($F315,'Data Mercado'!$A$7:$I$300,6,0)),"ND")</f>
      </c>
      <c r="T315" s="161" t="str">
        <f>IFERROR(IF($E315="","",IF($S315&gt;$E315,($E315/$S315)-1,"")),"")</f>
      </c>
      <c r="U315" s="159" t="str">
        <f t="shared" si="73"/>
        <v/>
      </c>
      <c r="V315" s="160" t="str">
        <f>IFERROR(IF($F315="","",VLOOKUP($F315,'Data Mercado'!$A$7:$I$300,7,0)),"ND")</f>
      </c>
      <c r="W315" s="161" t="str">
        <f>IFERROR(IF($E315="","",IF($V315&gt;$E315,($E315/$V315)-1,"")),"")</f>
      </c>
      <c r="X315" s="159" t="str">
        <f t="shared" si="75"/>
        <v/>
      </c>
      <c r="Y315" s="160" t="str">
        <f>IFERROR(IF($F315="","",VLOOKUP($F315,'Data Mercado'!$A$7:$I$300,8,0)),"ND")</f>
      </c>
      <c r="Z315" s="161" t="str">
        <f>IFERROR(IF($E315="","",IF($Y315&gt;$E315,($E315/$Y315)-1,"")),"")</f>
      </c>
      <c r="AA315" s="159" t="str">
        <f t="shared" si="77"/>
        <v/>
      </c>
      <c r="AB315" s="160" t="str">
        <f>IFERROR(IF($F315="","",VLOOKUP($F315,'Data Mercado'!$A$7:$I$300,9,0)),"ND")</f>
      </c>
      <c r="AC315" s="161" t="str">
        <f>IFERROR(IF($E315="","",IF($AB315&gt;$E315,($E315/$AB315)-1,"")),"")</f>
      </c>
      <c r="AD315" s="159" t="str">
        <f t="shared" si="79"/>
        <v/>
      </c>
    </row>
    <row r="316" spans="1:30" s="162" customFormat="1" ht="19" customHeight="1">
      <c r="A316" s="164"/>
      <c r="B316" s="165"/>
      <c r="C316" s="143"/>
      <c r="D316" s="143"/>
      <c r="E316" s="196"/>
      <c r="F316" s="160"/>
      <c r="G316" s="160" t="str">
        <f>IFERROR(IF($F316="","",VLOOKUP($F316,'Data Mercado'!$A$7:$I$300,2,0)),"ND")</f>
      </c>
      <c r="H316" s="161" t="str">
        <f>IFERROR(IF($E316="","",IF($G316&gt;$E316,($E316/$G316)-1,"")),"")</f>
      </c>
      <c r="I316" s="159" t="str">
        <f t="shared" si="65"/>
        <v/>
      </c>
      <c r="J316" s="160" t="str">
        <f>IFERROR(IF($F316="","",VLOOKUP($F316,'Data Mercado'!$A$7:$I$300,3,0)),"ND")</f>
      </c>
      <c r="K316" s="161" t="str">
        <f>IFERROR(IF($E316="","",IF($J316&gt;$E316,($E316/$J316)-1,"")),"")</f>
      </c>
      <c r="L316" s="159" t="str">
        <f t="shared" si="67"/>
        <v/>
      </c>
      <c r="M316" s="160" t="str">
        <f>IFERROR(IF($F316="","",VLOOKUP($F316,'Data Mercado'!$A$7:$I$300,4,0)),"ND")</f>
      </c>
      <c r="N316" s="161" t="str">
        <f>IFERROR(IF($E316="","",IF($M316&gt;$E316,($E316/$M316)-1,"")),"")</f>
      </c>
      <c r="O316" s="159" t="str">
        <f t="shared" si="69"/>
        <v/>
      </c>
      <c r="P316" s="160" t="str">
        <f>IFERROR(IF($F316="","",VLOOKUP($F316,'Data Mercado'!$A$7:$I$300,5,0)),"ND")</f>
      </c>
      <c r="Q316" s="161" t="str">
        <f>IFERROR(IF($E316="","",IF($P316&gt;$E316,($E316/$P316)-1,"")),"")</f>
      </c>
      <c r="R316" s="159" t="str">
        <f t="shared" si="71"/>
        <v/>
      </c>
      <c r="S316" s="160" t="str">
        <f>IFERROR(IF($F316="","",VLOOKUP($F316,'Data Mercado'!$A$7:$I$300,6,0)),"ND")</f>
      </c>
      <c r="T316" s="161" t="str">
        <f>IFERROR(IF($E316="","",IF($S316&gt;$E316,($E316/$S316)-1,"")),"")</f>
      </c>
      <c r="U316" s="159" t="str">
        <f t="shared" si="73"/>
        <v/>
      </c>
      <c r="V316" s="160" t="str">
        <f>IFERROR(IF($F316="","",VLOOKUP($F316,'Data Mercado'!$A$7:$I$300,7,0)),"ND")</f>
      </c>
      <c r="W316" s="161" t="str">
        <f>IFERROR(IF($E316="","",IF($V316&gt;$E316,($E316/$V316)-1,"")),"")</f>
      </c>
      <c r="X316" s="159" t="str">
        <f t="shared" si="75"/>
        <v/>
      </c>
      <c r="Y316" s="160" t="str">
        <f>IFERROR(IF($F316="","",VLOOKUP($F316,'Data Mercado'!$A$7:$I$300,8,0)),"ND")</f>
      </c>
      <c r="Z316" s="161" t="str">
        <f>IFERROR(IF($E316="","",IF($Y316&gt;$E316,($E316/$Y316)-1,"")),"")</f>
      </c>
      <c r="AA316" s="159" t="str">
        <f t="shared" si="77"/>
        <v/>
      </c>
      <c r="AB316" s="160" t="str">
        <f>IFERROR(IF($F316="","",VLOOKUP($F316,'Data Mercado'!$A$7:$I$300,9,0)),"ND")</f>
      </c>
      <c r="AC316" s="161" t="str">
        <f>IFERROR(IF($E316="","",IF($AB316&gt;$E316,($E316/$AB316)-1,"")),"")</f>
      </c>
      <c r="AD316" s="159" t="str">
        <f t="shared" si="79"/>
        <v/>
      </c>
    </row>
    <row r="317" spans="1:30" s="162" customFormat="1" ht="19" customHeight="1">
      <c r="A317" s="164"/>
      <c r="B317" s="165"/>
      <c r="C317" s="143"/>
      <c r="D317" s="143"/>
      <c r="E317" s="196"/>
      <c r="F317" s="160"/>
      <c r="G317" s="160" t="str">
        <f>IFERROR(IF($F317="","",VLOOKUP($F317,'Data Mercado'!$A$7:$I$300,2,0)),"ND")</f>
      </c>
      <c r="H317" s="161" t="str">
        <f>IFERROR(IF($E317="","",IF($G317&gt;$E317,($E317/$G317)-1,"")),"")</f>
      </c>
      <c r="I317" s="159" t="str">
        <f t="shared" si="65"/>
        <v/>
      </c>
      <c r="J317" s="160" t="str">
        <f>IFERROR(IF($F317="","",VLOOKUP($F317,'Data Mercado'!$A$7:$I$300,3,0)),"ND")</f>
      </c>
      <c r="K317" s="161" t="str">
        <f>IFERROR(IF($E317="","",IF($J317&gt;$E317,($E317/$J317)-1,"")),"")</f>
      </c>
      <c r="L317" s="159" t="str">
        <f t="shared" si="67"/>
        <v/>
      </c>
      <c r="M317" s="160" t="str">
        <f>IFERROR(IF($F317="","",VLOOKUP($F317,'Data Mercado'!$A$7:$I$300,4,0)),"ND")</f>
      </c>
      <c r="N317" s="161" t="str">
        <f>IFERROR(IF($E317="","",IF($M317&gt;$E317,($E317/$M317)-1,"")),"")</f>
      </c>
      <c r="O317" s="159" t="str">
        <f t="shared" si="69"/>
        <v/>
      </c>
      <c r="P317" s="160" t="str">
        <f>IFERROR(IF($F317="","",VLOOKUP($F317,'Data Mercado'!$A$7:$I$300,5,0)),"ND")</f>
      </c>
      <c r="Q317" s="161" t="str">
        <f>IFERROR(IF($E317="","",IF($P317&gt;$E317,($E317/$P317)-1,"")),"")</f>
      </c>
      <c r="R317" s="159" t="str">
        <f t="shared" si="71"/>
        <v/>
      </c>
      <c r="S317" s="160" t="str">
        <f>IFERROR(IF($F317="","",VLOOKUP($F317,'Data Mercado'!$A$7:$I$300,6,0)),"ND")</f>
      </c>
      <c r="T317" s="161" t="str">
        <f>IFERROR(IF($E317="","",IF($S317&gt;$E317,($E317/$S317)-1,"")),"")</f>
      </c>
      <c r="U317" s="159" t="str">
        <f t="shared" si="73"/>
        <v/>
      </c>
      <c r="V317" s="160" t="str">
        <f>IFERROR(IF($F317="","",VLOOKUP($F317,'Data Mercado'!$A$7:$I$300,7,0)),"ND")</f>
      </c>
      <c r="W317" s="161" t="str">
        <f>IFERROR(IF($E317="","",IF($V317&gt;$E317,($E317/$V317)-1,"")),"")</f>
      </c>
      <c r="X317" s="159" t="str">
        <f t="shared" si="75"/>
        <v/>
      </c>
      <c r="Y317" s="160" t="str">
        <f>IFERROR(IF($F317="","",VLOOKUP($F317,'Data Mercado'!$A$7:$I$300,8,0)),"ND")</f>
      </c>
      <c r="Z317" s="161" t="str">
        <f>IFERROR(IF($E317="","",IF($Y317&gt;$E317,($E317/$Y317)-1,"")),"")</f>
      </c>
      <c r="AA317" s="159" t="str">
        <f t="shared" si="77"/>
        <v/>
      </c>
      <c r="AB317" s="160" t="str">
        <f>IFERROR(IF($F317="","",VLOOKUP($F317,'Data Mercado'!$A$7:$I$300,9,0)),"ND")</f>
      </c>
      <c r="AC317" s="161" t="str">
        <f>IFERROR(IF($E317="","",IF($AB317&gt;$E317,($E317/$AB317)-1,"")),"")</f>
      </c>
      <c r="AD317" s="159" t="str">
        <f t="shared" si="79"/>
        <v/>
      </c>
    </row>
    <row r="318" spans="1:30" s="162" customFormat="1" ht="19" customHeight="1">
      <c r="A318" s="164"/>
      <c r="B318" s="165"/>
      <c r="C318" s="143"/>
      <c r="D318" s="143"/>
      <c r="E318" s="196"/>
      <c r="F318" s="160"/>
      <c r="G318" s="160" t="str">
        <f>IFERROR(IF($F318="","",VLOOKUP($F318,'Data Mercado'!$A$7:$I$300,2,0)),"ND")</f>
      </c>
      <c r="H318" s="161" t="str">
        <f>IFERROR(IF($E318="","",IF($G318&gt;$E318,($E318/$G318)-1,"")),"")</f>
      </c>
      <c r="I318" s="159" t="str">
        <f t="shared" si="65"/>
        <v/>
      </c>
      <c r="J318" s="160" t="str">
        <f>IFERROR(IF($F318="","",VLOOKUP($F318,'Data Mercado'!$A$7:$I$300,3,0)),"ND")</f>
      </c>
      <c r="K318" s="161" t="str">
        <f>IFERROR(IF($E318="","",IF($J318&gt;$E318,($E318/$J318)-1,"")),"")</f>
      </c>
      <c r="L318" s="159" t="str">
        <f t="shared" si="67"/>
        <v/>
      </c>
      <c r="M318" s="160" t="str">
        <f>IFERROR(IF($F318="","",VLOOKUP($F318,'Data Mercado'!$A$7:$I$300,4,0)),"ND")</f>
      </c>
      <c r="N318" s="161" t="str">
        <f>IFERROR(IF($E318="","",IF($M318&gt;$E318,($E318/$M318)-1,"")),"")</f>
      </c>
      <c r="O318" s="159" t="str">
        <f t="shared" si="69"/>
        <v/>
      </c>
      <c r="P318" s="160" t="str">
        <f>IFERROR(IF($F318="","",VLOOKUP($F318,'Data Mercado'!$A$7:$I$300,5,0)),"ND")</f>
      </c>
      <c r="Q318" s="161" t="str">
        <f>IFERROR(IF($E318="","",IF($P318&gt;$E318,($E318/$P318)-1,"")),"")</f>
      </c>
      <c r="R318" s="159" t="str">
        <f t="shared" si="71"/>
        <v/>
      </c>
      <c r="S318" s="160" t="str">
        <f>IFERROR(IF($F318="","",VLOOKUP($F318,'Data Mercado'!$A$7:$I$300,6,0)),"ND")</f>
      </c>
      <c r="T318" s="161" t="str">
        <f>IFERROR(IF($E318="","",IF($S318&gt;$E318,($E318/$S318)-1,"")),"")</f>
      </c>
      <c r="U318" s="159" t="str">
        <f t="shared" si="73"/>
        <v/>
      </c>
      <c r="V318" s="160" t="str">
        <f>IFERROR(IF($F318="","",VLOOKUP($F318,'Data Mercado'!$A$7:$I$300,7,0)),"ND")</f>
      </c>
      <c r="W318" s="161" t="str">
        <f>IFERROR(IF($E318="","",IF($V318&gt;$E318,($E318/$V318)-1,"")),"")</f>
      </c>
      <c r="X318" s="159" t="str">
        <f t="shared" si="75"/>
        <v/>
      </c>
      <c r="Y318" s="160" t="str">
        <f>IFERROR(IF($F318="","",VLOOKUP($F318,'Data Mercado'!$A$7:$I$300,8,0)),"ND")</f>
      </c>
      <c r="Z318" s="161" t="str">
        <f>IFERROR(IF($E318="","",IF($Y318&gt;$E318,($E318/$Y318)-1,"")),"")</f>
      </c>
      <c r="AA318" s="159" t="str">
        <f t="shared" si="77"/>
        <v/>
      </c>
      <c r="AB318" s="160" t="str">
        <f>IFERROR(IF($F318="","",VLOOKUP($F318,'Data Mercado'!$A$7:$I$300,9,0)),"ND")</f>
      </c>
      <c r="AC318" s="161" t="str">
        <f>IFERROR(IF($E318="","",IF($AB318&gt;$E318,($E318/$AB318)-1,"")),"")</f>
      </c>
      <c r="AD318" s="159" t="str">
        <f t="shared" si="79"/>
        <v/>
      </c>
    </row>
    <row r="319" spans="1:30" s="162" customFormat="1" ht="19" customHeight="1">
      <c r="A319" s="164"/>
      <c r="B319" s="165"/>
      <c r="C319" s="143"/>
      <c r="D319" s="143"/>
      <c r="E319" s="196"/>
      <c r="F319" s="160"/>
      <c r="G319" s="160" t="str">
        <f>IFERROR(IF($F319="","",VLOOKUP($F319,'Data Mercado'!$A$7:$I$300,2,0)),"ND")</f>
      </c>
      <c r="H319" s="161" t="str">
        <f>IFERROR(IF($E319="","",IF($G319&gt;$E319,($E319/$G319)-1,"")),"")</f>
      </c>
      <c r="I319" s="159" t="str">
        <f t="shared" si="65"/>
        <v/>
      </c>
      <c r="J319" s="160" t="str">
        <f>IFERROR(IF($F319="","",VLOOKUP($F319,'Data Mercado'!$A$7:$I$300,3,0)),"ND")</f>
      </c>
      <c r="K319" s="161" t="str">
        <f>IFERROR(IF($E319="","",IF($J319&gt;$E319,($E319/$J319)-1,"")),"")</f>
      </c>
      <c r="L319" s="159" t="str">
        <f t="shared" si="67"/>
        <v/>
      </c>
      <c r="M319" s="160" t="str">
        <f>IFERROR(IF($F319="","",VLOOKUP($F319,'Data Mercado'!$A$7:$I$300,4,0)),"ND")</f>
      </c>
      <c r="N319" s="161" t="str">
        <f>IFERROR(IF($E319="","",IF($M319&gt;$E319,($E319/$M319)-1,"")),"")</f>
      </c>
      <c r="O319" s="159" t="str">
        <f t="shared" si="69"/>
        <v/>
      </c>
      <c r="P319" s="160" t="str">
        <f>IFERROR(IF($F319="","",VLOOKUP($F319,'Data Mercado'!$A$7:$I$300,5,0)),"ND")</f>
      </c>
      <c r="Q319" s="161" t="str">
        <f>IFERROR(IF($E319="","",IF($P319&gt;$E319,($E319/$P319)-1,"")),"")</f>
      </c>
      <c r="R319" s="159" t="str">
        <f t="shared" si="71"/>
        <v/>
      </c>
      <c r="S319" s="160" t="str">
        <f>IFERROR(IF($F319="","",VLOOKUP($F319,'Data Mercado'!$A$7:$I$300,6,0)),"ND")</f>
      </c>
      <c r="T319" s="161" t="str">
        <f>IFERROR(IF($E319="","",IF($S319&gt;$E319,($E319/$S319)-1,"")),"")</f>
      </c>
      <c r="U319" s="159" t="str">
        <f t="shared" si="73"/>
        <v/>
      </c>
      <c r="V319" s="160" t="str">
        <f>IFERROR(IF($F319="","",VLOOKUP($F319,'Data Mercado'!$A$7:$I$300,7,0)),"ND")</f>
      </c>
      <c r="W319" s="161" t="str">
        <f>IFERROR(IF($E319="","",IF($V319&gt;$E319,($E319/$V319)-1,"")),"")</f>
      </c>
      <c r="X319" s="159" t="str">
        <f t="shared" si="75"/>
        <v/>
      </c>
      <c r="Y319" s="160" t="str">
        <f>IFERROR(IF($F319="","",VLOOKUP($F319,'Data Mercado'!$A$7:$I$300,8,0)),"ND")</f>
      </c>
      <c r="Z319" s="161" t="str">
        <f>IFERROR(IF($E319="","",IF($Y319&gt;$E319,($E319/$Y319)-1,"")),"")</f>
      </c>
      <c r="AA319" s="159" t="str">
        <f t="shared" si="77"/>
        <v/>
      </c>
      <c r="AB319" s="160" t="str">
        <f>IFERROR(IF($F319="","",VLOOKUP($F319,'Data Mercado'!$A$7:$I$300,9,0)),"ND")</f>
      </c>
      <c r="AC319" s="161" t="str">
        <f>IFERROR(IF($E319="","",IF($AB319&gt;$E319,($E319/$AB319)-1,"")),"")</f>
      </c>
      <c r="AD319" s="159" t="str">
        <f t="shared" si="79"/>
        <v/>
      </c>
    </row>
    <row r="320" spans="1:30" s="162" customFormat="1" ht="19" customHeight="1">
      <c r="A320" s="164"/>
      <c r="B320" s="165"/>
      <c r="C320" s="143"/>
      <c r="D320" s="143"/>
      <c r="E320" s="196"/>
      <c r="F320" s="160"/>
      <c r="G320" s="160" t="str">
        <f>IFERROR(IF($F320="","",VLOOKUP($F320,'Data Mercado'!$A$7:$I$300,2,0)),"ND")</f>
      </c>
      <c r="H320" s="161" t="str">
        <f>IFERROR(IF($E320="","",IF($G320&gt;$E320,($E320/$G320)-1,"")),"")</f>
      </c>
      <c r="I320" s="159" t="str">
        <f t="shared" si="65"/>
        <v/>
      </c>
      <c r="J320" s="160" t="str">
        <f>IFERROR(IF($F320="","",VLOOKUP($F320,'Data Mercado'!$A$7:$I$300,3,0)),"ND")</f>
      </c>
      <c r="K320" s="161" t="str">
        <f>IFERROR(IF($E320="","",IF($J320&gt;$E320,($E320/$J320)-1,"")),"")</f>
      </c>
      <c r="L320" s="159" t="str">
        <f t="shared" si="67"/>
        <v/>
      </c>
      <c r="M320" s="160" t="str">
        <f>IFERROR(IF($F320="","",VLOOKUP($F320,'Data Mercado'!$A$7:$I$300,4,0)),"ND")</f>
      </c>
      <c r="N320" s="161" t="str">
        <f>IFERROR(IF($E320="","",IF($M320&gt;$E320,($E320/$M320)-1,"")),"")</f>
      </c>
      <c r="O320" s="159" t="str">
        <f t="shared" si="69"/>
        <v/>
      </c>
      <c r="P320" s="160" t="str">
        <f>IFERROR(IF($F320="","",VLOOKUP($F320,'Data Mercado'!$A$7:$I$300,5,0)),"ND")</f>
      </c>
      <c r="Q320" s="161" t="str">
        <f>IFERROR(IF($E320="","",IF($P320&gt;$E320,($E320/$P320)-1,"")),"")</f>
      </c>
      <c r="R320" s="159" t="str">
        <f t="shared" si="71"/>
        <v/>
      </c>
      <c r="S320" s="160" t="str">
        <f>IFERROR(IF($F320="","",VLOOKUP($F320,'Data Mercado'!$A$7:$I$300,6,0)),"ND")</f>
      </c>
      <c r="T320" s="161" t="str">
        <f>IFERROR(IF($E320="","",IF($S320&gt;$E320,($E320/$S320)-1,"")),"")</f>
      </c>
      <c r="U320" s="159" t="str">
        <f t="shared" si="73"/>
        <v/>
      </c>
      <c r="V320" s="160" t="str">
        <f>IFERROR(IF($F320="","",VLOOKUP($F320,'Data Mercado'!$A$7:$I$300,7,0)),"ND")</f>
      </c>
      <c r="W320" s="161" t="str">
        <f>IFERROR(IF($E320="","",IF($V320&gt;$E320,($E320/$V320)-1,"")),"")</f>
      </c>
      <c r="X320" s="159" t="str">
        <f t="shared" si="75"/>
        <v/>
      </c>
      <c r="Y320" s="160" t="str">
        <f>IFERROR(IF($F320="","",VLOOKUP($F320,'Data Mercado'!$A$7:$I$300,8,0)),"ND")</f>
      </c>
      <c r="Z320" s="161" t="str">
        <f>IFERROR(IF($E320="","",IF($Y320&gt;$E320,($E320/$Y320)-1,"")),"")</f>
      </c>
      <c r="AA320" s="159" t="str">
        <f t="shared" si="77"/>
        <v/>
      </c>
      <c r="AB320" s="160" t="str">
        <f>IFERROR(IF($F320="","",VLOOKUP($F320,'Data Mercado'!$A$7:$I$300,9,0)),"ND")</f>
      </c>
      <c r="AC320" s="161" t="str">
        <f>IFERROR(IF($E320="","",IF($AB320&gt;$E320,($E320/$AB320)-1,"")),"")</f>
      </c>
      <c r="AD320" s="159" t="str">
        <f t="shared" si="79"/>
        <v/>
      </c>
    </row>
    <row r="321" spans="1:30" s="162" customFormat="1" ht="19" customHeight="1">
      <c r="A321" s="164"/>
      <c r="B321" s="165"/>
      <c r="C321" s="143"/>
      <c r="D321" s="143"/>
      <c r="E321" s="196"/>
      <c r="F321" s="160"/>
      <c r="G321" s="160" t="str">
        <f>IFERROR(IF($F321="","",VLOOKUP($F321,'Data Mercado'!$A$7:$I$300,2,0)),"ND")</f>
      </c>
      <c r="H321" s="161" t="str">
        <f>IFERROR(IF($E321="","",IF($G321&gt;$E321,($E321/$G321)-1,"")),"")</f>
      </c>
      <c r="I321" s="159" t="str">
        <f t="shared" si="65"/>
        <v/>
      </c>
      <c r="J321" s="160" t="str">
        <f>IFERROR(IF($F321="","",VLOOKUP($F321,'Data Mercado'!$A$7:$I$300,3,0)),"ND")</f>
      </c>
      <c r="K321" s="161" t="str">
        <f>IFERROR(IF($E321="","",IF($J321&gt;$E321,($E321/$J321)-1,"")),"")</f>
      </c>
      <c r="L321" s="159" t="str">
        <f t="shared" si="67"/>
        <v/>
      </c>
      <c r="M321" s="160" t="str">
        <f>IFERROR(IF($F321="","",VLOOKUP($F321,'Data Mercado'!$A$7:$I$300,4,0)),"ND")</f>
      </c>
      <c r="N321" s="161" t="str">
        <f>IFERROR(IF($E321="","",IF($M321&gt;$E321,($E321/$M321)-1,"")),"")</f>
      </c>
      <c r="O321" s="159" t="str">
        <f t="shared" si="69"/>
        <v/>
      </c>
      <c r="P321" s="160" t="str">
        <f>IFERROR(IF($F321="","",VLOOKUP($F321,'Data Mercado'!$A$7:$I$300,5,0)),"ND")</f>
      </c>
      <c r="Q321" s="161" t="str">
        <f>IFERROR(IF($E321="","",IF($P321&gt;$E321,($E321/$P321)-1,"")),"")</f>
      </c>
      <c r="R321" s="159" t="str">
        <f t="shared" si="71"/>
        <v/>
      </c>
      <c r="S321" s="160" t="str">
        <f>IFERROR(IF($F321="","",VLOOKUP($F321,'Data Mercado'!$A$7:$I$300,6,0)),"ND")</f>
      </c>
      <c r="T321" s="161" t="str">
        <f>IFERROR(IF($E321="","",IF($S321&gt;$E321,($E321/$S321)-1,"")),"")</f>
      </c>
      <c r="U321" s="159" t="str">
        <f t="shared" si="73"/>
        <v/>
      </c>
      <c r="V321" s="160" t="str">
        <f>IFERROR(IF($F321="","",VLOOKUP($F321,'Data Mercado'!$A$7:$I$300,7,0)),"ND")</f>
      </c>
      <c r="W321" s="161" t="str">
        <f>IFERROR(IF($E321="","",IF($V321&gt;$E321,($E321/$V321)-1,"")),"")</f>
      </c>
      <c r="X321" s="159" t="str">
        <f t="shared" si="75"/>
        <v/>
      </c>
      <c r="Y321" s="160" t="str">
        <f>IFERROR(IF($F321="","",VLOOKUP($F321,'Data Mercado'!$A$7:$I$300,8,0)),"ND")</f>
      </c>
      <c r="Z321" s="161" t="str">
        <f>IFERROR(IF($E321="","",IF($Y321&gt;$E321,($E321/$Y321)-1,"")),"")</f>
      </c>
      <c r="AA321" s="159" t="str">
        <f t="shared" si="77"/>
        <v/>
      </c>
      <c r="AB321" s="160" t="str">
        <f>IFERROR(IF($F321="","",VLOOKUP($F321,'Data Mercado'!$A$7:$I$300,9,0)),"ND")</f>
      </c>
      <c r="AC321" s="161" t="str">
        <f>IFERROR(IF($E321="","",IF($AB321&gt;$E321,($E321/$AB321)-1,"")),"")</f>
      </c>
      <c r="AD321" s="159" t="str">
        <f t="shared" si="79"/>
        <v/>
      </c>
    </row>
    <row r="322" spans="1:30" s="162" customFormat="1" ht="19" customHeight="1">
      <c r="A322" s="164"/>
      <c r="B322" s="165"/>
      <c r="C322" s="143"/>
      <c r="D322" s="143"/>
      <c r="E322" s="196"/>
      <c r="F322" s="160"/>
      <c r="G322" s="160" t="str">
        <f>IFERROR(IF($F322="","",VLOOKUP($F322,'Data Mercado'!$A$7:$I$300,2,0)),"ND")</f>
      </c>
      <c r="H322" s="161" t="str">
        <f>IFERROR(IF($E322="","",IF($G322&gt;$E322,($E322/$G322)-1,"")),"")</f>
      </c>
      <c r="I322" s="159" t="str">
        <f t="shared" si="65"/>
        <v/>
      </c>
      <c r="J322" s="160" t="str">
        <f>IFERROR(IF($F322="","",VLOOKUP($F322,'Data Mercado'!$A$7:$I$300,3,0)),"ND")</f>
      </c>
      <c r="K322" s="161" t="str">
        <f>IFERROR(IF($E322="","",IF($J322&gt;$E322,($E322/$J322)-1,"")),"")</f>
      </c>
      <c r="L322" s="159" t="str">
        <f t="shared" si="67"/>
        <v/>
      </c>
      <c r="M322" s="160" t="str">
        <f>IFERROR(IF($F322="","",VLOOKUP($F322,'Data Mercado'!$A$7:$I$300,4,0)),"ND")</f>
      </c>
      <c r="N322" s="161" t="str">
        <f>IFERROR(IF($E322="","",IF($M322&gt;$E322,($E322/$M322)-1,"")),"")</f>
      </c>
      <c r="O322" s="159" t="str">
        <f t="shared" si="69"/>
        <v/>
      </c>
      <c r="P322" s="160" t="str">
        <f>IFERROR(IF($F322="","",VLOOKUP($F322,'Data Mercado'!$A$7:$I$300,5,0)),"ND")</f>
      </c>
      <c r="Q322" s="161" t="str">
        <f>IFERROR(IF($E322="","",IF($P322&gt;$E322,($E322/$P322)-1,"")),"")</f>
      </c>
      <c r="R322" s="159" t="str">
        <f t="shared" si="71"/>
        <v/>
      </c>
      <c r="S322" s="160" t="str">
        <f>IFERROR(IF($F322="","",VLOOKUP($F322,'Data Mercado'!$A$7:$I$300,6,0)),"ND")</f>
      </c>
      <c r="T322" s="161" t="str">
        <f>IFERROR(IF($E322="","",IF($S322&gt;$E322,($E322/$S322)-1,"")),"")</f>
      </c>
      <c r="U322" s="159" t="str">
        <f t="shared" si="73"/>
        <v/>
      </c>
      <c r="V322" s="160" t="str">
        <f>IFERROR(IF($F322="","",VLOOKUP($F322,'Data Mercado'!$A$7:$I$300,7,0)),"ND")</f>
      </c>
      <c r="W322" s="161" t="str">
        <f>IFERROR(IF($E322="","",IF($V322&gt;$E322,($E322/$V322)-1,"")),"")</f>
      </c>
      <c r="X322" s="159" t="str">
        <f t="shared" si="75"/>
        <v/>
      </c>
      <c r="Y322" s="160" t="str">
        <f>IFERROR(IF($F322="","",VLOOKUP($F322,'Data Mercado'!$A$7:$I$300,8,0)),"ND")</f>
      </c>
      <c r="Z322" s="161" t="str">
        <f>IFERROR(IF($E322="","",IF($Y322&gt;$E322,($E322/$Y322)-1,"")),"")</f>
      </c>
      <c r="AA322" s="159" t="str">
        <f t="shared" si="77"/>
        <v/>
      </c>
      <c r="AB322" s="160" t="str">
        <f>IFERROR(IF($F322="","",VLOOKUP($F322,'Data Mercado'!$A$7:$I$300,9,0)),"ND")</f>
      </c>
      <c r="AC322" s="161" t="str">
        <f>IFERROR(IF($E322="","",IF($AB322&gt;$E322,($E322/$AB322)-1,"")),"")</f>
      </c>
      <c r="AD322" s="159" t="str">
        <f t="shared" si="79"/>
        <v/>
      </c>
    </row>
    <row r="323" spans="1:30" s="162" customFormat="1" ht="19" customHeight="1">
      <c r="A323" s="164"/>
      <c r="B323" s="165"/>
      <c r="C323" s="143"/>
      <c r="D323" s="143"/>
      <c r="E323" s="196"/>
      <c r="F323" s="160"/>
      <c r="G323" s="160" t="str">
        <f>IFERROR(IF($F323="","",VLOOKUP($F323,'Data Mercado'!$A$7:$I$300,2,0)),"ND")</f>
      </c>
      <c r="H323" s="161" t="str">
        <f>IFERROR(IF($E323="","",IF($G323&gt;$E323,($E323/$G323)-1,"")),"")</f>
      </c>
      <c r="I323" s="159" t="str">
        <f t="shared" si="65"/>
        <v/>
      </c>
      <c r="J323" s="160" t="str">
        <f>IFERROR(IF($F323="","",VLOOKUP($F323,'Data Mercado'!$A$7:$I$300,3,0)),"ND")</f>
      </c>
      <c r="K323" s="161" t="str">
        <f>IFERROR(IF($E323="","",IF($J323&gt;$E323,($E323/$J323)-1,"")),"")</f>
      </c>
      <c r="L323" s="159" t="str">
        <f t="shared" si="67"/>
        <v/>
      </c>
      <c r="M323" s="160" t="str">
        <f>IFERROR(IF($F323="","",VLOOKUP($F323,'Data Mercado'!$A$7:$I$300,4,0)),"ND")</f>
      </c>
      <c r="N323" s="161" t="str">
        <f>IFERROR(IF($E323="","",IF($M323&gt;$E323,($E323/$M323)-1,"")),"")</f>
      </c>
      <c r="O323" s="159" t="str">
        <f t="shared" si="69"/>
        <v/>
      </c>
      <c r="P323" s="160" t="str">
        <f>IFERROR(IF($F323="","",VLOOKUP($F323,'Data Mercado'!$A$7:$I$300,5,0)),"ND")</f>
      </c>
      <c r="Q323" s="161" t="str">
        <f>IFERROR(IF($E323="","",IF($P323&gt;$E323,($E323/$P323)-1,"")),"")</f>
      </c>
      <c r="R323" s="159" t="str">
        <f t="shared" si="71"/>
        <v/>
      </c>
      <c r="S323" s="160" t="str">
        <f>IFERROR(IF($F323="","",VLOOKUP($F323,'Data Mercado'!$A$7:$I$300,6,0)),"ND")</f>
      </c>
      <c r="T323" s="161" t="str">
        <f>IFERROR(IF($E323="","",IF($S323&gt;$E323,($E323/$S323)-1,"")),"")</f>
      </c>
      <c r="U323" s="159" t="str">
        <f t="shared" si="73"/>
        <v/>
      </c>
      <c r="V323" s="160" t="str">
        <f>IFERROR(IF($F323="","",VLOOKUP($F323,'Data Mercado'!$A$7:$I$300,7,0)),"ND")</f>
      </c>
      <c r="W323" s="161" t="str">
        <f>IFERROR(IF($E323="","",IF($V323&gt;$E323,($E323/$V323)-1,"")),"")</f>
      </c>
      <c r="X323" s="159" t="str">
        <f t="shared" si="75"/>
        <v/>
      </c>
      <c r="Y323" s="160" t="str">
        <f>IFERROR(IF($F323="","",VLOOKUP($F323,'Data Mercado'!$A$7:$I$300,8,0)),"ND")</f>
      </c>
      <c r="Z323" s="161" t="str">
        <f>IFERROR(IF($E323="","",IF($Y323&gt;$E323,($E323/$Y323)-1,"")),"")</f>
      </c>
      <c r="AA323" s="159" t="str">
        <f t="shared" si="77"/>
        <v/>
      </c>
      <c r="AB323" s="160" t="str">
        <f>IFERROR(IF($F323="","",VLOOKUP($F323,'Data Mercado'!$A$7:$I$300,9,0)),"ND")</f>
      </c>
      <c r="AC323" s="161" t="str">
        <f>IFERROR(IF($E323="","",IF($AB323&gt;$E323,($E323/$AB323)-1,"")),"")</f>
      </c>
      <c r="AD323" s="159" t="str">
        <f t="shared" si="79"/>
        <v/>
      </c>
    </row>
    <row r="324" spans="1:30" s="162" customFormat="1" ht="19" customHeight="1">
      <c r="A324" s="164"/>
      <c r="B324" s="165"/>
      <c r="C324" s="143"/>
      <c r="D324" s="143"/>
      <c r="E324" s="196"/>
      <c r="F324" s="160"/>
      <c r="G324" s="160" t="str">
        <f>IFERROR(IF($F324="","",VLOOKUP($F324,'Data Mercado'!$A$7:$I$300,2,0)),"ND")</f>
      </c>
      <c r="H324" s="161" t="str">
        <f>IFERROR(IF($E324="","",IF($G324&gt;$E324,($E324/$G324)-1,"")),"")</f>
      </c>
      <c r="I324" s="159" t="str">
        <f t="shared" si="65"/>
        <v/>
      </c>
      <c r="J324" s="160" t="str">
        <f>IFERROR(IF($F324="","",VLOOKUP($F324,'Data Mercado'!$A$7:$I$300,3,0)),"ND")</f>
      </c>
      <c r="K324" s="161" t="str">
        <f>IFERROR(IF($E324="","",IF($J324&gt;$E324,($E324/$J324)-1,"")),"")</f>
      </c>
      <c r="L324" s="159" t="str">
        <f t="shared" si="67"/>
        <v/>
      </c>
      <c r="M324" s="160" t="str">
        <f>IFERROR(IF($F324="","",VLOOKUP($F324,'Data Mercado'!$A$7:$I$300,4,0)),"ND")</f>
      </c>
      <c r="N324" s="161" t="str">
        <f>IFERROR(IF($E324="","",IF($M324&gt;$E324,($E324/$M324)-1,"")),"")</f>
      </c>
      <c r="O324" s="159" t="str">
        <f t="shared" si="69"/>
        <v/>
      </c>
      <c r="P324" s="160" t="str">
        <f>IFERROR(IF($F324="","",VLOOKUP($F324,'Data Mercado'!$A$7:$I$300,5,0)),"ND")</f>
      </c>
      <c r="Q324" s="161" t="str">
        <f>IFERROR(IF($E324="","",IF($P324&gt;$E324,($E324/$P324)-1,"")),"")</f>
      </c>
      <c r="R324" s="159" t="str">
        <f t="shared" si="71"/>
        <v/>
      </c>
      <c r="S324" s="160" t="str">
        <f>IFERROR(IF($F324="","",VLOOKUP($F324,'Data Mercado'!$A$7:$I$300,6,0)),"ND")</f>
      </c>
      <c r="T324" s="161" t="str">
        <f>IFERROR(IF($E324="","",IF($S324&gt;$E324,($E324/$S324)-1,"")),"")</f>
      </c>
      <c r="U324" s="159" t="str">
        <f t="shared" si="73"/>
        <v/>
      </c>
      <c r="V324" s="160" t="str">
        <f>IFERROR(IF($F324="","",VLOOKUP($F324,'Data Mercado'!$A$7:$I$300,7,0)),"ND")</f>
      </c>
      <c r="W324" s="161" t="str">
        <f>IFERROR(IF($E324="","",IF($V324&gt;$E324,($E324/$V324)-1,"")),"")</f>
      </c>
      <c r="X324" s="159" t="str">
        <f t="shared" si="75"/>
        <v/>
      </c>
      <c r="Y324" s="160" t="str">
        <f>IFERROR(IF($F324="","",VLOOKUP($F324,'Data Mercado'!$A$7:$I$300,8,0)),"ND")</f>
      </c>
      <c r="Z324" s="161" t="str">
        <f>IFERROR(IF($E324="","",IF($Y324&gt;$E324,($E324/$Y324)-1,"")),"")</f>
      </c>
      <c r="AA324" s="159" t="str">
        <f t="shared" si="77"/>
        <v/>
      </c>
      <c r="AB324" s="160" t="str">
        <f>IFERROR(IF($F324="","",VLOOKUP($F324,'Data Mercado'!$A$7:$I$300,9,0)),"ND")</f>
      </c>
      <c r="AC324" s="161" t="str">
        <f>IFERROR(IF($E324="","",IF($AB324&gt;$E324,($E324/$AB324)-1,"")),"")</f>
      </c>
      <c r="AD324" s="159" t="str">
        <f t="shared" si="79"/>
        <v/>
      </c>
    </row>
    <row r="325" spans="1:30" s="162" customFormat="1" ht="19" customHeight="1">
      <c r="A325" s="164"/>
      <c r="B325" s="165"/>
      <c r="C325" s="143"/>
      <c r="D325" s="143"/>
      <c r="E325" s="196"/>
      <c r="F325" s="160"/>
      <c r="G325" s="160" t="str">
        <f>IFERROR(IF($F325="","",VLOOKUP($F325,'Data Mercado'!$A$7:$I$300,2,0)),"ND")</f>
      </c>
      <c r="H325" s="161" t="str">
        <f>IFERROR(IF($E325="","",IF($G325&gt;$E325,($E325/$G325)-1,"")),"")</f>
      </c>
      <c r="I325" s="159" t="str">
        <f t="shared" si="65"/>
        <v/>
      </c>
      <c r="J325" s="160" t="str">
        <f>IFERROR(IF($F325="","",VLOOKUP($F325,'Data Mercado'!$A$7:$I$300,3,0)),"ND")</f>
      </c>
      <c r="K325" s="161" t="str">
        <f>IFERROR(IF($E325="","",IF($J325&gt;$E325,($E325/$J325)-1,"")),"")</f>
      </c>
      <c r="L325" s="159" t="str">
        <f t="shared" si="67"/>
        <v/>
      </c>
      <c r="M325" s="160" t="str">
        <f>IFERROR(IF($F325="","",VLOOKUP($F325,'Data Mercado'!$A$7:$I$300,4,0)),"ND")</f>
      </c>
      <c r="N325" s="161" t="str">
        <f>IFERROR(IF($E325="","",IF($M325&gt;$E325,($E325/$M325)-1,"")),"")</f>
      </c>
      <c r="O325" s="159" t="str">
        <f t="shared" si="69"/>
        <v/>
      </c>
      <c r="P325" s="160" t="str">
        <f>IFERROR(IF($F325="","",VLOOKUP($F325,'Data Mercado'!$A$7:$I$300,5,0)),"ND")</f>
      </c>
      <c r="Q325" s="161" t="str">
        <f>IFERROR(IF($E325="","",IF($P325&gt;$E325,($E325/$P325)-1,"")),"")</f>
      </c>
      <c r="R325" s="159" t="str">
        <f t="shared" si="71"/>
        <v/>
      </c>
      <c r="S325" s="160" t="str">
        <f>IFERROR(IF($F325="","",VLOOKUP($F325,'Data Mercado'!$A$7:$I$300,6,0)),"ND")</f>
      </c>
      <c r="T325" s="161" t="str">
        <f>IFERROR(IF($E325="","",IF($S325&gt;$E325,($E325/$S325)-1,"")),"")</f>
      </c>
      <c r="U325" s="159" t="str">
        <f t="shared" si="73"/>
        <v/>
      </c>
      <c r="V325" s="160" t="str">
        <f>IFERROR(IF($F325="","",VLOOKUP($F325,'Data Mercado'!$A$7:$I$300,7,0)),"ND")</f>
      </c>
      <c r="W325" s="161" t="str">
        <f>IFERROR(IF($E325="","",IF($V325&gt;$E325,($E325/$V325)-1,"")),"")</f>
      </c>
      <c r="X325" s="159" t="str">
        <f t="shared" si="75"/>
        <v/>
      </c>
      <c r="Y325" s="160" t="str">
        <f>IFERROR(IF($F325="","",VLOOKUP($F325,'Data Mercado'!$A$7:$I$300,8,0)),"ND")</f>
      </c>
      <c r="Z325" s="161" t="str">
        <f>IFERROR(IF($E325="","",IF($Y325&gt;$E325,($E325/$Y325)-1,"")),"")</f>
      </c>
      <c r="AA325" s="159" t="str">
        <f t="shared" si="77"/>
        <v/>
      </c>
      <c r="AB325" s="160" t="str">
        <f>IFERROR(IF($F325="","",VLOOKUP($F325,'Data Mercado'!$A$7:$I$300,9,0)),"ND")</f>
      </c>
      <c r="AC325" s="161" t="str">
        <f>IFERROR(IF($E325="","",IF($AB325&gt;$E325,($E325/$AB325)-1,"")),"")</f>
      </c>
      <c r="AD325" s="159" t="str">
        <f t="shared" si="79"/>
        <v/>
      </c>
    </row>
    <row r="326" spans="1:30" s="162" customFormat="1" ht="19" customHeight="1">
      <c r="A326" s="164"/>
      <c r="B326" s="165"/>
      <c r="C326" s="143"/>
      <c r="D326" s="143"/>
      <c r="E326" s="196"/>
      <c r="F326" s="160"/>
      <c r="G326" s="160" t="str">
        <f>IFERROR(IF($F326="","",VLOOKUP($F326,'Data Mercado'!$A$7:$I$300,2,0)),"ND")</f>
      </c>
      <c r="H326" s="161" t="str">
        <f>IFERROR(IF($E326="","",IF($G326&gt;$E326,($E326/$G326)-1,"")),"")</f>
      </c>
      <c r="I326" s="159" t="str">
        <f t="shared" si="65"/>
        <v/>
      </c>
      <c r="J326" s="160" t="str">
        <f>IFERROR(IF($F326="","",VLOOKUP($F326,'Data Mercado'!$A$7:$I$300,3,0)),"ND")</f>
      </c>
      <c r="K326" s="161" t="str">
        <f>IFERROR(IF($E326="","",IF($J326&gt;$E326,($E326/$J326)-1,"")),"")</f>
      </c>
      <c r="L326" s="159" t="str">
        <f t="shared" si="67"/>
        <v/>
      </c>
      <c r="M326" s="160" t="str">
        <f>IFERROR(IF($F326="","",VLOOKUP($F326,'Data Mercado'!$A$7:$I$300,4,0)),"ND")</f>
      </c>
      <c r="N326" s="161" t="str">
        <f>IFERROR(IF($E326="","",IF($M326&gt;$E326,($E326/$M326)-1,"")),"")</f>
      </c>
      <c r="O326" s="159" t="str">
        <f t="shared" si="69"/>
        <v/>
      </c>
      <c r="P326" s="160" t="str">
        <f>IFERROR(IF($F326="","",VLOOKUP($F326,'Data Mercado'!$A$7:$I$300,5,0)),"ND")</f>
      </c>
      <c r="Q326" s="161" t="str">
        <f>IFERROR(IF($E326="","",IF($P326&gt;$E326,($E326/$P326)-1,"")),"")</f>
      </c>
      <c r="R326" s="159" t="str">
        <f t="shared" si="71"/>
        <v/>
      </c>
      <c r="S326" s="160" t="str">
        <f>IFERROR(IF($F326="","",VLOOKUP($F326,'Data Mercado'!$A$7:$I$300,6,0)),"ND")</f>
      </c>
      <c r="T326" s="161" t="str">
        <f>IFERROR(IF($E326="","",IF($S326&gt;$E326,($E326/$S326)-1,"")),"")</f>
      </c>
      <c r="U326" s="159" t="str">
        <f t="shared" si="73"/>
        <v/>
      </c>
      <c r="V326" s="160" t="str">
        <f>IFERROR(IF($F326="","",VLOOKUP($F326,'Data Mercado'!$A$7:$I$300,7,0)),"ND")</f>
      </c>
      <c r="W326" s="161" t="str">
        <f>IFERROR(IF($E326="","",IF($V326&gt;$E326,($E326/$V326)-1,"")),"")</f>
      </c>
      <c r="X326" s="159" t="str">
        <f t="shared" si="75"/>
        <v/>
      </c>
      <c r="Y326" s="160" t="str">
        <f>IFERROR(IF($F326="","",VLOOKUP($F326,'Data Mercado'!$A$7:$I$300,8,0)),"ND")</f>
      </c>
      <c r="Z326" s="161" t="str">
        <f>IFERROR(IF($E326="","",IF($Y326&gt;$E326,($E326/$Y326)-1,"")),"")</f>
      </c>
      <c r="AA326" s="159" t="str">
        <f t="shared" si="77"/>
        <v/>
      </c>
      <c r="AB326" s="160" t="str">
        <f>IFERROR(IF($F326="","",VLOOKUP($F326,'Data Mercado'!$A$7:$I$300,9,0)),"ND")</f>
      </c>
      <c r="AC326" s="161" t="str">
        <f>IFERROR(IF($E326="","",IF($AB326&gt;$E326,($E326/$AB326)-1,"")),"")</f>
      </c>
      <c r="AD326" s="159" t="str">
        <f t="shared" si="79"/>
        <v/>
      </c>
    </row>
    <row r="327" spans="1:30" s="162" customFormat="1" ht="19" customHeight="1">
      <c r="A327" s="164"/>
      <c r="B327" s="165"/>
      <c r="C327" s="143"/>
      <c r="D327" s="143"/>
      <c r="E327" s="196"/>
      <c r="F327" s="160"/>
      <c r="G327" s="160" t="str">
        <f>IFERROR(IF($F327="","",VLOOKUP($F327,'Data Mercado'!$A$7:$I$300,2,0)),"ND")</f>
      </c>
      <c r="H327" s="161" t="str">
        <f>IFERROR(IF($E327="","",IF($G327&gt;$E327,($E327/$G327)-1,"")),"")</f>
      </c>
      <c r="I327" s="159" t="str">
        <f t="shared" si="65"/>
        <v/>
      </c>
      <c r="J327" s="160" t="str">
        <f>IFERROR(IF($F327="","",VLOOKUP($F327,'Data Mercado'!$A$7:$I$300,3,0)),"ND")</f>
      </c>
      <c r="K327" s="161" t="str">
        <f>IFERROR(IF($E327="","",IF($J327&gt;$E327,($E327/$J327)-1,"")),"")</f>
      </c>
      <c r="L327" s="159" t="str">
        <f t="shared" si="67"/>
        <v/>
      </c>
      <c r="M327" s="160" t="str">
        <f>IFERROR(IF($F327="","",VLOOKUP($F327,'Data Mercado'!$A$7:$I$300,4,0)),"ND")</f>
      </c>
      <c r="N327" s="161" t="str">
        <f>IFERROR(IF($E327="","",IF($M327&gt;$E327,($E327/$M327)-1,"")),"")</f>
      </c>
      <c r="O327" s="159" t="str">
        <f t="shared" si="69"/>
        <v/>
      </c>
      <c r="P327" s="160" t="str">
        <f>IFERROR(IF($F327="","",VLOOKUP($F327,'Data Mercado'!$A$7:$I$300,5,0)),"ND")</f>
      </c>
      <c r="Q327" s="161" t="str">
        <f>IFERROR(IF($E327="","",IF($P327&gt;$E327,($E327/$P327)-1,"")),"")</f>
      </c>
      <c r="R327" s="159" t="str">
        <f t="shared" si="71"/>
        <v/>
      </c>
      <c r="S327" s="160" t="str">
        <f>IFERROR(IF($F327="","",VLOOKUP($F327,'Data Mercado'!$A$7:$I$300,6,0)),"ND")</f>
      </c>
      <c r="T327" s="161" t="str">
        <f>IFERROR(IF($E327="","",IF($S327&gt;$E327,($E327/$S327)-1,"")),"")</f>
      </c>
      <c r="U327" s="159" t="str">
        <f t="shared" si="73"/>
        <v/>
      </c>
      <c r="V327" s="160" t="str">
        <f>IFERROR(IF($F327="","",VLOOKUP($F327,'Data Mercado'!$A$7:$I$300,7,0)),"ND")</f>
      </c>
      <c r="W327" s="161" t="str">
        <f>IFERROR(IF($E327="","",IF($V327&gt;$E327,($E327/$V327)-1,"")),"")</f>
      </c>
      <c r="X327" s="159" t="str">
        <f t="shared" si="75"/>
        <v/>
      </c>
      <c r="Y327" s="160" t="str">
        <f>IFERROR(IF($F327="","",VLOOKUP($F327,'Data Mercado'!$A$7:$I$300,8,0)),"ND")</f>
      </c>
      <c r="Z327" s="161" t="str">
        <f>IFERROR(IF($E327="","",IF($Y327&gt;$E327,($E327/$Y327)-1,"")),"")</f>
      </c>
      <c r="AA327" s="159" t="str">
        <f t="shared" si="77"/>
        <v/>
      </c>
      <c r="AB327" s="160" t="str">
        <f>IFERROR(IF($F327="","",VLOOKUP($F327,'Data Mercado'!$A$7:$I$300,9,0)),"ND")</f>
      </c>
      <c r="AC327" s="161" t="str">
        <f>IFERROR(IF($E327="","",IF($AB327&gt;$E327,($E327/$AB327)-1,"")),"")</f>
      </c>
      <c r="AD327" s="159" t="str">
        <f t="shared" si="79"/>
        <v/>
      </c>
    </row>
    <row r="328" spans="1:30" s="162" customFormat="1" ht="19" customHeight="1">
      <c r="A328" s="164"/>
      <c r="B328" s="165"/>
      <c r="C328" s="143"/>
      <c r="D328" s="143"/>
      <c r="E328" s="196"/>
      <c r="F328" s="160"/>
      <c r="G328" s="160" t="str">
        <f>IFERROR(IF($F328="","",VLOOKUP($F328,'Data Mercado'!$A$7:$I$300,2,0)),"ND")</f>
      </c>
      <c r="H328" s="161" t="str">
        <f>IFERROR(IF($E328="","",IF($G328&gt;$E328,($E328/$G328)-1,"")),"")</f>
      </c>
      <c r="I328" s="159" t="str">
        <f t="shared" si="65"/>
        <v/>
      </c>
      <c r="J328" s="160" t="str">
        <f>IFERROR(IF($F328="","",VLOOKUP($F328,'Data Mercado'!$A$7:$I$300,3,0)),"ND")</f>
      </c>
      <c r="K328" s="161" t="str">
        <f>IFERROR(IF($E328="","",IF($J328&gt;$E328,($E328/$J328)-1,"")),"")</f>
      </c>
      <c r="L328" s="159" t="str">
        <f t="shared" si="67"/>
        <v/>
      </c>
      <c r="M328" s="160" t="str">
        <f>IFERROR(IF($F328="","",VLOOKUP($F328,'Data Mercado'!$A$7:$I$300,4,0)),"ND")</f>
      </c>
      <c r="N328" s="161" t="str">
        <f>IFERROR(IF($E328="","",IF($M328&gt;$E328,($E328/$M328)-1,"")),"")</f>
      </c>
      <c r="O328" s="159" t="str">
        <f t="shared" si="69"/>
        <v/>
      </c>
      <c r="P328" s="160" t="str">
        <f>IFERROR(IF($F328="","",VLOOKUP($F328,'Data Mercado'!$A$7:$I$300,5,0)),"ND")</f>
      </c>
      <c r="Q328" s="161" t="str">
        <f>IFERROR(IF($E328="","",IF($P328&gt;$E328,($E328/$P328)-1,"")),"")</f>
      </c>
      <c r="R328" s="159" t="str">
        <f t="shared" si="71"/>
        <v/>
      </c>
      <c r="S328" s="160" t="str">
        <f>IFERROR(IF($F328="","",VLOOKUP($F328,'Data Mercado'!$A$7:$I$300,6,0)),"ND")</f>
      </c>
      <c r="T328" s="161" t="str">
        <f>IFERROR(IF($E328="","",IF($S328&gt;$E328,($E328/$S328)-1,"")),"")</f>
      </c>
      <c r="U328" s="159" t="str">
        <f t="shared" si="73"/>
        <v/>
      </c>
      <c r="V328" s="160" t="str">
        <f>IFERROR(IF($F328="","",VLOOKUP($F328,'Data Mercado'!$A$7:$I$300,7,0)),"ND")</f>
      </c>
      <c r="W328" s="161" t="str">
        <f>IFERROR(IF($E328="","",IF($V328&gt;$E328,($E328/$V328)-1,"")),"")</f>
      </c>
      <c r="X328" s="159" t="str">
        <f t="shared" si="75"/>
        <v/>
      </c>
      <c r="Y328" s="160" t="str">
        <f>IFERROR(IF($F328="","",VLOOKUP($F328,'Data Mercado'!$A$7:$I$300,8,0)),"ND")</f>
      </c>
      <c r="Z328" s="161" t="str">
        <f>IFERROR(IF($E328="","",IF($Y328&gt;$E328,($E328/$Y328)-1,"")),"")</f>
      </c>
      <c r="AA328" s="159" t="str">
        <f t="shared" si="77"/>
        <v/>
      </c>
      <c r="AB328" s="160" t="str">
        <f>IFERROR(IF($F328="","",VLOOKUP($F328,'Data Mercado'!$A$7:$I$300,9,0)),"ND")</f>
      </c>
      <c r="AC328" s="161" t="str">
        <f>IFERROR(IF($E328="","",IF($AB328&gt;$E328,($E328/$AB328)-1,"")),"")</f>
      </c>
      <c r="AD328" s="159" t="str">
        <f t="shared" si="79"/>
        <v/>
      </c>
    </row>
    <row r="329" spans="1:30" s="162" customFormat="1" ht="19" customHeight="1">
      <c r="A329" s="164"/>
      <c r="B329" s="165"/>
      <c r="C329" s="143"/>
      <c r="D329" s="143"/>
      <c r="E329" s="196"/>
      <c r="F329" s="160"/>
      <c r="G329" s="160" t="str">
        <f>IFERROR(IF($F329="","",VLOOKUP($F329,'Data Mercado'!$A$7:$I$300,2,0)),"ND")</f>
      </c>
      <c r="H329" s="161" t="str">
        <f>IFERROR(IF($E329="","",IF($G329&gt;$E329,($E329/$G329)-1,"")),"")</f>
      </c>
      <c r="I329" s="159" t="str">
        <f t="shared" si="65"/>
        <v/>
      </c>
      <c r="J329" s="160" t="str">
        <f>IFERROR(IF($F329="","",VLOOKUP($F329,'Data Mercado'!$A$7:$I$300,3,0)),"ND")</f>
      </c>
      <c r="K329" s="161" t="str">
        <f>IFERROR(IF($E329="","",IF($J329&gt;$E329,($E329/$J329)-1,"")),"")</f>
      </c>
      <c r="L329" s="159" t="str">
        <f t="shared" si="67"/>
        <v/>
      </c>
      <c r="M329" s="160" t="str">
        <f>IFERROR(IF($F329="","",VLOOKUP($F329,'Data Mercado'!$A$7:$I$300,4,0)),"ND")</f>
      </c>
      <c r="N329" s="161" t="str">
        <f>IFERROR(IF($E329="","",IF($M329&gt;$E329,($E329/$M329)-1,"")),"")</f>
      </c>
      <c r="O329" s="159" t="str">
        <f t="shared" si="69"/>
        <v/>
      </c>
      <c r="P329" s="160" t="str">
        <f>IFERROR(IF($F329="","",VLOOKUP($F329,'Data Mercado'!$A$7:$I$300,5,0)),"ND")</f>
      </c>
      <c r="Q329" s="161" t="str">
        <f>IFERROR(IF($E329="","",IF($P329&gt;$E329,($E329/$P329)-1,"")),"")</f>
      </c>
      <c r="R329" s="159" t="str">
        <f t="shared" si="71"/>
        <v/>
      </c>
      <c r="S329" s="160" t="str">
        <f>IFERROR(IF($F329="","",VLOOKUP($F329,'Data Mercado'!$A$7:$I$300,6,0)),"ND")</f>
      </c>
      <c r="T329" s="161" t="str">
        <f>IFERROR(IF($E329="","",IF($S329&gt;$E329,($E329/$S329)-1,"")),"")</f>
      </c>
      <c r="U329" s="159" t="str">
        <f t="shared" si="73"/>
        <v/>
      </c>
      <c r="V329" s="160" t="str">
        <f>IFERROR(IF($F329="","",VLOOKUP($F329,'Data Mercado'!$A$7:$I$300,7,0)),"ND")</f>
      </c>
      <c r="W329" s="161" t="str">
        <f>IFERROR(IF($E329="","",IF($V329&gt;$E329,($E329/$V329)-1,"")),"")</f>
      </c>
      <c r="X329" s="159" t="str">
        <f t="shared" si="75"/>
        <v/>
      </c>
      <c r="Y329" s="160" t="str">
        <f>IFERROR(IF($F329="","",VLOOKUP($F329,'Data Mercado'!$A$7:$I$300,8,0)),"ND")</f>
      </c>
      <c r="Z329" s="161" t="str">
        <f>IFERROR(IF($E329="","",IF($Y329&gt;$E329,($E329/$Y329)-1,"")),"")</f>
      </c>
      <c r="AA329" s="159" t="str">
        <f t="shared" si="77"/>
        <v/>
      </c>
      <c r="AB329" s="160" t="str">
        <f>IFERROR(IF($F329="","",VLOOKUP($F329,'Data Mercado'!$A$7:$I$300,9,0)),"ND")</f>
      </c>
      <c r="AC329" s="161" t="str">
        <f>IFERROR(IF($E329="","",IF($AB329&gt;$E329,($E329/$AB329)-1,"")),"")</f>
      </c>
      <c r="AD329" s="159" t="str">
        <f t="shared" si="79"/>
        <v/>
      </c>
    </row>
    <row r="330" spans="1:30" s="162" customFormat="1" ht="19" customHeight="1">
      <c r="A330" s="164"/>
      <c r="B330" s="165"/>
      <c r="C330" s="143"/>
      <c r="D330" s="143"/>
      <c r="E330" s="196"/>
      <c r="F330" s="160"/>
      <c r="G330" s="160" t="str">
        <f>IFERROR(IF($F330="","",VLOOKUP($F330,'Data Mercado'!$A$7:$I$300,2,0)),"ND")</f>
      </c>
      <c r="H330" s="161" t="str">
        <f>IFERROR(IF($E330="","",IF($G330&gt;$E330,($E330/$G330)-1,"")),"")</f>
      </c>
      <c r="I330" s="159" t="str">
        <f t="shared" si="65"/>
        <v/>
      </c>
      <c r="J330" s="160" t="str">
        <f>IFERROR(IF($F330="","",VLOOKUP($F330,'Data Mercado'!$A$7:$I$300,3,0)),"ND")</f>
      </c>
      <c r="K330" s="161" t="str">
        <f>IFERROR(IF($E330="","",IF($J330&gt;$E330,($E330/$J330)-1,"")),"")</f>
      </c>
      <c r="L330" s="159" t="str">
        <f t="shared" si="67"/>
        <v/>
      </c>
      <c r="M330" s="160" t="str">
        <f>IFERROR(IF($F330="","",VLOOKUP($F330,'Data Mercado'!$A$7:$I$300,4,0)),"ND")</f>
      </c>
      <c r="N330" s="161" t="str">
        <f>IFERROR(IF($E330="","",IF($M330&gt;$E330,($E330/$M330)-1,"")),"")</f>
      </c>
      <c r="O330" s="159" t="str">
        <f t="shared" si="69"/>
        <v/>
      </c>
      <c r="P330" s="160" t="str">
        <f>IFERROR(IF($F330="","",VLOOKUP($F330,'Data Mercado'!$A$7:$I$300,5,0)),"ND")</f>
      </c>
      <c r="Q330" s="161" t="str">
        <f>IFERROR(IF($E330="","",IF($P330&gt;$E330,($E330/$P330)-1,"")),"")</f>
      </c>
      <c r="R330" s="159" t="str">
        <f t="shared" si="71"/>
        <v/>
      </c>
      <c r="S330" s="160" t="str">
        <f>IFERROR(IF($F330="","",VLOOKUP($F330,'Data Mercado'!$A$7:$I$300,6,0)),"ND")</f>
      </c>
      <c r="T330" s="161" t="str">
        <f>IFERROR(IF($E330="","",IF($S330&gt;$E330,($E330/$S330)-1,"")),"")</f>
      </c>
      <c r="U330" s="159" t="str">
        <f t="shared" si="73"/>
        <v/>
      </c>
      <c r="V330" s="160" t="str">
        <f>IFERROR(IF($F330="","",VLOOKUP($F330,'Data Mercado'!$A$7:$I$300,7,0)),"ND")</f>
      </c>
      <c r="W330" s="161" t="str">
        <f>IFERROR(IF($E330="","",IF($V330&gt;$E330,($E330/$V330)-1,"")),"")</f>
      </c>
      <c r="X330" s="159" t="str">
        <f t="shared" si="75"/>
        <v/>
      </c>
      <c r="Y330" s="160" t="str">
        <f>IFERROR(IF($F330="","",VLOOKUP($F330,'Data Mercado'!$A$7:$I$300,8,0)),"ND")</f>
      </c>
      <c r="Z330" s="161" t="str">
        <f>IFERROR(IF($E330="","",IF($Y330&gt;$E330,($E330/$Y330)-1,"")),"")</f>
      </c>
      <c r="AA330" s="159" t="str">
        <f t="shared" si="77"/>
        <v/>
      </c>
      <c r="AB330" s="160" t="str">
        <f>IFERROR(IF($F330="","",VLOOKUP($F330,'Data Mercado'!$A$7:$I$300,9,0)),"ND")</f>
      </c>
      <c r="AC330" s="161" t="str">
        <f>IFERROR(IF($E330="","",IF($AB330&gt;$E330,($E330/$AB330)-1,"")),"")</f>
      </c>
      <c r="AD330" s="159" t="str">
        <f t="shared" si="79"/>
        <v/>
      </c>
    </row>
    <row r="331" spans="1:30" s="162" customFormat="1" ht="19" customHeight="1">
      <c r="A331" s="164"/>
      <c r="B331" s="165"/>
      <c r="C331" s="143"/>
      <c r="D331" s="143"/>
      <c r="E331" s="196"/>
      <c r="F331" s="160"/>
      <c r="G331" s="160" t="str">
        <f>IFERROR(IF($F331="","",VLOOKUP($F331,'Data Mercado'!$A$7:$I$300,2,0)),"ND")</f>
      </c>
      <c r="H331" s="161" t="str">
        <f>IFERROR(IF($E331="","",IF($G331&gt;$E331,($E331/$G331)-1,"")),"")</f>
      </c>
      <c r="I331" s="159" t="str">
        <f t="shared" si="65"/>
        <v/>
      </c>
      <c r="J331" s="160" t="str">
        <f>IFERROR(IF($F331="","",VLOOKUP($F331,'Data Mercado'!$A$7:$I$300,3,0)),"ND")</f>
      </c>
      <c r="K331" s="161" t="str">
        <f>IFERROR(IF($E331="","",IF($J331&gt;$E331,($E331/$J331)-1,"")),"")</f>
      </c>
      <c r="L331" s="159" t="str">
        <f t="shared" si="67"/>
        <v/>
      </c>
      <c r="M331" s="160" t="str">
        <f>IFERROR(IF($F331="","",VLOOKUP($F331,'Data Mercado'!$A$7:$I$300,4,0)),"ND")</f>
      </c>
      <c r="N331" s="161" t="str">
        <f>IFERROR(IF($E331="","",IF($M331&gt;$E331,($E331/$M331)-1,"")),"")</f>
      </c>
      <c r="O331" s="159" t="str">
        <f t="shared" si="69"/>
        <v/>
      </c>
      <c r="P331" s="160" t="str">
        <f>IFERROR(IF($F331="","",VLOOKUP($F331,'Data Mercado'!$A$7:$I$300,5,0)),"ND")</f>
      </c>
      <c r="Q331" s="161" t="str">
        <f>IFERROR(IF($E331="","",IF($P331&gt;$E331,($E331/$P331)-1,"")),"")</f>
      </c>
      <c r="R331" s="159" t="str">
        <f t="shared" si="71"/>
        <v/>
      </c>
      <c r="S331" s="160" t="str">
        <f>IFERROR(IF($F331="","",VLOOKUP($F331,'Data Mercado'!$A$7:$I$300,6,0)),"ND")</f>
      </c>
      <c r="T331" s="161" t="str">
        <f>IFERROR(IF($E331="","",IF($S331&gt;$E331,($E331/$S331)-1,"")),"")</f>
      </c>
      <c r="U331" s="159" t="str">
        <f t="shared" si="73"/>
        <v/>
      </c>
      <c r="V331" s="160" t="str">
        <f>IFERROR(IF($F331="","",VLOOKUP($F331,'Data Mercado'!$A$7:$I$300,7,0)),"ND")</f>
      </c>
      <c r="W331" s="161" t="str">
        <f>IFERROR(IF($E331="","",IF($V331&gt;$E331,($E331/$V331)-1,"")),"")</f>
      </c>
      <c r="X331" s="159" t="str">
        <f t="shared" si="75"/>
        <v/>
      </c>
      <c r="Y331" s="160" t="str">
        <f>IFERROR(IF($F331="","",VLOOKUP($F331,'Data Mercado'!$A$7:$I$300,8,0)),"ND")</f>
      </c>
      <c r="Z331" s="161" t="str">
        <f>IFERROR(IF($E331="","",IF($Y331&gt;$E331,($E331/$Y331)-1,"")),"")</f>
      </c>
      <c r="AA331" s="159" t="str">
        <f t="shared" si="77"/>
        <v/>
      </c>
      <c r="AB331" s="160" t="str">
        <f>IFERROR(IF($F331="","",VLOOKUP($F331,'Data Mercado'!$A$7:$I$300,9,0)),"ND")</f>
      </c>
      <c r="AC331" s="161" t="str">
        <f>IFERROR(IF($E331="","",IF($AB331&gt;$E331,($E331/$AB331)-1,"")),"")</f>
      </c>
      <c r="AD331" s="159" t="str">
        <f t="shared" si="79"/>
        <v/>
      </c>
    </row>
    <row r="332" spans="1:30" s="162" customFormat="1" ht="19" customHeight="1">
      <c r="A332" s="164"/>
      <c r="B332" s="165"/>
      <c r="C332" s="143"/>
      <c r="D332" s="143"/>
      <c r="E332" s="196"/>
      <c r="F332" s="160"/>
      <c r="G332" s="160" t="str">
        <f>IFERROR(IF($F332="","",VLOOKUP($F332,'Data Mercado'!$A$7:$I$300,2,0)),"ND")</f>
      </c>
      <c r="H332" s="161" t="str">
        <f>IFERROR(IF($E332="","",IF($G332&gt;$E332,($E332/$G332)-1,"")),"")</f>
      </c>
      <c r="I332" s="159" t="str">
        <f t="shared" ref="I332:I395" si="81">IF(AND($E332&lt;&gt;"",$G332&lt;&gt;""),IF($H332="","",$G332-$E332),"")</f>
        <v/>
      </c>
      <c r="J332" s="160" t="str">
        <f>IFERROR(IF($F332="","",VLOOKUP($F332,'Data Mercado'!$A$7:$I$300,3,0)),"ND")</f>
      </c>
      <c r="K332" s="161" t="str">
        <f>IFERROR(IF($E332="","",IF($J332&gt;$E332,($E332/$J332)-1,"")),"")</f>
      </c>
      <c r="L332" s="159" t="str">
        <f t="shared" ref="L332:L395" si="83">IF(AND($E332&lt;&gt;"",$J332&lt;&gt;""),IF($K332="","",$J332-$E332),"")</f>
        <v/>
      </c>
      <c r="M332" s="160" t="str">
        <f>IFERROR(IF($F332="","",VLOOKUP($F332,'Data Mercado'!$A$7:$I$300,4,0)),"ND")</f>
      </c>
      <c r="N332" s="161" t="str">
        <f>IFERROR(IF($E332="","",IF($M332&gt;$E332,($E332/$M332)-1,"")),"")</f>
      </c>
      <c r="O332" s="159" t="str">
        <f t="shared" ref="O332:O395" si="85">IF(AND($E332&lt;&gt;"",$M332&lt;&gt;""),IF($N332="","",$M332-$E332),"")</f>
        <v/>
      </c>
      <c r="P332" s="160" t="str">
        <f>IFERROR(IF($F332="","",VLOOKUP($F332,'Data Mercado'!$A$7:$I$300,5,0)),"ND")</f>
      </c>
      <c r="Q332" s="161" t="str">
        <f>IFERROR(IF($E332="","",IF($P332&gt;$E332,($E332/$P332)-1,"")),"")</f>
      </c>
      <c r="R332" s="159" t="str">
        <f t="shared" ref="R332:R395" si="87">IF(AND($E332&lt;&gt;"",$P332&lt;&gt;""),IF($Q332="","",$P332-$E332),"")</f>
        <v/>
      </c>
      <c r="S332" s="160" t="str">
        <f>IFERROR(IF($F332="","",VLOOKUP($F332,'Data Mercado'!$A$7:$I$300,6,0)),"ND")</f>
      </c>
      <c r="T332" s="161" t="str">
        <f>IFERROR(IF($E332="","",IF($S332&gt;$E332,($E332/$S332)-1,"")),"")</f>
      </c>
      <c r="U332" s="159" t="str">
        <f t="shared" ref="U332:U395" si="89">IF(AND($E332&lt;&gt;"",$S332&lt;&gt;""),IF($T332="","",$S332-$E332),"")</f>
        <v/>
      </c>
      <c r="V332" s="160" t="str">
        <f>IFERROR(IF($F332="","",VLOOKUP($F332,'Data Mercado'!$A$7:$I$300,7,0)),"ND")</f>
      </c>
      <c r="W332" s="161" t="str">
        <f>IFERROR(IF($E332="","",IF($V332&gt;$E332,($E332/$V332)-1,"")),"")</f>
      </c>
      <c r="X332" s="159" t="str">
        <f t="shared" ref="X332:X395" si="91">IF(AND($E332&lt;&gt;"",$V332&lt;&gt;""),IF($W332="","",$V332-$E332),"")</f>
        <v/>
      </c>
      <c r="Y332" s="160" t="str">
        <f>IFERROR(IF($F332="","",VLOOKUP($F332,'Data Mercado'!$A$7:$I$300,8,0)),"ND")</f>
      </c>
      <c r="Z332" s="161" t="str">
        <f>IFERROR(IF($E332="","",IF($Y332&gt;$E332,($E332/$Y332)-1,"")),"")</f>
      </c>
      <c r="AA332" s="159" t="str">
        <f t="shared" ref="AA332:AA395" si="93">IF(AND($E332&lt;&gt;"",$Y332&lt;&gt;""),IF($Z332="","",$Y332-$E332),"")</f>
        <v/>
      </c>
      <c r="AB332" s="160" t="str">
        <f>IFERROR(IF($F332="","",VLOOKUP($F332,'Data Mercado'!$A$7:$I$300,9,0)),"ND")</f>
      </c>
      <c r="AC332" s="161" t="str">
        <f>IFERROR(IF($E332="","",IF($AB332&gt;$E332,($E332/$AB332)-1,"")),"")</f>
      </c>
      <c r="AD332" s="159" t="str">
        <f t="shared" ref="AD332:AD395" si="95">IF(AND($E332&lt;&gt;"",$AB332&lt;&gt;""),IF($AC332="","",$AB332-$E332),"")</f>
        <v/>
      </c>
    </row>
    <row r="333" spans="1:30" s="162" customFormat="1" ht="19" customHeight="1">
      <c r="A333" s="164"/>
      <c r="B333" s="165"/>
      <c r="C333" s="143"/>
      <c r="D333" s="143"/>
      <c r="E333" s="196"/>
      <c r="F333" s="160"/>
      <c r="G333" s="160" t="str">
        <f>IFERROR(IF($F333="","",VLOOKUP($F333,'Data Mercado'!$A$7:$I$300,2,0)),"ND")</f>
      </c>
      <c r="H333" s="161" t="str">
        <f>IFERROR(IF($E333="","",IF($G333&gt;$E333,($E333/$G333)-1,"")),"")</f>
      </c>
      <c r="I333" s="159" t="str">
        <f t="shared" si="81"/>
        <v/>
      </c>
      <c r="J333" s="160" t="str">
        <f>IFERROR(IF($F333="","",VLOOKUP($F333,'Data Mercado'!$A$7:$I$300,3,0)),"ND")</f>
      </c>
      <c r="K333" s="161" t="str">
        <f>IFERROR(IF($E333="","",IF($J333&gt;$E333,($E333/$J333)-1,"")),"")</f>
      </c>
      <c r="L333" s="159" t="str">
        <f t="shared" si="83"/>
        <v/>
      </c>
      <c r="M333" s="160" t="str">
        <f>IFERROR(IF($F333="","",VLOOKUP($F333,'Data Mercado'!$A$7:$I$300,4,0)),"ND")</f>
      </c>
      <c r="N333" s="161" t="str">
        <f>IFERROR(IF($E333="","",IF($M333&gt;$E333,($E333/$M333)-1,"")),"")</f>
      </c>
      <c r="O333" s="159" t="str">
        <f t="shared" si="85"/>
        <v/>
      </c>
      <c r="P333" s="160" t="str">
        <f>IFERROR(IF($F333="","",VLOOKUP($F333,'Data Mercado'!$A$7:$I$300,5,0)),"ND")</f>
      </c>
      <c r="Q333" s="161" t="str">
        <f>IFERROR(IF($E333="","",IF($P333&gt;$E333,($E333/$P333)-1,"")),"")</f>
      </c>
      <c r="R333" s="159" t="str">
        <f t="shared" si="87"/>
        <v/>
      </c>
      <c r="S333" s="160" t="str">
        <f>IFERROR(IF($F333="","",VLOOKUP($F333,'Data Mercado'!$A$7:$I$300,6,0)),"ND")</f>
      </c>
      <c r="T333" s="161" t="str">
        <f>IFERROR(IF($E333="","",IF($S333&gt;$E333,($E333/$S333)-1,"")),"")</f>
      </c>
      <c r="U333" s="159" t="str">
        <f t="shared" si="89"/>
        <v/>
      </c>
      <c r="V333" s="160" t="str">
        <f>IFERROR(IF($F333="","",VLOOKUP($F333,'Data Mercado'!$A$7:$I$300,7,0)),"ND")</f>
      </c>
      <c r="W333" s="161" t="str">
        <f>IFERROR(IF($E333="","",IF($V333&gt;$E333,($E333/$V333)-1,"")),"")</f>
      </c>
      <c r="X333" s="159" t="str">
        <f t="shared" si="91"/>
        <v/>
      </c>
      <c r="Y333" s="160" t="str">
        <f>IFERROR(IF($F333="","",VLOOKUP($F333,'Data Mercado'!$A$7:$I$300,8,0)),"ND")</f>
      </c>
      <c r="Z333" s="161" t="str">
        <f>IFERROR(IF($E333="","",IF($Y333&gt;$E333,($E333/$Y333)-1,"")),"")</f>
      </c>
      <c r="AA333" s="159" t="str">
        <f t="shared" si="93"/>
        <v/>
      </c>
      <c r="AB333" s="160" t="str">
        <f>IFERROR(IF($F333="","",VLOOKUP($F333,'Data Mercado'!$A$7:$I$300,9,0)),"ND")</f>
      </c>
      <c r="AC333" s="161" t="str">
        <f>IFERROR(IF($E333="","",IF($AB333&gt;$E333,($E333/$AB333)-1,"")),"")</f>
      </c>
      <c r="AD333" s="159" t="str">
        <f t="shared" si="95"/>
        <v/>
      </c>
    </row>
    <row r="334" spans="1:30" s="162" customFormat="1" ht="19" customHeight="1">
      <c r="A334" s="164"/>
      <c r="B334" s="165"/>
      <c r="C334" s="143"/>
      <c r="D334" s="143"/>
      <c r="E334" s="196"/>
      <c r="F334" s="160"/>
      <c r="G334" s="160" t="str">
        <f>IFERROR(IF($F334="","",VLOOKUP($F334,'Data Mercado'!$A$7:$I$300,2,0)),"ND")</f>
      </c>
      <c r="H334" s="161" t="str">
        <f>IFERROR(IF($E334="","",IF($G334&gt;$E334,($E334/$G334)-1,"")),"")</f>
      </c>
      <c r="I334" s="159" t="str">
        <f t="shared" si="81"/>
        <v/>
      </c>
      <c r="J334" s="160" t="str">
        <f>IFERROR(IF($F334="","",VLOOKUP($F334,'Data Mercado'!$A$7:$I$300,3,0)),"ND")</f>
      </c>
      <c r="K334" s="161" t="str">
        <f>IFERROR(IF($E334="","",IF($J334&gt;$E334,($E334/$J334)-1,"")),"")</f>
      </c>
      <c r="L334" s="159" t="str">
        <f t="shared" si="83"/>
        <v/>
      </c>
      <c r="M334" s="160" t="str">
        <f>IFERROR(IF($F334="","",VLOOKUP($F334,'Data Mercado'!$A$7:$I$300,4,0)),"ND")</f>
      </c>
      <c r="N334" s="161" t="str">
        <f>IFERROR(IF($E334="","",IF($M334&gt;$E334,($E334/$M334)-1,"")),"")</f>
      </c>
      <c r="O334" s="159" t="str">
        <f t="shared" si="85"/>
        <v/>
      </c>
      <c r="P334" s="160" t="str">
        <f>IFERROR(IF($F334="","",VLOOKUP($F334,'Data Mercado'!$A$7:$I$300,5,0)),"ND")</f>
      </c>
      <c r="Q334" s="161" t="str">
        <f>IFERROR(IF($E334="","",IF($P334&gt;$E334,($E334/$P334)-1,"")),"")</f>
      </c>
      <c r="R334" s="159" t="str">
        <f t="shared" si="87"/>
        <v/>
      </c>
      <c r="S334" s="160" t="str">
        <f>IFERROR(IF($F334="","",VLOOKUP($F334,'Data Mercado'!$A$7:$I$300,6,0)),"ND")</f>
      </c>
      <c r="T334" s="161" t="str">
        <f>IFERROR(IF($E334="","",IF($S334&gt;$E334,($E334/$S334)-1,"")),"")</f>
      </c>
      <c r="U334" s="159" t="str">
        <f t="shared" si="89"/>
        <v/>
      </c>
      <c r="V334" s="160" t="str">
        <f>IFERROR(IF($F334="","",VLOOKUP($F334,'Data Mercado'!$A$7:$I$300,7,0)),"ND")</f>
      </c>
      <c r="W334" s="161" t="str">
        <f>IFERROR(IF($E334="","",IF($V334&gt;$E334,($E334/$V334)-1,"")),"")</f>
      </c>
      <c r="X334" s="159" t="str">
        <f t="shared" si="91"/>
        <v/>
      </c>
      <c r="Y334" s="160" t="str">
        <f>IFERROR(IF($F334="","",VLOOKUP($F334,'Data Mercado'!$A$7:$I$300,8,0)),"ND")</f>
      </c>
      <c r="Z334" s="161" t="str">
        <f>IFERROR(IF($E334="","",IF($Y334&gt;$E334,($E334/$Y334)-1,"")),"")</f>
      </c>
      <c r="AA334" s="159" t="str">
        <f t="shared" si="93"/>
        <v/>
      </c>
      <c r="AB334" s="160" t="str">
        <f>IFERROR(IF($F334="","",VLOOKUP($F334,'Data Mercado'!$A$7:$I$300,9,0)),"ND")</f>
      </c>
      <c r="AC334" s="161" t="str">
        <f>IFERROR(IF($E334="","",IF($AB334&gt;$E334,($E334/$AB334)-1,"")),"")</f>
      </c>
      <c r="AD334" s="159" t="str">
        <f t="shared" si="95"/>
        <v/>
      </c>
    </row>
    <row r="335" spans="1:30" s="162" customFormat="1" ht="19" customHeight="1">
      <c r="A335" s="164"/>
      <c r="B335" s="165"/>
      <c r="C335" s="143"/>
      <c r="D335" s="143"/>
      <c r="E335" s="196"/>
      <c r="F335" s="160"/>
      <c r="G335" s="160" t="str">
        <f>IFERROR(IF($F335="","",VLOOKUP($F335,'Data Mercado'!$A$7:$I$300,2,0)),"ND")</f>
      </c>
      <c r="H335" s="161" t="str">
        <f>IFERROR(IF($E335="","",IF($G335&gt;$E335,($E335/$G335)-1,"")),"")</f>
      </c>
      <c r="I335" s="159" t="str">
        <f t="shared" si="81"/>
        <v/>
      </c>
      <c r="J335" s="160" t="str">
        <f>IFERROR(IF($F335="","",VLOOKUP($F335,'Data Mercado'!$A$7:$I$300,3,0)),"ND")</f>
      </c>
      <c r="K335" s="161" t="str">
        <f>IFERROR(IF($E335="","",IF($J335&gt;$E335,($E335/$J335)-1,"")),"")</f>
      </c>
      <c r="L335" s="159" t="str">
        <f t="shared" si="83"/>
        <v/>
      </c>
      <c r="M335" s="160" t="str">
        <f>IFERROR(IF($F335="","",VLOOKUP($F335,'Data Mercado'!$A$7:$I$300,4,0)),"ND")</f>
      </c>
      <c r="N335" s="161" t="str">
        <f>IFERROR(IF($E335="","",IF($M335&gt;$E335,($E335/$M335)-1,"")),"")</f>
      </c>
      <c r="O335" s="159" t="str">
        <f t="shared" si="85"/>
        <v/>
      </c>
      <c r="P335" s="160" t="str">
        <f>IFERROR(IF($F335="","",VLOOKUP($F335,'Data Mercado'!$A$7:$I$300,5,0)),"ND")</f>
      </c>
      <c r="Q335" s="161" t="str">
        <f>IFERROR(IF($E335="","",IF($P335&gt;$E335,($E335/$P335)-1,"")),"")</f>
      </c>
      <c r="R335" s="159" t="str">
        <f t="shared" si="87"/>
        <v/>
      </c>
      <c r="S335" s="160" t="str">
        <f>IFERROR(IF($F335="","",VLOOKUP($F335,'Data Mercado'!$A$7:$I$300,6,0)),"ND")</f>
      </c>
      <c r="T335" s="161" t="str">
        <f>IFERROR(IF($E335="","",IF($S335&gt;$E335,($E335/$S335)-1,"")),"")</f>
      </c>
      <c r="U335" s="159" t="str">
        <f t="shared" si="89"/>
        <v/>
      </c>
      <c r="V335" s="160" t="str">
        <f>IFERROR(IF($F335="","",VLOOKUP($F335,'Data Mercado'!$A$7:$I$300,7,0)),"ND")</f>
      </c>
      <c r="W335" s="161" t="str">
        <f>IFERROR(IF($E335="","",IF($V335&gt;$E335,($E335/$V335)-1,"")),"")</f>
      </c>
      <c r="X335" s="159" t="str">
        <f t="shared" si="91"/>
        <v/>
      </c>
      <c r="Y335" s="160" t="str">
        <f>IFERROR(IF($F335="","",VLOOKUP($F335,'Data Mercado'!$A$7:$I$300,8,0)),"ND")</f>
      </c>
      <c r="Z335" s="161" t="str">
        <f>IFERROR(IF($E335="","",IF($Y335&gt;$E335,($E335/$Y335)-1,"")),"")</f>
      </c>
      <c r="AA335" s="159" t="str">
        <f t="shared" si="93"/>
        <v/>
      </c>
      <c r="AB335" s="160" t="str">
        <f>IFERROR(IF($F335="","",VLOOKUP($F335,'Data Mercado'!$A$7:$I$300,9,0)),"ND")</f>
      </c>
      <c r="AC335" s="161" t="str">
        <f>IFERROR(IF($E335="","",IF($AB335&gt;$E335,($E335/$AB335)-1,"")),"")</f>
      </c>
      <c r="AD335" s="159" t="str">
        <f t="shared" si="95"/>
        <v/>
      </c>
    </row>
    <row r="336" spans="1:30" s="162" customFormat="1" ht="19" customHeight="1">
      <c r="A336" s="164"/>
      <c r="B336" s="165"/>
      <c r="C336" s="143"/>
      <c r="D336" s="143"/>
      <c r="E336" s="196"/>
      <c r="F336" s="160"/>
      <c r="G336" s="160" t="str">
        <f>IFERROR(IF($F336="","",VLOOKUP($F336,'Data Mercado'!$A$7:$I$300,2,0)),"ND")</f>
      </c>
      <c r="H336" s="161" t="str">
        <f>IFERROR(IF($E336="","",IF($G336&gt;$E336,($E336/$G336)-1,"")),"")</f>
      </c>
      <c r="I336" s="159" t="str">
        <f t="shared" si="81"/>
        <v/>
      </c>
      <c r="J336" s="160" t="str">
        <f>IFERROR(IF($F336="","",VLOOKUP($F336,'Data Mercado'!$A$7:$I$300,3,0)),"ND")</f>
      </c>
      <c r="K336" s="161" t="str">
        <f>IFERROR(IF($E336="","",IF($J336&gt;$E336,($E336/$J336)-1,"")),"")</f>
      </c>
      <c r="L336" s="159" t="str">
        <f t="shared" si="83"/>
        <v/>
      </c>
      <c r="M336" s="160" t="str">
        <f>IFERROR(IF($F336="","",VLOOKUP($F336,'Data Mercado'!$A$7:$I$300,4,0)),"ND")</f>
      </c>
      <c r="N336" s="161" t="str">
        <f>IFERROR(IF($E336="","",IF($M336&gt;$E336,($E336/$M336)-1,"")),"")</f>
      </c>
      <c r="O336" s="159" t="str">
        <f t="shared" si="85"/>
        <v/>
      </c>
      <c r="P336" s="160" t="str">
        <f>IFERROR(IF($F336="","",VLOOKUP($F336,'Data Mercado'!$A$7:$I$300,5,0)),"ND")</f>
      </c>
      <c r="Q336" s="161" t="str">
        <f>IFERROR(IF($E336="","",IF($P336&gt;$E336,($E336/$P336)-1,"")),"")</f>
      </c>
      <c r="R336" s="159" t="str">
        <f t="shared" si="87"/>
        <v/>
      </c>
      <c r="S336" s="160" t="str">
        <f>IFERROR(IF($F336="","",VLOOKUP($F336,'Data Mercado'!$A$7:$I$300,6,0)),"ND")</f>
      </c>
      <c r="T336" s="161" t="str">
        <f>IFERROR(IF($E336="","",IF($S336&gt;$E336,($E336/$S336)-1,"")),"")</f>
      </c>
      <c r="U336" s="159" t="str">
        <f t="shared" si="89"/>
        <v/>
      </c>
      <c r="V336" s="160" t="str">
        <f>IFERROR(IF($F336="","",VLOOKUP($F336,'Data Mercado'!$A$7:$I$300,7,0)),"ND")</f>
      </c>
      <c r="W336" s="161" t="str">
        <f>IFERROR(IF($E336="","",IF($V336&gt;$E336,($E336/$V336)-1,"")),"")</f>
      </c>
      <c r="X336" s="159" t="str">
        <f t="shared" si="91"/>
        <v/>
      </c>
      <c r="Y336" s="160" t="str">
        <f>IFERROR(IF($F336="","",VLOOKUP($F336,'Data Mercado'!$A$7:$I$300,8,0)),"ND")</f>
      </c>
      <c r="Z336" s="161" t="str">
        <f>IFERROR(IF($E336="","",IF($Y336&gt;$E336,($E336/$Y336)-1,"")),"")</f>
      </c>
      <c r="AA336" s="159" t="str">
        <f t="shared" si="93"/>
        <v/>
      </c>
      <c r="AB336" s="160" t="str">
        <f>IFERROR(IF($F336="","",VLOOKUP($F336,'Data Mercado'!$A$7:$I$300,9,0)),"ND")</f>
      </c>
      <c r="AC336" s="161" t="str">
        <f>IFERROR(IF($E336="","",IF($AB336&gt;$E336,($E336/$AB336)-1,"")),"")</f>
      </c>
      <c r="AD336" s="159" t="str">
        <f t="shared" si="95"/>
        <v/>
      </c>
    </row>
    <row r="337" spans="1:30" s="162" customFormat="1" ht="19" customHeight="1">
      <c r="A337" s="164"/>
      <c r="B337" s="165"/>
      <c r="C337" s="143"/>
      <c r="D337" s="143"/>
      <c r="E337" s="196"/>
      <c r="F337" s="160"/>
      <c r="G337" s="160" t="str">
        <f>IFERROR(IF($F337="","",VLOOKUP($F337,'Data Mercado'!$A$7:$I$300,2,0)),"ND")</f>
      </c>
      <c r="H337" s="161" t="str">
        <f>IFERROR(IF($E337="","",IF($G337&gt;$E337,($E337/$G337)-1,"")),"")</f>
      </c>
      <c r="I337" s="159" t="str">
        <f t="shared" si="81"/>
        <v/>
      </c>
      <c r="J337" s="160" t="str">
        <f>IFERROR(IF($F337="","",VLOOKUP($F337,'Data Mercado'!$A$7:$I$300,3,0)),"ND")</f>
      </c>
      <c r="K337" s="161" t="str">
        <f>IFERROR(IF($E337="","",IF($J337&gt;$E337,($E337/$J337)-1,"")),"")</f>
      </c>
      <c r="L337" s="159" t="str">
        <f t="shared" si="83"/>
        <v/>
      </c>
      <c r="M337" s="160" t="str">
        <f>IFERROR(IF($F337="","",VLOOKUP($F337,'Data Mercado'!$A$7:$I$300,4,0)),"ND")</f>
      </c>
      <c r="N337" s="161" t="str">
        <f>IFERROR(IF($E337="","",IF($M337&gt;$E337,($E337/$M337)-1,"")),"")</f>
      </c>
      <c r="O337" s="159" t="str">
        <f t="shared" si="85"/>
        <v/>
      </c>
      <c r="P337" s="160" t="str">
        <f>IFERROR(IF($F337="","",VLOOKUP($F337,'Data Mercado'!$A$7:$I$300,5,0)),"ND")</f>
      </c>
      <c r="Q337" s="161" t="str">
        <f>IFERROR(IF($E337="","",IF($P337&gt;$E337,($E337/$P337)-1,"")),"")</f>
      </c>
      <c r="R337" s="159" t="str">
        <f t="shared" si="87"/>
        <v/>
      </c>
      <c r="S337" s="160" t="str">
        <f>IFERROR(IF($F337="","",VLOOKUP($F337,'Data Mercado'!$A$7:$I$300,6,0)),"ND")</f>
      </c>
      <c r="T337" s="161" t="str">
        <f>IFERROR(IF($E337="","",IF($S337&gt;$E337,($E337/$S337)-1,"")),"")</f>
      </c>
      <c r="U337" s="159" t="str">
        <f t="shared" si="89"/>
        <v/>
      </c>
      <c r="V337" s="160" t="str">
        <f>IFERROR(IF($F337="","",VLOOKUP($F337,'Data Mercado'!$A$7:$I$300,7,0)),"ND")</f>
      </c>
      <c r="W337" s="161" t="str">
        <f>IFERROR(IF($E337="","",IF($V337&gt;$E337,($E337/$V337)-1,"")),"")</f>
      </c>
      <c r="X337" s="159" t="str">
        <f t="shared" si="91"/>
        <v/>
      </c>
      <c r="Y337" s="160" t="str">
        <f>IFERROR(IF($F337="","",VLOOKUP($F337,'Data Mercado'!$A$7:$I$300,8,0)),"ND")</f>
      </c>
      <c r="Z337" s="161" t="str">
        <f>IFERROR(IF($E337="","",IF($Y337&gt;$E337,($E337/$Y337)-1,"")),"")</f>
      </c>
      <c r="AA337" s="159" t="str">
        <f t="shared" si="93"/>
        <v/>
      </c>
      <c r="AB337" s="160" t="str">
        <f>IFERROR(IF($F337="","",VLOOKUP($F337,'Data Mercado'!$A$7:$I$300,9,0)),"ND")</f>
      </c>
      <c r="AC337" s="161" t="str">
        <f>IFERROR(IF($E337="","",IF($AB337&gt;$E337,($E337/$AB337)-1,"")),"")</f>
      </c>
      <c r="AD337" s="159" t="str">
        <f t="shared" si="95"/>
        <v/>
      </c>
    </row>
    <row r="338" spans="1:30" s="162" customFormat="1" ht="19" customHeight="1">
      <c r="A338" s="164"/>
      <c r="B338" s="165"/>
      <c r="C338" s="143"/>
      <c r="D338" s="143"/>
      <c r="E338" s="196"/>
      <c r="F338" s="160"/>
      <c r="G338" s="160" t="str">
        <f>IFERROR(IF($F338="","",VLOOKUP($F338,'Data Mercado'!$A$7:$I$300,2,0)),"ND")</f>
      </c>
      <c r="H338" s="161" t="str">
        <f>IFERROR(IF($E338="","",IF($G338&gt;$E338,($E338/$G338)-1,"")),"")</f>
      </c>
      <c r="I338" s="159" t="str">
        <f t="shared" si="81"/>
        <v/>
      </c>
      <c r="J338" s="160" t="str">
        <f>IFERROR(IF($F338="","",VLOOKUP($F338,'Data Mercado'!$A$7:$I$300,3,0)),"ND")</f>
      </c>
      <c r="K338" s="161" t="str">
        <f>IFERROR(IF($E338="","",IF($J338&gt;$E338,($E338/$J338)-1,"")),"")</f>
      </c>
      <c r="L338" s="159" t="str">
        <f t="shared" si="83"/>
        <v/>
      </c>
      <c r="M338" s="160" t="str">
        <f>IFERROR(IF($F338="","",VLOOKUP($F338,'Data Mercado'!$A$7:$I$300,4,0)),"ND")</f>
      </c>
      <c r="N338" s="161" t="str">
        <f>IFERROR(IF($E338="","",IF($M338&gt;$E338,($E338/$M338)-1,"")),"")</f>
      </c>
      <c r="O338" s="159" t="str">
        <f t="shared" si="85"/>
        <v/>
      </c>
      <c r="P338" s="160" t="str">
        <f>IFERROR(IF($F338="","",VLOOKUP($F338,'Data Mercado'!$A$7:$I$300,5,0)),"ND")</f>
      </c>
      <c r="Q338" s="161" t="str">
        <f>IFERROR(IF($E338="","",IF($P338&gt;$E338,($E338/$P338)-1,"")),"")</f>
      </c>
      <c r="R338" s="159" t="str">
        <f t="shared" si="87"/>
        <v/>
      </c>
      <c r="S338" s="160" t="str">
        <f>IFERROR(IF($F338="","",VLOOKUP($F338,'Data Mercado'!$A$7:$I$300,6,0)),"ND")</f>
      </c>
      <c r="T338" s="161" t="str">
        <f>IFERROR(IF($E338="","",IF($S338&gt;$E338,($E338/$S338)-1,"")),"")</f>
      </c>
      <c r="U338" s="159" t="str">
        <f t="shared" si="89"/>
        <v/>
      </c>
      <c r="V338" s="160" t="str">
        <f>IFERROR(IF($F338="","",VLOOKUP($F338,'Data Mercado'!$A$7:$I$300,7,0)),"ND")</f>
      </c>
      <c r="W338" s="161" t="str">
        <f>IFERROR(IF($E338="","",IF($V338&gt;$E338,($E338/$V338)-1,"")),"")</f>
      </c>
      <c r="X338" s="159" t="str">
        <f t="shared" si="91"/>
        <v/>
      </c>
      <c r="Y338" s="160" t="str">
        <f>IFERROR(IF($F338="","",VLOOKUP($F338,'Data Mercado'!$A$7:$I$300,8,0)),"ND")</f>
      </c>
      <c r="Z338" s="161" t="str">
        <f>IFERROR(IF($E338="","",IF($Y338&gt;$E338,($E338/$Y338)-1,"")),"")</f>
      </c>
      <c r="AA338" s="159" t="str">
        <f t="shared" si="93"/>
        <v/>
      </c>
      <c r="AB338" s="160" t="str">
        <f>IFERROR(IF($F338="","",VLOOKUP($F338,'Data Mercado'!$A$7:$I$300,9,0)),"ND")</f>
      </c>
      <c r="AC338" s="161" t="str">
        <f>IFERROR(IF($E338="","",IF($AB338&gt;$E338,($E338/$AB338)-1,"")),"")</f>
      </c>
      <c r="AD338" s="159" t="str">
        <f t="shared" si="95"/>
        <v/>
      </c>
    </row>
    <row r="339" spans="1:30" s="162" customFormat="1" ht="19" customHeight="1">
      <c r="A339" s="164"/>
      <c r="B339" s="165"/>
      <c r="C339" s="143"/>
      <c r="D339" s="143"/>
      <c r="E339" s="196"/>
      <c r="F339" s="160"/>
      <c r="G339" s="160" t="str">
        <f>IFERROR(IF($F339="","",VLOOKUP($F339,'Data Mercado'!$A$7:$I$300,2,0)),"ND")</f>
      </c>
      <c r="H339" s="161" t="str">
        <f>IFERROR(IF($E339="","",IF($G339&gt;$E339,($E339/$G339)-1,"")),"")</f>
      </c>
      <c r="I339" s="159" t="str">
        <f t="shared" si="81"/>
        <v/>
      </c>
      <c r="J339" s="160" t="str">
        <f>IFERROR(IF($F339="","",VLOOKUP($F339,'Data Mercado'!$A$7:$I$300,3,0)),"ND")</f>
      </c>
      <c r="K339" s="161" t="str">
        <f>IFERROR(IF($E339="","",IF($J339&gt;$E339,($E339/$J339)-1,"")),"")</f>
      </c>
      <c r="L339" s="159" t="str">
        <f t="shared" si="83"/>
        <v/>
      </c>
      <c r="M339" s="160" t="str">
        <f>IFERROR(IF($F339="","",VLOOKUP($F339,'Data Mercado'!$A$7:$I$300,4,0)),"ND")</f>
      </c>
      <c r="N339" s="161" t="str">
        <f>IFERROR(IF($E339="","",IF($M339&gt;$E339,($E339/$M339)-1,"")),"")</f>
      </c>
      <c r="O339" s="159" t="str">
        <f t="shared" si="85"/>
        <v/>
      </c>
      <c r="P339" s="160" t="str">
        <f>IFERROR(IF($F339="","",VLOOKUP($F339,'Data Mercado'!$A$7:$I$300,5,0)),"ND")</f>
      </c>
      <c r="Q339" s="161" t="str">
        <f>IFERROR(IF($E339="","",IF($P339&gt;$E339,($E339/$P339)-1,"")),"")</f>
      </c>
      <c r="R339" s="159" t="str">
        <f t="shared" si="87"/>
        <v/>
      </c>
      <c r="S339" s="160" t="str">
        <f>IFERROR(IF($F339="","",VLOOKUP($F339,'Data Mercado'!$A$7:$I$300,6,0)),"ND")</f>
      </c>
      <c r="T339" s="161" t="str">
        <f>IFERROR(IF($E339="","",IF($S339&gt;$E339,($E339/$S339)-1,"")),"")</f>
      </c>
      <c r="U339" s="159" t="str">
        <f t="shared" si="89"/>
        <v/>
      </c>
      <c r="V339" s="160" t="str">
        <f>IFERROR(IF($F339="","",VLOOKUP($F339,'Data Mercado'!$A$7:$I$300,7,0)),"ND")</f>
      </c>
      <c r="W339" s="161" t="str">
        <f>IFERROR(IF($E339="","",IF($V339&gt;$E339,($E339/$V339)-1,"")),"")</f>
      </c>
      <c r="X339" s="159" t="str">
        <f t="shared" si="91"/>
        <v/>
      </c>
      <c r="Y339" s="160" t="str">
        <f>IFERROR(IF($F339="","",VLOOKUP($F339,'Data Mercado'!$A$7:$I$300,8,0)),"ND")</f>
      </c>
      <c r="Z339" s="161" t="str">
        <f>IFERROR(IF($E339="","",IF($Y339&gt;$E339,($E339/$Y339)-1,"")),"")</f>
      </c>
      <c r="AA339" s="159" t="str">
        <f t="shared" si="93"/>
        <v/>
      </c>
      <c r="AB339" s="160" t="str">
        <f>IFERROR(IF($F339="","",VLOOKUP($F339,'Data Mercado'!$A$7:$I$300,9,0)),"ND")</f>
      </c>
      <c r="AC339" s="161" t="str">
        <f>IFERROR(IF($E339="","",IF($AB339&gt;$E339,($E339/$AB339)-1,"")),"")</f>
      </c>
      <c r="AD339" s="159" t="str">
        <f t="shared" si="95"/>
        <v/>
      </c>
    </row>
    <row r="340" spans="1:30" s="162" customFormat="1" ht="19" customHeight="1">
      <c r="A340" s="164"/>
      <c r="B340" s="165"/>
      <c r="C340" s="143"/>
      <c r="D340" s="143"/>
      <c r="E340" s="196"/>
      <c r="F340" s="160"/>
      <c r="G340" s="160" t="str">
        <f>IFERROR(IF($F340="","",VLOOKUP($F340,'Data Mercado'!$A$7:$I$300,2,0)),"ND")</f>
      </c>
      <c r="H340" s="161" t="str">
        <f>IFERROR(IF($E340="","",IF($G340&gt;$E340,($E340/$G340)-1,"")),"")</f>
      </c>
      <c r="I340" s="159" t="str">
        <f t="shared" si="81"/>
        <v/>
      </c>
      <c r="J340" s="160" t="str">
        <f>IFERROR(IF($F340="","",VLOOKUP($F340,'Data Mercado'!$A$7:$I$300,3,0)),"ND")</f>
      </c>
      <c r="K340" s="161" t="str">
        <f>IFERROR(IF($E340="","",IF($J340&gt;$E340,($E340/$J340)-1,"")),"")</f>
      </c>
      <c r="L340" s="159" t="str">
        <f t="shared" si="83"/>
        <v/>
      </c>
      <c r="M340" s="160" t="str">
        <f>IFERROR(IF($F340="","",VLOOKUP($F340,'Data Mercado'!$A$7:$I$300,4,0)),"ND")</f>
      </c>
      <c r="N340" s="161" t="str">
        <f>IFERROR(IF($E340="","",IF($M340&gt;$E340,($E340/$M340)-1,"")),"")</f>
      </c>
      <c r="O340" s="159" t="str">
        <f t="shared" si="85"/>
        <v/>
      </c>
      <c r="P340" s="160" t="str">
        <f>IFERROR(IF($F340="","",VLOOKUP($F340,'Data Mercado'!$A$7:$I$300,5,0)),"ND")</f>
      </c>
      <c r="Q340" s="161" t="str">
        <f>IFERROR(IF($E340="","",IF($P340&gt;$E340,($E340/$P340)-1,"")),"")</f>
      </c>
      <c r="R340" s="159" t="str">
        <f t="shared" si="87"/>
        <v/>
      </c>
      <c r="S340" s="160" t="str">
        <f>IFERROR(IF($F340="","",VLOOKUP($F340,'Data Mercado'!$A$7:$I$300,6,0)),"ND")</f>
      </c>
      <c r="T340" s="161" t="str">
        <f>IFERROR(IF($E340="","",IF($S340&gt;$E340,($E340/$S340)-1,"")),"")</f>
      </c>
      <c r="U340" s="159" t="str">
        <f t="shared" si="89"/>
        <v/>
      </c>
      <c r="V340" s="160" t="str">
        <f>IFERROR(IF($F340="","",VLOOKUP($F340,'Data Mercado'!$A$7:$I$300,7,0)),"ND")</f>
      </c>
      <c r="W340" s="161" t="str">
        <f>IFERROR(IF($E340="","",IF($V340&gt;$E340,($E340/$V340)-1,"")),"")</f>
      </c>
      <c r="X340" s="159" t="str">
        <f t="shared" si="91"/>
        <v/>
      </c>
      <c r="Y340" s="160" t="str">
        <f>IFERROR(IF($F340="","",VLOOKUP($F340,'Data Mercado'!$A$7:$I$300,8,0)),"ND")</f>
      </c>
      <c r="Z340" s="161" t="str">
        <f>IFERROR(IF($E340="","",IF($Y340&gt;$E340,($E340/$Y340)-1,"")),"")</f>
      </c>
      <c r="AA340" s="159" t="str">
        <f t="shared" si="93"/>
        <v/>
      </c>
      <c r="AB340" s="160" t="str">
        <f>IFERROR(IF($F340="","",VLOOKUP($F340,'Data Mercado'!$A$7:$I$300,9,0)),"ND")</f>
      </c>
      <c r="AC340" s="161" t="str">
        <f>IFERROR(IF($E340="","",IF($AB340&gt;$E340,($E340/$AB340)-1,"")),"")</f>
      </c>
      <c r="AD340" s="159" t="str">
        <f t="shared" si="95"/>
        <v/>
      </c>
    </row>
    <row r="341" spans="1:30" s="162" customFormat="1" ht="19" customHeight="1">
      <c r="A341" s="164"/>
      <c r="B341" s="165"/>
      <c r="C341" s="143"/>
      <c r="D341" s="143"/>
      <c r="E341" s="196"/>
      <c r="F341" s="160"/>
      <c r="G341" s="160" t="str">
        <f>IFERROR(IF($F341="","",VLOOKUP($F341,'Data Mercado'!$A$7:$I$300,2,0)),"ND")</f>
      </c>
      <c r="H341" s="161" t="str">
        <f>IFERROR(IF($E341="","",IF($G341&gt;$E341,($E341/$G341)-1,"")),"")</f>
      </c>
      <c r="I341" s="159" t="str">
        <f t="shared" si="81"/>
        <v/>
      </c>
      <c r="J341" s="160" t="str">
        <f>IFERROR(IF($F341="","",VLOOKUP($F341,'Data Mercado'!$A$7:$I$300,3,0)),"ND")</f>
      </c>
      <c r="K341" s="161" t="str">
        <f>IFERROR(IF($E341="","",IF($J341&gt;$E341,($E341/$J341)-1,"")),"")</f>
      </c>
      <c r="L341" s="159" t="str">
        <f t="shared" si="83"/>
        <v/>
      </c>
      <c r="M341" s="160" t="str">
        <f>IFERROR(IF($F341="","",VLOOKUP($F341,'Data Mercado'!$A$7:$I$300,4,0)),"ND")</f>
      </c>
      <c r="N341" s="161" t="str">
        <f>IFERROR(IF($E341="","",IF($M341&gt;$E341,($E341/$M341)-1,"")),"")</f>
      </c>
      <c r="O341" s="159" t="str">
        <f t="shared" si="85"/>
        <v/>
      </c>
      <c r="P341" s="160" t="str">
        <f>IFERROR(IF($F341="","",VLOOKUP($F341,'Data Mercado'!$A$7:$I$300,5,0)),"ND")</f>
      </c>
      <c r="Q341" s="161" t="str">
        <f>IFERROR(IF($E341="","",IF($P341&gt;$E341,($E341/$P341)-1,"")),"")</f>
      </c>
      <c r="R341" s="159" t="str">
        <f t="shared" si="87"/>
        <v/>
      </c>
      <c r="S341" s="160" t="str">
        <f>IFERROR(IF($F341="","",VLOOKUP($F341,'Data Mercado'!$A$7:$I$300,6,0)),"ND")</f>
      </c>
      <c r="T341" s="161" t="str">
        <f>IFERROR(IF($E341="","",IF($S341&gt;$E341,($E341/$S341)-1,"")),"")</f>
      </c>
      <c r="U341" s="159" t="str">
        <f t="shared" si="89"/>
        <v/>
      </c>
      <c r="V341" s="160" t="str">
        <f>IFERROR(IF($F341="","",VLOOKUP($F341,'Data Mercado'!$A$7:$I$300,7,0)),"ND")</f>
      </c>
      <c r="W341" s="161" t="str">
        <f>IFERROR(IF($E341="","",IF($V341&gt;$E341,($E341/$V341)-1,"")),"")</f>
      </c>
      <c r="X341" s="159" t="str">
        <f t="shared" si="91"/>
        <v/>
      </c>
      <c r="Y341" s="160" t="str">
        <f>IFERROR(IF($F341="","",VLOOKUP($F341,'Data Mercado'!$A$7:$I$300,8,0)),"ND")</f>
      </c>
      <c r="Z341" s="161" t="str">
        <f>IFERROR(IF($E341="","",IF($Y341&gt;$E341,($E341/$Y341)-1,"")),"")</f>
      </c>
      <c r="AA341" s="159" t="str">
        <f t="shared" si="93"/>
        <v/>
      </c>
      <c r="AB341" s="160" t="str">
        <f>IFERROR(IF($F341="","",VLOOKUP($F341,'Data Mercado'!$A$7:$I$300,9,0)),"ND")</f>
      </c>
      <c r="AC341" s="161" t="str">
        <f>IFERROR(IF($E341="","",IF($AB341&gt;$E341,($E341/$AB341)-1,"")),"")</f>
      </c>
      <c r="AD341" s="159" t="str">
        <f t="shared" si="95"/>
        <v/>
      </c>
    </row>
    <row r="342" spans="1:30" s="162" customFormat="1" ht="19" customHeight="1">
      <c r="A342" s="164"/>
      <c r="B342" s="165"/>
      <c r="C342" s="143"/>
      <c r="D342" s="143"/>
      <c r="E342" s="196"/>
      <c r="F342" s="160"/>
      <c r="G342" s="160" t="str">
        <f>IFERROR(IF($F342="","",VLOOKUP($F342,'Data Mercado'!$A$7:$I$300,2,0)),"ND")</f>
      </c>
      <c r="H342" s="161" t="str">
        <f>IFERROR(IF($E342="","",IF($G342&gt;$E342,($E342/$G342)-1,"")),"")</f>
      </c>
      <c r="I342" s="159" t="str">
        <f t="shared" si="81"/>
        <v/>
      </c>
      <c r="J342" s="160" t="str">
        <f>IFERROR(IF($F342="","",VLOOKUP($F342,'Data Mercado'!$A$7:$I$300,3,0)),"ND")</f>
      </c>
      <c r="K342" s="161" t="str">
        <f>IFERROR(IF($E342="","",IF($J342&gt;$E342,($E342/$J342)-1,"")),"")</f>
      </c>
      <c r="L342" s="159" t="str">
        <f t="shared" si="83"/>
        <v/>
      </c>
      <c r="M342" s="160" t="str">
        <f>IFERROR(IF($F342="","",VLOOKUP($F342,'Data Mercado'!$A$7:$I$300,4,0)),"ND")</f>
      </c>
      <c r="N342" s="161" t="str">
        <f>IFERROR(IF($E342="","",IF($M342&gt;$E342,($E342/$M342)-1,"")),"")</f>
      </c>
      <c r="O342" s="159" t="str">
        <f t="shared" si="85"/>
        <v/>
      </c>
      <c r="P342" s="160" t="str">
        <f>IFERROR(IF($F342="","",VLOOKUP($F342,'Data Mercado'!$A$7:$I$300,5,0)),"ND")</f>
      </c>
      <c r="Q342" s="161" t="str">
        <f>IFERROR(IF($E342="","",IF($P342&gt;$E342,($E342/$P342)-1,"")),"")</f>
      </c>
      <c r="R342" s="159" t="str">
        <f t="shared" si="87"/>
        <v/>
      </c>
      <c r="S342" s="160" t="str">
        <f>IFERROR(IF($F342="","",VLOOKUP($F342,'Data Mercado'!$A$7:$I$300,6,0)),"ND")</f>
      </c>
      <c r="T342" s="161" t="str">
        <f>IFERROR(IF($E342="","",IF($S342&gt;$E342,($E342/$S342)-1,"")),"")</f>
      </c>
      <c r="U342" s="159" t="str">
        <f t="shared" si="89"/>
        <v/>
      </c>
      <c r="V342" s="160" t="str">
        <f>IFERROR(IF($F342="","",VLOOKUP($F342,'Data Mercado'!$A$7:$I$300,7,0)),"ND")</f>
      </c>
      <c r="W342" s="161" t="str">
        <f>IFERROR(IF($E342="","",IF($V342&gt;$E342,($E342/$V342)-1,"")),"")</f>
      </c>
      <c r="X342" s="159" t="str">
        <f t="shared" si="91"/>
        <v/>
      </c>
      <c r="Y342" s="160" t="str">
        <f>IFERROR(IF($F342="","",VLOOKUP($F342,'Data Mercado'!$A$7:$I$300,8,0)),"ND")</f>
      </c>
      <c r="Z342" s="161" t="str">
        <f>IFERROR(IF($E342="","",IF($Y342&gt;$E342,($E342/$Y342)-1,"")),"")</f>
      </c>
      <c r="AA342" s="159" t="str">
        <f t="shared" si="93"/>
        <v/>
      </c>
      <c r="AB342" s="160" t="str">
        <f>IFERROR(IF($F342="","",VLOOKUP($F342,'Data Mercado'!$A$7:$I$300,9,0)),"ND")</f>
      </c>
      <c r="AC342" s="161" t="str">
        <f>IFERROR(IF($E342="","",IF($AB342&gt;$E342,($E342/$AB342)-1,"")),"")</f>
      </c>
      <c r="AD342" s="159" t="str">
        <f t="shared" si="95"/>
        <v/>
      </c>
    </row>
    <row r="343" spans="1:30" s="162" customFormat="1" ht="19" customHeight="1">
      <c r="A343" s="164"/>
      <c r="B343" s="165"/>
      <c r="C343" s="143"/>
      <c r="D343" s="143"/>
      <c r="E343" s="196"/>
      <c r="F343" s="160"/>
      <c r="G343" s="160" t="str">
        <f>IFERROR(IF($F343="","",VLOOKUP($F343,'Data Mercado'!$A$7:$I$300,2,0)),"ND")</f>
      </c>
      <c r="H343" s="161" t="str">
        <f>IFERROR(IF($E343="","",IF($G343&gt;$E343,($E343/$G343)-1,"")),"")</f>
      </c>
      <c r="I343" s="159" t="str">
        <f t="shared" si="81"/>
        <v/>
      </c>
      <c r="J343" s="160" t="str">
        <f>IFERROR(IF($F343="","",VLOOKUP($F343,'Data Mercado'!$A$7:$I$300,3,0)),"ND")</f>
      </c>
      <c r="K343" s="161" t="str">
        <f>IFERROR(IF($E343="","",IF($J343&gt;$E343,($E343/$J343)-1,"")),"")</f>
      </c>
      <c r="L343" s="159" t="str">
        <f t="shared" si="83"/>
        <v/>
      </c>
      <c r="M343" s="160" t="str">
        <f>IFERROR(IF($F343="","",VLOOKUP($F343,'Data Mercado'!$A$7:$I$300,4,0)),"ND")</f>
      </c>
      <c r="N343" s="161" t="str">
        <f>IFERROR(IF($E343="","",IF($M343&gt;$E343,($E343/$M343)-1,"")),"")</f>
      </c>
      <c r="O343" s="159" t="str">
        <f t="shared" si="85"/>
        <v/>
      </c>
      <c r="P343" s="160" t="str">
        <f>IFERROR(IF($F343="","",VLOOKUP($F343,'Data Mercado'!$A$7:$I$300,5,0)),"ND")</f>
      </c>
      <c r="Q343" s="161" t="str">
        <f>IFERROR(IF($E343="","",IF($P343&gt;$E343,($E343/$P343)-1,"")),"")</f>
      </c>
      <c r="R343" s="159" t="str">
        <f t="shared" si="87"/>
        <v/>
      </c>
      <c r="S343" s="160" t="str">
        <f>IFERROR(IF($F343="","",VLOOKUP($F343,'Data Mercado'!$A$7:$I$300,6,0)),"ND")</f>
      </c>
      <c r="T343" s="161" t="str">
        <f>IFERROR(IF($E343="","",IF($S343&gt;$E343,($E343/$S343)-1,"")),"")</f>
      </c>
      <c r="U343" s="159" t="str">
        <f t="shared" si="89"/>
        <v/>
      </c>
      <c r="V343" s="160" t="str">
        <f>IFERROR(IF($F343="","",VLOOKUP($F343,'Data Mercado'!$A$7:$I$300,7,0)),"ND")</f>
      </c>
      <c r="W343" s="161" t="str">
        <f>IFERROR(IF($E343="","",IF($V343&gt;$E343,($E343/$V343)-1,"")),"")</f>
      </c>
      <c r="X343" s="159" t="str">
        <f t="shared" si="91"/>
        <v/>
      </c>
      <c r="Y343" s="160" t="str">
        <f>IFERROR(IF($F343="","",VLOOKUP($F343,'Data Mercado'!$A$7:$I$300,8,0)),"ND")</f>
      </c>
      <c r="Z343" s="161" t="str">
        <f>IFERROR(IF($E343="","",IF($Y343&gt;$E343,($E343/$Y343)-1,"")),"")</f>
      </c>
      <c r="AA343" s="159" t="str">
        <f t="shared" si="93"/>
        <v/>
      </c>
      <c r="AB343" s="160" t="str">
        <f>IFERROR(IF($F343="","",VLOOKUP($F343,'Data Mercado'!$A$7:$I$300,9,0)),"ND")</f>
      </c>
      <c r="AC343" s="161" t="str">
        <f>IFERROR(IF($E343="","",IF($AB343&gt;$E343,($E343/$AB343)-1,"")),"")</f>
      </c>
      <c r="AD343" s="159" t="str">
        <f t="shared" si="95"/>
        <v/>
      </c>
    </row>
    <row r="344" spans="1:30" s="162" customFormat="1" ht="19" customHeight="1">
      <c r="A344" s="164"/>
      <c r="B344" s="165"/>
      <c r="C344" s="143"/>
      <c r="D344" s="143"/>
      <c r="E344" s="196"/>
      <c r="F344" s="160"/>
      <c r="G344" s="160" t="str">
        <f>IFERROR(IF($F344="","",VLOOKUP($F344,'Data Mercado'!$A$7:$I$300,2,0)),"ND")</f>
      </c>
      <c r="H344" s="161" t="str">
        <f>IFERROR(IF($E344="","",IF($G344&gt;$E344,($E344/$G344)-1,"")),"")</f>
      </c>
      <c r="I344" s="159" t="str">
        <f t="shared" si="81"/>
        <v/>
      </c>
      <c r="J344" s="160" t="str">
        <f>IFERROR(IF($F344="","",VLOOKUP($F344,'Data Mercado'!$A$7:$I$300,3,0)),"ND")</f>
      </c>
      <c r="K344" s="161" t="str">
        <f>IFERROR(IF($E344="","",IF($J344&gt;$E344,($E344/$J344)-1,"")),"")</f>
      </c>
      <c r="L344" s="159" t="str">
        <f t="shared" si="83"/>
        <v/>
      </c>
      <c r="M344" s="160" t="str">
        <f>IFERROR(IF($F344="","",VLOOKUP($F344,'Data Mercado'!$A$7:$I$300,4,0)),"ND")</f>
      </c>
      <c r="N344" s="161" t="str">
        <f>IFERROR(IF($E344="","",IF($M344&gt;$E344,($E344/$M344)-1,"")),"")</f>
      </c>
      <c r="O344" s="159" t="str">
        <f t="shared" si="85"/>
        <v/>
      </c>
      <c r="P344" s="160" t="str">
        <f>IFERROR(IF($F344="","",VLOOKUP($F344,'Data Mercado'!$A$7:$I$300,5,0)),"ND")</f>
      </c>
      <c r="Q344" s="161" t="str">
        <f>IFERROR(IF($E344="","",IF($P344&gt;$E344,($E344/$P344)-1,"")),"")</f>
      </c>
      <c r="R344" s="159" t="str">
        <f t="shared" si="87"/>
        <v/>
      </c>
      <c r="S344" s="160" t="str">
        <f>IFERROR(IF($F344="","",VLOOKUP($F344,'Data Mercado'!$A$7:$I$300,6,0)),"ND")</f>
      </c>
      <c r="T344" s="161" t="str">
        <f>IFERROR(IF($E344="","",IF($S344&gt;$E344,($E344/$S344)-1,"")),"")</f>
      </c>
      <c r="U344" s="159" t="str">
        <f t="shared" si="89"/>
        <v/>
      </c>
      <c r="V344" s="160" t="str">
        <f>IFERROR(IF($F344="","",VLOOKUP($F344,'Data Mercado'!$A$7:$I$300,7,0)),"ND")</f>
      </c>
      <c r="W344" s="161" t="str">
        <f>IFERROR(IF($E344="","",IF($V344&gt;$E344,($E344/$V344)-1,"")),"")</f>
      </c>
      <c r="X344" s="159" t="str">
        <f t="shared" si="91"/>
        <v/>
      </c>
      <c r="Y344" s="160" t="str">
        <f>IFERROR(IF($F344="","",VLOOKUP($F344,'Data Mercado'!$A$7:$I$300,8,0)),"ND")</f>
      </c>
      <c r="Z344" s="161" t="str">
        <f>IFERROR(IF($E344="","",IF($Y344&gt;$E344,($E344/$Y344)-1,"")),"")</f>
      </c>
      <c r="AA344" s="159" t="str">
        <f t="shared" si="93"/>
        <v/>
      </c>
      <c r="AB344" s="160" t="str">
        <f>IFERROR(IF($F344="","",VLOOKUP($F344,'Data Mercado'!$A$7:$I$300,9,0)),"ND")</f>
      </c>
      <c r="AC344" s="161" t="str">
        <f>IFERROR(IF($E344="","",IF($AB344&gt;$E344,($E344/$AB344)-1,"")),"")</f>
      </c>
      <c r="AD344" s="159" t="str">
        <f t="shared" si="95"/>
        <v/>
      </c>
    </row>
    <row r="345" spans="1:30" s="162" customFormat="1" ht="19" customHeight="1">
      <c r="A345" s="164"/>
      <c r="B345" s="165"/>
      <c r="C345" s="143"/>
      <c r="D345" s="143"/>
      <c r="E345" s="196"/>
      <c r="F345" s="160"/>
      <c r="G345" s="160" t="str">
        <f>IFERROR(IF($F345="","",VLOOKUP($F345,'Data Mercado'!$A$7:$I$300,2,0)),"ND")</f>
      </c>
      <c r="H345" s="161" t="str">
        <f>IFERROR(IF($E345="","",IF($G345&gt;$E345,($E345/$G345)-1,"")),"")</f>
      </c>
      <c r="I345" s="159" t="str">
        <f t="shared" si="81"/>
        <v/>
      </c>
      <c r="J345" s="160" t="str">
        <f>IFERROR(IF($F345="","",VLOOKUP($F345,'Data Mercado'!$A$7:$I$300,3,0)),"ND")</f>
      </c>
      <c r="K345" s="161" t="str">
        <f>IFERROR(IF($E345="","",IF($J345&gt;$E345,($E345/$J345)-1,"")),"")</f>
      </c>
      <c r="L345" s="159" t="str">
        <f t="shared" si="83"/>
        <v/>
      </c>
      <c r="M345" s="160" t="str">
        <f>IFERROR(IF($F345="","",VLOOKUP($F345,'Data Mercado'!$A$7:$I$300,4,0)),"ND")</f>
      </c>
      <c r="N345" s="161" t="str">
        <f>IFERROR(IF($E345="","",IF($M345&gt;$E345,($E345/$M345)-1,"")),"")</f>
      </c>
      <c r="O345" s="159" t="str">
        <f t="shared" si="85"/>
        <v/>
      </c>
      <c r="P345" s="160" t="str">
        <f>IFERROR(IF($F345="","",VLOOKUP($F345,'Data Mercado'!$A$7:$I$300,5,0)),"ND")</f>
      </c>
      <c r="Q345" s="161" t="str">
        <f>IFERROR(IF($E345="","",IF($P345&gt;$E345,($E345/$P345)-1,"")),"")</f>
      </c>
      <c r="R345" s="159" t="str">
        <f t="shared" si="87"/>
        <v/>
      </c>
      <c r="S345" s="160" t="str">
        <f>IFERROR(IF($F345="","",VLOOKUP($F345,'Data Mercado'!$A$7:$I$300,6,0)),"ND")</f>
      </c>
      <c r="T345" s="161" t="str">
        <f>IFERROR(IF($E345="","",IF($S345&gt;$E345,($E345/$S345)-1,"")),"")</f>
      </c>
      <c r="U345" s="159" t="str">
        <f t="shared" si="89"/>
        <v/>
      </c>
      <c r="V345" s="160" t="str">
        <f>IFERROR(IF($F345="","",VLOOKUP($F345,'Data Mercado'!$A$7:$I$300,7,0)),"ND")</f>
      </c>
      <c r="W345" s="161" t="str">
        <f>IFERROR(IF($E345="","",IF($V345&gt;$E345,($E345/$V345)-1,"")),"")</f>
      </c>
      <c r="X345" s="159" t="str">
        <f t="shared" si="91"/>
        <v/>
      </c>
      <c r="Y345" s="160" t="str">
        <f>IFERROR(IF($F345="","",VLOOKUP($F345,'Data Mercado'!$A$7:$I$300,8,0)),"ND")</f>
      </c>
      <c r="Z345" s="161" t="str">
        <f>IFERROR(IF($E345="","",IF($Y345&gt;$E345,($E345/$Y345)-1,"")),"")</f>
      </c>
      <c r="AA345" s="159" t="str">
        <f t="shared" si="93"/>
        <v/>
      </c>
      <c r="AB345" s="160" t="str">
        <f>IFERROR(IF($F345="","",VLOOKUP($F345,'Data Mercado'!$A$7:$I$300,9,0)),"ND")</f>
      </c>
      <c r="AC345" s="161" t="str">
        <f>IFERROR(IF($E345="","",IF($AB345&gt;$E345,($E345/$AB345)-1,"")),"")</f>
      </c>
      <c r="AD345" s="159" t="str">
        <f t="shared" si="95"/>
        <v/>
      </c>
    </row>
    <row r="346" spans="1:30" s="162" customFormat="1" ht="19" customHeight="1">
      <c r="A346" s="164"/>
      <c r="B346" s="165"/>
      <c r="C346" s="143"/>
      <c r="D346" s="143"/>
      <c r="E346" s="196"/>
      <c r="F346" s="160"/>
      <c r="G346" s="160" t="str">
        <f>IFERROR(IF($F346="","",VLOOKUP($F346,'Data Mercado'!$A$7:$I$300,2,0)),"ND")</f>
      </c>
      <c r="H346" s="161" t="str">
        <f>IFERROR(IF($E346="","",IF($G346&gt;$E346,($E346/$G346)-1,"")),"")</f>
      </c>
      <c r="I346" s="159" t="str">
        <f t="shared" si="81"/>
        <v/>
      </c>
      <c r="J346" s="160" t="str">
        <f>IFERROR(IF($F346="","",VLOOKUP($F346,'Data Mercado'!$A$7:$I$300,3,0)),"ND")</f>
      </c>
      <c r="K346" s="161" t="str">
        <f>IFERROR(IF($E346="","",IF($J346&gt;$E346,($E346/$J346)-1,"")),"")</f>
      </c>
      <c r="L346" s="159" t="str">
        <f t="shared" si="83"/>
        <v/>
      </c>
      <c r="M346" s="160" t="str">
        <f>IFERROR(IF($F346="","",VLOOKUP($F346,'Data Mercado'!$A$7:$I$300,4,0)),"ND")</f>
      </c>
      <c r="N346" s="161" t="str">
        <f>IFERROR(IF($E346="","",IF($M346&gt;$E346,($E346/$M346)-1,"")),"")</f>
      </c>
      <c r="O346" s="159" t="str">
        <f t="shared" si="85"/>
        <v/>
      </c>
      <c r="P346" s="160" t="str">
        <f>IFERROR(IF($F346="","",VLOOKUP($F346,'Data Mercado'!$A$7:$I$300,5,0)),"ND")</f>
      </c>
      <c r="Q346" s="161" t="str">
        <f>IFERROR(IF($E346="","",IF($P346&gt;$E346,($E346/$P346)-1,"")),"")</f>
      </c>
      <c r="R346" s="159" t="str">
        <f t="shared" si="87"/>
        <v/>
      </c>
      <c r="S346" s="160" t="str">
        <f>IFERROR(IF($F346="","",VLOOKUP($F346,'Data Mercado'!$A$7:$I$300,6,0)),"ND")</f>
      </c>
      <c r="T346" s="161" t="str">
        <f>IFERROR(IF($E346="","",IF($S346&gt;$E346,($E346/$S346)-1,"")),"")</f>
      </c>
      <c r="U346" s="159" t="str">
        <f t="shared" si="89"/>
        <v/>
      </c>
      <c r="V346" s="160" t="str">
        <f>IFERROR(IF($F346="","",VLOOKUP($F346,'Data Mercado'!$A$7:$I$300,7,0)),"ND")</f>
      </c>
      <c r="W346" s="161" t="str">
        <f>IFERROR(IF($E346="","",IF($V346&gt;$E346,($E346/$V346)-1,"")),"")</f>
      </c>
      <c r="X346" s="159" t="str">
        <f t="shared" si="91"/>
        <v/>
      </c>
      <c r="Y346" s="160" t="str">
        <f>IFERROR(IF($F346="","",VLOOKUP($F346,'Data Mercado'!$A$7:$I$300,8,0)),"ND")</f>
      </c>
      <c r="Z346" s="161" t="str">
        <f>IFERROR(IF($E346="","",IF($Y346&gt;$E346,($E346/$Y346)-1,"")),"")</f>
      </c>
      <c r="AA346" s="159" t="str">
        <f t="shared" si="93"/>
        <v/>
      </c>
      <c r="AB346" s="160" t="str">
        <f>IFERROR(IF($F346="","",VLOOKUP($F346,'Data Mercado'!$A$7:$I$300,9,0)),"ND")</f>
      </c>
      <c r="AC346" s="161" t="str">
        <f>IFERROR(IF($E346="","",IF($AB346&gt;$E346,($E346/$AB346)-1,"")),"")</f>
      </c>
      <c r="AD346" s="159" t="str">
        <f t="shared" si="95"/>
        <v/>
      </c>
    </row>
    <row r="347" spans="1:30" s="162" customFormat="1" ht="19" customHeight="1">
      <c r="A347" s="164"/>
      <c r="B347" s="165"/>
      <c r="C347" s="143"/>
      <c r="D347" s="143"/>
      <c r="E347" s="196"/>
      <c r="F347" s="160"/>
      <c r="G347" s="160" t="str">
        <f>IFERROR(IF($F347="","",VLOOKUP($F347,'Data Mercado'!$A$7:$I$300,2,0)),"ND")</f>
      </c>
      <c r="H347" s="161" t="str">
        <f>IFERROR(IF($E347="","",IF($G347&gt;$E347,($E347/$G347)-1,"")),"")</f>
      </c>
      <c r="I347" s="159" t="str">
        <f t="shared" si="81"/>
        <v/>
      </c>
      <c r="J347" s="160" t="str">
        <f>IFERROR(IF($F347="","",VLOOKUP($F347,'Data Mercado'!$A$7:$I$300,3,0)),"ND")</f>
      </c>
      <c r="K347" s="161" t="str">
        <f>IFERROR(IF($E347="","",IF($J347&gt;$E347,($E347/$J347)-1,"")),"")</f>
      </c>
      <c r="L347" s="159" t="str">
        <f t="shared" si="83"/>
        <v/>
      </c>
      <c r="M347" s="160" t="str">
        <f>IFERROR(IF($F347="","",VLOOKUP($F347,'Data Mercado'!$A$7:$I$300,4,0)),"ND")</f>
      </c>
      <c r="N347" s="161" t="str">
        <f>IFERROR(IF($E347="","",IF($M347&gt;$E347,($E347/$M347)-1,"")),"")</f>
      </c>
      <c r="O347" s="159" t="str">
        <f t="shared" si="85"/>
        <v/>
      </c>
      <c r="P347" s="160" t="str">
        <f>IFERROR(IF($F347="","",VLOOKUP($F347,'Data Mercado'!$A$7:$I$300,5,0)),"ND")</f>
      </c>
      <c r="Q347" s="161" t="str">
        <f>IFERROR(IF($E347="","",IF($P347&gt;$E347,($E347/$P347)-1,"")),"")</f>
      </c>
      <c r="R347" s="159" t="str">
        <f t="shared" si="87"/>
        <v/>
      </c>
      <c r="S347" s="160" t="str">
        <f>IFERROR(IF($F347="","",VLOOKUP($F347,'Data Mercado'!$A$7:$I$300,6,0)),"ND")</f>
      </c>
      <c r="T347" s="161" t="str">
        <f>IFERROR(IF($E347="","",IF($S347&gt;$E347,($E347/$S347)-1,"")),"")</f>
      </c>
      <c r="U347" s="159" t="str">
        <f t="shared" si="89"/>
        <v/>
      </c>
      <c r="V347" s="160" t="str">
        <f>IFERROR(IF($F347="","",VLOOKUP($F347,'Data Mercado'!$A$7:$I$300,7,0)),"ND")</f>
      </c>
      <c r="W347" s="161" t="str">
        <f>IFERROR(IF($E347="","",IF($V347&gt;$E347,($E347/$V347)-1,"")),"")</f>
      </c>
      <c r="X347" s="159" t="str">
        <f t="shared" si="91"/>
        <v/>
      </c>
      <c r="Y347" s="160" t="str">
        <f>IFERROR(IF($F347="","",VLOOKUP($F347,'Data Mercado'!$A$7:$I$300,8,0)),"ND")</f>
      </c>
      <c r="Z347" s="161" t="str">
        <f>IFERROR(IF($E347="","",IF($Y347&gt;$E347,($E347/$Y347)-1,"")),"")</f>
      </c>
      <c r="AA347" s="159" t="str">
        <f t="shared" si="93"/>
        <v/>
      </c>
      <c r="AB347" s="160" t="str">
        <f>IFERROR(IF($F347="","",VLOOKUP($F347,'Data Mercado'!$A$7:$I$300,9,0)),"ND")</f>
      </c>
      <c r="AC347" s="161" t="str">
        <f>IFERROR(IF($E347="","",IF($AB347&gt;$E347,($E347/$AB347)-1,"")),"")</f>
      </c>
      <c r="AD347" s="159" t="str">
        <f t="shared" si="95"/>
        <v/>
      </c>
    </row>
    <row r="348" spans="1:30" s="162" customFormat="1" ht="19" customHeight="1">
      <c r="A348" s="164"/>
      <c r="B348" s="165"/>
      <c r="C348" s="143"/>
      <c r="D348" s="143"/>
      <c r="E348" s="196"/>
      <c r="F348" s="160"/>
      <c r="G348" s="160" t="str">
        <f>IFERROR(IF($F348="","",VLOOKUP($F348,'Data Mercado'!$A$7:$I$300,2,0)),"ND")</f>
      </c>
      <c r="H348" s="161" t="str">
        <f>IFERROR(IF($E348="","",IF($G348&gt;$E348,($E348/$G348)-1,"")),"")</f>
      </c>
      <c r="I348" s="159" t="str">
        <f t="shared" si="81"/>
        <v/>
      </c>
      <c r="J348" s="160" t="str">
        <f>IFERROR(IF($F348="","",VLOOKUP($F348,'Data Mercado'!$A$7:$I$300,3,0)),"ND")</f>
      </c>
      <c r="K348" s="161" t="str">
        <f>IFERROR(IF($E348="","",IF($J348&gt;$E348,($E348/$J348)-1,"")),"")</f>
      </c>
      <c r="L348" s="159" t="str">
        <f t="shared" si="83"/>
        <v/>
      </c>
      <c r="M348" s="160" t="str">
        <f>IFERROR(IF($F348="","",VLOOKUP($F348,'Data Mercado'!$A$7:$I$300,4,0)),"ND")</f>
      </c>
      <c r="N348" s="161" t="str">
        <f>IFERROR(IF($E348="","",IF($M348&gt;$E348,($E348/$M348)-1,"")),"")</f>
      </c>
      <c r="O348" s="159" t="str">
        <f t="shared" si="85"/>
        <v/>
      </c>
      <c r="P348" s="160" t="str">
        <f>IFERROR(IF($F348="","",VLOOKUP($F348,'Data Mercado'!$A$7:$I$300,5,0)),"ND")</f>
      </c>
      <c r="Q348" s="161" t="str">
        <f>IFERROR(IF($E348="","",IF($P348&gt;$E348,($E348/$P348)-1,"")),"")</f>
      </c>
      <c r="R348" s="159" t="str">
        <f t="shared" si="87"/>
        <v/>
      </c>
      <c r="S348" s="160" t="str">
        <f>IFERROR(IF($F348="","",VLOOKUP($F348,'Data Mercado'!$A$7:$I$300,6,0)),"ND")</f>
      </c>
      <c r="T348" s="161" t="str">
        <f>IFERROR(IF($E348="","",IF($S348&gt;$E348,($E348/$S348)-1,"")),"")</f>
      </c>
      <c r="U348" s="159" t="str">
        <f t="shared" si="89"/>
        <v/>
      </c>
      <c r="V348" s="160" t="str">
        <f>IFERROR(IF($F348="","",VLOOKUP($F348,'Data Mercado'!$A$7:$I$300,7,0)),"ND")</f>
      </c>
      <c r="W348" s="161" t="str">
        <f>IFERROR(IF($E348="","",IF($V348&gt;$E348,($E348/$V348)-1,"")),"")</f>
      </c>
      <c r="X348" s="159" t="str">
        <f t="shared" si="91"/>
        <v/>
      </c>
      <c r="Y348" s="160" t="str">
        <f>IFERROR(IF($F348="","",VLOOKUP($F348,'Data Mercado'!$A$7:$I$300,8,0)),"ND")</f>
      </c>
      <c r="Z348" s="161" t="str">
        <f>IFERROR(IF($E348="","",IF($Y348&gt;$E348,($E348/$Y348)-1,"")),"")</f>
      </c>
      <c r="AA348" s="159" t="str">
        <f t="shared" si="93"/>
        <v/>
      </c>
      <c r="AB348" s="160" t="str">
        <f>IFERROR(IF($F348="","",VLOOKUP($F348,'Data Mercado'!$A$7:$I$300,9,0)),"ND")</f>
      </c>
      <c r="AC348" s="161" t="str">
        <f>IFERROR(IF($E348="","",IF($AB348&gt;$E348,($E348/$AB348)-1,"")),"")</f>
      </c>
      <c r="AD348" s="159" t="str">
        <f t="shared" si="95"/>
        <v/>
      </c>
    </row>
    <row r="349" spans="1:30" s="162" customFormat="1" ht="19" customHeight="1">
      <c r="A349" s="164"/>
      <c r="B349" s="165"/>
      <c r="C349" s="143"/>
      <c r="D349" s="143"/>
      <c r="E349" s="196"/>
      <c r="F349" s="160"/>
      <c r="G349" s="160" t="str">
        <f>IFERROR(IF($F349="","",VLOOKUP($F349,'Data Mercado'!$A$7:$I$300,2,0)),"ND")</f>
      </c>
      <c r="H349" s="161" t="str">
        <f>IFERROR(IF($E349="","",IF($G349&gt;$E349,($E349/$G349)-1,"")),"")</f>
      </c>
      <c r="I349" s="159" t="str">
        <f t="shared" si="81"/>
        <v/>
      </c>
      <c r="J349" s="160" t="str">
        <f>IFERROR(IF($F349="","",VLOOKUP($F349,'Data Mercado'!$A$7:$I$300,3,0)),"ND")</f>
      </c>
      <c r="K349" s="161" t="str">
        <f>IFERROR(IF($E349="","",IF($J349&gt;$E349,($E349/$J349)-1,"")),"")</f>
      </c>
      <c r="L349" s="159" t="str">
        <f t="shared" si="83"/>
        <v/>
      </c>
      <c r="M349" s="160" t="str">
        <f>IFERROR(IF($F349="","",VLOOKUP($F349,'Data Mercado'!$A$7:$I$300,4,0)),"ND")</f>
      </c>
      <c r="N349" s="161" t="str">
        <f>IFERROR(IF($E349="","",IF($M349&gt;$E349,($E349/$M349)-1,"")),"")</f>
      </c>
      <c r="O349" s="159" t="str">
        <f t="shared" si="85"/>
        <v/>
      </c>
      <c r="P349" s="160" t="str">
        <f>IFERROR(IF($F349="","",VLOOKUP($F349,'Data Mercado'!$A$7:$I$300,5,0)),"ND")</f>
      </c>
      <c r="Q349" s="161" t="str">
        <f>IFERROR(IF($E349="","",IF($P349&gt;$E349,($E349/$P349)-1,"")),"")</f>
      </c>
      <c r="R349" s="159" t="str">
        <f t="shared" si="87"/>
        <v/>
      </c>
      <c r="S349" s="160" t="str">
        <f>IFERROR(IF($F349="","",VLOOKUP($F349,'Data Mercado'!$A$7:$I$300,6,0)),"ND")</f>
      </c>
      <c r="T349" s="161" t="str">
        <f>IFERROR(IF($E349="","",IF($S349&gt;$E349,($E349/$S349)-1,"")),"")</f>
      </c>
      <c r="U349" s="159" t="str">
        <f t="shared" si="89"/>
        <v/>
      </c>
      <c r="V349" s="160" t="str">
        <f>IFERROR(IF($F349="","",VLOOKUP($F349,'Data Mercado'!$A$7:$I$300,7,0)),"ND")</f>
      </c>
      <c r="W349" s="161" t="str">
        <f>IFERROR(IF($E349="","",IF($V349&gt;$E349,($E349/$V349)-1,"")),"")</f>
      </c>
      <c r="X349" s="159" t="str">
        <f t="shared" si="91"/>
        <v/>
      </c>
      <c r="Y349" s="160" t="str">
        <f>IFERROR(IF($F349="","",VLOOKUP($F349,'Data Mercado'!$A$7:$I$300,8,0)),"ND")</f>
      </c>
      <c r="Z349" s="161" t="str">
        <f>IFERROR(IF($E349="","",IF($Y349&gt;$E349,($E349/$Y349)-1,"")),"")</f>
      </c>
      <c r="AA349" s="159" t="str">
        <f t="shared" si="93"/>
        <v/>
      </c>
      <c r="AB349" s="160" t="str">
        <f>IFERROR(IF($F349="","",VLOOKUP($F349,'Data Mercado'!$A$7:$I$300,9,0)),"ND")</f>
      </c>
      <c r="AC349" s="161" t="str">
        <f>IFERROR(IF($E349="","",IF($AB349&gt;$E349,($E349/$AB349)-1,"")),"")</f>
      </c>
      <c r="AD349" s="159" t="str">
        <f t="shared" si="95"/>
        <v/>
      </c>
    </row>
    <row r="350" spans="1:30" s="162" customFormat="1" ht="19" customHeight="1">
      <c r="A350" s="164"/>
      <c r="B350" s="165"/>
      <c r="C350" s="143"/>
      <c r="D350" s="143"/>
      <c r="E350" s="196"/>
      <c r="F350" s="160"/>
      <c r="G350" s="160" t="str">
        <f>IFERROR(IF($F350="","",VLOOKUP($F350,'Data Mercado'!$A$7:$I$300,2,0)),"ND")</f>
      </c>
      <c r="H350" s="161" t="str">
        <f>IFERROR(IF($E350="","",IF($G350&gt;$E350,($E350/$G350)-1,"")),"")</f>
      </c>
      <c r="I350" s="159" t="str">
        <f t="shared" si="81"/>
        <v/>
      </c>
      <c r="J350" s="160" t="str">
        <f>IFERROR(IF($F350="","",VLOOKUP($F350,'Data Mercado'!$A$7:$I$300,3,0)),"ND")</f>
      </c>
      <c r="K350" s="161" t="str">
        <f>IFERROR(IF($E350="","",IF($J350&gt;$E350,($E350/$J350)-1,"")),"")</f>
      </c>
      <c r="L350" s="159" t="str">
        <f t="shared" si="83"/>
        <v/>
      </c>
      <c r="M350" s="160" t="str">
        <f>IFERROR(IF($F350="","",VLOOKUP($F350,'Data Mercado'!$A$7:$I$300,4,0)),"ND")</f>
      </c>
      <c r="N350" s="161" t="str">
        <f>IFERROR(IF($E350="","",IF($M350&gt;$E350,($E350/$M350)-1,"")),"")</f>
      </c>
      <c r="O350" s="159" t="str">
        <f t="shared" si="85"/>
        <v/>
      </c>
      <c r="P350" s="160" t="str">
        <f>IFERROR(IF($F350="","",VLOOKUP($F350,'Data Mercado'!$A$7:$I$300,5,0)),"ND")</f>
      </c>
      <c r="Q350" s="161" t="str">
        <f>IFERROR(IF($E350="","",IF($P350&gt;$E350,($E350/$P350)-1,"")),"")</f>
      </c>
      <c r="R350" s="159" t="str">
        <f t="shared" si="87"/>
        <v/>
      </c>
      <c r="S350" s="160" t="str">
        <f>IFERROR(IF($F350="","",VLOOKUP($F350,'Data Mercado'!$A$7:$I$300,6,0)),"ND")</f>
      </c>
      <c r="T350" s="161" t="str">
        <f>IFERROR(IF($E350="","",IF($S350&gt;$E350,($E350/$S350)-1,"")),"")</f>
      </c>
      <c r="U350" s="159" t="str">
        <f t="shared" si="89"/>
        <v/>
      </c>
      <c r="V350" s="160" t="str">
        <f>IFERROR(IF($F350="","",VLOOKUP($F350,'Data Mercado'!$A$7:$I$300,7,0)),"ND")</f>
      </c>
      <c r="W350" s="161" t="str">
        <f>IFERROR(IF($E350="","",IF($V350&gt;$E350,($E350/$V350)-1,"")),"")</f>
      </c>
      <c r="X350" s="159" t="str">
        <f t="shared" si="91"/>
        <v/>
      </c>
      <c r="Y350" s="160" t="str">
        <f>IFERROR(IF($F350="","",VLOOKUP($F350,'Data Mercado'!$A$7:$I$300,8,0)),"ND")</f>
      </c>
      <c r="Z350" s="161" t="str">
        <f>IFERROR(IF($E350="","",IF($Y350&gt;$E350,($E350/$Y350)-1,"")),"")</f>
      </c>
      <c r="AA350" s="159" t="str">
        <f t="shared" si="93"/>
        <v/>
      </c>
      <c r="AB350" s="160" t="str">
        <f>IFERROR(IF($F350="","",VLOOKUP($F350,'Data Mercado'!$A$7:$I$300,9,0)),"ND")</f>
      </c>
      <c r="AC350" s="161" t="str">
        <f>IFERROR(IF($E350="","",IF($AB350&gt;$E350,($E350/$AB350)-1,"")),"")</f>
      </c>
      <c r="AD350" s="159" t="str">
        <f t="shared" si="95"/>
        <v/>
      </c>
    </row>
    <row r="351" spans="1:30" s="162" customFormat="1" ht="19" customHeight="1">
      <c r="A351" s="164"/>
      <c r="B351" s="165"/>
      <c r="C351" s="143"/>
      <c r="D351" s="143"/>
      <c r="E351" s="196"/>
      <c r="F351" s="160"/>
      <c r="G351" s="160" t="str">
        <f>IFERROR(IF($F351="","",VLOOKUP($F351,'Data Mercado'!$A$7:$I$300,2,0)),"ND")</f>
      </c>
      <c r="H351" s="161" t="str">
        <f>IFERROR(IF($E351="","",IF($G351&gt;$E351,($E351/$G351)-1,"")),"")</f>
      </c>
      <c r="I351" s="159" t="str">
        <f t="shared" si="81"/>
        <v/>
      </c>
      <c r="J351" s="160" t="str">
        <f>IFERROR(IF($F351="","",VLOOKUP($F351,'Data Mercado'!$A$7:$I$300,3,0)),"ND")</f>
      </c>
      <c r="K351" s="161" t="str">
        <f>IFERROR(IF($E351="","",IF($J351&gt;$E351,($E351/$J351)-1,"")),"")</f>
      </c>
      <c r="L351" s="159" t="str">
        <f t="shared" si="83"/>
        <v/>
      </c>
      <c r="M351" s="160" t="str">
        <f>IFERROR(IF($F351="","",VLOOKUP($F351,'Data Mercado'!$A$7:$I$300,4,0)),"ND")</f>
      </c>
      <c r="N351" s="161" t="str">
        <f>IFERROR(IF($E351="","",IF($M351&gt;$E351,($E351/$M351)-1,"")),"")</f>
      </c>
      <c r="O351" s="159" t="str">
        <f t="shared" si="85"/>
        <v/>
      </c>
      <c r="P351" s="160" t="str">
        <f>IFERROR(IF($F351="","",VLOOKUP($F351,'Data Mercado'!$A$7:$I$300,5,0)),"ND")</f>
      </c>
      <c r="Q351" s="161" t="str">
        <f>IFERROR(IF($E351="","",IF($P351&gt;$E351,($E351/$P351)-1,"")),"")</f>
      </c>
      <c r="R351" s="159" t="str">
        <f t="shared" si="87"/>
        <v/>
      </c>
      <c r="S351" s="160" t="str">
        <f>IFERROR(IF($F351="","",VLOOKUP($F351,'Data Mercado'!$A$7:$I$300,6,0)),"ND")</f>
      </c>
      <c r="T351" s="161" t="str">
        <f>IFERROR(IF($E351="","",IF($S351&gt;$E351,($E351/$S351)-1,"")),"")</f>
      </c>
      <c r="U351" s="159" t="str">
        <f t="shared" si="89"/>
        <v/>
      </c>
      <c r="V351" s="160" t="str">
        <f>IFERROR(IF($F351="","",VLOOKUP($F351,'Data Mercado'!$A$7:$I$300,7,0)),"ND")</f>
      </c>
      <c r="W351" s="161" t="str">
        <f>IFERROR(IF($E351="","",IF($V351&gt;$E351,($E351/$V351)-1,"")),"")</f>
      </c>
      <c r="X351" s="159" t="str">
        <f t="shared" si="91"/>
        <v/>
      </c>
      <c r="Y351" s="160" t="str">
        <f>IFERROR(IF($F351="","",VLOOKUP($F351,'Data Mercado'!$A$7:$I$300,8,0)),"ND")</f>
      </c>
      <c r="Z351" s="161" t="str">
        <f>IFERROR(IF($E351="","",IF($Y351&gt;$E351,($E351/$Y351)-1,"")),"")</f>
      </c>
      <c r="AA351" s="159" t="str">
        <f t="shared" si="93"/>
        <v/>
      </c>
      <c r="AB351" s="160" t="str">
        <f>IFERROR(IF($F351="","",VLOOKUP($F351,'Data Mercado'!$A$7:$I$300,9,0)),"ND")</f>
      </c>
      <c r="AC351" s="161" t="str">
        <f>IFERROR(IF($E351="","",IF($AB351&gt;$E351,($E351/$AB351)-1,"")),"")</f>
      </c>
      <c r="AD351" s="159" t="str">
        <f t="shared" si="95"/>
        <v/>
      </c>
    </row>
    <row r="352" spans="1:30" s="162" customFormat="1" ht="19" customHeight="1">
      <c r="A352" s="164"/>
      <c r="B352" s="165"/>
      <c r="C352" s="143"/>
      <c r="D352" s="143"/>
      <c r="E352" s="196"/>
      <c r="F352" s="160"/>
      <c r="G352" s="160" t="str">
        <f>IFERROR(IF($F352="","",VLOOKUP($F352,'Data Mercado'!$A$7:$I$300,2,0)),"ND")</f>
      </c>
      <c r="H352" s="161" t="str">
        <f>IFERROR(IF($E352="","",IF($G352&gt;$E352,($E352/$G352)-1,"")),"")</f>
      </c>
      <c r="I352" s="159" t="str">
        <f t="shared" si="81"/>
        <v/>
      </c>
      <c r="J352" s="160" t="str">
        <f>IFERROR(IF($F352="","",VLOOKUP($F352,'Data Mercado'!$A$7:$I$300,3,0)),"ND")</f>
      </c>
      <c r="K352" s="161" t="str">
        <f>IFERROR(IF($E352="","",IF($J352&gt;$E352,($E352/$J352)-1,"")),"")</f>
      </c>
      <c r="L352" s="159" t="str">
        <f t="shared" si="83"/>
        <v/>
      </c>
      <c r="M352" s="160" t="str">
        <f>IFERROR(IF($F352="","",VLOOKUP($F352,'Data Mercado'!$A$7:$I$300,4,0)),"ND")</f>
      </c>
      <c r="N352" s="161" t="str">
        <f>IFERROR(IF($E352="","",IF($M352&gt;$E352,($E352/$M352)-1,"")),"")</f>
      </c>
      <c r="O352" s="159" t="str">
        <f t="shared" si="85"/>
        <v/>
      </c>
      <c r="P352" s="160" t="str">
        <f>IFERROR(IF($F352="","",VLOOKUP($F352,'Data Mercado'!$A$7:$I$300,5,0)),"ND")</f>
      </c>
      <c r="Q352" s="161" t="str">
        <f>IFERROR(IF($E352="","",IF($P352&gt;$E352,($E352/$P352)-1,"")),"")</f>
      </c>
      <c r="R352" s="159" t="str">
        <f t="shared" si="87"/>
        <v/>
      </c>
      <c r="S352" s="160" t="str">
        <f>IFERROR(IF($F352="","",VLOOKUP($F352,'Data Mercado'!$A$7:$I$300,6,0)),"ND")</f>
      </c>
      <c r="T352" s="161" t="str">
        <f>IFERROR(IF($E352="","",IF($S352&gt;$E352,($E352/$S352)-1,"")),"")</f>
      </c>
      <c r="U352" s="159" t="str">
        <f t="shared" si="89"/>
        <v/>
      </c>
      <c r="V352" s="160" t="str">
        <f>IFERROR(IF($F352="","",VLOOKUP($F352,'Data Mercado'!$A$7:$I$300,7,0)),"ND")</f>
      </c>
      <c r="W352" s="161" t="str">
        <f>IFERROR(IF($E352="","",IF($V352&gt;$E352,($E352/$V352)-1,"")),"")</f>
      </c>
      <c r="X352" s="159" t="str">
        <f t="shared" si="91"/>
        <v/>
      </c>
      <c r="Y352" s="160" t="str">
        <f>IFERROR(IF($F352="","",VLOOKUP($F352,'Data Mercado'!$A$7:$I$300,8,0)),"ND")</f>
      </c>
      <c r="Z352" s="161" t="str">
        <f>IFERROR(IF($E352="","",IF($Y352&gt;$E352,($E352/$Y352)-1,"")),"")</f>
      </c>
      <c r="AA352" s="159" t="str">
        <f t="shared" si="93"/>
        <v/>
      </c>
      <c r="AB352" s="160" t="str">
        <f>IFERROR(IF($F352="","",VLOOKUP($F352,'Data Mercado'!$A$7:$I$300,9,0)),"ND")</f>
      </c>
      <c r="AC352" s="161" t="str">
        <f>IFERROR(IF($E352="","",IF($AB352&gt;$E352,($E352/$AB352)-1,"")),"")</f>
      </c>
      <c r="AD352" s="159" t="str">
        <f t="shared" si="95"/>
        <v/>
      </c>
    </row>
    <row r="353" spans="1:30" s="162" customFormat="1" ht="19" customHeight="1">
      <c r="A353" s="164"/>
      <c r="B353" s="165"/>
      <c r="C353" s="143"/>
      <c r="D353" s="143"/>
      <c r="E353" s="196"/>
      <c r="F353" s="160"/>
      <c r="G353" s="160" t="str">
        <f>IFERROR(IF($F353="","",VLOOKUP($F353,'Data Mercado'!$A$7:$I$300,2,0)),"ND")</f>
      </c>
      <c r="H353" s="161" t="str">
        <f>IFERROR(IF($E353="","",IF($G353&gt;$E353,($E353/$G353)-1,"")),"")</f>
      </c>
      <c r="I353" s="159" t="str">
        <f t="shared" si="81"/>
        <v/>
      </c>
      <c r="J353" s="160" t="str">
        <f>IFERROR(IF($F353="","",VLOOKUP($F353,'Data Mercado'!$A$7:$I$300,3,0)),"ND")</f>
      </c>
      <c r="K353" s="161" t="str">
        <f>IFERROR(IF($E353="","",IF($J353&gt;$E353,($E353/$J353)-1,"")),"")</f>
      </c>
      <c r="L353" s="159" t="str">
        <f t="shared" si="83"/>
        <v/>
      </c>
      <c r="M353" s="160" t="str">
        <f>IFERROR(IF($F353="","",VLOOKUP($F353,'Data Mercado'!$A$7:$I$300,4,0)),"ND")</f>
      </c>
      <c r="N353" s="161" t="str">
        <f>IFERROR(IF($E353="","",IF($M353&gt;$E353,($E353/$M353)-1,"")),"")</f>
      </c>
      <c r="O353" s="159" t="str">
        <f t="shared" si="85"/>
        <v/>
      </c>
      <c r="P353" s="160" t="str">
        <f>IFERROR(IF($F353="","",VLOOKUP($F353,'Data Mercado'!$A$7:$I$300,5,0)),"ND")</f>
      </c>
      <c r="Q353" s="161" t="str">
        <f>IFERROR(IF($E353="","",IF($P353&gt;$E353,($E353/$P353)-1,"")),"")</f>
      </c>
      <c r="R353" s="159" t="str">
        <f t="shared" si="87"/>
        <v/>
      </c>
      <c r="S353" s="160" t="str">
        <f>IFERROR(IF($F353="","",VLOOKUP($F353,'Data Mercado'!$A$7:$I$300,6,0)),"ND")</f>
      </c>
      <c r="T353" s="161" t="str">
        <f>IFERROR(IF($E353="","",IF($S353&gt;$E353,($E353/$S353)-1,"")),"")</f>
      </c>
      <c r="U353" s="159" t="str">
        <f t="shared" si="89"/>
        <v/>
      </c>
      <c r="V353" s="160" t="str">
        <f>IFERROR(IF($F353="","",VLOOKUP($F353,'Data Mercado'!$A$7:$I$300,7,0)),"ND")</f>
      </c>
      <c r="W353" s="161" t="str">
        <f>IFERROR(IF($E353="","",IF($V353&gt;$E353,($E353/$V353)-1,"")),"")</f>
      </c>
      <c r="X353" s="159" t="str">
        <f t="shared" si="91"/>
        <v/>
      </c>
      <c r="Y353" s="160" t="str">
        <f>IFERROR(IF($F353="","",VLOOKUP($F353,'Data Mercado'!$A$7:$I$300,8,0)),"ND")</f>
      </c>
      <c r="Z353" s="161" t="str">
        <f>IFERROR(IF($E353="","",IF($Y353&gt;$E353,($E353/$Y353)-1,"")),"")</f>
      </c>
      <c r="AA353" s="159" t="str">
        <f t="shared" si="93"/>
        <v/>
      </c>
      <c r="AB353" s="160" t="str">
        <f>IFERROR(IF($F353="","",VLOOKUP($F353,'Data Mercado'!$A$7:$I$300,9,0)),"ND")</f>
      </c>
      <c r="AC353" s="161" t="str">
        <f>IFERROR(IF($E353="","",IF($AB353&gt;$E353,($E353/$AB353)-1,"")),"")</f>
      </c>
      <c r="AD353" s="159" t="str">
        <f t="shared" si="95"/>
        <v/>
      </c>
    </row>
    <row r="354" spans="1:30" s="162" customFormat="1" ht="19" customHeight="1">
      <c r="A354" s="164"/>
      <c r="B354" s="165"/>
      <c r="C354" s="143"/>
      <c r="D354" s="143"/>
      <c r="E354" s="196"/>
      <c r="F354" s="160"/>
      <c r="G354" s="160" t="str">
        <f>IFERROR(IF($F354="","",VLOOKUP($F354,'Data Mercado'!$A$7:$I$300,2,0)),"ND")</f>
      </c>
      <c r="H354" s="161" t="str">
        <f>IFERROR(IF($E354="","",IF($G354&gt;$E354,($E354/$G354)-1,"")),"")</f>
      </c>
      <c r="I354" s="159" t="str">
        <f t="shared" si="81"/>
        <v/>
      </c>
      <c r="J354" s="160" t="str">
        <f>IFERROR(IF($F354="","",VLOOKUP($F354,'Data Mercado'!$A$7:$I$300,3,0)),"ND")</f>
      </c>
      <c r="K354" s="161" t="str">
        <f>IFERROR(IF($E354="","",IF($J354&gt;$E354,($E354/$J354)-1,"")),"")</f>
      </c>
      <c r="L354" s="159" t="str">
        <f t="shared" si="83"/>
        <v/>
      </c>
      <c r="M354" s="160" t="str">
        <f>IFERROR(IF($F354="","",VLOOKUP($F354,'Data Mercado'!$A$7:$I$300,4,0)),"ND")</f>
      </c>
      <c r="N354" s="161" t="str">
        <f>IFERROR(IF($E354="","",IF($M354&gt;$E354,($E354/$M354)-1,"")),"")</f>
      </c>
      <c r="O354" s="159" t="str">
        <f t="shared" si="85"/>
        <v/>
      </c>
      <c r="P354" s="160" t="str">
        <f>IFERROR(IF($F354="","",VLOOKUP($F354,'Data Mercado'!$A$7:$I$300,5,0)),"ND")</f>
      </c>
      <c r="Q354" s="161" t="str">
        <f>IFERROR(IF($E354="","",IF($P354&gt;$E354,($E354/$P354)-1,"")),"")</f>
      </c>
      <c r="R354" s="159" t="str">
        <f t="shared" si="87"/>
        <v/>
      </c>
      <c r="S354" s="160" t="str">
        <f>IFERROR(IF($F354="","",VLOOKUP($F354,'Data Mercado'!$A$7:$I$300,6,0)),"ND")</f>
      </c>
      <c r="T354" s="161" t="str">
        <f>IFERROR(IF($E354="","",IF($S354&gt;$E354,($E354/$S354)-1,"")),"")</f>
      </c>
      <c r="U354" s="159" t="str">
        <f t="shared" si="89"/>
        <v/>
      </c>
      <c r="V354" s="160" t="str">
        <f>IFERROR(IF($F354="","",VLOOKUP($F354,'Data Mercado'!$A$7:$I$300,7,0)),"ND")</f>
      </c>
      <c r="W354" s="161" t="str">
        <f>IFERROR(IF($E354="","",IF($V354&gt;$E354,($E354/$V354)-1,"")),"")</f>
      </c>
      <c r="X354" s="159" t="str">
        <f t="shared" si="91"/>
        <v/>
      </c>
      <c r="Y354" s="160" t="str">
        <f>IFERROR(IF($F354="","",VLOOKUP($F354,'Data Mercado'!$A$7:$I$300,8,0)),"ND")</f>
      </c>
      <c r="Z354" s="161" t="str">
        <f>IFERROR(IF($E354="","",IF($Y354&gt;$E354,($E354/$Y354)-1,"")),"")</f>
      </c>
      <c r="AA354" s="159" t="str">
        <f t="shared" si="93"/>
        <v/>
      </c>
      <c r="AB354" s="160" t="str">
        <f>IFERROR(IF($F354="","",VLOOKUP($F354,'Data Mercado'!$A$7:$I$300,9,0)),"ND")</f>
      </c>
      <c r="AC354" s="161" t="str">
        <f>IFERROR(IF($E354="","",IF($AB354&gt;$E354,($E354/$AB354)-1,"")),"")</f>
      </c>
      <c r="AD354" s="159" t="str">
        <f t="shared" si="95"/>
        <v/>
      </c>
    </row>
    <row r="355" spans="1:30" s="162" customFormat="1" ht="19" customHeight="1">
      <c r="A355" s="164"/>
      <c r="B355" s="165"/>
      <c r="C355" s="143"/>
      <c r="D355" s="143"/>
      <c r="E355" s="196"/>
      <c r="F355" s="160"/>
      <c r="G355" s="160" t="str">
        <f>IFERROR(IF($F355="","",VLOOKUP($F355,'Data Mercado'!$A$7:$I$300,2,0)),"ND")</f>
      </c>
      <c r="H355" s="161" t="str">
        <f>IFERROR(IF($E355="","",IF($G355&gt;$E355,($E355/$G355)-1,"")),"")</f>
      </c>
      <c r="I355" s="159" t="str">
        <f t="shared" si="81"/>
        <v/>
      </c>
      <c r="J355" s="160" t="str">
        <f>IFERROR(IF($F355="","",VLOOKUP($F355,'Data Mercado'!$A$7:$I$300,3,0)),"ND")</f>
      </c>
      <c r="K355" s="161" t="str">
        <f>IFERROR(IF($E355="","",IF($J355&gt;$E355,($E355/$J355)-1,"")),"")</f>
      </c>
      <c r="L355" s="159" t="str">
        <f t="shared" si="83"/>
        <v/>
      </c>
      <c r="M355" s="160" t="str">
        <f>IFERROR(IF($F355="","",VLOOKUP($F355,'Data Mercado'!$A$7:$I$300,4,0)),"ND")</f>
      </c>
      <c r="N355" s="161" t="str">
        <f>IFERROR(IF($E355="","",IF($M355&gt;$E355,($E355/$M355)-1,"")),"")</f>
      </c>
      <c r="O355" s="159" t="str">
        <f t="shared" si="85"/>
        <v/>
      </c>
      <c r="P355" s="160" t="str">
        <f>IFERROR(IF($F355="","",VLOOKUP($F355,'Data Mercado'!$A$7:$I$300,5,0)),"ND")</f>
      </c>
      <c r="Q355" s="161" t="str">
        <f>IFERROR(IF($E355="","",IF($P355&gt;$E355,($E355/$P355)-1,"")),"")</f>
      </c>
      <c r="R355" s="159" t="str">
        <f t="shared" si="87"/>
        <v/>
      </c>
      <c r="S355" s="160" t="str">
        <f>IFERROR(IF($F355="","",VLOOKUP($F355,'Data Mercado'!$A$7:$I$300,6,0)),"ND")</f>
      </c>
      <c r="T355" s="161" t="str">
        <f>IFERROR(IF($E355="","",IF($S355&gt;$E355,($E355/$S355)-1,"")),"")</f>
      </c>
      <c r="U355" s="159" t="str">
        <f t="shared" si="89"/>
        <v/>
      </c>
      <c r="V355" s="160" t="str">
        <f>IFERROR(IF($F355="","",VLOOKUP($F355,'Data Mercado'!$A$7:$I$300,7,0)),"ND")</f>
      </c>
      <c r="W355" s="161" t="str">
        <f>IFERROR(IF($E355="","",IF($V355&gt;$E355,($E355/$V355)-1,"")),"")</f>
      </c>
      <c r="X355" s="159" t="str">
        <f t="shared" si="91"/>
        <v/>
      </c>
      <c r="Y355" s="160" t="str">
        <f>IFERROR(IF($F355="","",VLOOKUP($F355,'Data Mercado'!$A$7:$I$300,8,0)),"ND")</f>
      </c>
      <c r="Z355" s="161" t="str">
        <f>IFERROR(IF($E355="","",IF($Y355&gt;$E355,($E355/$Y355)-1,"")),"")</f>
      </c>
      <c r="AA355" s="159" t="str">
        <f t="shared" si="93"/>
        <v/>
      </c>
      <c r="AB355" s="160" t="str">
        <f>IFERROR(IF($F355="","",VLOOKUP($F355,'Data Mercado'!$A$7:$I$300,9,0)),"ND")</f>
      </c>
      <c r="AC355" s="161" t="str">
        <f>IFERROR(IF($E355="","",IF($AB355&gt;$E355,($E355/$AB355)-1,"")),"")</f>
      </c>
      <c r="AD355" s="159" t="str">
        <f t="shared" si="95"/>
        <v/>
      </c>
    </row>
    <row r="356" spans="1:30" s="162" customFormat="1" ht="19" customHeight="1">
      <c r="A356" s="164"/>
      <c r="B356" s="165"/>
      <c r="C356" s="143"/>
      <c r="D356" s="143"/>
      <c r="E356" s="196"/>
      <c r="F356" s="160"/>
      <c r="G356" s="160" t="str">
        <f>IFERROR(IF($F356="","",VLOOKUP($F356,'Data Mercado'!$A$7:$I$300,2,0)),"ND")</f>
      </c>
      <c r="H356" s="161" t="str">
        <f>IFERROR(IF($E356="","",IF($G356&gt;$E356,($E356/$G356)-1,"")),"")</f>
      </c>
      <c r="I356" s="159" t="str">
        <f t="shared" si="81"/>
        <v/>
      </c>
      <c r="J356" s="160" t="str">
        <f>IFERROR(IF($F356="","",VLOOKUP($F356,'Data Mercado'!$A$7:$I$300,3,0)),"ND")</f>
      </c>
      <c r="K356" s="161" t="str">
        <f>IFERROR(IF($E356="","",IF($J356&gt;$E356,($E356/$J356)-1,"")),"")</f>
      </c>
      <c r="L356" s="159" t="str">
        <f t="shared" si="83"/>
        <v/>
      </c>
      <c r="M356" s="160" t="str">
        <f>IFERROR(IF($F356="","",VLOOKUP($F356,'Data Mercado'!$A$7:$I$300,4,0)),"ND")</f>
      </c>
      <c r="N356" s="161" t="str">
        <f>IFERROR(IF($E356="","",IF($M356&gt;$E356,($E356/$M356)-1,"")),"")</f>
      </c>
      <c r="O356" s="159" t="str">
        <f t="shared" si="85"/>
        <v/>
      </c>
      <c r="P356" s="160" t="str">
        <f>IFERROR(IF($F356="","",VLOOKUP($F356,'Data Mercado'!$A$7:$I$300,5,0)),"ND")</f>
      </c>
      <c r="Q356" s="161" t="str">
        <f>IFERROR(IF($E356="","",IF($P356&gt;$E356,($E356/$P356)-1,"")),"")</f>
      </c>
      <c r="R356" s="159" t="str">
        <f t="shared" si="87"/>
        <v/>
      </c>
      <c r="S356" s="160" t="str">
        <f>IFERROR(IF($F356="","",VLOOKUP($F356,'Data Mercado'!$A$7:$I$300,6,0)),"ND")</f>
      </c>
      <c r="T356" s="161" t="str">
        <f>IFERROR(IF($E356="","",IF($S356&gt;$E356,($E356/$S356)-1,"")),"")</f>
      </c>
      <c r="U356" s="159" t="str">
        <f t="shared" si="89"/>
        <v/>
      </c>
      <c r="V356" s="160" t="str">
        <f>IFERROR(IF($F356="","",VLOOKUP($F356,'Data Mercado'!$A$7:$I$300,7,0)),"ND")</f>
      </c>
      <c r="W356" s="161" t="str">
        <f>IFERROR(IF($E356="","",IF($V356&gt;$E356,($E356/$V356)-1,"")),"")</f>
      </c>
      <c r="X356" s="159" t="str">
        <f t="shared" si="91"/>
        <v/>
      </c>
      <c r="Y356" s="160" t="str">
        <f>IFERROR(IF($F356="","",VLOOKUP($F356,'Data Mercado'!$A$7:$I$300,8,0)),"ND")</f>
      </c>
      <c r="Z356" s="161" t="str">
        <f>IFERROR(IF($E356="","",IF($Y356&gt;$E356,($E356/$Y356)-1,"")),"")</f>
      </c>
      <c r="AA356" s="159" t="str">
        <f t="shared" si="93"/>
        <v/>
      </c>
      <c r="AB356" s="160" t="str">
        <f>IFERROR(IF($F356="","",VLOOKUP($F356,'Data Mercado'!$A$7:$I$300,9,0)),"ND")</f>
      </c>
      <c r="AC356" s="161" t="str">
        <f>IFERROR(IF($E356="","",IF($AB356&gt;$E356,($E356/$AB356)-1,"")),"")</f>
      </c>
      <c r="AD356" s="159" t="str">
        <f t="shared" si="95"/>
        <v/>
      </c>
    </row>
    <row r="357" spans="1:30" s="162" customFormat="1" ht="19" customHeight="1">
      <c r="A357" s="164"/>
      <c r="B357" s="165"/>
      <c r="C357" s="143"/>
      <c r="D357" s="143"/>
      <c r="E357" s="196"/>
      <c r="F357" s="160"/>
      <c r="G357" s="160" t="str">
        <f>IFERROR(IF($F357="","",VLOOKUP($F357,'Data Mercado'!$A$7:$I$300,2,0)),"ND")</f>
      </c>
      <c r="H357" s="161" t="str">
        <f>IFERROR(IF($E357="","",IF($G357&gt;$E357,($E357/$G357)-1,"")),"")</f>
      </c>
      <c r="I357" s="159" t="str">
        <f t="shared" si="81"/>
        <v/>
      </c>
      <c r="J357" s="160" t="str">
        <f>IFERROR(IF($F357="","",VLOOKUP($F357,'Data Mercado'!$A$7:$I$300,3,0)),"ND")</f>
      </c>
      <c r="K357" s="161" t="str">
        <f>IFERROR(IF($E357="","",IF($J357&gt;$E357,($E357/$J357)-1,"")),"")</f>
      </c>
      <c r="L357" s="159" t="str">
        <f t="shared" si="83"/>
        <v/>
      </c>
      <c r="M357" s="160" t="str">
        <f>IFERROR(IF($F357="","",VLOOKUP($F357,'Data Mercado'!$A$7:$I$300,4,0)),"ND")</f>
      </c>
      <c r="N357" s="161" t="str">
        <f>IFERROR(IF($E357="","",IF($M357&gt;$E357,($E357/$M357)-1,"")),"")</f>
      </c>
      <c r="O357" s="159" t="str">
        <f t="shared" si="85"/>
        <v/>
      </c>
      <c r="P357" s="160" t="str">
        <f>IFERROR(IF($F357="","",VLOOKUP($F357,'Data Mercado'!$A$7:$I$300,5,0)),"ND")</f>
      </c>
      <c r="Q357" s="161" t="str">
        <f>IFERROR(IF($E357="","",IF($P357&gt;$E357,($E357/$P357)-1,"")),"")</f>
      </c>
      <c r="R357" s="159" t="str">
        <f t="shared" si="87"/>
        <v/>
      </c>
      <c r="S357" s="160" t="str">
        <f>IFERROR(IF($F357="","",VLOOKUP($F357,'Data Mercado'!$A$7:$I$300,6,0)),"ND")</f>
      </c>
      <c r="T357" s="161" t="str">
        <f>IFERROR(IF($E357="","",IF($S357&gt;$E357,($E357/$S357)-1,"")),"")</f>
      </c>
      <c r="U357" s="159" t="str">
        <f t="shared" si="89"/>
        <v/>
      </c>
      <c r="V357" s="160" t="str">
        <f>IFERROR(IF($F357="","",VLOOKUP($F357,'Data Mercado'!$A$7:$I$300,7,0)),"ND")</f>
      </c>
      <c r="W357" s="161" t="str">
        <f>IFERROR(IF($E357="","",IF($V357&gt;$E357,($E357/$V357)-1,"")),"")</f>
      </c>
      <c r="X357" s="159" t="str">
        <f t="shared" si="91"/>
        <v/>
      </c>
      <c r="Y357" s="160" t="str">
        <f>IFERROR(IF($F357="","",VLOOKUP($F357,'Data Mercado'!$A$7:$I$300,8,0)),"ND")</f>
      </c>
      <c r="Z357" s="161" t="str">
        <f>IFERROR(IF($E357="","",IF($Y357&gt;$E357,($E357/$Y357)-1,"")),"")</f>
      </c>
      <c r="AA357" s="159" t="str">
        <f t="shared" si="93"/>
        <v/>
      </c>
      <c r="AB357" s="160" t="str">
        <f>IFERROR(IF($F357="","",VLOOKUP($F357,'Data Mercado'!$A$7:$I$300,9,0)),"ND")</f>
      </c>
      <c r="AC357" s="161" t="str">
        <f>IFERROR(IF($E357="","",IF($AB357&gt;$E357,($E357/$AB357)-1,"")),"")</f>
      </c>
      <c r="AD357" s="159" t="str">
        <f t="shared" si="95"/>
        <v/>
      </c>
    </row>
    <row r="358" spans="1:30" s="162" customFormat="1" ht="19" customHeight="1">
      <c r="A358" s="164"/>
      <c r="B358" s="165"/>
      <c r="C358" s="143"/>
      <c r="D358" s="143"/>
      <c r="E358" s="196"/>
      <c r="F358" s="160"/>
      <c r="G358" s="160" t="str">
        <f>IFERROR(IF($F358="","",VLOOKUP($F358,'Data Mercado'!$A$7:$I$300,2,0)),"ND")</f>
      </c>
      <c r="H358" s="161" t="str">
        <f>IFERROR(IF($E358="","",IF($G358&gt;$E358,($E358/$G358)-1,"")),"")</f>
      </c>
      <c r="I358" s="159" t="str">
        <f t="shared" si="81"/>
        <v/>
      </c>
      <c r="J358" s="160" t="str">
        <f>IFERROR(IF($F358="","",VLOOKUP($F358,'Data Mercado'!$A$7:$I$300,3,0)),"ND")</f>
      </c>
      <c r="K358" s="161" t="str">
        <f>IFERROR(IF($E358="","",IF($J358&gt;$E358,($E358/$J358)-1,"")),"")</f>
      </c>
      <c r="L358" s="159" t="str">
        <f t="shared" si="83"/>
        <v/>
      </c>
      <c r="M358" s="160" t="str">
        <f>IFERROR(IF($F358="","",VLOOKUP($F358,'Data Mercado'!$A$7:$I$300,4,0)),"ND")</f>
      </c>
      <c r="N358" s="161" t="str">
        <f>IFERROR(IF($E358="","",IF($M358&gt;$E358,($E358/$M358)-1,"")),"")</f>
      </c>
      <c r="O358" s="159" t="str">
        <f t="shared" si="85"/>
        <v/>
      </c>
      <c r="P358" s="160" t="str">
        <f>IFERROR(IF($F358="","",VLOOKUP($F358,'Data Mercado'!$A$7:$I$300,5,0)),"ND")</f>
      </c>
      <c r="Q358" s="161" t="str">
        <f>IFERROR(IF($E358="","",IF($P358&gt;$E358,($E358/$P358)-1,"")),"")</f>
      </c>
      <c r="R358" s="159" t="str">
        <f t="shared" si="87"/>
        <v/>
      </c>
      <c r="S358" s="160" t="str">
        <f>IFERROR(IF($F358="","",VLOOKUP($F358,'Data Mercado'!$A$7:$I$300,6,0)),"ND")</f>
      </c>
      <c r="T358" s="161" t="str">
        <f>IFERROR(IF($E358="","",IF($S358&gt;$E358,($E358/$S358)-1,"")),"")</f>
      </c>
      <c r="U358" s="159" t="str">
        <f t="shared" si="89"/>
        <v/>
      </c>
      <c r="V358" s="160" t="str">
        <f>IFERROR(IF($F358="","",VLOOKUP($F358,'Data Mercado'!$A$7:$I$300,7,0)),"ND")</f>
      </c>
      <c r="W358" s="161" t="str">
        <f>IFERROR(IF($E358="","",IF($V358&gt;$E358,($E358/$V358)-1,"")),"")</f>
      </c>
      <c r="X358" s="159" t="str">
        <f t="shared" si="91"/>
        <v/>
      </c>
      <c r="Y358" s="160" t="str">
        <f>IFERROR(IF($F358="","",VLOOKUP($F358,'Data Mercado'!$A$7:$I$300,8,0)),"ND")</f>
      </c>
      <c r="Z358" s="161" t="str">
        <f>IFERROR(IF($E358="","",IF($Y358&gt;$E358,($E358/$Y358)-1,"")),"")</f>
      </c>
      <c r="AA358" s="159" t="str">
        <f t="shared" si="93"/>
        <v/>
      </c>
      <c r="AB358" s="160" t="str">
        <f>IFERROR(IF($F358="","",VLOOKUP($F358,'Data Mercado'!$A$7:$I$300,9,0)),"ND")</f>
      </c>
      <c r="AC358" s="161" t="str">
        <f>IFERROR(IF($E358="","",IF($AB358&gt;$E358,($E358/$AB358)-1,"")),"")</f>
      </c>
      <c r="AD358" s="159" t="str">
        <f t="shared" si="95"/>
        <v/>
      </c>
    </row>
    <row r="359" spans="1:30" s="162" customFormat="1" ht="19" customHeight="1">
      <c r="A359" s="164"/>
      <c r="B359" s="165"/>
      <c r="C359" s="143"/>
      <c r="D359" s="143"/>
      <c r="E359" s="196"/>
      <c r="F359" s="160"/>
      <c r="G359" s="160" t="str">
        <f>IFERROR(IF($F359="","",VLOOKUP($F359,'Data Mercado'!$A$7:$I$300,2,0)),"ND")</f>
      </c>
      <c r="H359" s="161" t="str">
        <f>IFERROR(IF($E359="","",IF($G359&gt;$E359,($E359/$G359)-1,"")),"")</f>
      </c>
      <c r="I359" s="159" t="str">
        <f t="shared" si="81"/>
        <v/>
      </c>
      <c r="J359" s="160" t="str">
        <f>IFERROR(IF($F359="","",VLOOKUP($F359,'Data Mercado'!$A$7:$I$300,3,0)),"ND")</f>
      </c>
      <c r="K359" s="161" t="str">
        <f>IFERROR(IF($E359="","",IF($J359&gt;$E359,($E359/$J359)-1,"")),"")</f>
      </c>
      <c r="L359" s="159" t="str">
        <f t="shared" si="83"/>
        <v/>
      </c>
      <c r="M359" s="160" t="str">
        <f>IFERROR(IF($F359="","",VLOOKUP($F359,'Data Mercado'!$A$7:$I$300,4,0)),"ND")</f>
      </c>
      <c r="N359" s="161" t="str">
        <f>IFERROR(IF($E359="","",IF($M359&gt;$E359,($E359/$M359)-1,"")),"")</f>
      </c>
      <c r="O359" s="159" t="str">
        <f t="shared" si="85"/>
        <v/>
      </c>
      <c r="P359" s="160" t="str">
        <f>IFERROR(IF($F359="","",VLOOKUP($F359,'Data Mercado'!$A$7:$I$300,5,0)),"ND")</f>
      </c>
      <c r="Q359" s="161" t="str">
        <f>IFERROR(IF($E359="","",IF($P359&gt;$E359,($E359/$P359)-1,"")),"")</f>
      </c>
      <c r="R359" s="159" t="str">
        <f t="shared" si="87"/>
        <v/>
      </c>
      <c r="S359" s="160" t="str">
        <f>IFERROR(IF($F359="","",VLOOKUP($F359,'Data Mercado'!$A$7:$I$300,6,0)),"ND")</f>
      </c>
      <c r="T359" s="161" t="str">
        <f>IFERROR(IF($E359="","",IF($S359&gt;$E359,($E359/$S359)-1,"")),"")</f>
      </c>
      <c r="U359" s="159" t="str">
        <f t="shared" si="89"/>
        <v/>
      </c>
      <c r="V359" s="160" t="str">
        <f>IFERROR(IF($F359="","",VLOOKUP($F359,'Data Mercado'!$A$7:$I$300,7,0)),"ND")</f>
      </c>
      <c r="W359" s="161" t="str">
        <f>IFERROR(IF($E359="","",IF($V359&gt;$E359,($E359/$V359)-1,"")),"")</f>
      </c>
      <c r="X359" s="159" t="str">
        <f t="shared" si="91"/>
        <v/>
      </c>
      <c r="Y359" s="160" t="str">
        <f>IFERROR(IF($F359="","",VLOOKUP($F359,'Data Mercado'!$A$7:$I$300,8,0)),"ND")</f>
      </c>
      <c r="Z359" s="161" t="str">
        <f>IFERROR(IF($E359="","",IF($Y359&gt;$E359,($E359/$Y359)-1,"")),"")</f>
      </c>
      <c r="AA359" s="159" t="str">
        <f t="shared" si="93"/>
        <v/>
      </c>
      <c r="AB359" s="160" t="str">
        <f>IFERROR(IF($F359="","",VLOOKUP($F359,'Data Mercado'!$A$7:$I$300,9,0)),"ND")</f>
      </c>
      <c r="AC359" s="161" t="str">
        <f>IFERROR(IF($E359="","",IF($AB359&gt;$E359,($E359/$AB359)-1,"")),"")</f>
      </c>
      <c r="AD359" s="159" t="str">
        <f t="shared" si="95"/>
        <v/>
      </c>
    </row>
    <row r="360" spans="1:30" s="162" customFormat="1" ht="19" customHeight="1">
      <c r="A360" s="164"/>
      <c r="B360" s="165"/>
      <c r="C360" s="143"/>
      <c r="D360" s="143"/>
      <c r="E360" s="196"/>
      <c r="F360" s="160"/>
      <c r="G360" s="160" t="str">
        <f>IFERROR(IF($F360="","",VLOOKUP($F360,'Data Mercado'!$A$7:$I$300,2,0)),"ND")</f>
      </c>
      <c r="H360" s="161" t="str">
        <f>IFERROR(IF($E360="","",IF($G360&gt;$E360,($E360/$G360)-1,"")),"")</f>
      </c>
      <c r="I360" s="159" t="str">
        <f t="shared" si="81"/>
        <v/>
      </c>
      <c r="J360" s="160" t="str">
        <f>IFERROR(IF($F360="","",VLOOKUP($F360,'Data Mercado'!$A$7:$I$300,3,0)),"ND")</f>
      </c>
      <c r="K360" s="161" t="str">
        <f>IFERROR(IF($E360="","",IF($J360&gt;$E360,($E360/$J360)-1,"")),"")</f>
      </c>
      <c r="L360" s="159" t="str">
        <f t="shared" si="83"/>
        <v/>
      </c>
      <c r="M360" s="160" t="str">
        <f>IFERROR(IF($F360="","",VLOOKUP($F360,'Data Mercado'!$A$7:$I$300,4,0)),"ND")</f>
      </c>
      <c r="N360" s="161" t="str">
        <f>IFERROR(IF($E360="","",IF($M360&gt;$E360,($E360/$M360)-1,"")),"")</f>
      </c>
      <c r="O360" s="159" t="str">
        <f t="shared" si="85"/>
        <v/>
      </c>
      <c r="P360" s="160" t="str">
        <f>IFERROR(IF($F360="","",VLOOKUP($F360,'Data Mercado'!$A$7:$I$300,5,0)),"ND")</f>
      </c>
      <c r="Q360" s="161" t="str">
        <f>IFERROR(IF($E360="","",IF($P360&gt;$E360,($E360/$P360)-1,"")),"")</f>
      </c>
      <c r="R360" s="159" t="str">
        <f t="shared" si="87"/>
        <v/>
      </c>
      <c r="S360" s="160" t="str">
        <f>IFERROR(IF($F360="","",VLOOKUP($F360,'Data Mercado'!$A$7:$I$300,6,0)),"ND")</f>
      </c>
      <c r="T360" s="161" t="str">
        <f>IFERROR(IF($E360="","",IF($S360&gt;$E360,($E360/$S360)-1,"")),"")</f>
      </c>
      <c r="U360" s="159" t="str">
        <f t="shared" si="89"/>
        <v/>
      </c>
      <c r="V360" s="160" t="str">
        <f>IFERROR(IF($F360="","",VLOOKUP($F360,'Data Mercado'!$A$7:$I$300,7,0)),"ND")</f>
      </c>
      <c r="W360" s="161" t="str">
        <f>IFERROR(IF($E360="","",IF($V360&gt;$E360,($E360/$V360)-1,"")),"")</f>
      </c>
      <c r="X360" s="159" t="str">
        <f t="shared" si="91"/>
        <v/>
      </c>
      <c r="Y360" s="160" t="str">
        <f>IFERROR(IF($F360="","",VLOOKUP($F360,'Data Mercado'!$A$7:$I$300,8,0)),"ND")</f>
      </c>
      <c r="Z360" s="161" t="str">
        <f>IFERROR(IF($E360="","",IF($Y360&gt;$E360,($E360/$Y360)-1,"")),"")</f>
      </c>
      <c r="AA360" s="159" t="str">
        <f t="shared" si="93"/>
        <v/>
      </c>
      <c r="AB360" s="160" t="str">
        <f>IFERROR(IF($F360="","",VLOOKUP($F360,'Data Mercado'!$A$7:$I$300,9,0)),"ND")</f>
      </c>
      <c r="AC360" s="161" t="str">
        <f>IFERROR(IF($E360="","",IF($AB360&gt;$E360,($E360/$AB360)-1,"")),"")</f>
      </c>
      <c r="AD360" s="159" t="str">
        <f t="shared" si="95"/>
        <v/>
      </c>
    </row>
    <row r="361" spans="1:30" s="162" customFormat="1" ht="19" customHeight="1">
      <c r="A361" s="164"/>
      <c r="B361" s="165"/>
      <c r="C361" s="143"/>
      <c r="D361" s="143"/>
      <c r="E361" s="196"/>
      <c r="F361" s="160"/>
      <c r="G361" s="160" t="str">
        <f>IFERROR(IF($F361="","",VLOOKUP($F361,'Data Mercado'!$A$7:$I$300,2,0)),"ND")</f>
      </c>
      <c r="H361" s="161" t="str">
        <f>IFERROR(IF($E361="","",IF($G361&gt;$E361,($E361/$G361)-1,"")),"")</f>
      </c>
      <c r="I361" s="159" t="str">
        <f t="shared" si="81"/>
        <v/>
      </c>
      <c r="J361" s="160" t="str">
        <f>IFERROR(IF($F361="","",VLOOKUP($F361,'Data Mercado'!$A$7:$I$300,3,0)),"ND")</f>
      </c>
      <c r="K361" s="161" t="str">
        <f>IFERROR(IF($E361="","",IF($J361&gt;$E361,($E361/$J361)-1,"")),"")</f>
      </c>
      <c r="L361" s="159" t="str">
        <f t="shared" si="83"/>
        <v/>
      </c>
      <c r="M361" s="160" t="str">
        <f>IFERROR(IF($F361="","",VLOOKUP($F361,'Data Mercado'!$A$7:$I$300,4,0)),"ND")</f>
      </c>
      <c r="N361" s="161" t="str">
        <f>IFERROR(IF($E361="","",IF($M361&gt;$E361,($E361/$M361)-1,"")),"")</f>
      </c>
      <c r="O361" s="159" t="str">
        <f t="shared" si="85"/>
        <v/>
      </c>
      <c r="P361" s="160" t="str">
        <f>IFERROR(IF($F361="","",VLOOKUP($F361,'Data Mercado'!$A$7:$I$300,5,0)),"ND")</f>
      </c>
      <c r="Q361" s="161" t="str">
        <f>IFERROR(IF($E361="","",IF($P361&gt;$E361,($E361/$P361)-1,"")),"")</f>
      </c>
      <c r="R361" s="159" t="str">
        <f t="shared" si="87"/>
        <v/>
      </c>
      <c r="S361" s="160" t="str">
        <f>IFERROR(IF($F361="","",VLOOKUP($F361,'Data Mercado'!$A$7:$I$300,6,0)),"ND")</f>
      </c>
      <c r="T361" s="161" t="str">
        <f>IFERROR(IF($E361="","",IF($S361&gt;$E361,($E361/$S361)-1,"")),"")</f>
      </c>
      <c r="U361" s="159" t="str">
        <f t="shared" si="89"/>
        <v/>
      </c>
      <c r="V361" s="160" t="str">
        <f>IFERROR(IF($F361="","",VLOOKUP($F361,'Data Mercado'!$A$7:$I$300,7,0)),"ND")</f>
      </c>
      <c r="W361" s="161" t="str">
        <f>IFERROR(IF($E361="","",IF($V361&gt;$E361,($E361/$V361)-1,"")),"")</f>
      </c>
      <c r="X361" s="159" t="str">
        <f t="shared" si="91"/>
        <v/>
      </c>
      <c r="Y361" s="160" t="str">
        <f>IFERROR(IF($F361="","",VLOOKUP($F361,'Data Mercado'!$A$7:$I$300,8,0)),"ND")</f>
      </c>
      <c r="Z361" s="161" t="str">
        <f>IFERROR(IF($E361="","",IF($Y361&gt;$E361,($E361/$Y361)-1,"")),"")</f>
      </c>
      <c r="AA361" s="159" t="str">
        <f t="shared" si="93"/>
        <v/>
      </c>
      <c r="AB361" s="160" t="str">
        <f>IFERROR(IF($F361="","",VLOOKUP($F361,'Data Mercado'!$A$7:$I$300,9,0)),"ND")</f>
      </c>
      <c r="AC361" s="161" t="str">
        <f>IFERROR(IF($E361="","",IF($AB361&gt;$E361,($E361/$AB361)-1,"")),"")</f>
      </c>
      <c r="AD361" s="159" t="str">
        <f t="shared" si="95"/>
        <v/>
      </c>
    </row>
    <row r="362" spans="1:30" s="162" customFormat="1" ht="19" customHeight="1">
      <c r="A362" s="164"/>
      <c r="B362" s="165"/>
      <c r="C362" s="143"/>
      <c r="D362" s="143"/>
      <c r="E362" s="196"/>
      <c r="F362" s="160"/>
      <c r="G362" s="160" t="str">
        <f>IFERROR(IF($F362="","",VLOOKUP($F362,'Data Mercado'!$A$7:$I$300,2,0)),"ND")</f>
      </c>
      <c r="H362" s="161" t="str">
        <f>IFERROR(IF($E362="","",IF($G362&gt;$E362,($E362/$G362)-1,"")),"")</f>
      </c>
      <c r="I362" s="159" t="str">
        <f t="shared" si="81"/>
        <v/>
      </c>
      <c r="J362" s="160" t="str">
        <f>IFERROR(IF($F362="","",VLOOKUP($F362,'Data Mercado'!$A$7:$I$300,3,0)),"ND")</f>
      </c>
      <c r="K362" s="161" t="str">
        <f>IFERROR(IF($E362="","",IF($J362&gt;$E362,($E362/$J362)-1,"")),"")</f>
      </c>
      <c r="L362" s="159" t="str">
        <f t="shared" si="83"/>
        <v/>
      </c>
      <c r="M362" s="160" t="str">
        <f>IFERROR(IF($F362="","",VLOOKUP($F362,'Data Mercado'!$A$7:$I$300,4,0)),"ND")</f>
      </c>
      <c r="N362" s="161" t="str">
        <f>IFERROR(IF($E362="","",IF($M362&gt;$E362,($E362/$M362)-1,"")),"")</f>
      </c>
      <c r="O362" s="159" t="str">
        <f t="shared" si="85"/>
        <v/>
      </c>
      <c r="P362" s="160" t="str">
        <f>IFERROR(IF($F362="","",VLOOKUP($F362,'Data Mercado'!$A$7:$I$300,5,0)),"ND")</f>
      </c>
      <c r="Q362" s="161" t="str">
        <f>IFERROR(IF($E362="","",IF($P362&gt;$E362,($E362/$P362)-1,"")),"")</f>
      </c>
      <c r="R362" s="159" t="str">
        <f t="shared" si="87"/>
        <v/>
      </c>
      <c r="S362" s="160" t="str">
        <f>IFERROR(IF($F362="","",VLOOKUP($F362,'Data Mercado'!$A$7:$I$300,6,0)),"ND")</f>
      </c>
      <c r="T362" s="161" t="str">
        <f>IFERROR(IF($E362="","",IF($S362&gt;$E362,($E362/$S362)-1,"")),"")</f>
      </c>
      <c r="U362" s="159" t="str">
        <f t="shared" si="89"/>
        <v/>
      </c>
      <c r="V362" s="160" t="str">
        <f>IFERROR(IF($F362="","",VLOOKUP($F362,'Data Mercado'!$A$7:$I$300,7,0)),"ND")</f>
      </c>
      <c r="W362" s="161" t="str">
        <f>IFERROR(IF($E362="","",IF($V362&gt;$E362,($E362/$V362)-1,"")),"")</f>
      </c>
      <c r="X362" s="159" t="str">
        <f t="shared" si="91"/>
        <v/>
      </c>
      <c r="Y362" s="160" t="str">
        <f>IFERROR(IF($F362="","",VLOOKUP($F362,'Data Mercado'!$A$7:$I$300,8,0)),"ND")</f>
      </c>
      <c r="Z362" s="161" t="str">
        <f>IFERROR(IF($E362="","",IF($Y362&gt;$E362,($E362/$Y362)-1,"")),"")</f>
      </c>
      <c r="AA362" s="159" t="str">
        <f t="shared" si="93"/>
        <v/>
      </c>
      <c r="AB362" s="160" t="str">
        <f>IFERROR(IF($F362="","",VLOOKUP($F362,'Data Mercado'!$A$7:$I$300,9,0)),"ND")</f>
      </c>
      <c r="AC362" s="161" t="str">
        <f>IFERROR(IF($E362="","",IF($AB362&gt;$E362,($E362/$AB362)-1,"")),"")</f>
      </c>
      <c r="AD362" s="159" t="str">
        <f t="shared" si="95"/>
        <v/>
      </c>
    </row>
    <row r="363" spans="1:30" s="162" customFormat="1" ht="19" customHeight="1">
      <c r="A363" s="164"/>
      <c r="B363" s="165"/>
      <c r="C363" s="143"/>
      <c r="D363" s="143"/>
      <c r="E363" s="196"/>
      <c r="F363" s="160"/>
      <c r="G363" s="160" t="str">
        <f>IFERROR(IF($F363="","",VLOOKUP($F363,'Data Mercado'!$A$7:$I$300,2,0)),"ND")</f>
      </c>
      <c r="H363" s="161" t="str">
        <f>IFERROR(IF($E363="","",IF($G363&gt;$E363,($E363/$G363)-1,"")),"")</f>
      </c>
      <c r="I363" s="159" t="str">
        <f t="shared" si="81"/>
        <v/>
      </c>
      <c r="J363" s="160" t="str">
        <f>IFERROR(IF($F363="","",VLOOKUP($F363,'Data Mercado'!$A$7:$I$300,3,0)),"ND")</f>
      </c>
      <c r="K363" s="161" t="str">
        <f>IFERROR(IF($E363="","",IF($J363&gt;$E363,($E363/$J363)-1,"")),"")</f>
      </c>
      <c r="L363" s="159" t="str">
        <f t="shared" si="83"/>
        <v/>
      </c>
      <c r="M363" s="160" t="str">
        <f>IFERROR(IF($F363="","",VLOOKUP($F363,'Data Mercado'!$A$7:$I$300,4,0)),"ND")</f>
      </c>
      <c r="N363" s="161" t="str">
        <f>IFERROR(IF($E363="","",IF($M363&gt;$E363,($E363/$M363)-1,"")),"")</f>
      </c>
      <c r="O363" s="159" t="str">
        <f t="shared" si="85"/>
        <v/>
      </c>
      <c r="P363" s="160" t="str">
        <f>IFERROR(IF($F363="","",VLOOKUP($F363,'Data Mercado'!$A$7:$I$300,5,0)),"ND")</f>
      </c>
      <c r="Q363" s="161" t="str">
        <f>IFERROR(IF($E363="","",IF($P363&gt;$E363,($E363/$P363)-1,"")),"")</f>
      </c>
      <c r="R363" s="159" t="str">
        <f t="shared" si="87"/>
        <v/>
      </c>
      <c r="S363" s="160" t="str">
        <f>IFERROR(IF($F363="","",VLOOKUP($F363,'Data Mercado'!$A$7:$I$300,6,0)),"ND")</f>
      </c>
      <c r="T363" s="161" t="str">
        <f>IFERROR(IF($E363="","",IF($S363&gt;$E363,($E363/$S363)-1,"")),"")</f>
      </c>
      <c r="U363" s="159" t="str">
        <f t="shared" si="89"/>
        <v/>
      </c>
      <c r="V363" s="160" t="str">
        <f>IFERROR(IF($F363="","",VLOOKUP($F363,'Data Mercado'!$A$7:$I$300,7,0)),"ND")</f>
      </c>
      <c r="W363" s="161" t="str">
        <f>IFERROR(IF($E363="","",IF($V363&gt;$E363,($E363/$V363)-1,"")),"")</f>
      </c>
      <c r="X363" s="159" t="str">
        <f t="shared" si="91"/>
        <v/>
      </c>
      <c r="Y363" s="160" t="str">
        <f>IFERROR(IF($F363="","",VLOOKUP($F363,'Data Mercado'!$A$7:$I$300,8,0)),"ND")</f>
      </c>
      <c r="Z363" s="161" t="str">
        <f>IFERROR(IF($E363="","",IF($Y363&gt;$E363,($E363/$Y363)-1,"")),"")</f>
      </c>
      <c r="AA363" s="159" t="str">
        <f t="shared" si="93"/>
        <v/>
      </c>
      <c r="AB363" s="160" t="str">
        <f>IFERROR(IF($F363="","",VLOOKUP($F363,'Data Mercado'!$A$7:$I$300,9,0)),"ND")</f>
      </c>
      <c r="AC363" s="161" t="str">
        <f>IFERROR(IF($E363="","",IF($AB363&gt;$E363,($E363/$AB363)-1,"")),"")</f>
      </c>
      <c r="AD363" s="159" t="str">
        <f t="shared" si="95"/>
        <v/>
      </c>
    </row>
    <row r="364" spans="1:30" s="162" customFormat="1" ht="19" customHeight="1">
      <c r="A364" s="164"/>
      <c r="B364" s="165"/>
      <c r="C364" s="143"/>
      <c r="D364" s="143"/>
      <c r="E364" s="196"/>
      <c r="F364" s="160"/>
      <c r="G364" s="160" t="str">
        <f>IFERROR(IF($F364="","",VLOOKUP($F364,'Data Mercado'!$A$7:$I$300,2,0)),"ND")</f>
      </c>
      <c r="H364" s="161" t="str">
        <f>IFERROR(IF($E364="","",IF($G364&gt;$E364,($E364/$G364)-1,"")),"")</f>
      </c>
      <c r="I364" s="159" t="str">
        <f t="shared" si="81"/>
        <v/>
      </c>
      <c r="J364" s="160" t="str">
        <f>IFERROR(IF($F364="","",VLOOKUP($F364,'Data Mercado'!$A$7:$I$300,3,0)),"ND")</f>
      </c>
      <c r="K364" s="161" t="str">
        <f>IFERROR(IF($E364="","",IF($J364&gt;$E364,($E364/$J364)-1,"")),"")</f>
      </c>
      <c r="L364" s="159" t="str">
        <f t="shared" si="83"/>
        <v/>
      </c>
      <c r="M364" s="160" t="str">
        <f>IFERROR(IF($F364="","",VLOOKUP($F364,'Data Mercado'!$A$7:$I$300,4,0)),"ND")</f>
      </c>
      <c r="N364" s="161" t="str">
        <f>IFERROR(IF($E364="","",IF($M364&gt;$E364,($E364/$M364)-1,"")),"")</f>
      </c>
      <c r="O364" s="159" t="str">
        <f t="shared" si="85"/>
        <v/>
      </c>
      <c r="P364" s="160" t="str">
        <f>IFERROR(IF($F364="","",VLOOKUP($F364,'Data Mercado'!$A$7:$I$300,5,0)),"ND")</f>
      </c>
      <c r="Q364" s="161" t="str">
        <f>IFERROR(IF($E364="","",IF($P364&gt;$E364,($E364/$P364)-1,"")),"")</f>
      </c>
      <c r="R364" s="159" t="str">
        <f t="shared" si="87"/>
        <v/>
      </c>
      <c r="S364" s="160" t="str">
        <f>IFERROR(IF($F364="","",VLOOKUP($F364,'Data Mercado'!$A$7:$I$300,6,0)),"ND")</f>
      </c>
      <c r="T364" s="161" t="str">
        <f>IFERROR(IF($E364="","",IF($S364&gt;$E364,($E364/$S364)-1,"")),"")</f>
      </c>
      <c r="U364" s="159" t="str">
        <f t="shared" si="89"/>
        <v/>
      </c>
      <c r="V364" s="160" t="str">
        <f>IFERROR(IF($F364="","",VLOOKUP($F364,'Data Mercado'!$A$7:$I$300,7,0)),"ND")</f>
      </c>
      <c r="W364" s="161" t="str">
        <f>IFERROR(IF($E364="","",IF($V364&gt;$E364,($E364/$V364)-1,"")),"")</f>
      </c>
      <c r="X364" s="159" t="str">
        <f t="shared" si="91"/>
        <v/>
      </c>
      <c r="Y364" s="160" t="str">
        <f>IFERROR(IF($F364="","",VLOOKUP($F364,'Data Mercado'!$A$7:$I$300,8,0)),"ND")</f>
      </c>
      <c r="Z364" s="161" t="str">
        <f>IFERROR(IF($E364="","",IF($Y364&gt;$E364,($E364/$Y364)-1,"")),"")</f>
      </c>
      <c r="AA364" s="159" t="str">
        <f t="shared" si="93"/>
        <v/>
      </c>
      <c r="AB364" s="160" t="str">
        <f>IFERROR(IF($F364="","",VLOOKUP($F364,'Data Mercado'!$A$7:$I$300,9,0)),"ND")</f>
      </c>
      <c r="AC364" s="161" t="str">
        <f>IFERROR(IF($E364="","",IF($AB364&gt;$E364,($E364/$AB364)-1,"")),"")</f>
      </c>
      <c r="AD364" s="159" t="str">
        <f t="shared" si="95"/>
        <v/>
      </c>
    </row>
    <row r="365" spans="1:30" s="162" customFormat="1" ht="19" customHeight="1">
      <c r="A365" s="164"/>
      <c r="B365" s="165"/>
      <c r="C365" s="143"/>
      <c r="D365" s="143"/>
      <c r="E365" s="196"/>
      <c r="F365" s="160"/>
      <c r="G365" s="160" t="str">
        <f>IFERROR(IF($F365="","",VLOOKUP($F365,'Data Mercado'!$A$7:$I$300,2,0)),"ND")</f>
      </c>
      <c r="H365" s="161" t="str">
        <f>IFERROR(IF($E365="","",IF($G365&gt;$E365,($E365/$G365)-1,"")),"")</f>
      </c>
      <c r="I365" s="159" t="str">
        <f t="shared" si="81"/>
        <v/>
      </c>
      <c r="J365" s="160" t="str">
        <f>IFERROR(IF($F365="","",VLOOKUP($F365,'Data Mercado'!$A$7:$I$300,3,0)),"ND")</f>
      </c>
      <c r="K365" s="161" t="str">
        <f>IFERROR(IF($E365="","",IF($J365&gt;$E365,($E365/$J365)-1,"")),"")</f>
      </c>
      <c r="L365" s="159" t="str">
        <f t="shared" si="83"/>
        <v/>
      </c>
      <c r="M365" s="160" t="str">
        <f>IFERROR(IF($F365="","",VLOOKUP($F365,'Data Mercado'!$A$7:$I$300,4,0)),"ND")</f>
      </c>
      <c r="N365" s="161" t="str">
        <f>IFERROR(IF($E365="","",IF($M365&gt;$E365,($E365/$M365)-1,"")),"")</f>
      </c>
      <c r="O365" s="159" t="str">
        <f t="shared" si="85"/>
        <v/>
      </c>
      <c r="P365" s="160" t="str">
        <f>IFERROR(IF($F365="","",VLOOKUP($F365,'Data Mercado'!$A$7:$I$300,5,0)),"ND")</f>
      </c>
      <c r="Q365" s="161" t="str">
        <f>IFERROR(IF($E365="","",IF($P365&gt;$E365,($E365/$P365)-1,"")),"")</f>
      </c>
      <c r="R365" s="159" t="str">
        <f t="shared" si="87"/>
        <v/>
      </c>
      <c r="S365" s="160" t="str">
        <f>IFERROR(IF($F365="","",VLOOKUP($F365,'Data Mercado'!$A$7:$I$300,6,0)),"ND")</f>
      </c>
      <c r="T365" s="161" t="str">
        <f>IFERROR(IF($E365="","",IF($S365&gt;$E365,($E365/$S365)-1,"")),"")</f>
      </c>
      <c r="U365" s="159" t="str">
        <f t="shared" si="89"/>
        <v/>
      </c>
      <c r="V365" s="160" t="str">
        <f>IFERROR(IF($F365="","",VLOOKUP($F365,'Data Mercado'!$A$7:$I$300,7,0)),"ND")</f>
      </c>
      <c r="W365" s="161" t="str">
        <f>IFERROR(IF($E365="","",IF($V365&gt;$E365,($E365/$V365)-1,"")),"")</f>
      </c>
      <c r="X365" s="159" t="str">
        <f t="shared" si="91"/>
        <v/>
      </c>
      <c r="Y365" s="160" t="str">
        <f>IFERROR(IF($F365="","",VLOOKUP($F365,'Data Mercado'!$A$7:$I$300,8,0)),"ND")</f>
      </c>
      <c r="Z365" s="161" t="str">
        <f>IFERROR(IF($E365="","",IF($Y365&gt;$E365,($E365/$Y365)-1,"")),"")</f>
      </c>
      <c r="AA365" s="159" t="str">
        <f t="shared" si="93"/>
        <v/>
      </c>
      <c r="AB365" s="160" t="str">
        <f>IFERROR(IF($F365="","",VLOOKUP($F365,'Data Mercado'!$A$7:$I$300,9,0)),"ND")</f>
      </c>
      <c r="AC365" s="161" t="str">
        <f>IFERROR(IF($E365="","",IF($AB365&gt;$E365,($E365/$AB365)-1,"")),"")</f>
      </c>
      <c r="AD365" s="159" t="str">
        <f t="shared" si="95"/>
        <v/>
      </c>
    </row>
    <row r="366" spans="1:30" s="162" customFormat="1" ht="19" customHeight="1">
      <c r="A366" s="164"/>
      <c r="B366" s="165"/>
      <c r="C366" s="143"/>
      <c r="D366" s="143"/>
      <c r="E366" s="196"/>
      <c r="F366" s="160"/>
      <c r="G366" s="160" t="str">
        <f>IFERROR(IF($F366="","",VLOOKUP($F366,'Data Mercado'!$A$7:$I$300,2,0)),"ND")</f>
      </c>
      <c r="H366" s="161" t="str">
        <f>IFERROR(IF($E366="","",IF($G366&gt;$E366,($E366/$G366)-1,"")),"")</f>
      </c>
      <c r="I366" s="159" t="str">
        <f t="shared" si="81"/>
        <v/>
      </c>
      <c r="J366" s="160" t="str">
        <f>IFERROR(IF($F366="","",VLOOKUP($F366,'Data Mercado'!$A$7:$I$300,3,0)),"ND")</f>
      </c>
      <c r="K366" s="161" t="str">
        <f>IFERROR(IF($E366="","",IF($J366&gt;$E366,($E366/$J366)-1,"")),"")</f>
      </c>
      <c r="L366" s="159" t="str">
        <f t="shared" si="83"/>
        <v/>
      </c>
      <c r="M366" s="160" t="str">
        <f>IFERROR(IF($F366="","",VLOOKUP($F366,'Data Mercado'!$A$7:$I$300,4,0)),"ND")</f>
      </c>
      <c r="N366" s="161" t="str">
        <f>IFERROR(IF($E366="","",IF($M366&gt;$E366,($E366/$M366)-1,"")),"")</f>
      </c>
      <c r="O366" s="159" t="str">
        <f t="shared" si="85"/>
        <v/>
      </c>
      <c r="P366" s="160" t="str">
        <f>IFERROR(IF($F366="","",VLOOKUP($F366,'Data Mercado'!$A$7:$I$300,5,0)),"ND")</f>
      </c>
      <c r="Q366" s="161" t="str">
        <f>IFERROR(IF($E366="","",IF($P366&gt;$E366,($E366/$P366)-1,"")),"")</f>
      </c>
      <c r="R366" s="159" t="str">
        <f t="shared" si="87"/>
        <v/>
      </c>
      <c r="S366" s="160" t="str">
        <f>IFERROR(IF($F366="","",VLOOKUP($F366,'Data Mercado'!$A$7:$I$300,6,0)),"ND")</f>
      </c>
      <c r="T366" s="161" t="str">
        <f>IFERROR(IF($E366="","",IF($S366&gt;$E366,($E366/$S366)-1,"")),"")</f>
      </c>
      <c r="U366" s="159" t="str">
        <f t="shared" si="89"/>
        <v/>
      </c>
      <c r="V366" s="160" t="str">
        <f>IFERROR(IF($F366="","",VLOOKUP($F366,'Data Mercado'!$A$7:$I$300,7,0)),"ND")</f>
      </c>
      <c r="W366" s="161" t="str">
        <f>IFERROR(IF($E366="","",IF($V366&gt;$E366,($E366/$V366)-1,"")),"")</f>
      </c>
      <c r="X366" s="159" t="str">
        <f t="shared" si="91"/>
        <v/>
      </c>
      <c r="Y366" s="160" t="str">
        <f>IFERROR(IF($F366="","",VLOOKUP($F366,'Data Mercado'!$A$7:$I$300,8,0)),"ND")</f>
      </c>
      <c r="Z366" s="161" t="str">
        <f>IFERROR(IF($E366="","",IF($Y366&gt;$E366,($E366/$Y366)-1,"")),"")</f>
      </c>
      <c r="AA366" s="159" t="str">
        <f t="shared" si="93"/>
        <v/>
      </c>
      <c r="AB366" s="160" t="str">
        <f>IFERROR(IF($F366="","",VLOOKUP($F366,'Data Mercado'!$A$7:$I$300,9,0)),"ND")</f>
      </c>
      <c r="AC366" s="161" t="str">
        <f>IFERROR(IF($E366="","",IF($AB366&gt;$E366,($E366/$AB366)-1,"")),"")</f>
      </c>
      <c r="AD366" s="159" t="str">
        <f t="shared" si="95"/>
        <v/>
      </c>
    </row>
    <row r="367" spans="1:30" s="162" customFormat="1" ht="19" customHeight="1">
      <c r="A367" s="164"/>
      <c r="B367" s="165"/>
      <c r="C367" s="143"/>
      <c r="D367" s="143"/>
      <c r="E367" s="196"/>
      <c r="F367" s="160"/>
      <c r="G367" s="160" t="str">
        <f>IFERROR(IF($F367="","",VLOOKUP($F367,'Data Mercado'!$A$7:$I$300,2,0)),"ND")</f>
      </c>
      <c r="H367" s="161" t="str">
        <f>IFERROR(IF($E367="","",IF($G367&gt;$E367,($E367/$G367)-1,"")),"")</f>
      </c>
      <c r="I367" s="159" t="str">
        <f t="shared" si="81"/>
        <v/>
      </c>
      <c r="J367" s="160" t="str">
        <f>IFERROR(IF($F367="","",VLOOKUP($F367,'Data Mercado'!$A$7:$I$300,3,0)),"ND")</f>
      </c>
      <c r="K367" s="161" t="str">
        <f>IFERROR(IF($E367="","",IF($J367&gt;$E367,($E367/$J367)-1,"")),"")</f>
      </c>
      <c r="L367" s="159" t="str">
        <f t="shared" si="83"/>
        <v/>
      </c>
      <c r="M367" s="160" t="str">
        <f>IFERROR(IF($F367="","",VLOOKUP($F367,'Data Mercado'!$A$7:$I$300,4,0)),"ND")</f>
      </c>
      <c r="N367" s="161" t="str">
        <f>IFERROR(IF($E367="","",IF($M367&gt;$E367,($E367/$M367)-1,"")),"")</f>
      </c>
      <c r="O367" s="159" t="str">
        <f t="shared" si="85"/>
        <v/>
      </c>
      <c r="P367" s="160" t="str">
        <f>IFERROR(IF($F367="","",VLOOKUP($F367,'Data Mercado'!$A$7:$I$300,5,0)),"ND")</f>
      </c>
      <c r="Q367" s="161" t="str">
        <f>IFERROR(IF($E367="","",IF($P367&gt;$E367,($E367/$P367)-1,"")),"")</f>
      </c>
      <c r="R367" s="159" t="str">
        <f t="shared" si="87"/>
        <v/>
      </c>
      <c r="S367" s="160" t="str">
        <f>IFERROR(IF($F367="","",VLOOKUP($F367,'Data Mercado'!$A$7:$I$300,6,0)),"ND")</f>
      </c>
      <c r="T367" s="161" t="str">
        <f>IFERROR(IF($E367="","",IF($S367&gt;$E367,($E367/$S367)-1,"")),"")</f>
      </c>
      <c r="U367" s="159" t="str">
        <f t="shared" si="89"/>
        <v/>
      </c>
      <c r="V367" s="160" t="str">
        <f>IFERROR(IF($F367="","",VLOOKUP($F367,'Data Mercado'!$A$7:$I$300,7,0)),"ND")</f>
      </c>
      <c r="W367" s="161" t="str">
        <f>IFERROR(IF($E367="","",IF($V367&gt;$E367,($E367/$V367)-1,"")),"")</f>
      </c>
      <c r="X367" s="159" t="str">
        <f t="shared" si="91"/>
        <v/>
      </c>
      <c r="Y367" s="160" t="str">
        <f>IFERROR(IF($F367="","",VLOOKUP($F367,'Data Mercado'!$A$7:$I$300,8,0)),"ND")</f>
      </c>
      <c r="Z367" s="161" t="str">
        <f>IFERROR(IF($E367="","",IF($Y367&gt;$E367,($E367/$Y367)-1,"")),"")</f>
      </c>
      <c r="AA367" s="159" t="str">
        <f t="shared" si="93"/>
        <v/>
      </c>
      <c r="AB367" s="160" t="str">
        <f>IFERROR(IF($F367="","",VLOOKUP($F367,'Data Mercado'!$A$7:$I$300,9,0)),"ND")</f>
      </c>
      <c r="AC367" s="161" t="str">
        <f>IFERROR(IF($E367="","",IF($AB367&gt;$E367,($E367/$AB367)-1,"")),"")</f>
      </c>
      <c r="AD367" s="159" t="str">
        <f t="shared" si="95"/>
        <v/>
      </c>
    </row>
    <row r="368" spans="1:30" s="162" customFormat="1" ht="19" customHeight="1">
      <c r="A368" s="164"/>
      <c r="B368" s="165"/>
      <c r="C368" s="143"/>
      <c r="D368" s="143"/>
      <c r="E368" s="196"/>
      <c r="F368" s="160"/>
      <c r="G368" s="160" t="str">
        <f>IFERROR(IF($F368="","",VLOOKUP($F368,'Data Mercado'!$A$7:$I$300,2,0)),"ND")</f>
      </c>
      <c r="H368" s="161" t="str">
        <f>IFERROR(IF($E368="","",IF($G368&gt;$E368,($E368/$G368)-1,"")),"")</f>
      </c>
      <c r="I368" s="159" t="str">
        <f t="shared" si="81"/>
        <v/>
      </c>
      <c r="J368" s="160" t="str">
        <f>IFERROR(IF($F368="","",VLOOKUP($F368,'Data Mercado'!$A$7:$I$300,3,0)),"ND")</f>
      </c>
      <c r="K368" s="161" t="str">
        <f>IFERROR(IF($E368="","",IF($J368&gt;$E368,($E368/$J368)-1,"")),"")</f>
      </c>
      <c r="L368" s="159" t="str">
        <f t="shared" si="83"/>
        <v/>
      </c>
      <c r="M368" s="160" t="str">
        <f>IFERROR(IF($F368="","",VLOOKUP($F368,'Data Mercado'!$A$7:$I$300,4,0)),"ND")</f>
      </c>
      <c r="N368" s="161" t="str">
        <f>IFERROR(IF($E368="","",IF($M368&gt;$E368,($E368/$M368)-1,"")),"")</f>
      </c>
      <c r="O368" s="159" t="str">
        <f t="shared" si="85"/>
        <v/>
      </c>
      <c r="P368" s="160" t="str">
        <f>IFERROR(IF($F368="","",VLOOKUP($F368,'Data Mercado'!$A$7:$I$300,5,0)),"ND")</f>
      </c>
      <c r="Q368" s="161" t="str">
        <f>IFERROR(IF($E368="","",IF($P368&gt;$E368,($E368/$P368)-1,"")),"")</f>
      </c>
      <c r="R368" s="159" t="str">
        <f t="shared" si="87"/>
        <v/>
      </c>
      <c r="S368" s="160" t="str">
        <f>IFERROR(IF($F368="","",VLOOKUP($F368,'Data Mercado'!$A$7:$I$300,6,0)),"ND")</f>
      </c>
      <c r="T368" s="161" t="str">
        <f>IFERROR(IF($E368="","",IF($S368&gt;$E368,($E368/$S368)-1,"")),"")</f>
      </c>
      <c r="U368" s="159" t="str">
        <f t="shared" si="89"/>
        <v/>
      </c>
      <c r="V368" s="160" t="str">
        <f>IFERROR(IF($F368="","",VLOOKUP($F368,'Data Mercado'!$A$7:$I$300,7,0)),"ND")</f>
      </c>
      <c r="W368" s="161" t="str">
        <f>IFERROR(IF($E368="","",IF($V368&gt;$E368,($E368/$V368)-1,"")),"")</f>
      </c>
      <c r="X368" s="159" t="str">
        <f t="shared" si="91"/>
        <v/>
      </c>
      <c r="Y368" s="160" t="str">
        <f>IFERROR(IF($F368="","",VLOOKUP($F368,'Data Mercado'!$A$7:$I$300,8,0)),"ND")</f>
      </c>
      <c r="Z368" s="161" t="str">
        <f>IFERROR(IF($E368="","",IF($Y368&gt;$E368,($E368/$Y368)-1,"")),"")</f>
      </c>
      <c r="AA368" s="159" t="str">
        <f t="shared" si="93"/>
        <v/>
      </c>
      <c r="AB368" s="160" t="str">
        <f>IFERROR(IF($F368="","",VLOOKUP($F368,'Data Mercado'!$A$7:$I$300,9,0)),"ND")</f>
      </c>
      <c r="AC368" s="161" t="str">
        <f>IFERROR(IF($E368="","",IF($AB368&gt;$E368,($E368/$AB368)-1,"")),"")</f>
      </c>
      <c r="AD368" s="159" t="str">
        <f t="shared" si="95"/>
        <v/>
      </c>
    </row>
    <row r="369" spans="1:30" s="162" customFormat="1" ht="19" customHeight="1">
      <c r="A369" s="164"/>
      <c r="B369" s="165"/>
      <c r="C369" s="143"/>
      <c r="D369" s="143"/>
      <c r="E369" s="196"/>
      <c r="F369" s="160"/>
      <c r="G369" s="160" t="str">
        <f>IFERROR(IF($F369="","",VLOOKUP($F369,'Data Mercado'!$A$7:$I$300,2,0)),"ND")</f>
      </c>
      <c r="H369" s="161" t="str">
        <f>IFERROR(IF($E369="","",IF($G369&gt;$E369,($E369/$G369)-1,"")),"")</f>
      </c>
      <c r="I369" s="159" t="str">
        <f t="shared" si="81"/>
        <v/>
      </c>
      <c r="J369" s="160" t="str">
        <f>IFERROR(IF($F369="","",VLOOKUP($F369,'Data Mercado'!$A$7:$I$300,3,0)),"ND")</f>
      </c>
      <c r="K369" s="161" t="str">
        <f>IFERROR(IF($E369="","",IF($J369&gt;$E369,($E369/$J369)-1,"")),"")</f>
      </c>
      <c r="L369" s="159" t="str">
        <f t="shared" si="83"/>
        <v/>
      </c>
      <c r="M369" s="160" t="str">
        <f>IFERROR(IF($F369="","",VLOOKUP($F369,'Data Mercado'!$A$7:$I$300,4,0)),"ND")</f>
      </c>
      <c r="N369" s="161" t="str">
        <f>IFERROR(IF($E369="","",IF($M369&gt;$E369,($E369/$M369)-1,"")),"")</f>
      </c>
      <c r="O369" s="159" t="str">
        <f t="shared" si="85"/>
        <v/>
      </c>
      <c r="P369" s="160" t="str">
        <f>IFERROR(IF($F369="","",VLOOKUP($F369,'Data Mercado'!$A$7:$I$300,5,0)),"ND")</f>
      </c>
      <c r="Q369" s="161" t="str">
        <f>IFERROR(IF($E369="","",IF($P369&gt;$E369,($E369/$P369)-1,"")),"")</f>
      </c>
      <c r="R369" s="159" t="str">
        <f t="shared" si="87"/>
        <v/>
      </c>
      <c r="S369" s="160" t="str">
        <f>IFERROR(IF($F369="","",VLOOKUP($F369,'Data Mercado'!$A$7:$I$300,6,0)),"ND")</f>
      </c>
      <c r="T369" s="161" t="str">
        <f>IFERROR(IF($E369="","",IF($S369&gt;$E369,($E369/$S369)-1,"")),"")</f>
      </c>
      <c r="U369" s="159" t="str">
        <f t="shared" si="89"/>
        <v/>
      </c>
      <c r="V369" s="160" t="str">
        <f>IFERROR(IF($F369="","",VLOOKUP($F369,'Data Mercado'!$A$7:$I$300,7,0)),"ND")</f>
      </c>
      <c r="W369" s="161" t="str">
        <f>IFERROR(IF($E369="","",IF($V369&gt;$E369,($E369/$V369)-1,"")),"")</f>
      </c>
      <c r="X369" s="159" t="str">
        <f t="shared" si="91"/>
        <v/>
      </c>
      <c r="Y369" s="160" t="str">
        <f>IFERROR(IF($F369="","",VLOOKUP($F369,'Data Mercado'!$A$7:$I$300,8,0)),"ND")</f>
      </c>
      <c r="Z369" s="161" t="str">
        <f>IFERROR(IF($E369="","",IF($Y369&gt;$E369,($E369/$Y369)-1,"")),"")</f>
      </c>
      <c r="AA369" s="159" t="str">
        <f t="shared" si="93"/>
        <v/>
      </c>
      <c r="AB369" s="160" t="str">
        <f>IFERROR(IF($F369="","",VLOOKUP($F369,'Data Mercado'!$A$7:$I$300,9,0)),"ND")</f>
      </c>
      <c r="AC369" s="161" t="str">
        <f>IFERROR(IF($E369="","",IF($AB369&gt;$E369,($E369/$AB369)-1,"")),"")</f>
      </c>
      <c r="AD369" s="159" t="str">
        <f t="shared" si="95"/>
        <v/>
      </c>
    </row>
    <row r="370" spans="1:30" s="162" customFormat="1" ht="19" customHeight="1">
      <c r="A370" s="164"/>
      <c r="B370" s="165"/>
      <c r="C370" s="143"/>
      <c r="D370" s="143"/>
      <c r="E370" s="196"/>
      <c r="F370" s="160"/>
      <c r="G370" s="160" t="str">
        <f>IFERROR(IF($F370="","",VLOOKUP($F370,'Data Mercado'!$A$7:$I$300,2,0)),"ND")</f>
      </c>
      <c r="H370" s="161" t="str">
        <f>IFERROR(IF($E370="","",IF($G370&gt;$E370,($E370/$G370)-1,"")),"")</f>
      </c>
      <c r="I370" s="159" t="str">
        <f t="shared" si="81"/>
        <v/>
      </c>
      <c r="J370" s="160" t="str">
        <f>IFERROR(IF($F370="","",VLOOKUP($F370,'Data Mercado'!$A$7:$I$300,3,0)),"ND")</f>
      </c>
      <c r="K370" s="161" t="str">
        <f>IFERROR(IF($E370="","",IF($J370&gt;$E370,($E370/$J370)-1,"")),"")</f>
      </c>
      <c r="L370" s="159" t="str">
        <f t="shared" si="83"/>
        <v/>
      </c>
      <c r="M370" s="160" t="str">
        <f>IFERROR(IF($F370="","",VLOOKUP($F370,'Data Mercado'!$A$7:$I$300,4,0)),"ND")</f>
      </c>
      <c r="N370" s="161" t="str">
        <f>IFERROR(IF($E370="","",IF($M370&gt;$E370,($E370/$M370)-1,"")),"")</f>
      </c>
      <c r="O370" s="159" t="str">
        <f t="shared" si="85"/>
        <v/>
      </c>
      <c r="P370" s="160" t="str">
        <f>IFERROR(IF($F370="","",VLOOKUP($F370,'Data Mercado'!$A$7:$I$300,5,0)),"ND")</f>
      </c>
      <c r="Q370" s="161" t="str">
        <f>IFERROR(IF($E370="","",IF($P370&gt;$E370,($E370/$P370)-1,"")),"")</f>
      </c>
      <c r="R370" s="159" t="str">
        <f t="shared" si="87"/>
        <v/>
      </c>
      <c r="S370" s="160" t="str">
        <f>IFERROR(IF($F370="","",VLOOKUP($F370,'Data Mercado'!$A$7:$I$300,6,0)),"ND")</f>
      </c>
      <c r="T370" s="161" t="str">
        <f>IFERROR(IF($E370="","",IF($S370&gt;$E370,($E370/$S370)-1,"")),"")</f>
      </c>
      <c r="U370" s="159" t="str">
        <f t="shared" si="89"/>
        <v/>
      </c>
      <c r="V370" s="160" t="str">
        <f>IFERROR(IF($F370="","",VLOOKUP($F370,'Data Mercado'!$A$7:$I$300,7,0)),"ND")</f>
      </c>
      <c r="W370" s="161" t="str">
        <f>IFERROR(IF($E370="","",IF($V370&gt;$E370,($E370/$V370)-1,"")),"")</f>
      </c>
      <c r="X370" s="159" t="str">
        <f t="shared" si="91"/>
        <v/>
      </c>
      <c r="Y370" s="160" t="str">
        <f>IFERROR(IF($F370="","",VLOOKUP($F370,'Data Mercado'!$A$7:$I$300,8,0)),"ND")</f>
      </c>
      <c r="Z370" s="161" t="str">
        <f>IFERROR(IF($E370="","",IF($Y370&gt;$E370,($E370/$Y370)-1,"")),"")</f>
      </c>
      <c r="AA370" s="159" t="str">
        <f t="shared" si="93"/>
        <v/>
      </c>
      <c r="AB370" s="160" t="str">
        <f>IFERROR(IF($F370="","",VLOOKUP($F370,'Data Mercado'!$A$7:$I$300,9,0)),"ND")</f>
      </c>
      <c r="AC370" s="161" t="str">
        <f>IFERROR(IF($E370="","",IF($AB370&gt;$E370,($E370/$AB370)-1,"")),"")</f>
      </c>
      <c r="AD370" s="159" t="str">
        <f t="shared" si="95"/>
        <v/>
      </c>
    </row>
    <row r="371" spans="1:30" s="162" customFormat="1" ht="19" customHeight="1">
      <c r="A371" s="164"/>
      <c r="B371" s="165"/>
      <c r="C371" s="143"/>
      <c r="D371" s="143"/>
      <c r="E371" s="196"/>
      <c r="F371" s="160"/>
      <c r="G371" s="160" t="str">
        <f>IFERROR(IF($F371="","",VLOOKUP($F371,'Data Mercado'!$A$7:$I$300,2,0)),"ND")</f>
      </c>
      <c r="H371" s="161" t="str">
        <f>IFERROR(IF($E371="","",IF($G371&gt;$E371,($E371/$G371)-1,"")),"")</f>
      </c>
      <c r="I371" s="159" t="str">
        <f t="shared" si="81"/>
        <v/>
      </c>
      <c r="J371" s="160" t="str">
        <f>IFERROR(IF($F371="","",VLOOKUP($F371,'Data Mercado'!$A$7:$I$300,3,0)),"ND")</f>
      </c>
      <c r="K371" s="161" t="str">
        <f>IFERROR(IF($E371="","",IF($J371&gt;$E371,($E371/$J371)-1,"")),"")</f>
      </c>
      <c r="L371" s="159" t="str">
        <f t="shared" si="83"/>
        <v/>
      </c>
      <c r="M371" s="160" t="str">
        <f>IFERROR(IF($F371="","",VLOOKUP($F371,'Data Mercado'!$A$7:$I$300,4,0)),"ND")</f>
      </c>
      <c r="N371" s="161" t="str">
        <f>IFERROR(IF($E371="","",IF($M371&gt;$E371,($E371/$M371)-1,"")),"")</f>
      </c>
      <c r="O371" s="159" t="str">
        <f t="shared" si="85"/>
        <v/>
      </c>
      <c r="P371" s="160" t="str">
        <f>IFERROR(IF($F371="","",VLOOKUP($F371,'Data Mercado'!$A$7:$I$300,5,0)),"ND")</f>
      </c>
      <c r="Q371" s="161" t="str">
        <f>IFERROR(IF($E371="","",IF($P371&gt;$E371,($E371/$P371)-1,"")),"")</f>
      </c>
      <c r="R371" s="159" t="str">
        <f t="shared" si="87"/>
        <v/>
      </c>
      <c r="S371" s="160" t="str">
        <f>IFERROR(IF($F371="","",VLOOKUP($F371,'Data Mercado'!$A$7:$I$300,6,0)),"ND")</f>
      </c>
      <c r="T371" s="161" t="str">
        <f>IFERROR(IF($E371="","",IF($S371&gt;$E371,($E371/$S371)-1,"")),"")</f>
      </c>
      <c r="U371" s="159" t="str">
        <f t="shared" si="89"/>
        <v/>
      </c>
      <c r="V371" s="160" t="str">
        <f>IFERROR(IF($F371="","",VLOOKUP($F371,'Data Mercado'!$A$7:$I$300,7,0)),"ND")</f>
      </c>
      <c r="W371" s="161" t="str">
        <f>IFERROR(IF($E371="","",IF($V371&gt;$E371,($E371/$V371)-1,"")),"")</f>
      </c>
      <c r="X371" s="159" t="str">
        <f t="shared" si="91"/>
        <v/>
      </c>
      <c r="Y371" s="160" t="str">
        <f>IFERROR(IF($F371="","",VLOOKUP($F371,'Data Mercado'!$A$7:$I$300,8,0)),"ND")</f>
      </c>
      <c r="Z371" s="161" t="str">
        <f>IFERROR(IF($E371="","",IF($Y371&gt;$E371,($E371/$Y371)-1,"")),"")</f>
      </c>
      <c r="AA371" s="159" t="str">
        <f t="shared" si="93"/>
        <v/>
      </c>
      <c r="AB371" s="160" t="str">
        <f>IFERROR(IF($F371="","",VLOOKUP($F371,'Data Mercado'!$A$7:$I$300,9,0)),"ND")</f>
      </c>
      <c r="AC371" s="161" t="str">
        <f>IFERROR(IF($E371="","",IF($AB371&gt;$E371,($E371/$AB371)-1,"")),"")</f>
      </c>
      <c r="AD371" s="159" t="str">
        <f t="shared" si="95"/>
        <v/>
      </c>
    </row>
    <row r="372" spans="1:30" s="162" customFormat="1" ht="19" customHeight="1">
      <c r="A372" s="164"/>
      <c r="B372" s="165"/>
      <c r="C372" s="143"/>
      <c r="D372" s="143"/>
      <c r="E372" s="196"/>
      <c r="F372" s="160"/>
      <c r="G372" s="160" t="str">
        <f>IFERROR(IF($F372="","",VLOOKUP($F372,'Data Mercado'!$A$7:$I$300,2,0)),"ND")</f>
      </c>
      <c r="H372" s="161" t="str">
        <f>IFERROR(IF($E372="","",IF($G372&gt;$E372,($E372/$G372)-1,"")),"")</f>
      </c>
      <c r="I372" s="159" t="str">
        <f t="shared" si="81"/>
        <v/>
      </c>
      <c r="J372" s="160" t="str">
        <f>IFERROR(IF($F372="","",VLOOKUP($F372,'Data Mercado'!$A$7:$I$300,3,0)),"ND")</f>
      </c>
      <c r="K372" s="161" t="str">
        <f>IFERROR(IF($E372="","",IF($J372&gt;$E372,($E372/$J372)-1,"")),"")</f>
      </c>
      <c r="L372" s="159" t="str">
        <f t="shared" si="83"/>
        <v/>
      </c>
      <c r="M372" s="160" t="str">
        <f>IFERROR(IF($F372="","",VLOOKUP($F372,'Data Mercado'!$A$7:$I$300,4,0)),"ND")</f>
      </c>
      <c r="N372" s="161" t="str">
        <f>IFERROR(IF($E372="","",IF($M372&gt;$E372,($E372/$M372)-1,"")),"")</f>
      </c>
      <c r="O372" s="159" t="str">
        <f t="shared" si="85"/>
        <v/>
      </c>
      <c r="P372" s="160" t="str">
        <f>IFERROR(IF($F372="","",VLOOKUP($F372,'Data Mercado'!$A$7:$I$300,5,0)),"ND")</f>
      </c>
      <c r="Q372" s="161" t="str">
        <f>IFERROR(IF($E372="","",IF($P372&gt;$E372,($E372/$P372)-1,"")),"")</f>
      </c>
      <c r="R372" s="159" t="str">
        <f t="shared" si="87"/>
        <v/>
      </c>
      <c r="S372" s="160" t="str">
        <f>IFERROR(IF($F372="","",VLOOKUP($F372,'Data Mercado'!$A$7:$I$300,6,0)),"ND")</f>
      </c>
      <c r="T372" s="161" t="str">
        <f>IFERROR(IF($E372="","",IF($S372&gt;$E372,($E372/$S372)-1,"")),"")</f>
      </c>
      <c r="U372" s="159" t="str">
        <f t="shared" si="89"/>
        <v/>
      </c>
      <c r="V372" s="160" t="str">
        <f>IFERROR(IF($F372="","",VLOOKUP($F372,'Data Mercado'!$A$7:$I$300,7,0)),"ND")</f>
      </c>
      <c r="W372" s="161" t="str">
        <f>IFERROR(IF($E372="","",IF($V372&gt;$E372,($E372/$V372)-1,"")),"")</f>
      </c>
      <c r="X372" s="159" t="str">
        <f t="shared" si="91"/>
        <v/>
      </c>
      <c r="Y372" s="160" t="str">
        <f>IFERROR(IF($F372="","",VLOOKUP($F372,'Data Mercado'!$A$7:$I$300,8,0)),"ND")</f>
      </c>
      <c r="Z372" s="161" t="str">
        <f>IFERROR(IF($E372="","",IF($Y372&gt;$E372,($E372/$Y372)-1,"")),"")</f>
      </c>
      <c r="AA372" s="159" t="str">
        <f t="shared" si="93"/>
        <v/>
      </c>
      <c r="AB372" s="160" t="str">
        <f>IFERROR(IF($F372="","",VLOOKUP($F372,'Data Mercado'!$A$7:$I$300,9,0)),"ND")</f>
      </c>
      <c r="AC372" s="161" t="str">
        <f>IFERROR(IF($E372="","",IF($AB372&gt;$E372,($E372/$AB372)-1,"")),"")</f>
      </c>
      <c r="AD372" s="159" t="str">
        <f t="shared" si="95"/>
        <v/>
      </c>
    </row>
    <row r="373" spans="1:30" s="162" customFormat="1" ht="19" customHeight="1">
      <c r="A373" s="164"/>
      <c r="B373" s="165"/>
      <c r="C373" s="143"/>
      <c r="D373" s="143"/>
      <c r="E373" s="196"/>
      <c r="F373" s="160"/>
      <c r="G373" s="160" t="str">
        <f>IFERROR(IF($F373="","",VLOOKUP($F373,'Data Mercado'!$A$7:$I$300,2,0)),"ND")</f>
      </c>
      <c r="H373" s="161" t="str">
        <f>IFERROR(IF($E373="","",IF($G373&gt;$E373,($E373/$G373)-1,"")),"")</f>
      </c>
      <c r="I373" s="159" t="str">
        <f t="shared" si="81"/>
        <v/>
      </c>
      <c r="J373" s="160" t="str">
        <f>IFERROR(IF($F373="","",VLOOKUP($F373,'Data Mercado'!$A$7:$I$300,3,0)),"ND")</f>
      </c>
      <c r="K373" s="161" t="str">
        <f>IFERROR(IF($E373="","",IF($J373&gt;$E373,($E373/$J373)-1,"")),"")</f>
      </c>
      <c r="L373" s="159" t="str">
        <f t="shared" si="83"/>
        <v/>
      </c>
      <c r="M373" s="160" t="str">
        <f>IFERROR(IF($F373="","",VLOOKUP($F373,'Data Mercado'!$A$7:$I$300,4,0)),"ND")</f>
      </c>
      <c r="N373" s="161" t="str">
        <f>IFERROR(IF($E373="","",IF($M373&gt;$E373,($E373/$M373)-1,"")),"")</f>
      </c>
      <c r="O373" s="159" t="str">
        <f t="shared" si="85"/>
        <v/>
      </c>
      <c r="P373" s="160" t="str">
        <f>IFERROR(IF($F373="","",VLOOKUP($F373,'Data Mercado'!$A$7:$I$300,5,0)),"ND")</f>
      </c>
      <c r="Q373" s="161" t="str">
        <f>IFERROR(IF($E373="","",IF($P373&gt;$E373,($E373/$P373)-1,"")),"")</f>
      </c>
      <c r="R373" s="159" t="str">
        <f t="shared" si="87"/>
        <v/>
      </c>
      <c r="S373" s="160" t="str">
        <f>IFERROR(IF($F373="","",VLOOKUP($F373,'Data Mercado'!$A$7:$I$300,6,0)),"ND")</f>
      </c>
      <c r="T373" s="161" t="str">
        <f>IFERROR(IF($E373="","",IF($S373&gt;$E373,($E373/$S373)-1,"")),"")</f>
      </c>
      <c r="U373" s="159" t="str">
        <f t="shared" si="89"/>
        <v/>
      </c>
      <c r="V373" s="160" t="str">
        <f>IFERROR(IF($F373="","",VLOOKUP($F373,'Data Mercado'!$A$7:$I$300,7,0)),"ND")</f>
      </c>
      <c r="W373" s="161" t="str">
        <f>IFERROR(IF($E373="","",IF($V373&gt;$E373,($E373/$V373)-1,"")),"")</f>
      </c>
      <c r="X373" s="159" t="str">
        <f t="shared" si="91"/>
        <v/>
      </c>
      <c r="Y373" s="160" t="str">
        <f>IFERROR(IF($F373="","",VLOOKUP($F373,'Data Mercado'!$A$7:$I$300,8,0)),"ND")</f>
      </c>
      <c r="Z373" s="161" t="str">
        <f>IFERROR(IF($E373="","",IF($Y373&gt;$E373,($E373/$Y373)-1,"")),"")</f>
      </c>
      <c r="AA373" s="159" t="str">
        <f t="shared" si="93"/>
        <v/>
      </c>
      <c r="AB373" s="160" t="str">
        <f>IFERROR(IF($F373="","",VLOOKUP($F373,'Data Mercado'!$A$7:$I$300,9,0)),"ND")</f>
      </c>
      <c r="AC373" s="161" t="str">
        <f>IFERROR(IF($E373="","",IF($AB373&gt;$E373,($E373/$AB373)-1,"")),"")</f>
      </c>
      <c r="AD373" s="159" t="str">
        <f t="shared" si="95"/>
        <v/>
      </c>
    </row>
    <row r="374" spans="1:30" s="162" customFormat="1" ht="19" customHeight="1">
      <c r="A374" s="164"/>
      <c r="B374" s="165"/>
      <c r="C374" s="143"/>
      <c r="D374" s="143"/>
      <c r="E374" s="196"/>
      <c r="F374" s="160"/>
      <c r="G374" s="160" t="str">
        <f>IFERROR(IF($F374="","",VLOOKUP($F374,'Data Mercado'!$A$7:$I$300,2,0)),"ND")</f>
      </c>
      <c r="H374" s="161" t="str">
        <f>IFERROR(IF($E374="","",IF($G374&gt;$E374,($E374/$G374)-1,"")),"")</f>
      </c>
      <c r="I374" s="159" t="str">
        <f t="shared" si="81"/>
        <v/>
      </c>
      <c r="J374" s="160" t="str">
        <f>IFERROR(IF($F374="","",VLOOKUP($F374,'Data Mercado'!$A$7:$I$300,3,0)),"ND")</f>
      </c>
      <c r="K374" s="161" t="str">
        <f>IFERROR(IF($E374="","",IF($J374&gt;$E374,($E374/$J374)-1,"")),"")</f>
      </c>
      <c r="L374" s="159" t="str">
        <f t="shared" si="83"/>
        <v/>
      </c>
      <c r="M374" s="160" t="str">
        <f>IFERROR(IF($F374="","",VLOOKUP($F374,'Data Mercado'!$A$7:$I$300,4,0)),"ND")</f>
      </c>
      <c r="N374" s="161" t="str">
        <f>IFERROR(IF($E374="","",IF($M374&gt;$E374,($E374/$M374)-1,"")),"")</f>
      </c>
      <c r="O374" s="159" t="str">
        <f t="shared" si="85"/>
        <v/>
      </c>
      <c r="P374" s="160" t="str">
        <f>IFERROR(IF($F374="","",VLOOKUP($F374,'Data Mercado'!$A$7:$I$300,5,0)),"ND")</f>
      </c>
      <c r="Q374" s="161" t="str">
        <f>IFERROR(IF($E374="","",IF($P374&gt;$E374,($E374/$P374)-1,"")),"")</f>
      </c>
      <c r="R374" s="159" t="str">
        <f t="shared" si="87"/>
        <v/>
      </c>
      <c r="S374" s="160" t="str">
        <f>IFERROR(IF($F374="","",VLOOKUP($F374,'Data Mercado'!$A$7:$I$300,6,0)),"ND")</f>
      </c>
      <c r="T374" s="161" t="str">
        <f>IFERROR(IF($E374="","",IF($S374&gt;$E374,($E374/$S374)-1,"")),"")</f>
      </c>
      <c r="U374" s="159" t="str">
        <f t="shared" si="89"/>
        <v/>
      </c>
      <c r="V374" s="160" t="str">
        <f>IFERROR(IF($F374="","",VLOOKUP($F374,'Data Mercado'!$A$7:$I$300,7,0)),"ND")</f>
      </c>
      <c r="W374" s="161" t="str">
        <f>IFERROR(IF($E374="","",IF($V374&gt;$E374,($E374/$V374)-1,"")),"")</f>
      </c>
      <c r="X374" s="159" t="str">
        <f t="shared" si="91"/>
        <v/>
      </c>
      <c r="Y374" s="160" t="str">
        <f>IFERROR(IF($F374="","",VLOOKUP($F374,'Data Mercado'!$A$7:$I$300,8,0)),"ND")</f>
      </c>
      <c r="Z374" s="161" t="str">
        <f>IFERROR(IF($E374="","",IF($Y374&gt;$E374,($E374/$Y374)-1,"")),"")</f>
      </c>
      <c r="AA374" s="159" t="str">
        <f t="shared" si="93"/>
        <v/>
      </c>
      <c r="AB374" s="160" t="str">
        <f>IFERROR(IF($F374="","",VLOOKUP($F374,'Data Mercado'!$A$7:$I$300,9,0)),"ND")</f>
      </c>
      <c r="AC374" s="161" t="str">
        <f>IFERROR(IF($E374="","",IF($AB374&gt;$E374,($E374/$AB374)-1,"")),"")</f>
      </c>
      <c r="AD374" s="159" t="str">
        <f t="shared" si="95"/>
        <v/>
      </c>
    </row>
    <row r="375" spans="1:30" s="162" customFormat="1" ht="19" customHeight="1">
      <c r="A375" s="164"/>
      <c r="B375" s="165"/>
      <c r="C375" s="143"/>
      <c r="D375" s="143"/>
      <c r="E375" s="196"/>
      <c r="F375" s="160"/>
      <c r="G375" s="160" t="str">
        <f>IFERROR(IF($F375="","",VLOOKUP($F375,'Data Mercado'!$A$7:$I$300,2,0)),"ND")</f>
      </c>
      <c r="H375" s="161" t="str">
        <f>IFERROR(IF($E375="","",IF($G375&gt;$E375,($E375/$G375)-1,"")),"")</f>
      </c>
      <c r="I375" s="159" t="str">
        <f t="shared" si="81"/>
        <v/>
      </c>
      <c r="J375" s="160" t="str">
        <f>IFERROR(IF($F375="","",VLOOKUP($F375,'Data Mercado'!$A$7:$I$300,3,0)),"ND")</f>
      </c>
      <c r="K375" s="161" t="str">
        <f>IFERROR(IF($E375="","",IF($J375&gt;$E375,($E375/$J375)-1,"")),"")</f>
      </c>
      <c r="L375" s="159" t="str">
        <f t="shared" si="83"/>
        <v/>
      </c>
      <c r="M375" s="160" t="str">
        <f>IFERROR(IF($F375="","",VLOOKUP($F375,'Data Mercado'!$A$7:$I$300,4,0)),"ND")</f>
      </c>
      <c r="N375" s="161" t="str">
        <f>IFERROR(IF($E375="","",IF($M375&gt;$E375,($E375/$M375)-1,"")),"")</f>
      </c>
      <c r="O375" s="159" t="str">
        <f t="shared" si="85"/>
        <v/>
      </c>
      <c r="P375" s="160" t="str">
        <f>IFERROR(IF($F375="","",VLOOKUP($F375,'Data Mercado'!$A$7:$I$300,5,0)),"ND")</f>
      </c>
      <c r="Q375" s="161" t="str">
        <f>IFERROR(IF($E375="","",IF($P375&gt;$E375,($E375/$P375)-1,"")),"")</f>
      </c>
      <c r="R375" s="159" t="str">
        <f t="shared" si="87"/>
        <v/>
      </c>
      <c r="S375" s="160" t="str">
        <f>IFERROR(IF($F375="","",VLOOKUP($F375,'Data Mercado'!$A$7:$I$300,6,0)),"ND")</f>
      </c>
      <c r="T375" s="161" t="str">
        <f>IFERROR(IF($E375="","",IF($S375&gt;$E375,($E375/$S375)-1,"")),"")</f>
      </c>
      <c r="U375" s="159" t="str">
        <f t="shared" si="89"/>
        <v/>
      </c>
      <c r="V375" s="160" t="str">
        <f>IFERROR(IF($F375="","",VLOOKUP($F375,'Data Mercado'!$A$7:$I$300,7,0)),"ND")</f>
      </c>
      <c r="W375" s="161" t="str">
        <f>IFERROR(IF($E375="","",IF($V375&gt;$E375,($E375/$V375)-1,"")),"")</f>
      </c>
      <c r="X375" s="159" t="str">
        <f t="shared" si="91"/>
        <v/>
      </c>
      <c r="Y375" s="160" t="str">
        <f>IFERROR(IF($F375="","",VLOOKUP($F375,'Data Mercado'!$A$7:$I$300,8,0)),"ND")</f>
      </c>
      <c r="Z375" s="161" t="str">
        <f>IFERROR(IF($E375="","",IF($Y375&gt;$E375,($E375/$Y375)-1,"")),"")</f>
      </c>
      <c r="AA375" s="159" t="str">
        <f t="shared" si="93"/>
        <v/>
      </c>
      <c r="AB375" s="160" t="str">
        <f>IFERROR(IF($F375="","",VLOOKUP($F375,'Data Mercado'!$A$7:$I$300,9,0)),"ND")</f>
      </c>
      <c r="AC375" s="161" t="str">
        <f>IFERROR(IF($E375="","",IF($AB375&gt;$E375,($E375/$AB375)-1,"")),"")</f>
      </c>
      <c r="AD375" s="159" t="str">
        <f t="shared" si="95"/>
        <v/>
      </c>
    </row>
    <row r="376" spans="1:30" s="162" customFormat="1" ht="19" customHeight="1">
      <c r="A376" s="164"/>
      <c r="B376" s="165"/>
      <c r="C376" s="143"/>
      <c r="D376" s="143"/>
      <c r="E376" s="196"/>
      <c r="F376" s="160"/>
      <c r="G376" s="160" t="str">
        <f>IFERROR(IF($F376="","",VLOOKUP($F376,'Data Mercado'!$A$7:$I$300,2,0)),"ND")</f>
      </c>
      <c r="H376" s="161" t="str">
        <f>IFERROR(IF($E376="","",IF($G376&gt;$E376,($E376/$G376)-1,"")),"")</f>
      </c>
      <c r="I376" s="159" t="str">
        <f t="shared" si="81"/>
        <v/>
      </c>
      <c r="J376" s="160" t="str">
        <f>IFERROR(IF($F376="","",VLOOKUP($F376,'Data Mercado'!$A$7:$I$300,3,0)),"ND")</f>
      </c>
      <c r="K376" s="161" t="str">
        <f>IFERROR(IF($E376="","",IF($J376&gt;$E376,($E376/$J376)-1,"")),"")</f>
      </c>
      <c r="L376" s="159" t="str">
        <f t="shared" si="83"/>
        <v/>
      </c>
      <c r="M376" s="160" t="str">
        <f>IFERROR(IF($F376="","",VLOOKUP($F376,'Data Mercado'!$A$7:$I$300,4,0)),"ND")</f>
      </c>
      <c r="N376" s="161" t="str">
        <f>IFERROR(IF($E376="","",IF($M376&gt;$E376,($E376/$M376)-1,"")),"")</f>
      </c>
      <c r="O376" s="159" t="str">
        <f t="shared" si="85"/>
        <v/>
      </c>
      <c r="P376" s="160" t="str">
        <f>IFERROR(IF($F376="","",VLOOKUP($F376,'Data Mercado'!$A$7:$I$300,5,0)),"ND")</f>
      </c>
      <c r="Q376" s="161" t="str">
        <f>IFERROR(IF($E376="","",IF($P376&gt;$E376,($E376/$P376)-1,"")),"")</f>
      </c>
      <c r="R376" s="159" t="str">
        <f t="shared" si="87"/>
        <v/>
      </c>
      <c r="S376" s="160" t="str">
        <f>IFERROR(IF($F376="","",VLOOKUP($F376,'Data Mercado'!$A$7:$I$300,6,0)),"ND")</f>
      </c>
      <c r="T376" s="161" t="str">
        <f>IFERROR(IF($E376="","",IF($S376&gt;$E376,($E376/$S376)-1,"")),"")</f>
      </c>
      <c r="U376" s="159" t="str">
        <f t="shared" si="89"/>
        <v/>
      </c>
      <c r="V376" s="160" t="str">
        <f>IFERROR(IF($F376="","",VLOOKUP($F376,'Data Mercado'!$A$7:$I$300,7,0)),"ND")</f>
      </c>
      <c r="W376" s="161" t="str">
        <f>IFERROR(IF($E376="","",IF($V376&gt;$E376,($E376/$V376)-1,"")),"")</f>
      </c>
      <c r="X376" s="159" t="str">
        <f t="shared" si="91"/>
        <v/>
      </c>
      <c r="Y376" s="160" t="str">
        <f>IFERROR(IF($F376="","",VLOOKUP($F376,'Data Mercado'!$A$7:$I$300,8,0)),"ND")</f>
      </c>
      <c r="Z376" s="161" t="str">
        <f>IFERROR(IF($E376="","",IF($Y376&gt;$E376,($E376/$Y376)-1,"")),"")</f>
      </c>
      <c r="AA376" s="159" t="str">
        <f t="shared" si="93"/>
        <v/>
      </c>
      <c r="AB376" s="160" t="str">
        <f>IFERROR(IF($F376="","",VLOOKUP($F376,'Data Mercado'!$A$7:$I$300,9,0)),"ND")</f>
      </c>
      <c r="AC376" s="161" t="str">
        <f>IFERROR(IF($E376="","",IF($AB376&gt;$E376,($E376/$AB376)-1,"")),"")</f>
      </c>
      <c r="AD376" s="159" t="str">
        <f t="shared" si="95"/>
        <v/>
      </c>
    </row>
    <row r="377" spans="1:30" s="162" customFormat="1" ht="19" customHeight="1">
      <c r="A377" s="164"/>
      <c r="B377" s="165"/>
      <c r="C377" s="143"/>
      <c r="D377" s="143"/>
      <c r="E377" s="196"/>
      <c r="F377" s="160"/>
      <c r="G377" s="160" t="str">
        <f>IFERROR(IF($F377="","",VLOOKUP($F377,'Data Mercado'!$A$7:$I$300,2,0)),"ND")</f>
      </c>
      <c r="H377" s="161" t="str">
        <f>IFERROR(IF($E377="","",IF($G377&gt;$E377,($E377/$G377)-1,"")),"")</f>
      </c>
      <c r="I377" s="159" t="str">
        <f t="shared" si="81"/>
        <v/>
      </c>
      <c r="J377" s="160" t="str">
        <f>IFERROR(IF($F377="","",VLOOKUP($F377,'Data Mercado'!$A$7:$I$300,3,0)),"ND")</f>
      </c>
      <c r="K377" s="161" t="str">
        <f>IFERROR(IF($E377="","",IF($J377&gt;$E377,($E377/$J377)-1,"")),"")</f>
      </c>
      <c r="L377" s="159" t="str">
        <f t="shared" si="83"/>
        <v/>
      </c>
      <c r="M377" s="160" t="str">
        <f>IFERROR(IF($F377="","",VLOOKUP($F377,'Data Mercado'!$A$7:$I$300,4,0)),"ND")</f>
      </c>
      <c r="N377" s="161" t="str">
        <f>IFERROR(IF($E377="","",IF($M377&gt;$E377,($E377/$M377)-1,"")),"")</f>
      </c>
      <c r="O377" s="159" t="str">
        <f t="shared" si="85"/>
        <v/>
      </c>
      <c r="P377" s="160" t="str">
        <f>IFERROR(IF($F377="","",VLOOKUP($F377,'Data Mercado'!$A$7:$I$300,5,0)),"ND")</f>
      </c>
      <c r="Q377" s="161" t="str">
        <f>IFERROR(IF($E377="","",IF($P377&gt;$E377,($E377/$P377)-1,"")),"")</f>
      </c>
      <c r="R377" s="159" t="str">
        <f t="shared" si="87"/>
        <v/>
      </c>
      <c r="S377" s="160" t="str">
        <f>IFERROR(IF($F377="","",VLOOKUP($F377,'Data Mercado'!$A$7:$I$300,6,0)),"ND")</f>
      </c>
      <c r="T377" s="161" t="str">
        <f>IFERROR(IF($E377="","",IF($S377&gt;$E377,($E377/$S377)-1,"")),"")</f>
      </c>
      <c r="U377" s="159" t="str">
        <f t="shared" si="89"/>
        <v/>
      </c>
      <c r="V377" s="160" t="str">
        <f>IFERROR(IF($F377="","",VLOOKUP($F377,'Data Mercado'!$A$7:$I$300,7,0)),"ND")</f>
      </c>
      <c r="W377" s="161" t="str">
        <f>IFERROR(IF($E377="","",IF($V377&gt;$E377,($E377/$V377)-1,"")),"")</f>
      </c>
      <c r="X377" s="159" t="str">
        <f t="shared" si="91"/>
        <v/>
      </c>
      <c r="Y377" s="160" t="str">
        <f>IFERROR(IF($F377="","",VLOOKUP($F377,'Data Mercado'!$A$7:$I$300,8,0)),"ND")</f>
      </c>
      <c r="Z377" s="161" t="str">
        <f>IFERROR(IF($E377="","",IF($Y377&gt;$E377,($E377/$Y377)-1,"")),"")</f>
      </c>
      <c r="AA377" s="159" t="str">
        <f t="shared" si="93"/>
        <v/>
      </c>
      <c r="AB377" s="160" t="str">
        <f>IFERROR(IF($F377="","",VLOOKUP($F377,'Data Mercado'!$A$7:$I$300,9,0)),"ND")</f>
      </c>
      <c r="AC377" s="161" t="str">
        <f>IFERROR(IF($E377="","",IF($AB377&gt;$E377,($E377/$AB377)-1,"")),"")</f>
      </c>
      <c r="AD377" s="159" t="str">
        <f t="shared" si="95"/>
        <v/>
      </c>
    </row>
    <row r="378" spans="1:30" s="162" customFormat="1" ht="19" customHeight="1">
      <c r="A378" s="164"/>
      <c r="B378" s="165"/>
      <c r="C378" s="143"/>
      <c r="D378" s="143"/>
      <c r="E378" s="196"/>
      <c r="F378" s="160"/>
      <c r="G378" s="160" t="str">
        <f>IFERROR(IF($F378="","",VLOOKUP($F378,'Data Mercado'!$A$7:$I$300,2,0)),"ND")</f>
      </c>
      <c r="H378" s="161" t="str">
        <f>IFERROR(IF($E378="","",IF($G378&gt;$E378,($E378/$G378)-1,"")),"")</f>
      </c>
      <c r="I378" s="159" t="str">
        <f t="shared" si="81"/>
        <v/>
      </c>
      <c r="J378" s="160" t="str">
        <f>IFERROR(IF($F378="","",VLOOKUP($F378,'Data Mercado'!$A$7:$I$300,3,0)),"ND")</f>
      </c>
      <c r="K378" s="161" t="str">
        <f>IFERROR(IF($E378="","",IF($J378&gt;$E378,($E378/$J378)-1,"")),"")</f>
      </c>
      <c r="L378" s="159" t="str">
        <f t="shared" si="83"/>
        <v/>
      </c>
      <c r="M378" s="160" t="str">
        <f>IFERROR(IF($F378="","",VLOOKUP($F378,'Data Mercado'!$A$7:$I$300,4,0)),"ND")</f>
      </c>
      <c r="N378" s="161" t="str">
        <f>IFERROR(IF($E378="","",IF($M378&gt;$E378,($E378/$M378)-1,"")),"")</f>
      </c>
      <c r="O378" s="159" t="str">
        <f t="shared" si="85"/>
        <v/>
      </c>
      <c r="P378" s="160" t="str">
        <f>IFERROR(IF($F378="","",VLOOKUP($F378,'Data Mercado'!$A$7:$I$300,5,0)),"ND")</f>
      </c>
      <c r="Q378" s="161" t="str">
        <f>IFERROR(IF($E378="","",IF($P378&gt;$E378,($E378/$P378)-1,"")),"")</f>
      </c>
      <c r="R378" s="159" t="str">
        <f t="shared" si="87"/>
        <v/>
      </c>
      <c r="S378" s="160" t="str">
        <f>IFERROR(IF($F378="","",VLOOKUP($F378,'Data Mercado'!$A$7:$I$300,6,0)),"ND")</f>
      </c>
      <c r="T378" s="161" t="str">
        <f>IFERROR(IF($E378="","",IF($S378&gt;$E378,($E378/$S378)-1,"")),"")</f>
      </c>
      <c r="U378" s="159" t="str">
        <f t="shared" si="89"/>
        <v/>
      </c>
      <c r="V378" s="160" t="str">
        <f>IFERROR(IF($F378="","",VLOOKUP($F378,'Data Mercado'!$A$7:$I$300,7,0)),"ND")</f>
      </c>
      <c r="W378" s="161" t="str">
        <f>IFERROR(IF($E378="","",IF($V378&gt;$E378,($E378/$V378)-1,"")),"")</f>
      </c>
      <c r="X378" s="159" t="str">
        <f t="shared" si="91"/>
        <v/>
      </c>
      <c r="Y378" s="160" t="str">
        <f>IFERROR(IF($F378="","",VLOOKUP($F378,'Data Mercado'!$A$7:$I$300,8,0)),"ND")</f>
      </c>
      <c r="Z378" s="161" t="str">
        <f>IFERROR(IF($E378="","",IF($Y378&gt;$E378,($E378/$Y378)-1,"")),"")</f>
      </c>
      <c r="AA378" s="159" t="str">
        <f t="shared" si="93"/>
        <v/>
      </c>
      <c r="AB378" s="160" t="str">
        <f>IFERROR(IF($F378="","",VLOOKUP($F378,'Data Mercado'!$A$7:$I$300,9,0)),"ND")</f>
      </c>
      <c r="AC378" s="161" t="str">
        <f>IFERROR(IF($E378="","",IF($AB378&gt;$E378,($E378/$AB378)-1,"")),"")</f>
      </c>
      <c r="AD378" s="159" t="str">
        <f t="shared" si="95"/>
        <v/>
      </c>
    </row>
    <row r="379" spans="1:30" s="162" customFormat="1" ht="19" customHeight="1">
      <c r="A379" s="164"/>
      <c r="B379" s="165"/>
      <c r="C379" s="143"/>
      <c r="D379" s="143"/>
      <c r="E379" s="196"/>
      <c r="F379" s="160"/>
      <c r="G379" s="160" t="str">
        <f>IFERROR(IF($F379="","",VLOOKUP($F379,'Data Mercado'!$A$7:$I$300,2,0)),"ND")</f>
      </c>
      <c r="H379" s="161" t="str">
        <f>IFERROR(IF($E379="","",IF($G379&gt;$E379,($E379/$G379)-1,"")),"")</f>
      </c>
      <c r="I379" s="159" t="str">
        <f t="shared" si="81"/>
        <v/>
      </c>
      <c r="J379" s="160" t="str">
        <f>IFERROR(IF($F379="","",VLOOKUP($F379,'Data Mercado'!$A$7:$I$300,3,0)),"ND")</f>
      </c>
      <c r="K379" s="161" t="str">
        <f>IFERROR(IF($E379="","",IF($J379&gt;$E379,($E379/$J379)-1,"")),"")</f>
      </c>
      <c r="L379" s="159" t="str">
        <f t="shared" si="83"/>
        <v/>
      </c>
      <c r="M379" s="160" t="str">
        <f>IFERROR(IF($F379="","",VLOOKUP($F379,'Data Mercado'!$A$7:$I$300,4,0)),"ND")</f>
      </c>
      <c r="N379" s="161" t="str">
        <f>IFERROR(IF($E379="","",IF($M379&gt;$E379,($E379/$M379)-1,"")),"")</f>
      </c>
      <c r="O379" s="159" t="str">
        <f t="shared" si="85"/>
        <v/>
      </c>
      <c r="P379" s="160" t="str">
        <f>IFERROR(IF($F379="","",VLOOKUP($F379,'Data Mercado'!$A$7:$I$300,5,0)),"ND")</f>
      </c>
      <c r="Q379" s="161" t="str">
        <f>IFERROR(IF($E379="","",IF($P379&gt;$E379,($E379/$P379)-1,"")),"")</f>
      </c>
      <c r="R379" s="159" t="str">
        <f t="shared" si="87"/>
        <v/>
      </c>
      <c r="S379" s="160" t="str">
        <f>IFERROR(IF($F379="","",VLOOKUP($F379,'Data Mercado'!$A$7:$I$300,6,0)),"ND")</f>
      </c>
      <c r="T379" s="161" t="str">
        <f>IFERROR(IF($E379="","",IF($S379&gt;$E379,($E379/$S379)-1,"")),"")</f>
      </c>
      <c r="U379" s="159" t="str">
        <f t="shared" si="89"/>
        <v/>
      </c>
      <c r="V379" s="160" t="str">
        <f>IFERROR(IF($F379="","",VLOOKUP($F379,'Data Mercado'!$A$7:$I$300,7,0)),"ND")</f>
      </c>
      <c r="W379" s="161" t="str">
        <f>IFERROR(IF($E379="","",IF($V379&gt;$E379,($E379/$V379)-1,"")),"")</f>
      </c>
      <c r="X379" s="159" t="str">
        <f t="shared" si="91"/>
        <v/>
      </c>
      <c r="Y379" s="160" t="str">
        <f>IFERROR(IF($F379="","",VLOOKUP($F379,'Data Mercado'!$A$7:$I$300,8,0)),"ND")</f>
      </c>
      <c r="Z379" s="161" t="str">
        <f>IFERROR(IF($E379="","",IF($Y379&gt;$E379,($E379/$Y379)-1,"")),"")</f>
      </c>
      <c r="AA379" s="159" t="str">
        <f t="shared" si="93"/>
        <v/>
      </c>
      <c r="AB379" s="160" t="str">
        <f>IFERROR(IF($F379="","",VLOOKUP($F379,'Data Mercado'!$A$7:$I$300,9,0)),"ND")</f>
      </c>
      <c r="AC379" s="161" t="str">
        <f>IFERROR(IF($E379="","",IF($AB379&gt;$E379,($E379/$AB379)-1,"")),"")</f>
      </c>
      <c r="AD379" s="159" t="str">
        <f t="shared" si="95"/>
        <v/>
      </c>
    </row>
    <row r="380" spans="1:30" s="162" customFormat="1" ht="19" customHeight="1">
      <c r="A380" s="164"/>
      <c r="B380" s="165"/>
      <c r="C380" s="143"/>
      <c r="D380" s="143"/>
      <c r="E380" s="196"/>
      <c r="F380" s="160"/>
      <c r="G380" s="160" t="str">
        <f>IFERROR(IF($F380="","",VLOOKUP($F380,'Data Mercado'!$A$7:$I$300,2,0)),"ND")</f>
      </c>
      <c r="H380" s="161" t="str">
        <f>IFERROR(IF($E380="","",IF($G380&gt;$E380,($E380/$G380)-1,"")),"")</f>
      </c>
      <c r="I380" s="159" t="str">
        <f t="shared" si="81"/>
        <v/>
      </c>
      <c r="J380" s="160" t="str">
        <f>IFERROR(IF($F380="","",VLOOKUP($F380,'Data Mercado'!$A$7:$I$300,3,0)),"ND")</f>
      </c>
      <c r="K380" s="161" t="str">
        <f>IFERROR(IF($E380="","",IF($J380&gt;$E380,($E380/$J380)-1,"")),"")</f>
      </c>
      <c r="L380" s="159" t="str">
        <f t="shared" si="83"/>
        <v/>
      </c>
      <c r="M380" s="160" t="str">
        <f>IFERROR(IF($F380="","",VLOOKUP($F380,'Data Mercado'!$A$7:$I$300,4,0)),"ND")</f>
      </c>
      <c r="N380" s="161" t="str">
        <f>IFERROR(IF($E380="","",IF($M380&gt;$E380,($E380/$M380)-1,"")),"")</f>
      </c>
      <c r="O380" s="159" t="str">
        <f t="shared" si="85"/>
        <v/>
      </c>
      <c r="P380" s="160" t="str">
        <f>IFERROR(IF($F380="","",VLOOKUP($F380,'Data Mercado'!$A$7:$I$300,5,0)),"ND")</f>
      </c>
      <c r="Q380" s="161" t="str">
        <f>IFERROR(IF($E380="","",IF($P380&gt;$E380,($E380/$P380)-1,"")),"")</f>
      </c>
      <c r="R380" s="159" t="str">
        <f t="shared" si="87"/>
        <v/>
      </c>
      <c r="S380" s="160" t="str">
        <f>IFERROR(IF($F380="","",VLOOKUP($F380,'Data Mercado'!$A$7:$I$300,6,0)),"ND")</f>
      </c>
      <c r="T380" s="161" t="str">
        <f>IFERROR(IF($E380="","",IF($S380&gt;$E380,($E380/$S380)-1,"")),"")</f>
      </c>
      <c r="U380" s="159" t="str">
        <f t="shared" si="89"/>
        <v/>
      </c>
      <c r="V380" s="160" t="str">
        <f>IFERROR(IF($F380="","",VLOOKUP($F380,'Data Mercado'!$A$7:$I$300,7,0)),"ND")</f>
      </c>
      <c r="W380" s="161" t="str">
        <f>IFERROR(IF($E380="","",IF($V380&gt;$E380,($E380/$V380)-1,"")),"")</f>
      </c>
      <c r="X380" s="159" t="str">
        <f t="shared" si="91"/>
        <v/>
      </c>
      <c r="Y380" s="160" t="str">
        <f>IFERROR(IF($F380="","",VLOOKUP($F380,'Data Mercado'!$A$7:$I$300,8,0)),"ND")</f>
      </c>
      <c r="Z380" s="161" t="str">
        <f>IFERROR(IF($E380="","",IF($Y380&gt;$E380,($E380/$Y380)-1,"")),"")</f>
      </c>
      <c r="AA380" s="159" t="str">
        <f t="shared" si="93"/>
        <v/>
      </c>
      <c r="AB380" s="160" t="str">
        <f>IFERROR(IF($F380="","",VLOOKUP($F380,'Data Mercado'!$A$7:$I$300,9,0)),"ND")</f>
      </c>
      <c r="AC380" s="161" t="str">
        <f>IFERROR(IF($E380="","",IF($AB380&gt;$E380,($E380/$AB380)-1,"")),"")</f>
      </c>
      <c r="AD380" s="159" t="str">
        <f t="shared" si="95"/>
        <v/>
      </c>
    </row>
    <row r="381" spans="1:30" s="162" customFormat="1" ht="19" customHeight="1">
      <c r="A381" s="164"/>
      <c r="B381" s="165"/>
      <c r="C381" s="143"/>
      <c r="D381" s="143"/>
      <c r="E381" s="196"/>
      <c r="F381" s="160"/>
      <c r="G381" s="160" t="str">
        <f>IFERROR(IF($F381="","",VLOOKUP($F381,'Data Mercado'!$A$7:$I$300,2,0)),"ND")</f>
      </c>
      <c r="H381" s="161" t="str">
        <f>IFERROR(IF($E381="","",IF($G381&gt;$E381,($E381/$G381)-1,"")),"")</f>
      </c>
      <c r="I381" s="159" t="str">
        <f t="shared" si="81"/>
        <v/>
      </c>
      <c r="J381" s="160" t="str">
        <f>IFERROR(IF($F381="","",VLOOKUP($F381,'Data Mercado'!$A$7:$I$300,3,0)),"ND")</f>
      </c>
      <c r="K381" s="161" t="str">
        <f>IFERROR(IF($E381="","",IF($J381&gt;$E381,($E381/$J381)-1,"")),"")</f>
      </c>
      <c r="L381" s="159" t="str">
        <f t="shared" si="83"/>
        <v/>
      </c>
      <c r="M381" s="160" t="str">
        <f>IFERROR(IF($F381="","",VLOOKUP($F381,'Data Mercado'!$A$7:$I$300,4,0)),"ND")</f>
      </c>
      <c r="N381" s="161" t="str">
        <f>IFERROR(IF($E381="","",IF($M381&gt;$E381,($E381/$M381)-1,"")),"")</f>
      </c>
      <c r="O381" s="159" t="str">
        <f t="shared" si="85"/>
        <v/>
      </c>
      <c r="P381" s="160" t="str">
        <f>IFERROR(IF($F381="","",VLOOKUP($F381,'Data Mercado'!$A$7:$I$300,5,0)),"ND")</f>
      </c>
      <c r="Q381" s="161" t="str">
        <f>IFERROR(IF($E381="","",IF($P381&gt;$E381,($E381/$P381)-1,"")),"")</f>
      </c>
      <c r="R381" s="159" t="str">
        <f t="shared" si="87"/>
        <v/>
      </c>
      <c r="S381" s="160" t="str">
        <f>IFERROR(IF($F381="","",VLOOKUP($F381,'Data Mercado'!$A$7:$I$300,6,0)),"ND")</f>
      </c>
      <c r="T381" s="161" t="str">
        <f>IFERROR(IF($E381="","",IF($S381&gt;$E381,($E381/$S381)-1,"")),"")</f>
      </c>
      <c r="U381" s="159" t="str">
        <f t="shared" si="89"/>
        <v/>
      </c>
      <c r="V381" s="160" t="str">
        <f>IFERROR(IF($F381="","",VLOOKUP($F381,'Data Mercado'!$A$7:$I$300,7,0)),"ND")</f>
      </c>
      <c r="W381" s="161" t="str">
        <f>IFERROR(IF($E381="","",IF($V381&gt;$E381,($E381/$V381)-1,"")),"")</f>
      </c>
      <c r="X381" s="159" t="str">
        <f t="shared" si="91"/>
        <v/>
      </c>
      <c r="Y381" s="160" t="str">
        <f>IFERROR(IF($F381="","",VLOOKUP($F381,'Data Mercado'!$A$7:$I$300,8,0)),"ND")</f>
      </c>
      <c r="Z381" s="161" t="str">
        <f>IFERROR(IF($E381="","",IF($Y381&gt;$E381,($E381/$Y381)-1,"")),"")</f>
      </c>
      <c r="AA381" s="159" t="str">
        <f t="shared" si="93"/>
        <v/>
      </c>
      <c r="AB381" s="160" t="str">
        <f>IFERROR(IF($F381="","",VLOOKUP($F381,'Data Mercado'!$A$7:$I$300,9,0)),"ND")</f>
      </c>
      <c r="AC381" s="161" t="str">
        <f>IFERROR(IF($E381="","",IF($AB381&gt;$E381,($E381/$AB381)-1,"")),"")</f>
      </c>
      <c r="AD381" s="159" t="str">
        <f t="shared" si="95"/>
        <v/>
      </c>
    </row>
    <row r="382" spans="1:30" s="162" customFormat="1" ht="19" customHeight="1">
      <c r="A382" s="164"/>
      <c r="B382" s="165"/>
      <c r="C382" s="143"/>
      <c r="D382" s="143"/>
      <c r="E382" s="196"/>
      <c r="F382" s="160"/>
      <c r="G382" s="160" t="str">
        <f>IFERROR(IF($F382="","",VLOOKUP($F382,'Data Mercado'!$A$7:$I$300,2,0)),"ND")</f>
      </c>
      <c r="H382" s="161" t="str">
        <f>IFERROR(IF($E382="","",IF($G382&gt;$E382,($E382/$G382)-1,"")),"")</f>
      </c>
      <c r="I382" s="159" t="str">
        <f t="shared" si="81"/>
        <v/>
      </c>
      <c r="J382" s="160" t="str">
        <f>IFERROR(IF($F382="","",VLOOKUP($F382,'Data Mercado'!$A$7:$I$300,3,0)),"ND")</f>
      </c>
      <c r="K382" s="161" t="str">
        <f>IFERROR(IF($E382="","",IF($J382&gt;$E382,($E382/$J382)-1,"")),"")</f>
      </c>
      <c r="L382" s="159" t="str">
        <f t="shared" si="83"/>
        <v/>
      </c>
      <c r="M382" s="160" t="str">
        <f>IFERROR(IF($F382="","",VLOOKUP($F382,'Data Mercado'!$A$7:$I$300,4,0)),"ND")</f>
      </c>
      <c r="N382" s="161" t="str">
        <f>IFERROR(IF($E382="","",IF($M382&gt;$E382,($E382/$M382)-1,"")),"")</f>
      </c>
      <c r="O382" s="159" t="str">
        <f t="shared" si="85"/>
        <v/>
      </c>
      <c r="P382" s="160" t="str">
        <f>IFERROR(IF($F382="","",VLOOKUP($F382,'Data Mercado'!$A$7:$I$300,5,0)),"ND")</f>
      </c>
      <c r="Q382" s="161" t="str">
        <f>IFERROR(IF($E382="","",IF($P382&gt;$E382,($E382/$P382)-1,"")),"")</f>
      </c>
      <c r="R382" s="159" t="str">
        <f t="shared" si="87"/>
        <v/>
      </c>
      <c r="S382" s="160" t="str">
        <f>IFERROR(IF($F382="","",VLOOKUP($F382,'Data Mercado'!$A$7:$I$300,6,0)),"ND")</f>
      </c>
      <c r="T382" s="161" t="str">
        <f>IFERROR(IF($E382="","",IF($S382&gt;$E382,($E382/$S382)-1,"")),"")</f>
      </c>
      <c r="U382" s="159" t="str">
        <f t="shared" si="89"/>
        <v/>
      </c>
      <c r="V382" s="160" t="str">
        <f>IFERROR(IF($F382="","",VLOOKUP($F382,'Data Mercado'!$A$7:$I$300,7,0)),"ND")</f>
      </c>
      <c r="W382" s="161" t="str">
        <f>IFERROR(IF($E382="","",IF($V382&gt;$E382,($E382/$V382)-1,"")),"")</f>
      </c>
      <c r="X382" s="159" t="str">
        <f t="shared" si="91"/>
        <v/>
      </c>
      <c r="Y382" s="160" t="str">
        <f>IFERROR(IF($F382="","",VLOOKUP($F382,'Data Mercado'!$A$7:$I$300,8,0)),"ND")</f>
      </c>
      <c r="Z382" s="161" t="str">
        <f>IFERROR(IF($E382="","",IF($Y382&gt;$E382,($E382/$Y382)-1,"")),"")</f>
      </c>
      <c r="AA382" s="159" t="str">
        <f t="shared" si="93"/>
        <v/>
      </c>
      <c r="AB382" s="160" t="str">
        <f>IFERROR(IF($F382="","",VLOOKUP($F382,'Data Mercado'!$A$7:$I$300,9,0)),"ND")</f>
      </c>
      <c r="AC382" s="161" t="str">
        <f>IFERROR(IF($E382="","",IF($AB382&gt;$E382,($E382/$AB382)-1,"")),"")</f>
      </c>
      <c r="AD382" s="159" t="str">
        <f t="shared" si="95"/>
        <v/>
      </c>
    </row>
    <row r="383" spans="1:30" s="162" customFormat="1" ht="19" customHeight="1">
      <c r="A383" s="164"/>
      <c r="B383" s="165"/>
      <c r="C383" s="143"/>
      <c r="D383" s="143"/>
      <c r="E383" s="196"/>
      <c r="F383" s="160"/>
      <c r="G383" s="160" t="str">
        <f>IFERROR(IF($F383="","",VLOOKUP($F383,'Data Mercado'!$A$7:$I$300,2,0)),"ND")</f>
      </c>
      <c r="H383" s="161" t="str">
        <f>IFERROR(IF($E383="","",IF($G383&gt;$E383,($E383/$G383)-1,"")),"")</f>
      </c>
      <c r="I383" s="159" t="str">
        <f t="shared" si="81"/>
        <v/>
      </c>
      <c r="J383" s="160" t="str">
        <f>IFERROR(IF($F383="","",VLOOKUP($F383,'Data Mercado'!$A$7:$I$300,3,0)),"ND")</f>
      </c>
      <c r="K383" s="161" t="str">
        <f>IFERROR(IF($E383="","",IF($J383&gt;$E383,($E383/$J383)-1,"")),"")</f>
      </c>
      <c r="L383" s="159" t="str">
        <f t="shared" si="83"/>
        <v/>
      </c>
      <c r="M383" s="160" t="str">
        <f>IFERROR(IF($F383="","",VLOOKUP($F383,'Data Mercado'!$A$7:$I$300,4,0)),"ND")</f>
      </c>
      <c r="N383" s="161" t="str">
        <f>IFERROR(IF($E383="","",IF($M383&gt;$E383,($E383/$M383)-1,"")),"")</f>
      </c>
      <c r="O383" s="159" t="str">
        <f t="shared" si="85"/>
        <v/>
      </c>
      <c r="P383" s="160" t="str">
        <f>IFERROR(IF($F383="","",VLOOKUP($F383,'Data Mercado'!$A$7:$I$300,5,0)),"ND")</f>
      </c>
      <c r="Q383" s="161" t="str">
        <f>IFERROR(IF($E383="","",IF($P383&gt;$E383,($E383/$P383)-1,"")),"")</f>
      </c>
      <c r="R383" s="159" t="str">
        <f t="shared" si="87"/>
        <v/>
      </c>
      <c r="S383" s="160" t="str">
        <f>IFERROR(IF($F383="","",VLOOKUP($F383,'Data Mercado'!$A$7:$I$300,6,0)),"ND")</f>
      </c>
      <c r="T383" s="161" t="str">
        <f>IFERROR(IF($E383="","",IF($S383&gt;$E383,($E383/$S383)-1,"")),"")</f>
      </c>
      <c r="U383" s="159" t="str">
        <f t="shared" si="89"/>
        <v/>
      </c>
      <c r="V383" s="160" t="str">
        <f>IFERROR(IF($F383="","",VLOOKUP($F383,'Data Mercado'!$A$7:$I$300,7,0)),"ND")</f>
      </c>
      <c r="W383" s="161" t="str">
        <f>IFERROR(IF($E383="","",IF($V383&gt;$E383,($E383/$V383)-1,"")),"")</f>
      </c>
      <c r="X383" s="159" t="str">
        <f t="shared" si="91"/>
        <v/>
      </c>
      <c r="Y383" s="160" t="str">
        <f>IFERROR(IF($F383="","",VLOOKUP($F383,'Data Mercado'!$A$7:$I$300,8,0)),"ND")</f>
      </c>
      <c r="Z383" s="161" t="str">
        <f>IFERROR(IF($E383="","",IF($Y383&gt;$E383,($E383/$Y383)-1,"")),"")</f>
      </c>
      <c r="AA383" s="159" t="str">
        <f t="shared" si="93"/>
        <v/>
      </c>
      <c r="AB383" s="160" t="str">
        <f>IFERROR(IF($F383="","",VLOOKUP($F383,'Data Mercado'!$A$7:$I$300,9,0)),"ND")</f>
      </c>
      <c r="AC383" s="161" t="str">
        <f>IFERROR(IF($E383="","",IF($AB383&gt;$E383,($E383/$AB383)-1,"")),"")</f>
      </c>
      <c r="AD383" s="159" t="str">
        <f t="shared" si="95"/>
        <v/>
      </c>
    </row>
    <row r="384" spans="1:30" s="162" customFormat="1" ht="19" customHeight="1">
      <c r="A384" s="164"/>
      <c r="B384" s="165"/>
      <c r="C384" s="143"/>
      <c r="D384" s="143"/>
      <c r="E384" s="196"/>
      <c r="F384" s="160"/>
      <c r="G384" s="160" t="str">
        <f>IFERROR(IF($F384="","",VLOOKUP($F384,'Data Mercado'!$A$7:$I$300,2,0)),"ND")</f>
      </c>
      <c r="H384" s="161" t="str">
        <f>IFERROR(IF($E384="","",IF($G384&gt;$E384,($E384/$G384)-1,"")),"")</f>
      </c>
      <c r="I384" s="159" t="str">
        <f t="shared" si="81"/>
        <v/>
      </c>
      <c r="J384" s="160" t="str">
        <f>IFERROR(IF($F384="","",VLOOKUP($F384,'Data Mercado'!$A$7:$I$300,3,0)),"ND")</f>
      </c>
      <c r="K384" s="161" t="str">
        <f>IFERROR(IF($E384="","",IF($J384&gt;$E384,($E384/$J384)-1,"")),"")</f>
      </c>
      <c r="L384" s="159" t="str">
        <f t="shared" si="83"/>
        <v/>
      </c>
      <c r="M384" s="160" t="str">
        <f>IFERROR(IF($F384="","",VLOOKUP($F384,'Data Mercado'!$A$7:$I$300,4,0)),"ND")</f>
      </c>
      <c r="N384" s="161" t="str">
        <f>IFERROR(IF($E384="","",IF($M384&gt;$E384,($E384/$M384)-1,"")),"")</f>
      </c>
      <c r="O384" s="159" t="str">
        <f t="shared" si="85"/>
        <v/>
      </c>
      <c r="P384" s="160" t="str">
        <f>IFERROR(IF($F384="","",VLOOKUP($F384,'Data Mercado'!$A$7:$I$300,5,0)),"ND")</f>
      </c>
      <c r="Q384" s="161" t="str">
        <f>IFERROR(IF($E384="","",IF($P384&gt;$E384,($E384/$P384)-1,"")),"")</f>
      </c>
      <c r="R384" s="159" t="str">
        <f t="shared" si="87"/>
        <v/>
      </c>
      <c r="S384" s="160" t="str">
        <f>IFERROR(IF($F384="","",VLOOKUP($F384,'Data Mercado'!$A$7:$I$300,6,0)),"ND")</f>
      </c>
      <c r="T384" s="161" t="str">
        <f>IFERROR(IF($E384="","",IF($S384&gt;$E384,($E384/$S384)-1,"")),"")</f>
      </c>
      <c r="U384" s="159" t="str">
        <f t="shared" si="89"/>
        <v/>
      </c>
      <c r="V384" s="160" t="str">
        <f>IFERROR(IF($F384="","",VLOOKUP($F384,'Data Mercado'!$A$7:$I$300,7,0)),"ND")</f>
      </c>
      <c r="W384" s="161" t="str">
        <f>IFERROR(IF($E384="","",IF($V384&gt;$E384,($E384/$V384)-1,"")),"")</f>
      </c>
      <c r="X384" s="159" t="str">
        <f t="shared" si="91"/>
        <v/>
      </c>
      <c r="Y384" s="160" t="str">
        <f>IFERROR(IF($F384="","",VLOOKUP($F384,'Data Mercado'!$A$7:$I$300,8,0)),"ND")</f>
      </c>
      <c r="Z384" s="161" t="str">
        <f>IFERROR(IF($E384="","",IF($Y384&gt;$E384,($E384/$Y384)-1,"")),"")</f>
      </c>
      <c r="AA384" s="159" t="str">
        <f t="shared" si="93"/>
        <v/>
      </c>
      <c r="AB384" s="160" t="str">
        <f>IFERROR(IF($F384="","",VLOOKUP($F384,'Data Mercado'!$A$7:$I$300,9,0)),"ND")</f>
      </c>
      <c r="AC384" s="161" t="str">
        <f>IFERROR(IF($E384="","",IF($AB384&gt;$E384,($E384/$AB384)-1,"")),"")</f>
      </c>
      <c r="AD384" s="159" t="str">
        <f t="shared" si="95"/>
        <v/>
      </c>
    </row>
    <row r="385" spans="1:30" s="162" customFormat="1" ht="19" customHeight="1">
      <c r="A385" s="164"/>
      <c r="B385" s="165"/>
      <c r="C385" s="143"/>
      <c r="D385" s="143"/>
      <c r="E385" s="196"/>
      <c r="F385" s="160"/>
      <c r="G385" s="160" t="str">
        <f>IFERROR(IF($F385="","",VLOOKUP($F385,'Data Mercado'!$A$7:$I$300,2,0)),"ND")</f>
      </c>
      <c r="H385" s="161" t="str">
        <f>IFERROR(IF($E385="","",IF($G385&gt;$E385,($E385/$G385)-1,"")),"")</f>
      </c>
      <c r="I385" s="159" t="str">
        <f t="shared" si="81"/>
        <v/>
      </c>
      <c r="J385" s="160" t="str">
        <f>IFERROR(IF($F385="","",VLOOKUP($F385,'Data Mercado'!$A$7:$I$300,3,0)),"ND")</f>
      </c>
      <c r="K385" s="161" t="str">
        <f>IFERROR(IF($E385="","",IF($J385&gt;$E385,($E385/$J385)-1,"")),"")</f>
      </c>
      <c r="L385" s="159" t="str">
        <f t="shared" si="83"/>
        <v/>
      </c>
      <c r="M385" s="160" t="str">
        <f>IFERROR(IF($F385="","",VLOOKUP($F385,'Data Mercado'!$A$7:$I$300,4,0)),"ND")</f>
      </c>
      <c r="N385" s="161" t="str">
        <f>IFERROR(IF($E385="","",IF($M385&gt;$E385,($E385/$M385)-1,"")),"")</f>
      </c>
      <c r="O385" s="159" t="str">
        <f t="shared" si="85"/>
        <v/>
      </c>
      <c r="P385" s="160" t="str">
        <f>IFERROR(IF($F385="","",VLOOKUP($F385,'Data Mercado'!$A$7:$I$300,5,0)),"ND")</f>
      </c>
      <c r="Q385" s="161" t="str">
        <f>IFERROR(IF($E385="","",IF($P385&gt;$E385,($E385/$P385)-1,"")),"")</f>
      </c>
      <c r="R385" s="159" t="str">
        <f t="shared" si="87"/>
        <v/>
      </c>
      <c r="S385" s="160" t="str">
        <f>IFERROR(IF($F385="","",VLOOKUP($F385,'Data Mercado'!$A$7:$I$300,6,0)),"ND")</f>
      </c>
      <c r="T385" s="161" t="str">
        <f>IFERROR(IF($E385="","",IF($S385&gt;$E385,($E385/$S385)-1,"")),"")</f>
      </c>
      <c r="U385" s="159" t="str">
        <f t="shared" si="89"/>
        <v/>
      </c>
      <c r="V385" s="160" t="str">
        <f>IFERROR(IF($F385="","",VLOOKUP($F385,'Data Mercado'!$A$7:$I$300,7,0)),"ND")</f>
      </c>
      <c r="W385" s="161" t="str">
        <f>IFERROR(IF($E385="","",IF($V385&gt;$E385,($E385/$V385)-1,"")),"")</f>
      </c>
      <c r="X385" s="159" t="str">
        <f t="shared" si="91"/>
        <v/>
      </c>
      <c r="Y385" s="160" t="str">
        <f>IFERROR(IF($F385="","",VLOOKUP($F385,'Data Mercado'!$A$7:$I$300,8,0)),"ND")</f>
      </c>
      <c r="Z385" s="161" t="str">
        <f>IFERROR(IF($E385="","",IF($Y385&gt;$E385,($E385/$Y385)-1,"")),"")</f>
      </c>
      <c r="AA385" s="159" t="str">
        <f t="shared" si="93"/>
        <v/>
      </c>
      <c r="AB385" s="160" t="str">
        <f>IFERROR(IF($F385="","",VLOOKUP($F385,'Data Mercado'!$A$7:$I$300,9,0)),"ND")</f>
      </c>
      <c r="AC385" s="161" t="str">
        <f>IFERROR(IF($E385="","",IF($AB385&gt;$E385,($E385/$AB385)-1,"")),"")</f>
      </c>
      <c r="AD385" s="159" t="str">
        <f t="shared" si="95"/>
        <v/>
      </c>
    </row>
    <row r="386" spans="1:30" s="162" customFormat="1" ht="19" customHeight="1">
      <c r="A386" s="164"/>
      <c r="B386" s="165"/>
      <c r="C386" s="143"/>
      <c r="D386" s="143"/>
      <c r="E386" s="196"/>
      <c r="F386" s="160"/>
      <c r="G386" s="160" t="str">
        <f>IFERROR(IF($F386="","",VLOOKUP($F386,'Data Mercado'!$A$7:$I$300,2,0)),"ND")</f>
      </c>
      <c r="H386" s="161" t="str">
        <f>IFERROR(IF($E386="","",IF($G386&gt;$E386,($E386/$G386)-1,"")),"")</f>
      </c>
      <c r="I386" s="159" t="str">
        <f t="shared" si="81"/>
        <v/>
      </c>
      <c r="J386" s="160" t="str">
        <f>IFERROR(IF($F386="","",VLOOKUP($F386,'Data Mercado'!$A$7:$I$300,3,0)),"ND")</f>
      </c>
      <c r="K386" s="161" t="str">
        <f>IFERROR(IF($E386="","",IF($J386&gt;$E386,($E386/$J386)-1,"")),"")</f>
      </c>
      <c r="L386" s="159" t="str">
        <f t="shared" si="83"/>
        <v/>
      </c>
      <c r="M386" s="160" t="str">
        <f>IFERROR(IF($F386="","",VLOOKUP($F386,'Data Mercado'!$A$7:$I$300,4,0)),"ND")</f>
      </c>
      <c r="N386" s="161" t="str">
        <f>IFERROR(IF($E386="","",IF($M386&gt;$E386,($E386/$M386)-1,"")),"")</f>
      </c>
      <c r="O386" s="159" t="str">
        <f t="shared" si="85"/>
        <v/>
      </c>
      <c r="P386" s="160" t="str">
        <f>IFERROR(IF($F386="","",VLOOKUP($F386,'Data Mercado'!$A$7:$I$300,5,0)),"ND")</f>
      </c>
      <c r="Q386" s="161" t="str">
        <f>IFERROR(IF($E386="","",IF($P386&gt;$E386,($E386/$P386)-1,"")),"")</f>
      </c>
      <c r="R386" s="159" t="str">
        <f t="shared" si="87"/>
        <v/>
      </c>
      <c r="S386" s="160" t="str">
        <f>IFERROR(IF($F386="","",VLOOKUP($F386,'Data Mercado'!$A$7:$I$300,6,0)),"ND")</f>
      </c>
      <c r="T386" s="161" t="str">
        <f>IFERROR(IF($E386="","",IF($S386&gt;$E386,($E386/$S386)-1,"")),"")</f>
      </c>
      <c r="U386" s="159" t="str">
        <f t="shared" si="89"/>
        <v/>
      </c>
      <c r="V386" s="160" t="str">
        <f>IFERROR(IF($F386="","",VLOOKUP($F386,'Data Mercado'!$A$7:$I$300,7,0)),"ND")</f>
      </c>
      <c r="W386" s="161" t="str">
        <f>IFERROR(IF($E386="","",IF($V386&gt;$E386,($E386/$V386)-1,"")),"")</f>
      </c>
      <c r="X386" s="159" t="str">
        <f t="shared" si="91"/>
        <v/>
      </c>
      <c r="Y386" s="160" t="str">
        <f>IFERROR(IF($F386="","",VLOOKUP($F386,'Data Mercado'!$A$7:$I$300,8,0)),"ND")</f>
      </c>
      <c r="Z386" s="161" t="str">
        <f>IFERROR(IF($E386="","",IF($Y386&gt;$E386,($E386/$Y386)-1,"")),"")</f>
      </c>
      <c r="AA386" s="159" t="str">
        <f t="shared" si="93"/>
        <v/>
      </c>
      <c r="AB386" s="160" t="str">
        <f>IFERROR(IF($F386="","",VLOOKUP($F386,'Data Mercado'!$A$7:$I$300,9,0)),"ND")</f>
      </c>
      <c r="AC386" s="161" t="str">
        <f>IFERROR(IF($E386="","",IF($AB386&gt;$E386,($E386/$AB386)-1,"")),"")</f>
      </c>
      <c r="AD386" s="159" t="str">
        <f t="shared" si="95"/>
        <v/>
      </c>
    </row>
    <row r="387" spans="1:30" s="162" customFormat="1" ht="19" customHeight="1">
      <c r="A387" s="164"/>
      <c r="B387" s="165"/>
      <c r="C387" s="143"/>
      <c r="D387" s="143"/>
      <c r="E387" s="196"/>
      <c r="F387" s="160"/>
      <c r="G387" s="160" t="str">
        <f>IFERROR(IF($F387="","",VLOOKUP($F387,'Data Mercado'!$A$7:$I$300,2,0)),"ND")</f>
      </c>
      <c r="H387" s="161" t="str">
        <f>IFERROR(IF($E387="","",IF($G387&gt;$E387,($E387/$G387)-1,"")),"")</f>
      </c>
      <c r="I387" s="159" t="str">
        <f t="shared" si="81"/>
        <v/>
      </c>
      <c r="J387" s="160" t="str">
        <f>IFERROR(IF($F387="","",VLOOKUP($F387,'Data Mercado'!$A$7:$I$300,3,0)),"ND")</f>
      </c>
      <c r="K387" s="161" t="str">
        <f>IFERROR(IF($E387="","",IF($J387&gt;$E387,($E387/$J387)-1,"")),"")</f>
      </c>
      <c r="L387" s="159" t="str">
        <f t="shared" si="83"/>
        <v/>
      </c>
      <c r="M387" s="160" t="str">
        <f>IFERROR(IF($F387="","",VLOOKUP($F387,'Data Mercado'!$A$7:$I$300,4,0)),"ND")</f>
      </c>
      <c r="N387" s="161" t="str">
        <f>IFERROR(IF($E387="","",IF($M387&gt;$E387,($E387/$M387)-1,"")),"")</f>
      </c>
      <c r="O387" s="159" t="str">
        <f t="shared" si="85"/>
        <v/>
      </c>
      <c r="P387" s="160" t="str">
        <f>IFERROR(IF($F387="","",VLOOKUP($F387,'Data Mercado'!$A$7:$I$300,5,0)),"ND")</f>
      </c>
      <c r="Q387" s="161" t="str">
        <f>IFERROR(IF($E387="","",IF($P387&gt;$E387,($E387/$P387)-1,"")),"")</f>
      </c>
      <c r="R387" s="159" t="str">
        <f t="shared" si="87"/>
        <v/>
      </c>
      <c r="S387" s="160" t="str">
        <f>IFERROR(IF($F387="","",VLOOKUP($F387,'Data Mercado'!$A$7:$I$300,6,0)),"ND")</f>
      </c>
      <c r="T387" s="161" t="str">
        <f>IFERROR(IF($E387="","",IF($S387&gt;$E387,($E387/$S387)-1,"")),"")</f>
      </c>
      <c r="U387" s="159" t="str">
        <f t="shared" si="89"/>
        <v/>
      </c>
      <c r="V387" s="160" t="str">
        <f>IFERROR(IF($F387="","",VLOOKUP($F387,'Data Mercado'!$A$7:$I$300,7,0)),"ND")</f>
      </c>
      <c r="W387" s="161" t="str">
        <f>IFERROR(IF($E387="","",IF($V387&gt;$E387,($E387/$V387)-1,"")),"")</f>
      </c>
      <c r="X387" s="159" t="str">
        <f t="shared" si="91"/>
        <v/>
      </c>
      <c r="Y387" s="160" t="str">
        <f>IFERROR(IF($F387="","",VLOOKUP($F387,'Data Mercado'!$A$7:$I$300,8,0)),"ND")</f>
      </c>
      <c r="Z387" s="161" t="str">
        <f>IFERROR(IF($E387="","",IF($Y387&gt;$E387,($E387/$Y387)-1,"")),"")</f>
      </c>
      <c r="AA387" s="159" t="str">
        <f t="shared" si="93"/>
        <v/>
      </c>
      <c r="AB387" s="160" t="str">
        <f>IFERROR(IF($F387="","",VLOOKUP($F387,'Data Mercado'!$A$7:$I$300,9,0)),"ND")</f>
      </c>
      <c r="AC387" s="161" t="str">
        <f>IFERROR(IF($E387="","",IF($AB387&gt;$E387,($E387/$AB387)-1,"")),"")</f>
      </c>
      <c r="AD387" s="159" t="str">
        <f t="shared" si="95"/>
        <v/>
      </c>
    </row>
    <row r="388" spans="1:30" s="162" customFormat="1" ht="19" customHeight="1">
      <c r="A388" s="164"/>
      <c r="B388" s="165"/>
      <c r="C388" s="143"/>
      <c r="D388" s="143"/>
      <c r="E388" s="196"/>
      <c r="F388" s="160"/>
      <c r="G388" s="160" t="str">
        <f>IFERROR(IF($F388="","",VLOOKUP($F388,'Data Mercado'!$A$7:$I$300,2,0)),"ND")</f>
      </c>
      <c r="H388" s="161" t="str">
        <f>IFERROR(IF($E388="","",IF($G388&gt;$E388,($E388/$G388)-1,"")),"")</f>
      </c>
      <c r="I388" s="159" t="str">
        <f t="shared" si="81"/>
        <v/>
      </c>
      <c r="J388" s="160" t="str">
        <f>IFERROR(IF($F388="","",VLOOKUP($F388,'Data Mercado'!$A$7:$I$300,3,0)),"ND")</f>
      </c>
      <c r="K388" s="161" t="str">
        <f>IFERROR(IF($E388="","",IF($J388&gt;$E388,($E388/$J388)-1,"")),"")</f>
      </c>
      <c r="L388" s="159" t="str">
        <f t="shared" si="83"/>
        <v/>
      </c>
      <c r="M388" s="160" t="str">
        <f>IFERROR(IF($F388="","",VLOOKUP($F388,'Data Mercado'!$A$7:$I$300,4,0)),"ND")</f>
      </c>
      <c r="N388" s="161" t="str">
        <f>IFERROR(IF($E388="","",IF($M388&gt;$E388,($E388/$M388)-1,"")),"")</f>
      </c>
      <c r="O388" s="159" t="str">
        <f t="shared" si="85"/>
        <v/>
      </c>
      <c r="P388" s="160" t="str">
        <f>IFERROR(IF($F388="","",VLOOKUP($F388,'Data Mercado'!$A$7:$I$300,5,0)),"ND")</f>
      </c>
      <c r="Q388" s="161" t="str">
        <f>IFERROR(IF($E388="","",IF($P388&gt;$E388,($E388/$P388)-1,"")),"")</f>
      </c>
      <c r="R388" s="159" t="str">
        <f t="shared" si="87"/>
        <v/>
      </c>
      <c r="S388" s="160" t="str">
        <f>IFERROR(IF($F388="","",VLOOKUP($F388,'Data Mercado'!$A$7:$I$300,6,0)),"ND")</f>
      </c>
      <c r="T388" s="161" t="str">
        <f>IFERROR(IF($E388="","",IF($S388&gt;$E388,($E388/$S388)-1,"")),"")</f>
      </c>
      <c r="U388" s="159" t="str">
        <f t="shared" si="89"/>
        <v/>
      </c>
      <c r="V388" s="160" t="str">
        <f>IFERROR(IF($F388="","",VLOOKUP($F388,'Data Mercado'!$A$7:$I$300,7,0)),"ND")</f>
      </c>
      <c r="W388" s="161" t="str">
        <f>IFERROR(IF($E388="","",IF($V388&gt;$E388,($E388/$V388)-1,"")),"")</f>
      </c>
      <c r="X388" s="159" t="str">
        <f t="shared" si="91"/>
        <v/>
      </c>
      <c r="Y388" s="160" t="str">
        <f>IFERROR(IF($F388="","",VLOOKUP($F388,'Data Mercado'!$A$7:$I$300,8,0)),"ND")</f>
      </c>
      <c r="Z388" s="161" t="str">
        <f>IFERROR(IF($E388="","",IF($Y388&gt;$E388,($E388/$Y388)-1,"")),"")</f>
      </c>
      <c r="AA388" s="159" t="str">
        <f t="shared" si="93"/>
        <v/>
      </c>
      <c r="AB388" s="160" t="str">
        <f>IFERROR(IF($F388="","",VLOOKUP($F388,'Data Mercado'!$A$7:$I$300,9,0)),"ND")</f>
      </c>
      <c r="AC388" s="161" t="str">
        <f>IFERROR(IF($E388="","",IF($AB388&gt;$E388,($E388/$AB388)-1,"")),"")</f>
      </c>
      <c r="AD388" s="159" t="str">
        <f t="shared" si="95"/>
        <v/>
      </c>
    </row>
    <row r="389" spans="1:30" s="162" customFormat="1" ht="19" customHeight="1">
      <c r="A389" s="164"/>
      <c r="B389" s="165"/>
      <c r="C389" s="143"/>
      <c r="D389" s="143"/>
      <c r="E389" s="196"/>
      <c r="F389" s="160"/>
      <c r="G389" s="160" t="str">
        <f>IFERROR(IF($F389="","",VLOOKUP($F389,'Data Mercado'!$A$7:$I$300,2,0)),"ND")</f>
      </c>
      <c r="H389" s="161" t="str">
        <f>IFERROR(IF($E389="","",IF($G389&gt;$E389,($E389/$G389)-1,"")),"")</f>
      </c>
      <c r="I389" s="159" t="str">
        <f t="shared" si="81"/>
        <v/>
      </c>
      <c r="J389" s="160" t="str">
        <f>IFERROR(IF($F389="","",VLOOKUP($F389,'Data Mercado'!$A$7:$I$300,3,0)),"ND")</f>
      </c>
      <c r="K389" s="161" t="str">
        <f>IFERROR(IF($E389="","",IF($J389&gt;$E389,($E389/$J389)-1,"")),"")</f>
      </c>
      <c r="L389" s="159" t="str">
        <f t="shared" si="83"/>
        <v/>
      </c>
      <c r="M389" s="160" t="str">
        <f>IFERROR(IF($F389="","",VLOOKUP($F389,'Data Mercado'!$A$7:$I$300,4,0)),"ND")</f>
      </c>
      <c r="N389" s="161" t="str">
        <f>IFERROR(IF($E389="","",IF($M389&gt;$E389,($E389/$M389)-1,"")),"")</f>
      </c>
      <c r="O389" s="159" t="str">
        <f t="shared" si="85"/>
        <v/>
      </c>
      <c r="P389" s="160" t="str">
        <f>IFERROR(IF($F389="","",VLOOKUP($F389,'Data Mercado'!$A$7:$I$300,5,0)),"ND")</f>
      </c>
      <c r="Q389" s="161" t="str">
        <f>IFERROR(IF($E389="","",IF($P389&gt;$E389,($E389/$P389)-1,"")),"")</f>
      </c>
      <c r="R389" s="159" t="str">
        <f t="shared" si="87"/>
        <v/>
      </c>
      <c r="S389" s="160" t="str">
        <f>IFERROR(IF($F389="","",VLOOKUP($F389,'Data Mercado'!$A$7:$I$300,6,0)),"ND")</f>
      </c>
      <c r="T389" s="161" t="str">
        <f>IFERROR(IF($E389="","",IF($S389&gt;$E389,($E389/$S389)-1,"")),"")</f>
      </c>
      <c r="U389" s="159" t="str">
        <f t="shared" si="89"/>
        <v/>
      </c>
      <c r="V389" s="160" t="str">
        <f>IFERROR(IF($F389="","",VLOOKUP($F389,'Data Mercado'!$A$7:$I$300,7,0)),"ND")</f>
      </c>
      <c r="W389" s="161" t="str">
        <f>IFERROR(IF($E389="","",IF($V389&gt;$E389,($E389/$V389)-1,"")),"")</f>
      </c>
      <c r="X389" s="159" t="str">
        <f t="shared" si="91"/>
        <v/>
      </c>
      <c r="Y389" s="160" t="str">
        <f>IFERROR(IF($F389="","",VLOOKUP($F389,'Data Mercado'!$A$7:$I$300,8,0)),"ND")</f>
      </c>
      <c r="Z389" s="161" t="str">
        <f>IFERROR(IF($E389="","",IF($Y389&gt;$E389,($E389/$Y389)-1,"")),"")</f>
      </c>
      <c r="AA389" s="159" t="str">
        <f t="shared" si="93"/>
        <v/>
      </c>
      <c r="AB389" s="160" t="str">
        <f>IFERROR(IF($F389="","",VLOOKUP($F389,'Data Mercado'!$A$7:$I$300,9,0)),"ND")</f>
      </c>
      <c r="AC389" s="161" t="str">
        <f>IFERROR(IF($E389="","",IF($AB389&gt;$E389,($E389/$AB389)-1,"")),"")</f>
      </c>
      <c r="AD389" s="159" t="str">
        <f t="shared" si="95"/>
        <v/>
      </c>
    </row>
    <row r="390" spans="1:30" s="162" customFormat="1" ht="19" customHeight="1">
      <c r="A390" s="164"/>
      <c r="B390" s="165"/>
      <c r="C390" s="143"/>
      <c r="D390" s="143"/>
      <c r="E390" s="196"/>
      <c r="F390" s="160"/>
      <c r="G390" s="160" t="str">
        <f>IFERROR(IF($F390="","",VLOOKUP($F390,'Data Mercado'!$A$7:$I$300,2,0)),"ND")</f>
      </c>
      <c r="H390" s="161" t="str">
        <f>IFERROR(IF($E390="","",IF($G390&gt;$E390,($E390/$G390)-1,"")),"")</f>
      </c>
      <c r="I390" s="159" t="str">
        <f t="shared" si="81"/>
        <v/>
      </c>
      <c r="J390" s="160" t="str">
        <f>IFERROR(IF($F390="","",VLOOKUP($F390,'Data Mercado'!$A$7:$I$300,3,0)),"ND")</f>
      </c>
      <c r="K390" s="161" t="str">
        <f>IFERROR(IF($E390="","",IF($J390&gt;$E390,($E390/$J390)-1,"")),"")</f>
      </c>
      <c r="L390" s="159" t="str">
        <f t="shared" si="83"/>
        <v/>
      </c>
      <c r="M390" s="160" t="str">
        <f>IFERROR(IF($F390="","",VLOOKUP($F390,'Data Mercado'!$A$7:$I$300,4,0)),"ND")</f>
      </c>
      <c r="N390" s="161" t="str">
        <f>IFERROR(IF($E390="","",IF($M390&gt;$E390,($E390/$M390)-1,"")),"")</f>
      </c>
      <c r="O390" s="159" t="str">
        <f t="shared" si="85"/>
        <v/>
      </c>
      <c r="P390" s="160" t="str">
        <f>IFERROR(IF($F390="","",VLOOKUP($F390,'Data Mercado'!$A$7:$I$300,5,0)),"ND")</f>
      </c>
      <c r="Q390" s="161" t="str">
        <f>IFERROR(IF($E390="","",IF($P390&gt;$E390,($E390/$P390)-1,"")),"")</f>
      </c>
      <c r="R390" s="159" t="str">
        <f t="shared" si="87"/>
        <v/>
      </c>
      <c r="S390" s="160" t="str">
        <f>IFERROR(IF($F390="","",VLOOKUP($F390,'Data Mercado'!$A$7:$I$300,6,0)),"ND")</f>
      </c>
      <c r="T390" s="161" t="str">
        <f>IFERROR(IF($E390="","",IF($S390&gt;$E390,($E390/$S390)-1,"")),"")</f>
      </c>
      <c r="U390" s="159" t="str">
        <f t="shared" si="89"/>
        <v/>
      </c>
      <c r="V390" s="160" t="str">
        <f>IFERROR(IF($F390="","",VLOOKUP($F390,'Data Mercado'!$A$7:$I$300,7,0)),"ND")</f>
      </c>
      <c r="W390" s="161" t="str">
        <f>IFERROR(IF($E390="","",IF($V390&gt;$E390,($E390/$V390)-1,"")),"")</f>
      </c>
      <c r="X390" s="159" t="str">
        <f t="shared" si="91"/>
        <v/>
      </c>
      <c r="Y390" s="160" t="str">
        <f>IFERROR(IF($F390="","",VLOOKUP($F390,'Data Mercado'!$A$7:$I$300,8,0)),"ND")</f>
      </c>
      <c r="Z390" s="161" t="str">
        <f>IFERROR(IF($E390="","",IF($Y390&gt;$E390,($E390/$Y390)-1,"")),"")</f>
      </c>
      <c r="AA390" s="159" t="str">
        <f t="shared" si="93"/>
        <v/>
      </c>
      <c r="AB390" s="160" t="str">
        <f>IFERROR(IF($F390="","",VLOOKUP($F390,'Data Mercado'!$A$7:$I$300,9,0)),"ND")</f>
      </c>
      <c r="AC390" s="161" t="str">
        <f>IFERROR(IF($E390="","",IF($AB390&gt;$E390,($E390/$AB390)-1,"")),"")</f>
      </c>
      <c r="AD390" s="159" t="str">
        <f t="shared" si="95"/>
        <v/>
      </c>
    </row>
    <row r="391" spans="1:30" s="162" customFormat="1" ht="19" customHeight="1">
      <c r="A391" s="164"/>
      <c r="B391" s="165"/>
      <c r="C391" s="143"/>
      <c r="D391" s="143"/>
      <c r="E391" s="196"/>
      <c r="F391" s="160"/>
      <c r="G391" s="160" t="str">
        <f>IFERROR(IF($F391="","",VLOOKUP($F391,'Data Mercado'!$A$7:$I$300,2,0)),"ND")</f>
      </c>
      <c r="H391" s="161" t="str">
        <f>IFERROR(IF($E391="","",IF($G391&gt;$E391,($E391/$G391)-1,"")),"")</f>
      </c>
      <c r="I391" s="159" t="str">
        <f t="shared" si="81"/>
        <v/>
      </c>
      <c r="J391" s="160" t="str">
        <f>IFERROR(IF($F391="","",VLOOKUP($F391,'Data Mercado'!$A$7:$I$300,3,0)),"ND")</f>
      </c>
      <c r="K391" s="161" t="str">
        <f>IFERROR(IF($E391="","",IF($J391&gt;$E391,($E391/$J391)-1,"")),"")</f>
      </c>
      <c r="L391" s="159" t="str">
        <f t="shared" si="83"/>
        <v/>
      </c>
      <c r="M391" s="160" t="str">
        <f>IFERROR(IF($F391="","",VLOOKUP($F391,'Data Mercado'!$A$7:$I$300,4,0)),"ND")</f>
      </c>
      <c r="N391" s="161" t="str">
        <f>IFERROR(IF($E391="","",IF($M391&gt;$E391,($E391/$M391)-1,"")),"")</f>
      </c>
      <c r="O391" s="159" t="str">
        <f t="shared" si="85"/>
        <v/>
      </c>
      <c r="P391" s="160" t="str">
        <f>IFERROR(IF($F391="","",VLOOKUP($F391,'Data Mercado'!$A$7:$I$300,5,0)),"ND")</f>
      </c>
      <c r="Q391" s="161" t="str">
        <f>IFERROR(IF($E391="","",IF($P391&gt;$E391,($E391/$P391)-1,"")),"")</f>
      </c>
      <c r="R391" s="159" t="str">
        <f t="shared" si="87"/>
        <v/>
      </c>
      <c r="S391" s="160" t="str">
        <f>IFERROR(IF($F391="","",VLOOKUP($F391,'Data Mercado'!$A$7:$I$300,6,0)),"ND")</f>
      </c>
      <c r="T391" s="161" t="str">
        <f>IFERROR(IF($E391="","",IF($S391&gt;$E391,($E391/$S391)-1,"")),"")</f>
      </c>
      <c r="U391" s="159" t="str">
        <f t="shared" si="89"/>
        <v/>
      </c>
      <c r="V391" s="160" t="str">
        <f>IFERROR(IF($F391="","",VLOOKUP($F391,'Data Mercado'!$A$7:$I$300,7,0)),"ND")</f>
      </c>
      <c r="W391" s="161" t="str">
        <f>IFERROR(IF($E391="","",IF($V391&gt;$E391,($E391/$V391)-1,"")),"")</f>
      </c>
      <c r="X391" s="159" t="str">
        <f t="shared" si="91"/>
        <v/>
      </c>
      <c r="Y391" s="160" t="str">
        <f>IFERROR(IF($F391="","",VLOOKUP($F391,'Data Mercado'!$A$7:$I$300,8,0)),"ND")</f>
      </c>
      <c r="Z391" s="161" t="str">
        <f>IFERROR(IF($E391="","",IF($Y391&gt;$E391,($E391/$Y391)-1,"")),"")</f>
      </c>
      <c r="AA391" s="159" t="str">
        <f t="shared" si="93"/>
        <v/>
      </c>
      <c r="AB391" s="160" t="str">
        <f>IFERROR(IF($F391="","",VLOOKUP($F391,'Data Mercado'!$A$7:$I$300,9,0)),"ND")</f>
      </c>
      <c r="AC391" s="161" t="str">
        <f>IFERROR(IF($E391="","",IF($AB391&gt;$E391,($E391/$AB391)-1,"")),"")</f>
      </c>
      <c r="AD391" s="159" t="str">
        <f t="shared" si="95"/>
        <v/>
      </c>
    </row>
    <row r="392" spans="1:30" s="162" customFormat="1" ht="19" customHeight="1">
      <c r="A392" s="164"/>
      <c r="B392" s="165"/>
      <c r="C392" s="143"/>
      <c r="D392" s="143"/>
      <c r="E392" s="196"/>
      <c r="F392" s="160"/>
      <c r="G392" s="160" t="str">
        <f>IFERROR(IF($F392="","",VLOOKUP($F392,'Data Mercado'!$A$7:$I$300,2,0)),"ND")</f>
      </c>
      <c r="H392" s="161" t="str">
        <f>IFERROR(IF($E392="","",IF($G392&gt;$E392,($E392/$G392)-1,"")),"")</f>
      </c>
      <c r="I392" s="159" t="str">
        <f t="shared" si="81"/>
        <v/>
      </c>
      <c r="J392" s="160" t="str">
        <f>IFERROR(IF($F392="","",VLOOKUP($F392,'Data Mercado'!$A$7:$I$300,3,0)),"ND")</f>
      </c>
      <c r="K392" s="161" t="str">
        <f>IFERROR(IF($E392="","",IF($J392&gt;$E392,($E392/$J392)-1,"")),"")</f>
      </c>
      <c r="L392" s="159" t="str">
        <f t="shared" si="83"/>
        <v/>
      </c>
      <c r="M392" s="160" t="str">
        <f>IFERROR(IF($F392="","",VLOOKUP($F392,'Data Mercado'!$A$7:$I$300,4,0)),"ND")</f>
      </c>
      <c r="N392" s="161" t="str">
        <f>IFERROR(IF($E392="","",IF($M392&gt;$E392,($E392/$M392)-1,"")),"")</f>
      </c>
      <c r="O392" s="159" t="str">
        <f t="shared" si="85"/>
        <v/>
      </c>
      <c r="P392" s="160" t="str">
        <f>IFERROR(IF($F392="","",VLOOKUP($F392,'Data Mercado'!$A$7:$I$300,5,0)),"ND")</f>
      </c>
      <c r="Q392" s="161" t="str">
        <f>IFERROR(IF($E392="","",IF($P392&gt;$E392,($E392/$P392)-1,"")),"")</f>
      </c>
      <c r="R392" s="159" t="str">
        <f t="shared" si="87"/>
        <v/>
      </c>
      <c r="S392" s="160" t="str">
        <f>IFERROR(IF($F392="","",VLOOKUP($F392,'Data Mercado'!$A$7:$I$300,6,0)),"ND")</f>
      </c>
      <c r="T392" s="161" t="str">
        <f>IFERROR(IF($E392="","",IF($S392&gt;$E392,($E392/$S392)-1,"")),"")</f>
      </c>
      <c r="U392" s="159" t="str">
        <f t="shared" si="89"/>
        <v/>
      </c>
      <c r="V392" s="160" t="str">
        <f>IFERROR(IF($F392="","",VLOOKUP($F392,'Data Mercado'!$A$7:$I$300,7,0)),"ND")</f>
      </c>
      <c r="W392" s="161" t="str">
        <f>IFERROR(IF($E392="","",IF($V392&gt;$E392,($E392/$V392)-1,"")),"")</f>
      </c>
      <c r="X392" s="159" t="str">
        <f t="shared" si="91"/>
        <v/>
      </c>
      <c r="Y392" s="160" t="str">
        <f>IFERROR(IF($F392="","",VLOOKUP($F392,'Data Mercado'!$A$7:$I$300,8,0)),"ND")</f>
      </c>
      <c r="Z392" s="161" t="str">
        <f>IFERROR(IF($E392="","",IF($Y392&gt;$E392,($E392/$Y392)-1,"")),"")</f>
      </c>
      <c r="AA392" s="159" t="str">
        <f t="shared" si="93"/>
        <v/>
      </c>
      <c r="AB392" s="160" t="str">
        <f>IFERROR(IF($F392="","",VLOOKUP($F392,'Data Mercado'!$A$7:$I$300,9,0)),"ND")</f>
      </c>
      <c r="AC392" s="161" t="str">
        <f>IFERROR(IF($E392="","",IF($AB392&gt;$E392,($E392/$AB392)-1,"")),"")</f>
      </c>
      <c r="AD392" s="159" t="str">
        <f t="shared" si="95"/>
        <v/>
      </c>
    </row>
    <row r="393" spans="1:30" s="162" customFormat="1" ht="19" customHeight="1">
      <c r="A393" s="164"/>
      <c r="B393" s="165"/>
      <c r="C393" s="143"/>
      <c r="D393" s="143"/>
      <c r="E393" s="196"/>
      <c r="F393" s="160"/>
      <c r="G393" s="160" t="str">
        <f>IFERROR(IF($F393="","",VLOOKUP($F393,'Data Mercado'!$A$7:$I$300,2,0)),"ND")</f>
      </c>
      <c r="H393" s="161" t="str">
        <f>IFERROR(IF($E393="","",IF($G393&gt;$E393,($E393/$G393)-1,"")),"")</f>
      </c>
      <c r="I393" s="159" t="str">
        <f t="shared" si="81"/>
        <v/>
      </c>
      <c r="J393" s="160" t="str">
        <f>IFERROR(IF($F393="","",VLOOKUP($F393,'Data Mercado'!$A$7:$I$300,3,0)),"ND")</f>
      </c>
      <c r="K393" s="161" t="str">
        <f>IFERROR(IF($E393="","",IF($J393&gt;$E393,($E393/$J393)-1,"")),"")</f>
      </c>
      <c r="L393" s="159" t="str">
        <f t="shared" si="83"/>
        <v/>
      </c>
      <c r="M393" s="160" t="str">
        <f>IFERROR(IF($F393="","",VLOOKUP($F393,'Data Mercado'!$A$7:$I$300,4,0)),"ND")</f>
      </c>
      <c r="N393" s="161" t="str">
        <f>IFERROR(IF($E393="","",IF($M393&gt;$E393,($E393/$M393)-1,"")),"")</f>
      </c>
      <c r="O393" s="159" t="str">
        <f t="shared" si="85"/>
        <v/>
      </c>
      <c r="P393" s="160" t="str">
        <f>IFERROR(IF($F393="","",VLOOKUP($F393,'Data Mercado'!$A$7:$I$300,5,0)),"ND")</f>
      </c>
      <c r="Q393" s="161" t="str">
        <f>IFERROR(IF($E393="","",IF($P393&gt;$E393,($E393/$P393)-1,"")),"")</f>
      </c>
      <c r="R393" s="159" t="str">
        <f t="shared" si="87"/>
        <v/>
      </c>
      <c r="S393" s="160" t="str">
        <f>IFERROR(IF($F393="","",VLOOKUP($F393,'Data Mercado'!$A$7:$I$300,6,0)),"ND")</f>
      </c>
      <c r="T393" s="161" t="str">
        <f>IFERROR(IF($E393="","",IF($S393&gt;$E393,($E393/$S393)-1,"")),"")</f>
      </c>
      <c r="U393" s="159" t="str">
        <f t="shared" si="89"/>
        <v/>
      </c>
      <c r="V393" s="160" t="str">
        <f>IFERROR(IF($F393="","",VLOOKUP($F393,'Data Mercado'!$A$7:$I$300,7,0)),"ND")</f>
      </c>
      <c r="W393" s="161" t="str">
        <f>IFERROR(IF($E393="","",IF($V393&gt;$E393,($E393/$V393)-1,"")),"")</f>
      </c>
      <c r="X393" s="159" t="str">
        <f t="shared" si="91"/>
        <v/>
      </c>
      <c r="Y393" s="160" t="str">
        <f>IFERROR(IF($F393="","",VLOOKUP($F393,'Data Mercado'!$A$7:$I$300,8,0)),"ND")</f>
      </c>
      <c r="Z393" s="161" t="str">
        <f>IFERROR(IF($E393="","",IF($Y393&gt;$E393,($E393/$Y393)-1,"")),"")</f>
      </c>
      <c r="AA393" s="159" t="str">
        <f t="shared" si="93"/>
        <v/>
      </c>
      <c r="AB393" s="160" t="str">
        <f>IFERROR(IF($F393="","",VLOOKUP($F393,'Data Mercado'!$A$7:$I$300,9,0)),"ND")</f>
      </c>
      <c r="AC393" s="161" t="str">
        <f>IFERROR(IF($E393="","",IF($AB393&gt;$E393,($E393/$AB393)-1,"")),"")</f>
      </c>
      <c r="AD393" s="159" t="str">
        <f t="shared" si="95"/>
        <v/>
      </c>
    </row>
    <row r="394" spans="1:30" s="162" customFormat="1" ht="19" customHeight="1">
      <c r="A394" s="164"/>
      <c r="B394" s="165"/>
      <c r="C394" s="143"/>
      <c r="D394" s="143"/>
      <c r="E394" s="196"/>
      <c r="F394" s="160"/>
      <c r="G394" s="160" t="str">
        <f>IFERROR(IF($F394="","",VLOOKUP($F394,'Data Mercado'!$A$7:$I$300,2,0)),"ND")</f>
      </c>
      <c r="H394" s="161" t="str">
        <f>IFERROR(IF($E394="","",IF($G394&gt;$E394,($E394/$G394)-1,"")),"")</f>
      </c>
      <c r="I394" s="159" t="str">
        <f t="shared" si="81"/>
        <v/>
      </c>
      <c r="J394" s="160" t="str">
        <f>IFERROR(IF($F394="","",VLOOKUP($F394,'Data Mercado'!$A$7:$I$300,3,0)),"ND")</f>
      </c>
      <c r="K394" s="161" t="str">
        <f>IFERROR(IF($E394="","",IF($J394&gt;$E394,($E394/$J394)-1,"")),"")</f>
      </c>
      <c r="L394" s="159" t="str">
        <f t="shared" si="83"/>
        <v/>
      </c>
      <c r="M394" s="160" t="str">
        <f>IFERROR(IF($F394="","",VLOOKUP($F394,'Data Mercado'!$A$7:$I$300,4,0)),"ND")</f>
      </c>
      <c r="N394" s="161" t="str">
        <f>IFERROR(IF($E394="","",IF($M394&gt;$E394,($E394/$M394)-1,"")),"")</f>
      </c>
      <c r="O394" s="159" t="str">
        <f t="shared" si="85"/>
        <v/>
      </c>
      <c r="P394" s="160" t="str">
        <f>IFERROR(IF($F394="","",VLOOKUP($F394,'Data Mercado'!$A$7:$I$300,5,0)),"ND")</f>
      </c>
      <c r="Q394" s="161" t="str">
        <f>IFERROR(IF($E394="","",IF($P394&gt;$E394,($E394/$P394)-1,"")),"")</f>
      </c>
      <c r="R394" s="159" t="str">
        <f t="shared" si="87"/>
        <v/>
      </c>
      <c r="S394" s="160" t="str">
        <f>IFERROR(IF($F394="","",VLOOKUP($F394,'Data Mercado'!$A$7:$I$300,6,0)),"ND")</f>
      </c>
      <c r="T394" s="161" t="str">
        <f>IFERROR(IF($E394="","",IF($S394&gt;$E394,($E394/$S394)-1,"")),"")</f>
      </c>
      <c r="U394" s="159" t="str">
        <f t="shared" si="89"/>
        <v/>
      </c>
      <c r="V394" s="160" t="str">
        <f>IFERROR(IF($F394="","",VLOOKUP($F394,'Data Mercado'!$A$7:$I$300,7,0)),"ND")</f>
      </c>
      <c r="W394" s="161" t="str">
        <f>IFERROR(IF($E394="","",IF($V394&gt;$E394,($E394/$V394)-1,"")),"")</f>
      </c>
      <c r="X394" s="159" t="str">
        <f t="shared" si="91"/>
        <v/>
      </c>
      <c r="Y394" s="160" t="str">
        <f>IFERROR(IF($F394="","",VLOOKUP($F394,'Data Mercado'!$A$7:$I$300,8,0)),"ND")</f>
      </c>
      <c r="Z394" s="161" t="str">
        <f>IFERROR(IF($E394="","",IF($Y394&gt;$E394,($E394/$Y394)-1,"")),"")</f>
      </c>
      <c r="AA394" s="159" t="str">
        <f t="shared" si="93"/>
        <v/>
      </c>
      <c r="AB394" s="160" t="str">
        <f>IFERROR(IF($F394="","",VLOOKUP($F394,'Data Mercado'!$A$7:$I$300,9,0)),"ND")</f>
      </c>
      <c r="AC394" s="161" t="str">
        <f>IFERROR(IF($E394="","",IF($AB394&gt;$E394,($E394/$AB394)-1,"")),"")</f>
      </c>
      <c r="AD394" s="159" t="str">
        <f t="shared" si="95"/>
        <v/>
      </c>
    </row>
    <row r="395" spans="1:30" s="162" customFormat="1" ht="19" customHeight="1">
      <c r="A395" s="164"/>
      <c r="B395" s="165"/>
      <c r="C395" s="143"/>
      <c r="D395" s="143"/>
      <c r="E395" s="196"/>
      <c r="F395" s="160"/>
      <c r="G395" s="160" t="str">
        <f>IFERROR(IF($F395="","",VLOOKUP($F395,'Data Mercado'!$A$7:$I$300,2,0)),"ND")</f>
      </c>
      <c r="H395" s="161" t="str">
        <f>IFERROR(IF($E395="","",IF($G395&gt;$E395,($E395/$G395)-1,"")),"")</f>
      </c>
      <c r="I395" s="159" t="str">
        <f t="shared" si="81"/>
        <v/>
      </c>
      <c r="J395" s="160" t="str">
        <f>IFERROR(IF($F395="","",VLOOKUP($F395,'Data Mercado'!$A$7:$I$300,3,0)),"ND")</f>
      </c>
      <c r="K395" s="161" t="str">
        <f>IFERROR(IF($E395="","",IF($J395&gt;$E395,($E395/$J395)-1,"")),"")</f>
      </c>
      <c r="L395" s="159" t="str">
        <f t="shared" si="83"/>
        <v/>
      </c>
      <c r="M395" s="160" t="str">
        <f>IFERROR(IF($F395="","",VLOOKUP($F395,'Data Mercado'!$A$7:$I$300,4,0)),"ND")</f>
      </c>
      <c r="N395" s="161" t="str">
        <f>IFERROR(IF($E395="","",IF($M395&gt;$E395,($E395/$M395)-1,"")),"")</f>
      </c>
      <c r="O395" s="159" t="str">
        <f t="shared" si="85"/>
        <v/>
      </c>
      <c r="P395" s="160" t="str">
        <f>IFERROR(IF($F395="","",VLOOKUP($F395,'Data Mercado'!$A$7:$I$300,5,0)),"ND")</f>
      </c>
      <c r="Q395" s="161" t="str">
        <f>IFERROR(IF($E395="","",IF($P395&gt;$E395,($E395/$P395)-1,"")),"")</f>
      </c>
      <c r="R395" s="159" t="str">
        <f t="shared" si="87"/>
        <v/>
      </c>
      <c r="S395" s="160" t="str">
        <f>IFERROR(IF($F395="","",VLOOKUP($F395,'Data Mercado'!$A$7:$I$300,6,0)),"ND")</f>
      </c>
      <c r="T395" s="161" t="str">
        <f>IFERROR(IF($E395="","",IF($S395&gt;$E395,($E395/$S395)-1,"")),"")</f>
      </c>
      <c r="U395" s="159" t="str">
        <f t="shared" si="89"/>
        <v/>
      </c>
      <c r="V395" s="160" t="str">
        <f>IFERROR(IF($F395="","",VLOOKUP($F395,'Data Mercado'!$A$7:$I$300,7,0)),"ND")</f>
      </c>
      <c r="W395" s="161" t="str">
        <f>IFERROR(IF($E395="","",IF($V395&gt;$E395,($E395/$V395)-1,"")),"")</f>
      </c>
      <c r="X395" s="159" t="str">
        <f t="shared" si="91"/>
        <v/>
      </c>
      <c r="Y395" s="160" t="str">
        <f>IFERROR(IF($F395="","",VLOOKUP($F395,'Data Mercado'!$A$7:$I$300,8,0)),"ND")</f>
      </c>
      <c r="Z395" s="161" t="str">
        <f>IFERROR(IF($E395="","",IF($Y395&gt;$E395,($E395/$Y395)-1,"")),"")</f>
      </c>
      <c r="AA395" s="159" t="str">
        <f t="shared" si="93"/>
        <v/>
      </c>
      <c r="AB395" s="160" t="str">
        <f>IFERROR(IF($F395="","",VLOOKUP($F395,'Data Mercado'!$A$7:$I$300,9,0)),"ND")</f>
      </c>
      <c r="AC395" s="161" t="str">
        <f>IFERROR(IF($E395="","",IF($AB395&gt;$E395,($E395/$AB395)-1,"")),"")</f>
      </c>
      <c r="AD395" s="159" t="str">
        <f t="shared" si="95"/>
        <v/>
      </c>
    </row>
    <row r="396" spans="1:30" s="162" customFormat="1" ht="19" customHeight="1">
      <c r="A396" s="164"/>
      <c r="B396" s="165"/>
      <c r="C396" s="143"/>
      <c r="D396" s="143"/>
      <c r="E396" s="196"/>
      <c r="F396" s="160"/>
      <c r="G396" s="160" t="str">
        <f>IFERROR(IF($F396="","",VLOOKUP($F396,'Data Mercado'!$A$7:$I$300,2,0)),"ND")</f>
      </c>
      <c r="H396" s="161" t="str">
        <f>IFERROR(IF($E396="","",IF($G396&gt;$E396,($E396/$G396)-1,"")),"")</f>
      </c>
      <c r="I396" s="159" t="str">
        <f t="shared" ref="I396:I459" si="97">IF(AND($E396&lt;&gt;"",$G396&lt;&gt;""),IF($H396="","",$G396-$E396),"")</f>
        <v/>
      </c>
      <c r="J396" s="160" t="str">
        <f>IFERROR(IF($F396="","",VLOOKUP($F396,'Data Mercado'!$A$7:$I$300,3,0)),"ND")</f>
      </c>
      <c r="K396" s="161" t="str">
        <f>IFERROR(IF($E396="","",IF($J396&gt;$E396,($E396/$J396)-1,"")),"")</f>
      </c>
      <c r="L396" s="159" t="str">
        <f t="shared" ref="L396:L459" si="99">IF(AND($E396&lt;&gt;"",$J396&lt;&gt;""),IF($K396="","",$J396-$E396),"")</f>
        <v/>
      </c>
      <c r="M396" s="160" t="str">
        <f>IFERROR(IF($F396="","",VLOOKUP($F396,'Data Mercado'!$A$7:$I$300,4,0)),"ND")</f>
      </c>
      <c r="N396" s="161" t="str">
        <f>IFERROR(IF($E396="","",IF($M396&gt;$E396,($E396/$M396)-1,"")),"")</f>
      </c>
      <c r="O396" s="159" t="str">
        <f t="shared" ref="O396:O459" si="101">IF(AND($E396&lt;&gt;"",$M396&lt;&gt;""),IF($N396="","",$M396-$E396),"")</f>
        <v/>
      </c>
      <c r="P396" s="160" t="str">
        <f>IFERROR(IF($F396="","",VLOOKUP($F396,'Data Mercado'!$A$7:$I$300,5,0)),"ND")</f>
      </c>
      <c r="Q396" s="161" t="str">
        <f>IFERROR(IF($E396="","",IF($P396&gt;$E396,($E396/$P396)-1,"")),"")</f>
      </c>
      <c r="R396" s="159" t="str">
        <f t="shared" ref="R396:R459" si="103">IF(AND($E396&lt;&gt;"",$P396&lt;&gt;""),IF($Q396="","",$P396-$E396),"")</f>
        <v/>
      </c>
      <c r="S396" s="160" t="str">
        <f>IFERROR(IF($F396="","",VLOOKUP($F396,'Data Mercado'!$A$7:$I$300,6,0)),"ND")</f>
      </c>
      <c r="T396" s="161" t="str">
        <f>IFERROR(IF($E396="","",IF($S396&gt;$E396,($E396/$S396)-1,"")),"")</f>
      </c>
      <c r="U396" s="159" t="str">
        <f t="shared" ref="U396:U459" si="105">IF(AND($E396&lt;&gt;"",$S396&lt;&gt;""),IF($T396="","",$S396-$E396),"")</f>
        <v/>
      </c>
      <c r="V396" s="160" t="str">
        <f>IFERROR(IF($F396="","",VLOOKUP($F396,'Data Mercado'!$A$7:$I$300,7,0)),"ND")</f>
      </c>
      <c r="W396" s="161" t="str">
        <f>IFERROR(IF($E396="","",IF($V396&gt;$E396,($E396/$V396)-1,"")),"")</f>
      </c>
      <c r="X396" s="159" t="str">
        <f t="shared" ref="X396:X459" si="107">IF(AND($E396&lt;&gt;"",$V396&lt;&gt;""),IF($W396="","",$V396-$E396),"")</f>
        <v/>
      </c>
      <c r="Y396" s="160" t="str">
        <f>IFERROR(IF($F396="","",VLOOKUP($F396,'Data Mercado'!$A$7:$I$300,8,0)),"ND")</f>
      </c>
      <c r="Z396" s="161" t="str">
        <f>IFERROR(IF($E396="","",IF($Y396&gt;$E396,($E396/$Y396)-1,"")),"")</f>
      </c>
      <c r="AA396" s="159" t="str">
        <f t="shared" ref="AA396:AA459" si="109">IF(AND($E396&lt;&gt;"",$Y396&lt;&gt;""),IF($Z396="","",$Y396-$E396),"")</f>
        <v/>
      </c>
      <c r="AB396" s="160" t="str">
        <f>IFERROR(IF($F396="","",VLOOKUP($F396,'Data Mercado'!$A$7:$I$300,9,0)),"ND")</f>
      </c>
      <c r="AC396" s="161" t="str">
        <f>IFERROR(IF($E396="","",IF($AB396&gt;$E396,($E396/$AB396)-1,"")),"")</f>
      </c>
      <c r="AD396" s="159" t="str">
        <f t="shared" ref="AD396:AD459" si="111">IF(AND($E396&lt;&gt;"",$AB396&lt;&gt;""),IF($AC396="","",$AB396-$E396),"")</f>
        <v/>
      </c>
    </row>
    <row r="397" spans="1:30" s="162" customFormat="1" ht="19" customHeight="1">
      <c r="A397" s="164"/>
      <c r="B397" s="165"/>
      <c r="C397" s="143"/>
      <c r="D397" s="143"/>
      <c r="E397" s="196"/>
      <c r="F397" s="160"/>
      <c r="G397" s="160" t="str">
        <f>IFERROR(IF($F397="","",VLOOKUP($F397,'Data Mercado'!$A$7:$I$300,2,0)),"ND")</f>
      </c>
      <c r="H397" s="161" t="str">
        <f>IFERROR(IF($E397="","",IF($G397&gt;$E397,($E397/$G397)-1,"")),"")</f>
      </c>
      <c r="I397" s="159" t="str">
        <f t="shared" si="97"/>
        <v/>
      </c>
      <c r="J397" s="160" t="str">
        <f>IFERROR(IF($F397="","",VLOOKUP($F397,'Data Mercado'!$A$7:$I$300,3,0)),"ND")</f>
      </c>
      <c r="K397" s="161" t="str">
        <f>IFERROR(IF($E397="","",IF($J397&gt;$E397,($E397/$J397)-1,"")),"")</f>
      </c>
      <c r="L397" s="159" t="str">
        <f t="shared" si="99"/>
        <v/>
      </c>
      <c r="M397" s="160" t="str">
        <f>IFERROR(IF($F397="","",VLOOKUP($F397,'Data Mercado'!$A$7:$I$300,4,0)),"ND")</f>
      </c>
      <c r="N397" s="161" t="str">
        <f>IFERROR(IF($E397="","",IF($M397&gt;$E397,($E397/$M397)-1,"")),"")</f>
      </c>
      <c r="O397" s="159" t="str">
        <f t="shared" si="101"/>
        <v/>
      </c>
      <c r="P397" s="160" t="str">
        <f>IFERROR(IF($F397="","",VLOOKUP($F397,'Data Mercado'!$A$7:$I$300,5,0)),"ND")</f>
      </c>
      <c r="Q397" s="161" t="str">
        <f>IFERROR(IF($E397="","",IF($P397&gt;$E397,($E397/$P397)-1,"")),"")</f>
      </c>
      <c r="R397" s="159" t="str">
        <f t="shared" si="103"/>
        <v/>
      </c>
      <c r="S397" s="160" t="str">
        <f>IFERROR(IF($F397="","",VLOOKUP($F397,'Data Mercado'!$A$7:$I$300,6,0)),"ND")</f>
      </c>
      <c r="T397" s="161" t="str">
        <f>IFERROR(IF($E397="","",IF($S397&gt;$E397,($E397/$S397)-1,"")),"")</f>
      </c>
      <c r="U397" s="159" t="str">
        <f t="shared" si="105"/>
        <v/>
      </c>
      <c r="V397" s="160" t="str">
        <f>IFERROR(IF($F397="","",VLOOKUP($F397,'Data Mercado'!$A$7:$I$300,7,0)),"ND")</f>
      </c>
      <c r="W397" s="161" t="str">
        <f>IFERROR(IF($E397="","",IF($V397&gt;$E397,($E397/$V397)-1,"")),"")</f>
      </c>
      <c r="X397" s="159" t="str">
        <f t="shared" si="107"/>
        <v/>
      </c>
      <c r="Y397" s="160" t="str">
        <f>IFERROR(IF($F397="","",VLOOKUP($F397,'Data Mercado'!$A$7:$I$300,8,0)),"ND")</f>
      </c>
      <c r="Z397" s="161" t="str">
        <f>IFERROR(IF($E397="","",IF($Y397&gt;$E397,($E397/$Y397)-1,"")),"")</f>
      </c>
      <c r="AA397" s="159" t="str">
        <f t="shared" si="109"/>
        <v/>
      </c>
      <c r="AB397" s="160" t="str">
        <f>IFERROR(IF($F397="","",VLOOKUP($F397,'Data Mercado'!$A$7:$I$300,9,0)),"ND")</f>
      </c>
      <c r="AC397" s="161" t="str">
        <f>IFERROR(IF($E397="","",IF($AB397&gt;$E397,($E397/$AB397)-1,"")),"")</f>
      </c>
      <c r="AD397" s="159" t="str">
        <f t="shared" si="111"/>
        <v/>
      </c>
    </row>
    <row r="398" spans="1:30" s="162" customFormat="1" ht="19" customHeight="1">
      <c r="A398" s="164"/>
      <c r="B398" s="165"/>
      <c r="C398" s="143"/>
      <c r="D398" s="143"/>
      <c r="E398" s="196"/>
      <c r="F398" s="160"/>
      <c r="G398" s="160" t="str">
        <f>IFERROR(IF($F398="","",VLOOKUP($F398,'Data Mercado'!$A$7:$I$300,2,0)),"ND")</f>
      </c>
      <c r="H398" s="161" t="str">
        <f>IFERROR(IF($E398="","",IF($G398&gt;$E398,($E398/$G398)-1,"")),"")</f>
      </c>
      <c r="I398" s="159" t="str">
        <f t="shared" si="97"/>
        <v/>
      </c>
      <c r="J398" s="160" t="str">
        <f>IFERROR(IF($F398="","",VLOOKUP($F398,'Data Mercado'!$A$7:$I$300,3,0)),"ND")</f>
      </c>
      <c r="K398" s="161" t="str">
        <f>IFERROR(IF($E398="","",IF($J398&gt;$E398,($E398/$J398)-1,"")),"")</f>
      </c>
      <c r="L398" s="159" t="str">
        <f t="shared" si="99"/>
        <v/>
      </c>
      <c r="M398" s="160" t="str">
        <f>IFERROR(IF($F398="","",VLOOKUP($F398,'Data Mercado'!$A$7:$I$300,4,0)),"ND")</f>
      </c>
      <c r="N398" s="161" t="str">
        <f>IFERROR(IF($E398="","",IF($M398&gt;$E398,($E398/$M398)-1,"")),"")</f>
      </c>
      <c r="O398" s="159" t="str">
        <f t="shared" si="101"/>
        <v/>
      </c>
      <c r="P398" s="160" t="str">
        <f>IFERROR(IF($F398="","",VLOOKUP($F398,'Data Mercado'!$A$7:$I$300,5,0)),"ND")</f>
      </c>
      <c r="Q398" s="161" t="str">
        <f>IFERROR(IF($E398="","",IF($P398&gt;$E398,($E398/$P398)-1,"")),"")</f>
      </c>
      <c r="R398" s="159" t="str">
        <f t="shared" si="103"/>
        <v/>
      </c>
      <c r="S398" s="160" t="str">
        <f>IFERROR(IF($F398="","",VLOOKUP($F398,'Data Mercado'!$A$7:$I$300,6,0)),"ND")</f>
      </c>
      <c r="T398" s="161" t="str">
        <f>IFERROR(IF($E398="","",IF($S398&gt;$E398,($E398/$S398)-1,"")),"")</f>
      </c>
      <c r="U398" s="159" t="str">
        <f t="shared" si="105"/>
        <v/>
      </c>
      <c r="V398" s="160" t="str">
        <f>IFERROR(IF($F398="","",VLOOKUP($F398,'Data Mercado'!$A$7:$I$300,7,0)),"ND")</f>
      </c>
      <c r="W398" s="161" t="str">
        <f>IFERROR(IF($E398="","",IF($V398&gt;$E398,($E398/$V398)-1,"")),"")</f>
      </c>
      <c r="X398" s="159" t="str">
        <f t="shared" si="107"/>
        <v/>
      </c>
      <c r="Y398" s="160" t="str">
        <f>IFERROR(IF($F398="","",VLOOKUP($F398,'Data Mercado'!$A$7:$I$300,8,0)),"ND")</f>
      </c>
      <c r="Z398" s="161" t="str">
        <f>IFERROR(IF($E398="","",IF($Y398&gt;$E398,($E398/$Y398)-1,"")),"")</f>
      </c>
      <c r="AA398" s="159" t="str">
        <f t="shared" si="109"/>
        <v/>
      </c>
      <c r="AB398" s="160" t="str">
        <f>IFERROR(IF($F398="","",VLOOKUP($F398,'Data Mercado'!$A$7:$I$300,9,0)),"ND")</f>
      </c>
      <c r="AC398" s="161" t="str">
        <f>IFERROR(IF($E398="","",IF($AB398&gt;$E398,($E398/$AB398)-1,"")),"")</f>
      </c>
      <c r="AD398" s="159" t="str">
        <f t="shared" si="111"/>
        <v/>
      </c>
    </row>
    <row r="399" spans="1:30" s="162" customFormat="1" ht="19" customHeight="1">
      <c r="A399" s="164"/>
      <c r="B399" s="165"/>
      <c r="C399" s="143"/>
      <c r="D399" s="143"/>
      <c r="E399" s="196"/>
      <c r="F399" s="160"/>
      <c r="G399" s="160" t="str">
        <f>IFERROR(IF($F399="","",VLOOKUP($F399,'Data Mercado'!$A$7:$I$300,2,0)),"ND")</f>
      </c>
      <c r="H399" s="161" t="str">
        <f>IFERROR(IF($E399="","",IF($G399&gt;$E399,($E399/$G399)-1,"")),"")</f>
      </c>
      <c r="I399" s="159" t="str">
        <f t="shared" si="97"/>
        <v/>
      </c>
      <c r="J399" s="160" t="str">
        <f>IFERROR(IF($F399="","",VLOOKUP($F399,'Data Mercado'!$A$7:$I$300,3,0)),"ND")</f>
      </c>
      <c r="K399" s="161" t="str">
        <f>IFERROR(IF($E399="","",IF($J399&gt;$E399,($E399/$J399)-1,"")),"")</f>
      </c>
      <c r="L399" s="159" t="str">
        <f t="shared" si="99"/>
        <v/>
      </c>
      <c r="M399" s="160" t="str">
        <f>IFERROR(IF($F399="","",VLOOKUP($F399,'Data Mercado'!$A$7:$I$300,4,0)),"ND")</f>
      </c>
      <c r="N399" s="161" t="str">
        <f>IFERROR(IF($E399="","",IF($M399&gt;$E399,($E399/$M399)-1,"")),"")</f>
      </c>
      <c r="O399" s="159" t="str">
        <f t="shared" si="101"/>
        <v/>
      </c>
      <c r="P399" s="160" t="str">
        <f>IFERROR(IF($F399="","",VLOOKUP($F399,'Data Mercado'!$A$7:$I$300,5,0)),"ND")</f>
      </c>
      <c r="Q399" s="161" t="str">
        <f>IFERROR(IF($E399="","",IF($P399&gt;$E399,($E399/$P399)-1,"")),"")</f>
      </c>
      <c r="R399" s="159" t="str">
        <f t="shared" si="103"/>
        <v/>
      </c>
      <c r="S399" s="160" t="str">
        <f>IFERROR(IF($F399="","",VLOOKUP($F399,'Data Mercado'!$A$7:$I$300,6,0)),"ND")</f>
      </c>
      <c r="T399" s="161" t="str">
        <f>IFERROR(IF($E399="","",IF($S399&gt;$E399,($E399/$S399)-1,"")),"")</f>
      </c>
      <c r="U399" s="159" t="str">
        <f t="shared" si="105"/>
        <v/>
      </c>
      <c r="V399" s="160" t="str">
        <f>IFERROR(IF($F399="","",VLOOKUP($F399,'Data Mercado'!$A$7:$I$300,7,0)),"ND")</f>
      </c>
      <c r="W399" s="161" t="str">
        <f>IFERROR(IF($E399="","",IF($V399&gt;$E399,($E399/$V399)-1,"")),"")</f>
      </c>
      <c r="X399" s="159" t="str">
        <f t="shared" si="107"/>
        <v/>
      </c>
      <c r="Y399" s="160" t="str">
        <f>IFERROR(IF($F399="","",VLOOKUP($F399,'Data Mercado'!$A$7:$I$300,8,0)),"ND")</f>
      </c>
      <c r="Z399" s="161" t="str">
        <f>IFERROR(IF($E399="","",IF($Y399&gt;$E399,($E399/$Y399)-1,"")),"")</f>
      </c>
      <c r="AA399" s="159" t="str">
        <f t="shared" si="109"/>
        <v/>
      </c>
      <c r="AB399" s="160" t="str">
        <f>IFERROR(IF($F399="","",VLOOKUP($F399,'Data Mercado'!$A$7:$I$300,9,0)),"ND")</f>
      </c>
      <c r="AC399" s="161" t="str">
        <f>IFERROR(IF($E399="","",IF($AB399&gt;$E399,($E399/$AB399)-1,"")),"")</f>
      </c>
      <c r="AD399" s="159" t="str">
        <f t="shared" si="111"/>
        <v/>
      </c>
    </row>
    <row r="400" spans="1:30" s="162" customFormat="1" ht="19" customHeight="1">
      <c r="A400" s="164"/>
      <c r="B400" s="165"/>
      <c r="C400" s="143"/>
      <c r="D400" s="143"/>
      <c r="E400" s="196"/>
      <c r="F400" s="160"/>
      <c r="G400" s="160" t="str">
        <f>IFERROR(IF($F400="","",VLOOKUP($F400,'Data Mercado'!$A$7:$I$300,2,0)),"ND")</f>
      </c>
      <c r="H400" s="161" t="str">
        <f>IFERROR(IF($E400="","",IF($G400&gt;$E400,($E400/$G400)-1,"")),"")</f>
      </c>
      <c r="I400" s="159" t="str">
        <f t="shared" si="97"/>
        <v/>
      </c>
      <c r="J400" s="160" t="str">
        <f>IFERROR(IF($F400="","",VLOOKUP($F400,'Data Mercado'!$A$7:$I$300,3,0)),"ND")</f>
      </c>
      <c r="K400" s="161" t="str">
        <f>IFERROR(IF($E400="","",IF($J400&gt;$E400,($E400/$J400)-1,"")),"")</f>
      </c>
      <c r="L400" s="159" t="str">
        <f t="shared" si="99"/>
        <v/>
      </c>
      <c r="M400" s="160" t="str">
        <f>IFERROR(IF($F400="","",VLOOKUP($F400,'Data Mercado'!$A$7:$I$300,4,0)),"ND")</f>
      </c>
      <c r="N400" s="161" t="str">
        <f>IFERROR(IF($E400="","",IF($M400&gt;$E400,($E400/$M400)-1,"")),"")</f>
      </c>
      <c r="O400" s="159" t="str">
        <f t="shared" si="101"/>
        <v/>
      </c>
      <c r="P400" s="160" t="str">
        <f>IFERROR(IF($F400="","",VLOOKUP($F400,'Data Mercado'!$A$7:$I$300,5,0)),"ND")</f>
      </c>
      <c r="Q400" s="161" t="str">
        <f>IFERROR(IF($E400="","",IF($P400&gt;$E400,($E400/$P400)-1,"")),"")</f>
      </c>
      <c r="R400" s="159" t="str">
        <f t="shared" si="103"/>
        <v/>
      </c>
      <c r="S400" s="160" t="str">
        <f>IFERROR(IF($F400="","",VLOOKUP($F400,'Data Mercado'!$A$7:$I$300,6,0)),"ND")</f>
      </c>
      <c r="T400" s="161" t="str">
        <f>IFERROR(IF($E400="","",IF($S400&gt;$E400,($E400/$S400)-1,"")),"")</f>
      </c>
      <c r="U400" s="159" t="str">
        <f t="shared" si="105"/>
        <v/>
      </c>
      <c r="V400" s="160" t="str">
        <f>IFERROR(IF($F400="","",VLOOKUP($F400,'Data Mercado'!$A$7:$I$300,7,0)),"ND")</f>
      </c>
      <c r="W400" s="161" t="str">
        <f>IFERROR(IF($E400="","",IF($V400&gt;$E400,($E400/$V400)-1,"")),"")</f>
      </c>
      <c r="X400" s="159" t="str">
        <f t="shared" si="107"/>
        <v/>
      </c>
      <c r="Y400" s="160" t="str">
        <f>IFERROR(IF($F400="","",VLOOKUP($F400,'Data Mercado'!$A$7:$I$300,8,0)),"ND")</f>
      </c>
      <c r="Z400" s="161" t="str">
        <f>IFERROR(IF($E400="","",IF($Y400&gt;$E400,($E400/$Y400)-1,"")),"")</f>
      </c>
      <c r="AA400" s="159" t="str">
        <f t="shared" si="109"/>
        <v/>
      </c>
      <c r="AB400" s="160" t="str">
        <f>IFERROR(IF($F400="","",VLOOKUP($F400,'Data Mercado'!$A$7:$I$300,9,0)),"ND")</f>
      </c>
      <c r="AC400" s="161" t="str">
        <f>IFERROR(IF($E400="","",IF($AB400&gt;$E400,($E400/$AB400)-1,"")),"")</f>
      </c>
      <c r="AD400" s="159" t="str">
        <f t="shared" si="111"/>
        <v/>
      </c>
    </row>
    <row r="401" spans="1:30" s="162" customFormat="1" ht="19" customHeight="1">
      <c r="A401" s="164"/>
      <c r="B401" s="165"/>
      <c r="C401" s="143"/>
      <c r="D401" s="143"/>
      <c r="E401" s="196"/>
      <c r="F401" s="160"/>
      <c r="G401" s="160" t="str">
        <f>IFERROR(IF($F401="","",VLOOKUP($F401,'Data Mercado'!$A$7:$I$300,2,0)),"ND")</f>
      </c>
      <c r="H401" s="161" t="str">
        <f>IFERROR(IF($E401="","",IF($G401&gt;$E401,($E401/$G401)-1,"")),"")</f>
      </c>
      <c r="I401" s="159" t="str">
        <f t="shared" si="97"/>
        <v/>
      </c>
      <c r="J401" s="160" t="str">
        <f>IFERROR(IF($F401="","",VLOOKUP($F401,'Data Mercado'!$A$7:$I$300,3,0)),"ND")</f>
      </c>
      <c r="K401" s="161" t="str">
        <f>IFERROR(IF($E401="","",IF($J401&gt;$E401,($E401/$J401)-1,"")),"")</f>
      </c>
      <c r="L401" s="159" t="str">
        <f t="shared" si="99"/>
        <v/>
      </c>
      <c r="M401" s="160" t="str">
        <f>IFERROR(IF($F401="","",VLOOKUP($F401,'Data Mercado'!$A$7:$I$300,4,0)),"ND")</f>
      </c>
      <c r="N401" s="161" t="str">
        <f>IFERROR(IF($E401="","",IF($M401&gt;$E401,($E401/$M401)-1,"")),"")</f>
      </c>
      <c r="O401" s="159" t="str">
        <f t="shared" si="101"/>
        <v/>
      </c>
      <c r="P401" s="160" t="str">
        <f>IFERROR(IF($F401="","",VLOOKUP($F401,'Data Mercado'!$A$7:$I$300,5,0)),"ND")</f>
      </c>
      <c r="Q401" s="161" t="str">
        <f>IFERROR(IF($E401="","",IF($P401&gt;$E401,($E401/$P401)-1,"")),"")</f>
      </c>
      <c r="R401" s="159" t="str">
        <f t="shared" si="103"/>
        <v/>
      </c>
      <c r="S401" s="160" t="str">
        <f>IFERROR(IF($F401="","",VLOOKUP($F401,'Data Mercado'!$A$7:$I$300,6,0)),"ND")</f>
      </c>
      <c r="T401" s="161" t="str">
        <f>IFERROR(IF($E401="","",IF($S401&gt;$E401,($E401/$S401)-1,"")),"")</f>
      </c>
      <c r="U401" s="159" t="str">
        <f t="shared" si="105"/>
        <v/>
      </c>
      <c r="V401" s="160" t="str">
        <f>IFERROR(IF($F401="","",VLOOKUP($F401,'Data Mercado'!$A$7:$I$300,7,0)),"ND")</f>
      </c>
      <c r="W401" s="161" t="str">
        <f>IFERROR(IF($E401="","",IF($V401&gt;$E401,($E401/$V401)-1,"")),"")</f>
      </c>
      <c r="X401" s="159" t="str">
        <f t="shared" si="107"/>
        <v/>
      </c>
      <c r="Y401" s="160" t="str">
        <f>IFERROR(IF($F401="","",VLOOKUP($F401,'Data Mercado'!$A$7:$I$300,8,0)),"ND")</f>
      </c>
      <c r="Z401" s="161" t="str">
        <f>IFERROR(IF($E401="","",IF($Y401&gt;$E401,($E401/$Y401)-1,"")),"")</f>
      </c>
      <c r="AA401" s="159" t="str">
        <f t="shared" si="109"/>
        <v/>
      </c>
      <c r="AB401" s="160" t="str">
        <f>IFERROR(IF($F401="","",VLOOKUP($F401,'Data Mercado'!$A$7:$I$300,9,0)),"ND")</f>
      </c>
      <c r="AC401" s="161" t="str">
        <f>IFERROR(IF($E401="","",IF($AB401&gt;$E401,($E401/$AB401)-1,"")),"")</f>
      </c>
      <c r="AD401" s="159" t="str">
        <f t="shared" si="111"/>
        <v/>
      </c>
    </row>
    <row r="402" spans="1:30" s="162" customFormat="1" ht="19" customHeight="1">
      <c r="A402" s="164"/>
      <c r="B402" s="165"/>
      <c r="C402" s="143"/>
      <c r="D402" s="143"/>
      <c r="E402" s="196"/>
      <c r="F402" s="160"/>
      <c r="G402" s="160" t="str">
        <f>IFERROR(IF($F402="","",VLOOKUP($F402,'Data Mercado'!$A$7:$I$300,2,0)),"ND")</f>
      </c>
      <c r="H402" s="161" t="str">
        <f>IFERROR(IF($E402="","",IF($G402&gt;$E402,($E402/$G402)-1,"")),"")</f>
      </c>
      <c r="I402" s="159" t="str">
        <f t="shared" si="97"/>
        <v/>
      </c>
      <c r="J402" s="160" t="str">
        <f>IFERROR(IF($F402="","",VLOOKUP($F402,'Data Mercado'!$A$7:$I$300,3,0)),"ND")</f>
      </c>
      <c r="K402" s="161" t="str">
        <f>IFERROR(IF($E402="","",IF($J402&gt;$E402,($E402/$J402)-1,"")),"")</f>
      </c>
      <c r="L402" s="159" t="str">
        <f t="shared" si="99"/>
        <v/>
      </c>
      <c r="M402" s="160" t="str">
        <f>IFERROR(IF($F402="","",VLOOKUP($F402,'Data Mercado'!$A$7:$I$300,4,0)),"ND")</f>
      </c>
      <c r="N402" s="161" t="str">
        <f>IFERROR(IF($E402="","",IF($M402&gt;$E402,($E402/$M402)-1,"")),"")</f>
      </c>
      <c r="O402" s="159" t="str">
        <f t="shared" si="101"/>
        <v/>
      </c>
      <c r="P402" s="160" t="str">
        <f>IFERROR(IF($F402="","",VLOOKUP($F402,'Data Mercado'!$A$7:$I$300,5,0)),"ND")</f>
      </c>
      <c r="Q402" s="161" t="str">
        <f>IFERROR(IF($E402="","",IF($P402&gt;$E402,($E402/$P402)-1,"")),"")</f>
      </c>
      <c r="R402" s="159" t="str">
        <f t="shared" si="103"/>
        <v/>
      </c>
      <c r="S402" s="160" t="str">
        <f>IFERROR(IF($F402="","",VLOOKUP($F402,'Data Mercado'!$A$7:$I$300,6,0)),"ND")</f>
      </c>
      <c r="T402" s="161" t="str">
        <f>IFERROR(IF($E402="","",IF($S402&gt;$E402,($E402/$S402)-1,"")),"")</f>
      </c>
      <c r="U402" s="159" t="str">
        <f t="shared" si="105"/>
        <v/>
      </c>
      <c r="V402" s="160" t="str">
        <f>IFERROR(IF($F402="","",VLOOKUP($F402,'Data Mercado'!$A$7:$I$300,7,0)),"ND")</f>
      </c>
      <c r="W402" s="161" t="str">
        <f>IFERROR(IF($E402="","",IF($V402&gt;$E402,($E402/$V402)-1,"")),"")</f>
      </c>
      <c r="X402" s="159" t="str">
        <f t="shared" si="107"/>
        <v/>
      </c>
      <c r="Y402" s="160" t="str">
        <f>IFERROR(IF($F402="","",VLOOKUP($F402,'Data Mercado'!$A$7:$I$300,8,0)),"ND")</f>
      </c>
      <c r="Z402" s="161" t="str">
        <f>IFERROR(IF($E402="","",IF($Y402&gt;$E402,($E402/$Y402)-1,"")),"")</f>
      </c>
      <c r="AA402" s="159" t="str">
        <f t="shared" si="109"/>
        <v/>
      </c>
      <c r="AB402" s="160" t="str">
        <f>IFERROR(IF($F402="","",VLOOKUP($F402,'Data Mercado'!$A$7:$I$300,9,0)),"ND")</f>
      </c>
      <c r="AC402" s="161" t="str">
        <f>IFERROR(IF($E402="","",IF($AB402&gt;$E402,($E402/$AB402)-1,"")),"")</f>
      </c>
      <c r="AD402" s="159" t="str">
        <f t="shared" si="111"/>
        <v/>
      </c>
    </row>
    <row r="403" spans="1:30" s="162" customFormat="1" ht="19" customHeight="1">
      <c r="A403" s="164"/>
      <c r="B403" s="165"/>
      <c r="C403" s="143"/>
      <c r="D403" s="143"/>
      <c r="E403" s="196"/>
      <c r="F403" s="160"/>
      <c r="G403" s="160" t="str">
        <f>IFERROR(IF($F403="","",VLOOKUP($F403,'Data Mercado'!$A$7:$I$300,2,0)),"ND")</f>
      </c>
      <c r="H403" s="161" t="str">
        <f>IFERROR(IF($E403="","",IF($G403&gt;$E403,($E403/$G403)-1,"")),"")</f>
      </c>
      <c r="I403" s="159" t="str">
        <f t="shared" si="97"/>
        <v/>
      </c>
      <c r="J403" s="160" t="str">
        <f>IFERROR(IF($F403="","",VLOOKUP($F403,'Data Mercado'!$A$7:$I$300,3,0)),"ND")</f>
      </c>
      <c r="K403" s="161" t="str">
        <f>IFERROR(IF($E403="","",IF($J403&gt;$E403,($E403/$J403)-1,"")),"")</f>
      </c>
      <c r="L403" s="159" t="str">
        <f t="shared" si="99"/>
        <v/>
      </c>
      <c r="M403" s="160" t="str">
        <f>IFERROR(IF($F403="","",VLOOKUP($F403,'Data Mercado'!$A$7:$I$300,4,0)),"ND")</f>
      </c>
      <c r="N403" s="161" t="str">
        <f>IFERROR(IF($E403="","",IF($M403&gt;$E403,($E403/$M403)-1,"")),"")</f>
      </c>
      <c r="O403" s="159" t="str">
        <f t="shared" si="101"/>
        <v/>
      </c>
      <c r="P403" s="160" t="str">
        <f>IFERROR(IF($F403="","",VLOOKUP($F403,'Data Mercado'!$A$7:$I$300,5,0)),"ND")</f>
      </c>
      <c r="Q403" s="161" t="str">
        <f>IFERROR(IF($E403="","",IF($P403&gt;$E403,($E403/$P403)-1,"")),"")</f>
      </c>
      <c r="R403" s="159" t="str">
        <f t="shared" si="103"/>
        <v/>
      </c>
      <c r="S403" s="160" t="str">
        <f>IFERROR(IF($F403="","",VLOOKUP($F403,'Data Mercado'!$A$7:$I$300,6,0)),"ND")</f>
      </c>
      <c r="T403" s="161" t="str">
        <f>IFERROR(IF($E403="","",IF($S403&gt;$E403,($E403/$S403)-1,"")),"")</f>
      </c>
      <c r="U403" s="159" t="str">
        <f t="shared" si="105"/>
        <v/>
      </c>
      <c r="V403" s="160" t="str">
        <f>IFERROR(IF($F403="","",VLOOKUP($F403,'Data Mercado'!$A$7:$I$300,7,0)),"ND")</f>
      </c>
      <c r="W403" s="161" t="str">
        <f>IFERROR(IF($E403="","",IF($V403&gt;$E403,($E403/$V403)-1,"")),"")</f>
      </c>
      <c r="X403" s="159" t="str">
        <f t="shared" si="107"/>
        <v/>
      </c>
      <c r="Y403" s="160" t="str">
        <f>IFERROR(IF($F403="","",VLOOKUP($F403,'Data Mercado'!$A$7:$I$300,8,0)),"ND")</f>
      </c>
      <c r="Z403" s="161" t="str">
        <f>IFERROR(IF($E403="","",IF($Y403&gt;$E403,($E403/$Y403)-1,"")),"")</f>
      </c>
      <c r="AA403" s="159" t="str">
        <f t="shared" si="109"/>
        <v/>
      </c>
      <c r="AB403" s="160" t="str">
        <f>IFERROR(IF($F403="","",VLOOKUP($F403,'Data Mercado'!$A$7:$I$300,9,0)),"ND")</f>
      </c>
      <c r="AC403" s="161" t="str">
        <f>IFERROR(IF($E403="","",IF($AB403&gt;$E403,($E403/$AB403)-1,"")),"")</f>
      </c>
      <c r="AD403" s="159" t="str">
        <f t="shared" si="111"/>
        <v/>
      </c>
    </row>
    <row r="404" spans="1:30" s="162" customFormat="1" ht="19" customHeight="1">
      <c r="A404" s="164"/>
      <c r="B404" s="165"/>
      <c r="C404" s="143"/>
      <c r="D404" s="143"/>
      <c r="E404" s="196"/>
      <c r="F404" s="160"/>
      <c r="G404" s="160" t="str">
        <f>IFERROR(IF($F404="","",VLOOKUP($F404,'Data Mercado'!$A$7:$I$300,2,0)),"ND")</f>
      </c>
      <c r="H404" s="161" t="str">
        <f>IFERROR(IF($E404="","",IF($G404&gt;$E404,($E404/$G404)-1,"")),"")</f>
      </c>
      <c r="I404" s="159" t="str">
        <f t="shared" si="97"/>
        <v/>
      </c>
      <c r="J404" s="160" t="str">
        <f>IFERROR(IF($F404="","",VLOOKUP($F404,'Data Mercado'!$A$7:$I$300,3,0)),"ND")</f>
      </c>
      <c r="K404" s="161" t="str">
        <f>IFERROR(IF($E404="","",IF($J404&gt;$E404,($E404/$J404)-1,"")),"")</f>
      </c>
      <c r="L404" s="159" t="str">
        <f t="shared" si="99"/>
        <v/>
      </c>
      <c r="M404" s="160" t="str">
        <f>IFERROR(IF($F404="","",VLOOKUP($F404,'Data Mercado'!$A$7:$I$300,4,0)),"ND")</f>
      </c>
      <c r="N404" s="161" t="str">
        <f>IFERROR(IF($E404="","",IF($M404&gt;$E404,($E404/$M404)-1,"")),"")</f>
      </c>
      <c r="O404" s="159" t="str">
        <f t="shared" si="101"/>
        <v/>
      </c>
      <c r="P404" s="160" t="str">
        <f>IFERROR(IF($F404="","",VLOOKUP($F404,'Data Mercado'!$A$7:$I$300,5,0)),"ND")</f>
      </c>
      <c r="Q404" s="161" t="str">
        <f>IFERROR(IF($E404="","",IF($P404&gt;$E404,($E404/$P404)-1,"")),"")</f>
      </c>
      <c r="R404" s="159" t="str">
        <f t="shared" si="103"/>
        <v/>
      </c>
      <c r="S404" s="160" t="str">
        <f>IFERROR(IF($F404="","",VLOOKUP($F404,'Data Mercado'!$A$7:$I$300,6,0)),"ND")</f>
      </c>
      <c r="T404" s="161" t="str">
        <f>IFERROR(IF($E404="","",IF($S404&gt;$E404,($E404/$S404)-1,"")),"")</f>
      </c>
      <c r="U404" s="159" t="str">
        <f t="shared" si="105"/>
        <v/>
      </c>
      <c r="V404" s="160" t="str">
        <f>IFERROR(IF($F404="","",VLOOKUP($F404,'Data Mercado'!$A$7:$I$300,7,0)),"ND")</f>
      </c>
      <c r="W404" s="161" t="str">
        <f>IFERROR(IF($E404="","",IF($V404&gt;$E404,($E404/$V404)-1,"")),"")</f>
      </c>
      <c r="X404" s="159" t="str">
        <f t="shared" si="107"/>
        <v/>
      </c>
      <c r="Y404" s="160" t="str">
        <f>IFERROR(IF($F404="","",VLOOKUP($F404,'Data Mercado'!$A$7:$I$300,8,0)),"ND")</f>
      </c>
      <c r="Z404" s="161" t="str">
        <f>IFERROR(IF($E404="","",IF($Y404&gt;$E404,($E404/$Y404)-1,"")),"")</f>
      </c>
      <c r="AA404" s="159" t="str">
        <f t="shared" si="109"/>
        <v/>
      </c>
      <c r="AB404" s="160" t="str">
        <f>IFERROR(IF($F404="","",VLOOKUP($F404,'Data Mercado'!$A$7:$I$300,9,0)),"ND")</f>
      </c>
      <c r="AC404" s="161" t="str">
        <f>IFERROR(IF($E404="","",IF($AB404&gt;$E404,($E404/$AB404)-1,"")),"")</f>
      </c>
      <c r="AD404" s="159" t="str">
        <f t="shared" si="111"/>
        <v/>
      </c>
    </row>
    <row r="405" spans="1:30" s="162" customFormat="1" ht="19" customHeight="1">
      <c r="A405" s="164"/>
      <c r="B405" s="165"/>
      <c r="C405" s="143"/>
      <c r="D405" s="143"/>
      <c r="E405" s="196"/>
      <c r="F405" s="160"/>
      <c r="G405" s="160" t="str">
        <f>IFERROR(IF($F405="","",VLOOKUP($F405,'Data Mercado'!$A$7:$I$300,2,0)),"ND")</f>
      </c>
      <c r="H405" s="161" t="str">
        <f>IFERROR(IF($E405="","",IF($G405&gt;$E405,($E405/$G405)-1,"")),"")</f>
      </c>
      <c r="I405" s="159" t="str">
        <f t="shared" si="97"/>
        <v/>
      </c>
      <c r="J405" s="160" t="str">
        <f>IFERROR(IF($F405="","",VLOOKUP($F405,'Data Mercado'!$A$7:$I$300,3,0)),"ND")</f>
      </c>
      <c r="K405" s="161" t="str">
        <f>IFERROR(IF($E405="","",IF($J405&gt;$E405,($E405/$J405)-1,"")),"")</f>
      </c>
      <c r="L405" s="159" t="str">
        <f t="shared" si="99"/>
        <v/>
      </c>
      <c r="M405" s="160" t="str">
        <f>IFERROR(IF($F405="","",VLOOKUP($F405,'Data Mercado'!$A$7:$I$300,4,0)),"ND")</f>
      </c>
      <c r="N405" s="161" t="str">
        <f>IFERROR(IF($E405="","",IF($M405&gt;$E405,($E405/$M405)-1,"")),"")</f>
      </c>
      <c r="O405" s="159" t="str">
        <f t="shared" si="101"/>
        <v/>
      </c>
      <c r="P405" s="160" t="str">
        <f>IFERROR(IF($F405="","",VLOOKUP($F405,'Data Mercado'!$A$7:$I$300,5,0)),"ND")</f>
      </c>
      <c r="Q405" s="161" t="str">
        <f>IFERROR(IF($E405="","",IF($P405&gt;$E405,($E405/$P405)-1,"")),"")</f>
      </c>
      <c r="R405" s="159" t="str">
        <f t="shared" si="103"/>
        <v/>
      </c>
      <c r="S405" s="160" t="str">
        <f>IFERROR(IF($F405="","",VLOOKUP($F405,'Data Mercado'!$A$7:$I$300,6,0)),"ND")</f>
      </c>
      <c r="T405" s="161" t="str">
        <f>IFERROR(IF($E405="","",IF($S405&gt;$E405,($E405/$S405)-1,"")),"")</f>
      </c>
      <c r="U405" s="159" t="str">
        <f t="shared" si="105"/>
        <v/>
      </c>
      <c r="V405" s="160" t="str">
        <f>IFERROR(IF($F405="","",VLOOKUP($F405,'Data Mercado'!$A$7:$I$300,7,0)),"ND")</f>
      </c>
      <c r="W405" s="161" t="str">
        <f>IFERROR(IF($E405="","",IF($V405&gt;$E405,($E405/$V405)-1,"")),"")</f>
      </c>
      <c r="X405" s="159" t="str">
        <f t="shared" si="107"/>
        <v/>
      </c>
      <c r="Y405" s="160" t="str">
        <f>IFERROR(IF($F405="","",VLOOKUP($F405,'Data Mercado'!$A$7:$I$300,8,0)),"ND")</f>
      </c>
      <c r="Z405" s="161" t="str">
        <f>IFERROR(IF($E405="","",IF($Y405&gt;$E405,($E405/$Y405)-1,"")),"")</f>
      </c>
      <c r="AA405" s="159" t="str">
        <f t="shared" si="109"/>
        <v/>
      </c>
      <c r="AB405" s="160" t="str">
        <f>IFERROR(IF($F405="","",VLOOKUP($F405,'Data Mercado'!$A$7:$I$300,9,0)),"ND")</f>
      </c>
      <c r="AC405" s="161" t="str">
        <f>IFERROR(IF($E405="","",IF($AB405&gt;$E405,($E405/$AB405)-1,"")),"")</f>
      </c>
      <c r="AD405" s="159" t="str">
        <f t="shared" si="111"/>
        <v/>
      </c>
    </row>
    <row r="406" spans="1:30" s="162" customFormat="1" ht="19" customHeight="1">
      <c r="A406" s="164"/>
      <c r="B406" s="165"/>
      <c r="C406" s="143"/>
      <c r="D406" s="143"/>
      <c r="E406" s="196"/>
      <c r="F406" s="160"/>
      <c r="G406" s="160" t="str">
        <f>IFERROR(IF($F406="","",VLOOKUP($F406,'Data Mercado'!$A$7:$I$300,2,0)),"ND")</f>
      </c>
      <c r="H406" s="161" t="str">
        <f>IFERROR(IF($E406="","",IF($G406&gt;$E406,($E406/$G406)-1,"")),"")</f>
      </c>
      <c r="I406" s="159" t="str">
        <f t="shared" si="97"/>
        <v/>
      </c>
      <c r="J406" s="160" t="str">
        <f>IFERROR(IF($F406="","",VLOOKUP($F406,'Data Mercado'!$A$7:$I$300,3,0)),"ND")</f>
      </c>
      <c r="K406" s="161" t="str">
        <f>IFERROR(IF($E406="","",IF($J406&gt;$E406,($E406/$J406)-1,"")),"")</f>
      </c>
      <c r="L406" s="159" t="str">
        <f t="shared" si="99"/>
        <v/>
      </c>
      <c r="M406" s="160" t="str">
        <f>IFERROR(IF($F406="","",VLOOKUP($F406,'Data Mercado'!$A$7:$I$300,4,0)),"ND")</f>
      </c>
      <c r="N406" s="161" t="str">
        <f>IFERROR(IF($E406="","",IF($M406&gt;$E406,($E406/$M406)-1,"")),"")</f>
      </c>
      <c r="O406" s="159" t="str">
        <f t="shared" si="101"/>
        <v/>
      </c>
      <c r="P406" s="160" t="str">
        <f>IFERROR(IF($F406="","",VLOOKUP($F406,'Data Mercado'!$A$7:$I$300,5,0)),"ND")</f>
      </c>
      <c r="Q406" s="161" t="str">
        <f>IFERROR(IF($E406="","",IF($P406&gt;$E406,($E406/$P406)-1,"")),"")</f>
      </c>
      <c r="R406" s="159" t="str">
        <f t="shared" si="103"/>
        <v/>
      </c>
      <c r="S406" s="160" t="str">
        <f>IFERROR(IF($F406="","",VLOOKUP($F406,'Data Mercado'!$A$7:$I$300,6,0)),"ND")</f>
      </c>
      <c r="T406" s="161" t="str">
        <f>IFERROR(IF($E406="","",IF($S406&gt;$E406,($E406/$S406)-1,"")),"")</f>
      </c>
      <c r="U406" s="159" t="str">
        <f t="shared" si="105"/>
        <v/>
      </c>
      <c r="V406" s="160" t="str">
        <f>IFERROR(IF($F406="","",VLOOKUP($F406,'Data Mercado'!$A$7:$I$300,7,0)),"ND")</f>
      </c>
      <c r="W406" s="161" t="str">
        <f>IFERROR(IF($E406="","",IF($V406&gt;$E406,($E406/$V406)-1,"")),"")</f>
      </c>
      <c r="X406" s="159" t="str">
        <f t="shared" si="107"/>
        <v/>
      </c>
      <c r="Y406" s="160" t="str">
        <f>IFERROR(IF($F406="","",VLOOKUP($F406,'Data Mercado'!$A$7:$I$300,8,0)),"ND")</f>
      </c>
      <c r="Z406" s="161" t="str">
        <f>IFERROR(IF($E406="","",IF($Y406&gt;$E406,($E406/$Y406)-1,"")),"")</f>
      </c>
      <c r="AA406" s="159" t="str">
        <f t="shared" si="109"/>
        <v/>
      </c>
      <c r="AB406" s="160" t="str">
        <f>IFERROR(IF($F406="","",VLOOKUP($F406,'Data Mercado'!$A$7:$I$300,9,0)),"ND")</f>
      </c>
      <c r="AC406" s="161" t="str">
        <f>IFERROR(IF($E406="","",IF($AB406&gt;$E406,($E406/$AB406)-1,"")),"")</f>
      </c>
      <c r="AD406" s="159" t="str">
        <f t="shared" si="111"/>
        <v/>
      </c>
    </row>
    <row r="407" spans="1:30" s="162" customFormat="1" ht="19" customHeight="1">
      <c r="A407" s="164"/>
      <c r="B407" s="165"/>
      <c r="C407" s="143"/>
      <c r="D407" s="143"/>
      <c r="E407" s="196"/>
      <c r="F407" s="160"/>
      <c r="G407" s="160" t="str">
        <f>IFERROR(IF($F407="","",VLOOKUP($F407,'Data Mercado'!$A$7:$I$300,2,0)),"ND")</f>
      </c>
      <c r="H407" s="161" t="str">
        <f>IFERROR(IF($E407="","",IF($G407&gt;$E407,($E407/$G407)-1,"")),"")</f>
      </c>
      <c r="I407" s="159" t="str">
        <f t="shared" si="97"/>
        <v/>
      </c>
      <c r="J407" s="160" t="str">
        <f>IFERROR(IF($F407="","",VLOOKUP($F407,'Data Mercado'!$A$7:$I$300,3,0)),"ND")</f>
      </c>
      <c r="K407" s="161" t="str">
        <f>IFERROR(IF($E407="","",IF($J407&gt;$E407,($E407/$J407)-1,"")),"")</f>
      </c>
      <c r="L407" s="159" t="str">
        <f t="shared" si="99"/>
        <v/>
      </c>
      <c r="M407" s="160" t="str">
        <f>IFERROR(IF($F407="","",VLOOKUP($F407,'Data Mercado'!$A$7:$I$300,4,0)),"ND")</f>
      </c>
      <c r="N407" s="161" t="str">
        <f>IFERROR(IF($E407="","",IF($M407&gt;$E407,($E407/$M407)-1,"")),"")</f>
      </c>
      <c r="O407" s="159" t="str">
        <f t="shared" si="101"/>
        <v/>
      </c>
      <c r="P407" s="160" t="str">
        <f>IFERROR(IF($F407="","",VLOOKUP($F407,'Data Mercado'!$A$7:$I$300,5,0)),"ND")</f>
      </c>
      <c r="Q407" s="161" t="str">
        <f>IFERROR(IF($E407="","",IF($P407&gt;$E407,($E407/$P407)-1,"")),"")</f>
      </c>
      <c r="R407" s="159" t="str">
        <f t="shared" si="103"/>
        <v/>
      </c>
      <c r="S407" s="160" t="str">
        <f>IFERROR(IF($F407="","",VLOOKUP($F407,'Data Mercado'!$A$7:$I$300,6,0)),"ND")</f>
      </c>
      <c r="T407" s="161" t="str">
        <f>IFERROR(IF($E407="","",IF($S407&gt;$E407,($E407/$S407)-1,"")),"")</f>
      </c>
      <c r="U407" s="159" t="str">
        <f t="shared" si="105"/>
        <v/>
      </c>
      <c r="V407" s="160" t="str">
        <f>IFERROR(IF($F407="","",VLOOKUP($F407,'Data Mercado'!$A$7:$I$300,7,0)),"ND")</f>
      </c>
      <c r="W407" s="161" t="str">
        <f>IFERROR(IF($E407="","",IF($V407&gt;$E407,($E407/$V407)-1,"")),"")</f>
      </c>
      <c r="X407" s="159" t="str">
        <f t="shared" si="107"/>
        <v/>
      </c>
      <c r="Y407" s="160" t="str">
        <f>IFERROR(IF($F407="","",VLOOKUP($F407,'Data Mercado'!$A$7:$I$300,8,0)),"ND")</f>
      </c>
      <c r="Z407" s="161" t="str">
        <f>IFERROR(IF($E407="","",IF($Y407&gt;$E407,($E407/$Y407)-1,"")),"")</f>
      </c>
      <c r="AA407" s="159" t="str">
        <f t="shared" si="109"/>
        <v/>
      </c>
      <c r="AB407" s="160" t="str">
        <f>IFERROR(IF($F407="","",VLOOKUP($F407,'Data Mercado'!$A$7:$I$300,9,0)),"ND")</f>
      </c>
      <c r="AC407" s="161" t="str">
        <f>IFERROR(IF($E407="","",IF($AB407&gt;$E407,($E407/$AB407)-1,"")),"")</f>
      </c>
      <c r="AD407" s="159" t="str">
        <f t="shared" si="111"/>
        <v/>
      </c>
    </row>
    <row r="408" spans="1:30" s="162" customFormat="1" ht="19" customHeight="1">
      <c r="A408" s="164"/>
      <c r="B408" s="165"/>
      <c r="C408" s="143"/>
      <c r="D408" s="143"/>
      <c r="E408" s="196"/>
      <c r="F408" s="160"/>
      <c r="G408" s="160" t="str">
        <f>IFERROR(IF($F408="","",VLOOKUP($F408,'Data Mercado'!$A$7:$I$300,2,0)),"ND")</f>
      </c>
      <c r="H408" s="161" t="str">
        <f>IFERROR(IF($E408="","",IF($G408&gt;$E408,($E408/$G408)-1,"")),"")</f>
      </c>
      <c r="I408" s="159" t="str">
        <f t="shared" si="97"/>
        <v/>
      </c>
      <c r="J408" s="160" t="str">
        <f>IFERROR(IF($F408="","",VLOOKUP($F408,'Data Mercado'!$A$7:$I$300,3,0)),"ND")</f>
      </c>
      <c r="K408" s="161" t="str">
        <f>IFERROR(IF($E408="","",IF($J408&gt;$E408,($E408/$J408)-1,"")),"")</f>
      </c>
      <c r="L408" s="159" t="str">
        <f t="shared" si="99"/>
        <v/>
      </c>
      <c r="M408" s="160" t="str">
        <f>IFERROR(IF($F408="","",VLOOKUP($F408,'Data Mercado'!$A$7:$I$300,4,0)),"ND")</f>
      </c>
      <c r="N408" s="161" t="str">
        <f>IFERROR(IF($E408="","",IF($M408&gt;$E408,($E408/$M408)-1,"")),"")</f>
      </c>
      <c r="O408" s="159" t="str">
        <f t="shared" si="101"/>
        <v/>
      </c>
      <c r="P408" s="160" t="str">
        <f>IFERROR(IF($F408="","",VLOOKUP($F408,'Data Mercado'!$A$7:$I$300,5,0)),"ND")</f>
      </c>
      <c r="Q408" s="161" t="str">
        <f>IFERROR(IF($E408="","",IF($P408&gt;$E408,($E408/$P408)-1,"")),"")</f>
      </c>
      <c r="R408" s="159" t="str">
        <f t="shared" si="103"/>
        <v/>
      </c>
      <c r="S408" s="160" t="str">
        <f>IFERROR(IF($F408="","",VLOOKUP($F408,'Data Mercado'!$A$7:$I$300,6,0)),"ND")</f>
      </c>
      <c r="T408" s="161" t="str">
        <f>IFERROR(IF($E408="","",IF($S408&gt;$E408,($E408/$S408)-1,"")),"")</f>
      </c>
      <c r="U408" s="159" t="str">
        <f t="shared" si="105"/>
        <v/>
      </c>
      <c r="V408" s="160" t="str">
        <f>IFERROR(IF($F408="","",VLOOKUP($F408,'Data Mercado'!$A$7:$I$300,7,0)),"ND")</f>
      </c>
      <c r="W408" s="161" t="str">
        <f>IFERROR(IF($E408="","",IF($V408&gt;$E408,($E408/$V408)-1,"")),"")</f>
      </c>
      <c r="X408" s="159" t="str">
        <f t="shared" si="107"/>
        <v/>
      </c>
      <c r="Y408" s="160" t="str">
        <f>IFERROR(IF($F408="","",VLOOKUP($F408,'Data Mercado'!$A$7:$I$300,8,0)),"ND")</f>
      </c>
      <c r="Z408" s="161" t="str">
        <f>IFERROR(IF($E408="","",IF($Y408&gt;$E408,($E408/$Y408)-1,"")),"")</f>
      </c>
      <c r="AA408" s="159" t="str">
        <f t="shared" si="109"/>
        <v/>
      </c>
      <c r="AB408" s="160" t="str">
        <f>IFERROR(IF($F408="","",VLOOKUP($F408,'Data Mercado'!$A$7:$I$300,9,0)),"ND")</f>
      </c>
      <c r="AC408" s="161" t="str">
        <f>IFERROR(IF($E408="","",IF($AB408&gt;$E408,($E408/$AB408)-1,"")),"")</f>
      </c>
      <c r="AD408" s="159" t="str">
        <f t="shared" si="111"/>
        <v/>
      </c>
    </row>
    <row r="409" spans="1:30" s="162" customFormat="1" ht="19" customHeight="1">
      <c r="A409" s="164"/>
      <c r="B409" s="165"/>
      <c r="C409" s="143"/>
      <c r="D409" s="143"/>
      <c r="E409" s="196"/>
      <c r="F409" s="160"/>
      <c r="G409" s="160" t="str">
        <f>IFERROR(IF($F409="","",VLOOKUP($F409,'Data Mercado'!$A$7:$I$300,2,0)),"ND")</f>
      </c>
      <c r="H409" s="161" t="str">
        <f>IFERROR(IF($E409="","",IF($G409&gt;$E409,($E409/$G409)-1,"")),"")</f>
      </c>
      <c r="I409" s="159" t="str">
        <f t="shared" si="97"/>
        <v/>
      </c>
      <c r="J409" s="160" t="str">
        <f>IFERROR(IF($F409="","",VLOOKUP($F409,'Data Mercado'!$A$7:$I$300,3,0)),"ND")</f>
      </c>
      <c r="K409" s="161" t="str">
        <f>IFERROR(IF($E409="","",IF($J409&gt;$E409,($E409/$J409)-1,"")),"")</f>
      </c>
      <c r="L409" s="159" t="str">
        <f t="shared" si="99"/>
        <v/>
      </c>
      <c r="M409" s="160" t="str">
        <f>IFERROR(IF($F409="","",VLOOKUP($F409,'Data Mercado'!$A$7:$I$300,4,0)),"ND")</f>
      </c>
      <c r="N409" s="161" t="str">
        <f>IFERROR(IF($E409="","",IF($M409&gt;$E409,($E409/$M409)-1,"")),"")</f>
      </c>
      <c r="O409" s="159" t="str">
        <f t="shared" si="101"/>
        <v/>
      </c>
      <c r="P409" s="160" t="str">
        <f>IFERROR(IF($F409="","",VLOOKUP($F409,'Data Mercado'!$A$7:$I$300,5,0)),"ND")</f>
      </c>
      <c r="Q409" s="161" t="str">
        <f>IFERROR(IF($E409="","",IF($P409&gt;$E409,($E409/$P409)-1,"")),"")</f>
      </c>
      <c r="R409" s="159" t="str">
        <f t="shared" si="103"/>
        <v/>
      </c>
      <c r="S409" s="160" t="str">
        <f>IFERROR(IF($F409="","",VLOOKUP($F409,'Data Mercado'!$A$7:$I$300,6,0)),"ND")</f>
      </c>
      <c r="T409" s="161" t="str">
        <f>IFERROR(IF($E409="","",IF($S409&gt;$E409,($E409/$S409)-1,"")),"")</f>
      </c>
      <c r="U409" s="159" t="str">
        <f t="shared" si="105"/>
        <v/>
      </c>
      <c r="V409" s="160" t="str">
        <f>IFERROR(IF($F409="","",VLOOKUP($F409,'Data Mercado'!$A$7:$I$300,7,0)),"ND")</f>
      </c>
      <c r="W409" s="161" t="str">
        <f>IFERROR(IF($E409="","",IF($V409&gt;$E409,($E409/$V409)-1,"")),"")</f>
      </c>
      <c r="X409" s="159" t="str">
        <f t="shared" si="107"/>
        <v/>
      </c>
      <c r="Y409" s="160" t="str">
        <f>IFERROR(IF($F409="","",VLOOKUP($F409,'Data Mercado'!$A$7:$I$300,8,0)),"ND")</f>
      </c>
      <c r="Z409" s="161" t="str">
        <f>IFERROR(IF($E409="","",IF($Y409&gt;$E409,($E409/$Y409)-1,"")),"")</f>
      </c>
      <c r="AA409" s="159" t="str">
        <f t="shared" si="109"/>
        <v/>
      </c>
      <c r="AB409" s="160" t="str">
        <f>IFERROR(IF($F409="","",VLOOKUP($F409,'Data Mercado'!$A$7:$I$300,9,0)),"ND")</f>
      </c>
      <c r="AC409" s="161" t="str">
        <f>IFERROR(IF($E409="","",IF($AB409&gt;$E409,($E409/$AB409)-1,"")),"")</f>
      </c>
      <c r="AD409" s="159" t="str">
        <f t="shared" si="111"/>
        <v/>
      </c>
    </row>
    <row r="410" spans="1:30" s="162" customFormat="1" ht="19" customHeight="1">
      <c r="A410" s="164"/>
      <c r="B410" s="165"/>
      <c r="C410" s="143"/>
      <c r="D410" s="143"/>
      <c r="E410" s="196"/>
      <c r="F410" s="160"/>
      <c r="G410" s="160" t="str">
        <f>IFERROR(IF($F410="","",VLOOKUP($F410,'Data Mercado'!$A$7:$I$300,2,0)),"ND")</f>
      </c>
      <c r="H410" s="161" t="str">
        <f>IFERROR(IF($E410="","",IF($G410&gt;$E410,($E410/$G410)-1,"")),"")</f>
      </c>
      <c r="I410" s="159" t="str">
        <f t="shared" si="97"/>
        <v/>
      </c>
      <c r="J410" s="160" t="str">
        <f>IFERROR(IF($F410="","",VLOOKUP($F410,'Data Mercado'!$A$7:$I$300,3,0)),"ND")</f>
      </c>
      <c r="K410" s="161" t="str">
        <f>IFERROR(IF($E410="","",IF($J410&gt;$E410,($E410/$J410)-1,"")),"")</f>
      </c>
      <c r="L410" s="159" t="str">
        <f t="shared" si="99"/>
        <v/>
      </c>
      <c r="M410" s="160" t="str">
        <f>IFERROR(IF($F410="","",VLOOKUP($F410,'Data Mercado'!$A$7:$I$300,4,0)),"ND")</f>
      </c>
      <c r="N410" s="161" t="str">
        <f>IFERROR(IF($E410="","",IF($M410&gt;$E410,($E410/$M410)-1,"")),"")</f>
      </c>
      <c r="O410" s="159" t="str">
        <f t="shared" si="101"/>
        <v/>
      </c>
      <c r="P410" s="160" t="str">
        <f>IFERROR(IF($F410="","",VLOOKUP($F410,'Data Mercado'!$A$7:$I$300,5,0)),"ND")</f>
      </c>
      <c r="Q410" s="161" t="str">
        <f>IFERROR(IF($E410="","",IF($P410&gt;$E410,($E410/$P410)-1,"")),"")</f>
      </c>
      <c r="R410" s="159" t="str">
        <f t="shared" si="103"/>
        <v/>
      </c>
      <c r="S410" s="160" t="str">
        <f>IFERROR(IF($F410="","",VLOOKUP($F410,'Data Mercado'!$A$7:$I$300,6,0)),"ND")</f>
      </c>
      <c r="T410" s="161" t="str">
        <f>IFERROR(IF($E410="","",IF($S410&gt;$E410,($E410/$S410)-1,"")),"")</f>
      </c>
      <c r="U410" s="159" t="str">
        <f t="shared" si="105"/>
        <v/>
      </c>
      <c r="V410" s="160" t="str">
        <f>IFERROR(IF($F410="","",VLOOKUP($F410,'Data Mercado'!$A$7:$I$300,7,0)),"ND")</f>
      </c>
      <c r="W410" s="161" t="str">
        <f>IFERROR(IF($E410="","",IF($V410&gt;$E410,($E410/$V410)-1,"")),"")</f>
      </c>
      <c r="X410" s="159" t="str">
        <f t="shared" si="107"/>
        <v/>
      </c>
      <c r="Y410" s="160" t="str">
        <f>IFERROR(IF($F410="","",VLOOKUP($F410,'Data Mercado'!$A$7:$I$300,8,0)),"ND")</f>
      </c>
      <c r="Z410" s="161" t="str">
        <f>IFERROR(IF($E410="","",IF($Y410&gt;$E410,($E410/$Y410)-1,"")),"")</f>
      </c>
      <c r="AA410" s="159" t="str">
        <f t="shared" si="109"/>
        <v/>
      </c>
      <c r="AB410" s="160" t="str">
        <f>IFERROR(IF($F410="","",VLOOKUP($F410,'Data Mercado'!$A$7:$I$300,9,0)),"ND")</f>
      </c>
      <c r="AC410" s="161" t="str">
        <f>IFERROR(IF($E410="","",IF($AB410&gt;$E410,($E410/$AB410)-1,"")),"")</f>
      </c>
      <c r="AD410" s="159" t="str">
        <f t="shared" si="111"/>
        <v/>
      </c>
    </row>
    <row r="411" spans="1:30" s="162" customFormat="1" ht="19" customHeight="1">
      <c r="A411" s="164"/>
      <c r="B411" s="165"/>
      <c r="C411" s="143"/>
      <c r="D411" s="143"/>
      <c r="E411" s="196"/>
      <c r="F411" s="160"/>
      <c r="G411" s="160" t="str">
        <f>IFERROR(IF($F411="","",VLOOKUP($F411,'Data Mercado'!$A$7:$I$300,2,0)),"ND")</f>
      </c>
      <c r="H411" s="161" t="str">
        <f>IFERROR(IF($E411="","",IF($G411&gt;$E411,($E411/$G411)-1,"")),"")</f>
      </c>
      <c r="I411" s="159" t="str">
        <f t="shared" si="97"/>
        <v/>
      </c>
      <c r="J411" s="160" t="str">
        <f>IFERROR(IF($F411="","",VLOOKUP($F411,'Data Mercado'!$A$7:$I$300,3,0)),"ND")</f>
      </c>
      <c r="K411" s="161" t="str">
        <f>IFERROR(IF($E411="","",IF($J411&gt;$E411,($E411/$J411)-1,"")),"")</f>
      </c>
      <c r="L411" s="159" t="str">
        <f t="shared" si="99"/>
        <v/>
      </c>
      <c r="M411" s="160" t="str">
        <f>IFERROR(IF($F411="","",VLOOKUP($F411,'Data Mercado'!$A$7:$I$300,4,0)),"ND")</f>
      </c>
      <c r="N411" s="161" t="str">
        <f>IFERROR(IF($E411="","",IF($M411&gt;$E411,($E411/$M411)-1,"")),"")</f>
      </c>
      <c r="O411" s="159" t="str">
        <f t="shared" si="101"/>
        <v/>
      </c>
      <c r="P411" s="160" t="str">
        <f>IFERROR(IF($F411="","",VLOOKUP($F411,'Data Mercado'!$A$7:$I$300,5,0)),"ND")</f>
      </c>
      <c r="Q411" s="161" t="str">
        <f>IFERROR(IF($E411="","",IF($P411&gt;$E411,($E411/$P411)-1,"")),"")</f>
      </c>
      <c r="R411" s="159" t="str">
        <f t="shared" si="103"/>
        <v/>
      </c>
      <c r="S411" s="160" t="str">
        <f>IFERROR(IF($F411="","",VLOOKUP($F411,'Data Mercado'!$A$7:$I$300,6,0)),"ND")</f>
      </c>
      <c r="T411" s="161" t="str">
        <f>IFERROR(IF($E411="","",IF($S411&gt;$E411,($E411/$S411)-1,"")),"")</f>
      </c>
      <c r="U411" s="159" t="str">
        <f t="shared" si="105"/>
        <v/>
      </c>
      <c r="V411" s="160" t="str">
        <f>IFERROR(IF($F411="","",VLOOKUP($F411,'Data Mercado'!$A$7:$I$300,7,0)),"ND")</f>
      </c>
      <c r="W411" s="161" t="str">
        <f>IFERROR(IF($E411="","",IF($V411&gt;$E411,($E411/$V411)-1,"")),"")</f>
      </c>
      <c r="X411" s="159" t="str">
        <f t="shared" si="107"/>
        <v/>
      </c>
      <c r="Y411" s="160" t="str">
        <f>IFERROR(IF($F411="","",VLOOKUP($F411,'Data Mercado'!$A$7:$I$300,8,0)),"ND")</f>
      </c>
      <c r="Z411" s="161" t="str">
        <f>IFERROR(IF($E411="","",IF($Y411&gt;$E411,($E411/$Y411)-1,"")),"")</f>
      </c>
      <c r="AA411" s="159" t="str">
        <f t="shared" si="109"/>
        <v/>
      </c>
      <c r="AB411" s="160" t="str">
        <f>IFERROR(IF($F411="","",VLOOKUP($F411,'Data Mercado'!$A$7:$I$300,9,0)),"ND")</f>
      </c>
      <c r="AC411" s="161" t="str">
        <f>IFERROR(IF($E411="","",IF($AB411&gt;$E411,($E411/$AB411)-1,"")),"")</f>
      </c>
      <c r="AD411" s="159" t="str">
        <f t="shared" si="111"/>
        <v/>
      </c>
    </row>
    <row r="412" spans="1:30" s="162" customFormat="1" ht="19" customHeight="1">
      <c r="A412" s="164"/>
      <c r="B412" s="165"/>
      <c r="C412" s="143"/>
      <c r="D412" s="143"/>
      <c r="E412" s="196"/>
      <c r="F412" s="160"/>
      <c r="G412" s="160" t="str">
        <f>IFERROR(IF($F412="","",VLOOKUP($F412,'Data Mercado'!$A$7:$I$300,2,0)),"ND")</f>
      </c>
      <c r="H412" s="161" t="str">
        <f>IFERROR(IF($E412="","",IF($G412&gt;$E412,($E412/$G412)-1,"")),"")</f>
      </c>
      <c r="I412" s="159" t="str">
        <f t="shared" si="97"/>
        <v/>
      </c>
      <c r="J412" s="160" t="str">
        <f>IFERROR(IF($F412="","",VLOOKUP($F412,'Data Mercado'!$A$7:$I$300,3,0)),"ND")</f>
      </c>
      <c r="K412" s="161" t="str">
        <f>IFERROR(IF($E412="","",IF($J412&gt;$E412,($E412/$J412)-1,"")),"")</f>
      </c>
      <c r="L412" s="159" t="str">
        <f t="shared" si="99"/>
        <v/>
      </c>
      <c r="M412" s="160" t="str">
        <f>IFERROR(IF($F412="","",VLOOKUP($F412,'Data Mercado'!$A$7:$I$300,4,0)),"ND")</f>
      </c>
      <c r="N412" s="161" t="str">
        <f>IFERROR(IF($E412="","",IF($M412&gt;$E412,($E412/$M412)-1,"")),"")</f>
      </c>
      <c r="O412" s="159" t="str">
        <f t="shared" si="101"/>
        <v/>
      </c>
      <c r="P412" s="160" t="str">
        <f>IFERROR(IF($F412="","",VLOOKUP($F412,'Data Mercado'!$A$7:$I$300,5,0)),"ND")</f>
      </c>
      <c r="Q412" s="161" t="str">
        <f>IFERROR(IF($E412="","",IF($P412&gt;$E412,($E412/$P412)-1,"")),"")</f>
      </c>
      <c r="R412" s="159" t="str">
        <f t="shared" si="103"/>
        <v/>
      </c>
      <c r="S412" s="160" t="str">
        <f>IFERROR(IF($F412="","",VLOOKUP($F412,'Data Mercado'!$A$7:$I$300,6,0)),"ND")</f>
      </c>
      <c r="T412" s="161" t="str">
        <f>IFERROR(IF($E412="","",IF($S412&gt;$E412,($E412/$S412)-1,"")),"")</f>
      </c>
      <c r="U412" s="159" t="str">
        <f t="shared" si="105"/>
        <v/>
      </c>
      <c r="V412" s="160" t="str">
        <f>IFERROR(IF($F412="","",VLOOKUP($F412,'Data Mercado'!$A$7:$I$300,7,0)),"ND")</f>
      </c>
      <c r="W412" s="161" t="str">
        <f>IFERROR(IF($E412="","",IF($V412&gt;$E412,($E412/$V412)-1,"")),"")</f>
      </c>
      <c r="X412" s="159" t="str">
        <f t="shared" si="107"/>
        <v/>
      </c>
      <c r="Y412" s="160" t="str">
        <f>IFERROR(IF($F412="","",VLOOKUP($F412,'Data Mercado'!$A$7:$I$300,8,0)),"ND")</f>
      </c>
      <c r="Z412" s="161" t="str">
        <f>IFERROR(IF($E412="","",IF($Y412&gt;$E412,($E412/$Y412)-1,"")),"")</f>
      </c>
      <c r="AA412" s="159" t="str">
        <f t="shared" si="109"/>
        <v/>
      </c>
      <c r="AB412" s="160" t="str">
        <f>IFERROR(IF($F412="","",VLOOKUP($F412,'Data Mercado'!$A$7:$I$300,9,0)),"ND")</f>
      </c>
      <c r="AC412" s="161" t="str">
        <f>IFERROR(IF($E412="","",IF($AB412&gt;$E412,($E412/$AB412)-1,"")),"")</f>
      </c>
      <c r="AD412" s="159" t="str">
        <f t="shared" si="111"/>
        <v/>
      </c>
    </row>
    <row r="413" spans="1:30" s="162" customFormat="1" ht="19" customHeight="1">
      <c r="A413" s="164"/>
      <c r="B413" s="165"/>
      <c r="C413" s="143"/>
      <c r="D413" s="143"/>
      <c r="E413" s="196"/>
      <c r="F413" s="160"/>
      <c r="G413" s="160" t="str">
        <f>IFERROR(IF($F413="","",VLOOKUP($F413,'Data Mercado'!$A$7:$I$300,2,0)),"ND")</f>
      </c>
      <c r="H413" s="161" t="str">
        <f>IFERROR(IF($E413="","",IF($G413&gt;$E413,($E413/$G413)-1,"")),"")</f>
      </c>
      <c r="I413" s="159" t="str">
        <f t="shared" si="97"/>
        <v/>
      </c>
      <c r="J413" s="160" t="str">
        <f>IFERROR(IF($F413="","",VLOOKUP($F413,'Data Mercado'!$A$7:$I$300,3,0)),"ND")</f>
      </c>
      <c r="K413" s="161" t="str">
        <f>IFERROR(IF($E413="","",IF($J413&gt;$E413,($E413/$J413)-1,"")),"")</f>
      </c>
      <c r="L413" s="159" t="str">
        <f t="shared" si="99"/>
        <v/>
      </c>
      <c r="M413" s="160" t="str">
        <f>IFERROR(IF($F413="","",VLOOKUP($F413,'Data Mercado'!$A$7:$I$300,4,0)),"ND")</f>
      </c>
      <c r="N413" s="161" t="str">
        <f>IFERROR(IF($E413="","",IF($M413&gt;$E413,($E413/$M413)-1,"")),"")</f>
      </c>
      <c r="O413" s="159" t="str">
        <f t="shared" si="101"/>
        <v/>
      </c>
      <c r="P413" s="160" t="str">
        <f>IFERROR(IF($F413="","",VLOOKUP($F413,'Data Mercado'!$A$7:$I$300,5,0)),"ND")</f>
      </c>
      <c r="Q413" s="161" t="str">
        <f>IFERROR(IF($E413="","",IF($P413&gt;$E413,($E413/$P413)-1,"")),"")</f>
      </c>
      <c r="R413" s="159" t="str">
        <f t="shared" si="103"/>
        <v/>
      </c>
      <c r="S413" s="160" t="str">
        <f>IFERROR(IF($F413="","",VLOOKUP($F413,'Data Mercado'!$A$7:$I$300,6,0)),"ND")</f>
      </c>
      <c r="T413" s="161" t="str">
        <f>IFERROR(IF($E413="","",IF($S413&gt;$E413,($E413/$S413)-1,"")),"")</f>
      </c>
      <c r="U413" s="159" t="str">
        <f t="shared" si="105"/>
        <v/>
      </c>
      <c r="V413" s="160" t="str">
        <f>IFERROR(IF($F413="","",VLOOKUP($F413,'Data Mercado'!$A$7:$I$300,7,0)),"ND")</f>
      </c>
      <c r="W413" s="161" t="str">
        <f>IFERROR(IF($E413="","",IF($V413&gt;$E413,($E413/$V413)-1,"")),"")</f>
      </c>
      <c r="X413" s="159" t="str">
        <f t="shared" si="107"/>
        <v/>
      </c>
      <c r="Y413" s="160" t="str">
        <f>IFERROR(IF($F413="","",VLOOKUP($F413,'Data Mercado'!$A$7:$I$300,8,0)),"ND")</f>
      </c>
      <c r="Z413" s="161" t="str">
        <f>IFERROR(IF($E413="","",IF($Y413&gt;$E413,($E413/$Y413)-1,"")),"")</f>
      </c>
      <c r="AA413" s="159" t="str">
        <f t="shared" si="109"/>
        <v/>
      </c>
      <c r="AB413" s="160" t="str">
        <f>IFERROR(IF($F413="","",VLOOKUP($F413,'Data Mercado'!$A$7:$I$300,9,0)),"ND")</f>
      </c>
      <c r="AC413" s="161" t="str">
        <f>IFERROR(IF($E413="","",IF($AB413&gt;$E413,($E413/$AB413)-1,"")),"")</f>
      </c>
      <c r="AD413" s="159" t="str">
        <f t="shared" si="111"/>
        <v/>
      </c>
    </row>
    <row r="414" spans="1:30" s="162" customFormat="1" ht="19" customHeight="1">
      <c r="A414" s="164"/>
      <c r="B414" s="165"/>
      <c r="C414" s="143"/>
      <c r="D414" s="143"/>
      <c r="E414" s="196"/>
      <c r="F414" s="160"/>
      <c r="G414" s="160" t="str">
        <f>IFERROR(IF($F414="","",VLOOKUP($F414,'Data Mercado'!$A$7:$I$300,2,0)),"ND")</f>
      </c>
      <c r="H414" s="161" t="str">
        <f>IFERROR(IF($E414="","",IF($G414&gt;$E414,($E414/$G414)-1,"")),"")</f>
      </c>
      <c r="I414" s="159" t="str">
        <f t="shared" si="97"/>
        <v/>
      </c>
      <c r="J414" s="160" t="str">
        <f>IFERROR(IF($F414="","",VLOOKUP($F414,'Data Mercado'!$A$7:$I$300,3,0)),"ND")</f>
      </c>
      <c r="K414" s="161" t="str">
        <f>IFERROR(IF($E414="","",IF($J414&gt;$E414,($E414/$J414)-1,"")),"")</f>
      </c>
      <c r="L414" s="159" t="str">
        <f t="shared" si="99"/>
        <v/>
      </c>
      <c r="M414" s="160" t="str">
        <f>IFERROR(IF($F414="","",VLOOKUP($F414,'Data Mercado'!$A$7:$I$300,4,0)),"ND")</f>
      </c>
      <c r="N414" s="161" t="str">
        <f>IFERROR(IF($E414="","",IF($M414&gt;$E414,($E414/$M414)-1,"")),"")</f>
      </c>
      <c r="O414" s="159" t="str">
        <f t="shared" si="101"/>
        <v/>
      </c>
      <c r="P414" s="160" t="str">
        <f>IFERROR(IF($F414="","",VLOOKUP($F414,'Data Mercado'!$A$7:$I$300,5,0)),"ND")</f>
      </c>
      <c r="Q414" s="161" t="str">
        <f>IFERROR(IF($E414="","",IF($P414&gt;$E414,($E414/$P414)-1,"")),"")</f>
      </c>
      <c r="R414" s="159" t="str">
        <f t="shared" si="103"/>
        <v/>
      </c>
      <c r="S414" s="160" t="str">
        <f>IFERROR(IF($F414="","",VLOOKUP($F414,'Data Mercado'!$A$7:$I$300,6,0)),"ND")</f>
      </c>
      <c r="T414" s="161" t="str">
        <f>IFERROR(IF($E414="","",IF($S414&gt;$E414,($E414/$S414)-1,"")),"")</f>
      </c>
      <c r="U414" s="159" t="str">
        <f t="shared" si="105"/>
        <v/>
      </c>
      <c r="V414" s="160" t="str">
        <f>IFERROR(IF($F414="","",VLOOKUP($F414,'Data Mercado'!$A$7:$I$300,7,0)),"ND")</f>
      </c>
      <c r="W414" s="161" t="str">
        <f>IFERROR(IF($E414="","",IF($V414&gt;$E414,($E414/$V414)-1,"")),"")</f>
      </c>
      <c r="X414" s="159" t="str">
        <f t="shared" si="107"/>
        <v/>
      </c>
      <c r="Y414" s="160" t="str">
        <f>IFERROR(IF($F414="","",VLOOKUP($F414,'Data Mercado'!$A$7:$I$300,8,0)),"ND")</f>
      </c>
      <c r="Z414" s="161" t="str">
        <f>IFERROR(IF($E414="","",IF($Y414&gt;$E414,($E414/$Y414)-1,"")),"")</f>
      </c>
      <c r="AA414" s="159" t="str">
        <f t="shared" si="109"/>
        <v/>
      </c>
      <c r="AB414" s="160" t="str">
        <f>IFERROR(IF($F414="","",VLOOKUP($F414,'Data Mercado'!$A$7:$I$300,9,0)),"ND")</f>
      </c>
      <c r="AC414" s="161" t="str">
        <f>IFERROR(IF($E414="","",IF($AB414&gt;$E414,($E414/$AB414)-1,"")),"")</f>
      </c>
      <c r="AD414" s="159" t="str">
        <f t="shared" si="111"/>
        <v/>
      </c>
    </row>
    <row r="415" spans="1:30" s="162" customFormat="1" ht="19" customHeight="1">
      <c r="A415" s="164"/>
      <c r="B415" s="165"/>
      <c r="C415" s="143"/>
      <c r="D415" s="143"/>
      <c r="E415" s="196"/>
      <c r="F415" s="160"/>
      <c r="G415" s="160" t="str">
        <f>IFERROR(IF($F415="","",VLOOKUP($F415,'Data Mercado'!$A$7:$I$300,2,0)),"ND")</f>
      </c>
      <c r="H415" s="161" t="str">
        <f>IFERROR(IF($E415="","",IF($G415&gt;$E415,($E415/$G415)-1,"")),"")</f>
      </c>
      <c r="I415" s="159" t="str">
        <f t="shared" si="97"/>
        <v/>
      </c>
      <c r="J415" s="160" t="str">
        <f>IFERROR(IF($F415="","",VLOOKUP($F415,'Data Mercado'!$A$7:$I$300,3,0)),"ND")</f>
      </c>
      <c r="K415" s="161" t="str">
        <f>IFERROR(IF($E415="","",IF($J415&gt;$E415,($E415/$J415)-1,"")),"")</f>
      </c>
      <c r="L415" s="159" t="str">
        <f t="shared" si="99"/>
        <v/>
      </c>
      <c r="M415" s="160" t="str">
        <f>IFERROR(IF($F415="","",VLOOKUP($F415,'Data Mercado'!$A$7:$I$300,4,0)),"ND")</f>
      </c>
      <c r="N415" s="161" t="str">
        <f>IFERROR(IF($E415="","",IF($M415&gt;$E415,($E415/$M415)-1,"")),"")</f>
      </c>
      <c r="O415" s="159" t="str">
        <f t="shared" si="101"/>
        <v/>
      </c>
      <c r="P415" s="160" t="str">
        <f>IFERROR(IF($F415="","",VLOOKUP($F415,'Data Mercado'!$A$7:$I$300,5,0)),"ND")</f>
      </c>
      <c r="Q415" s="161" t="str">
        <f>IFERROR(IF($E415="","",IF($P415&gt;$E415,($E415/$P415)-1,"")),"")</f>
      </c>
      <c r="R415" s="159" t="str">
        <f t="shared" si="103"/>
        <v/>
      </c>
      <c r="S415" s="160" t="str">
        <f>IFERROR(IF($F415="","",VLOOKUP($F415,'Data Mercado'!$A$7:$I$300,6,0)),"ND")</f>
      </c>
      <c r="T415" s="161" t="str">
        <f>IFERROR(IF($E415="","",IF($S415&gt;$E415,($E415/$S415)-1,"")),"")</f>
      </c>
      <c r="U415" s="159" t="str">
        <f t="shared" si="105"/>
        <v/>
      </c>
      <c r="V415" s="160" t="str">
        <f>IFERROR(IF($F415="","",VLOOKUP($F415,'Data Mercado'!$A$7:$I$300,7,0)),"ND")</f>
      </c>
      <c r="W415" s="161" t="str">
        <f>IFERROR(IF($E415="","",IF($V415&gt;$E415,($E415/$V415)-1,"")),"")</f>
      </c>
      <c r="X415" s="159" t="str">
        <f t="shared" si="107"/>
        <v/>
      </c>
      <c r="Y415" s="160" t="str">
        <f>IFERROR(IF($F415="","",VLOOKUP($F415,'Data Mercado'!$A$7:$I$300,8,0)),"ND")</f>
      </c>
      <c r="Z415" s="161" t="str">
        <f>IFERROR(IF($E415="","",IF($Y415&gt;$E415,($E415/$Y415)-1,"")),"")</f>
      </c>
      <c r="AA415" s="159" t="str">
        <f t="shared" si="109"/>
        <v/>
      </c>
      <c r="AB415" s="160" t="str">
        <f>IFERROR(IF($F415="","",VLOOKUP($F415,'Data Mercado'!$A$7:$I$300,9,0)),"ND")</f>
      </c>
      <c r="AC415" s="161" t="str">
        <f>IFERROR(IF($E415="","",IF($AB415&gt;$E415,($E415/$AB415)-1,"")),"")</f>
      </c>
      <c r="AD415" s="159" t="str">
        <f t="shared" si="111"/>
        <v/>
      </c>
    </row>
    <row r="416" spans="1:30" s="162" customFormat="1" ht="19" customHeight="1">
      <c r="A416" s="164"/>
      <c r="B416" s="165"/>
      <c r="C416" s="143"/>
      <c r="D416" s="143"/>
      <c r="E416" s="196"/>
      <c r="F416" s="160"/>
      <c r="G416" s="160" t="str">
        <f>IFERROR(IF($F416="","",VLOOKUP($F416,'Data Mercado'!$A$7:$I$300,2,0)),"ND")</f>
      </c>
      <c r="H416" s="161" t="str">
        <f>IFERROR(IF($E416="","",IF($G416&gt;$E416,($E416/$G416)-1,"")),"")</f>
      </c>
      <c r="I416" s="159" t="str">
        <f t="shared" si="97"/>
        <v/>
      </c>
      <c r="J416" s="160" t="str">
        <f>IFERROR(IF($F416="","",VLOOKUP($F416,'Data Mercado'!$A$7:$I$300,3,0)),"ND")</f>
      </c>
      <c r="K416" s="161" t="str">
        <f>IFERROR(IF($E416="","",IF($J416&gt;$E416,($E416/$J416)-1,"")),"")</f>
      </c>
      <c r="L416" s="159" t="str">
        <f t="shared" si="99"/>
        <v/>
      </c>
      <c r="M416" s="160" t="str">
        <f>IFERROR(IF($F416="","",VLOOKUP($F416,'Data Mercado'!$A$7:$I$300,4,0)),"ND")</f>
      </c>
      <c r="N416" s="161" t="str">
        <f>IFERROR(IF($E416="","",IF($M416&gt;$E416,($E416/$M416)-1,"")),"")</f>
      </c>
      <c r="O416" s="159" t="str">
        <f t="shared" si="101"/>
        <v/>
      </c>
      <c r="P416" s="160" t="str">
        <f>IFERROR(IF($F416="","",VLOOKUP($F416,'Data Mercado'!$A$7:$I$300,5,0)),"ND")</f>
      </c>
      <c r="Q416" s="161" t="str">
        <f>IFERROR(IF($E416="","",IF($P416&gt;$E416,($E416/$P416)-1,"")),"")</f>
      </c>
      <c r="R416" s="159" t="str">
        <f t="shared" si="103"/>
        <v/>
      </c>
      <c r="S416" s="160" t="str">
        <f>IFERROR(IF($F416="","",VLOOKUP($F416,'Data Mercado'!$A$7:$I$300,6,0)),"ND")</f>
      </c>
      <c r="T416" s="161" t="str">
        <f>IFERROR(IF($E416="","",IF($S416&gt;$E416,($E416/$S416)-1,"")),"")</f>
      </c>
      <c r="U416" s="159" t="str">
        <f t="shared" si="105"/>
        <v/>
      </c>
      <c r="V416" s="160" t="str">
        <f>IFERROR(IF($F416="","",VLOOKUP($F416,'Data Mercado'!$A$7:$I$300,7,0)),"ND")</f>
      </c>
      <c r="W416" s="161" t="str">
        <f>IFERROR(IF($E416="","",IF($V416&gt;$E416,($E416/$V416)-1,"")),"")</f>
      </c>
      <c r="X416" s="159" t="str">
        <f t="shared" si="107"/>
        <v/>
      </c>
      <c r="Y416" s="160" t="str">
        <f>IFERROR(IF($F416="","",VLOOKUP($F416,'Data Mercado'!$A$7:$I$300,8,0)),"ND")</f>
      </c>
      <c r="Z416" s="161" t="str">
        <f>IFERROR(IF($E416="","",IF($Y416&gt;$E416,($E416/$Y416)-1,"")),"")</f>
      </c>
      <c r="AA416" s="159" t="str">
        <f t="shared" si="109"/>
        <v/>
      </c>
      <c r="AB416" s="160" t="str">
        <f>IFERROR(IF($F416="","",VLOOKUP($F416,'Data Mercado'!$A$7:$I$300,9,0)),"ND")</f>
      </c>
      <c r="AC416" s="161" t="str">
        <f>IFERROR(IF($E416="","",IF($AB416&gt;$E416,($E416/$AB416)-1,"")),"")</f>
      </c>
      <c r="AD416" s="159" t="str">
        <f t="shared" si="111"/>
        <v/>
      </c>
    </row>
    <row r="417" spans="1:30" s="162" customFormat="1" ht="19" customHeight="1">
      <c r="A417" s="164"/>
      <c r="B417" s="165"/>
      <c r="C417" s="143"/>
      <c r="D417" s="143"/>
      <c r="E417" s="196"/>
      <c r="F417" s="160"/>
      <c r="G417" s="160" t="str">
        <f>IFERROR(IF($F417="","",VLOOKUP($F417,'Data Mercado'!$A$7:$I$300,2,0)),"ND")</f>
      </c>
      <c r="H417" s="161" t="str">
        <f>IFERROR(IF($E417="","",IF($G417&gt;$E417,($E417/$G417)-1,"")),"")</f>
      </c>
      <c r="I417" s="159" t="str">
        <f t="shared" si="97"/>
        <v/>
      </c>
      <c r="J417" s="160" t="str">
        <f>IFERROR(IF($F417="","",VLOOKUP($F417,'Data Mercado'!$A$7:$I$300,3,0)),"ND")</f>
      </c>
      <c r="K417" s="161" t="str">
        <f>IFERROR(IF($E417="","",IF($J417&gt;$E417,($E417/$J417)-1,"")),"")</f>
      </c>
      <c r="L417" s="159" t="str">
        <f t="shared" si="99"/>
        <v/>
      </c>
      <c r="M417" s="160" t="str">
        <f>IFERROR(IF($F417="","",VLOOKUP($F417,'Data Mercado'!$A$7:$I$300,4,0)),"ND")</f>
      </c>
      <c r="N417" s="161" t="str">
        <f>IFERROR(IF($E417="","",IF($M417&gt;$E417,($E417/$M417)-1,"")),"")</f>
      </c>
      <c r="O417" s="159" t="str">
        <f t="shared" si="101"/>
        <v/>
      </c>
      <c r="P417" s="160" t="str">
        <f>IFERROR(IF($F417="","",VLOOKUP($F417,'Data Mercado'!$A$7:$I$300,5,0)),"ND")</f>
      </c>
      <c r="Q417" s="161" t="str">
        <f>IFERROR(IF($E417="","",IF($P417&gt;$E417,($E417/$P417)-1,"")),"")</f>
      </c>
      <c r="R417" s="159" t="str">
        <f t="shared" si="103"/>
        <v/>
      </c>
      <c r="S417" s="160" t="str">
        <f>IFERROR(IF($F417="","",VLOOKUP($F417,'Data Mercado'!$A$7:$I$300,6,0)),"ND")</f>
      </c>
      <c r="T417" s="161" t="str">
        <f>IFERROR(IF($E417="","",IF($S417&gt;$E417,($E417/$S417)-1,"")),"")</f>
      </c>
      <c r="U417" s="159" t="str">
        <f t="shared" si="105"/>
        <v/>
      </c>
      <c r="V417" s="160" t="str">
        <f>IFERROR(IF($F417="","",VLOOKUP($F417,'Data Mercado'!$A$7:$I$300,7,0)),"ND")</f>
      </c>
      <c r="W417" s="161" t="str">
        <f>IFERROR(IF($E417="","",IF($V417&gt;$E417,($E417/$V417)-1,"")),"")</f>
      </c>
      <c r="X417" s="159" t="str">
        <f t="shared" si="107"/>
        <v/>
      </c>
      <c r="Y417" s="160" t="str">
        <f>IFERROR(IF($F417="","",VLOOKUP($F417,'Data Mercado'!$A$7:$I$300,8,0)),"ND")</f>
      </c>
      <c r="Z417" s="161" t="str">
        <f>IFERROR(IF($E417="","",IF($Y417&gt;$E417,($E417/$Y417)-1,"")),"")</f>
      </c>
      <c r="AA417" s="159" t="str">
        <f t="shared" si="109"/>
        <v/>
      </c>
      <c r="AB417" s="160" t="str">
        <f>IFERROR(IF($F417="","",VLOOKUP($F417,'Data Mercado'!$A$7:$I$300,9,0)),"ND")</f>
      </c>
      <c r="AC417" s="161" t="str">
        <f>IFERROR(IF($E417="","",IF($AB417&gt;$E417,($E417/$AB417)-1,"")),"")</f>
      </c>
      <c r="AD417" s="159" t="str">
        <f t="shared" si="111"/>
        <v/>
      </c>
    </row>
    <row r="418" spans="1:30" s="162" customFormat="1" ht="19" customHeight="1">
      <c r="A418" s="164"/>
      <c r="B418" s="165"/>
      <c r="C418" s="143"/>
      <c r="D418" s="143"/>
      <c r="E418" s="196"/>
      <c r="F418" s="160"/>
      <c r="G418" s="160" t="str">
        <f>IFERROR(IF($F418="","",VLOOKUP($F418,'Data Mercado'!$A$7:$I$300,2,0)),"ND")</f>
      </c>
      <c r="H418" s="161" t="str">
        <f>IFERROR(IF($E418="","",IF($G418&gt;$E418,($E418/$G418)-1,"")),"")</f>
      </c>
      <c r="I418" s="159" t="str">
        <f t="shared" si="97"/>
        <v/>
      </c>
      <c r="J418" s="160" t="str">
        <f>IFERROR(IF($F418="","",VLOOKUP($F418,'Data Mercado'!$A$7:$I$300,3,0)),"ND")</f>
      </c>
      <c r="K418" s="161" t="str">
        <f>IFERROR(IF($E418="","",IF($J418&gt;$E418,($E418/$J418)-1,"")),"")</f>
      </c>
      <c r="L418" s="159" t="str">
        <f t="shared" si="99"/>
        <v/>
      </c>
      <c r="M418" s="160" t="str">
        <f>IFERROR(IF($F418="","",VLOOKUP($F418,'Data Mercado'!$A$7:$I$300,4,0)),"ND")</f>
      </c>
      <c r="N418" s="161" t="str">
        <f>IFERROR(IF($E418="","",IF($M418&gt;$E418,($E418/$M418)-1,"")),"")</f>
      </c>
      <c r="O418" s="159" t="str">
        <f t="shared" si="101"/>
        <v/>
      </c>
      <c r="P418" s="160" t="str">
        <f>IFERROR(IF($F418="","",VLOOKUP($F418,'Data Mercado'!$A$7:$I$300,5,0)),"ND")</f>
      </c>
      <c r="Q418" s="161" t="str">
        <f>IFERROR(IF($E418="","",IF($P418&gt;$E418,($E418/$P418)-1,"")),"")</f>
      </c>
      <c r="R418" s="159" t="str">
        <f t="shared" si="103"/>
        <v/>
      </c>
      <c r="S418" s="160" t="str">
        <f>IFERROR(IF($F418="","",VLOOKUP($F418,'Data Mercado'!$A$7:$I$300,6,0)),"ND")</f>
      </c>
      <c r="T418" s="161" t="str">
        <f>IFERROR(IF($E418="","",IF($S418&gt;$E418,($E418/$S418)-1,"")),"")</f>
      </c>
      <c r="U418" s="159" t="str">
        <f t="shared" si="105"/>
        <v/>
      </c>
      <c r="V418" s="160" t="str">
        <f>IFERROR(IF($F418="","",VLOOKUP($F418,'Data Mercado'!$A$7:$I$300,7,0)),"ND")</f>
      </c>
      <c r="W418" s="161" t="str">
        <f>IFERROR(IF($E418="","",IF($V418&gt;$E418,($E418/$V418)-1,"")),"")</f>
      </c>
      <c r="X418" s="159" t="str">
        <f t="shared" si="107"/>
        <v/>
      </c>
      <c r="Y418" s="160" t="str">
        <f>IFERROR(IF($F418="","",VLOOKUP($F418,'Data Mercado'!$A$7:$I$300,8,0)),"ND")</f>
      </c>
      <c r="Z418" s="161" t="str">
        <f>IFERROR(IF($E418="","",IF($Y418&gt;$E418,($E418/$Y418)-1,"")),"")</f>
      </c>
      <c r="AA418" s="159" t="str">
        <f t="shared" si="109"/>
        <v/>
      </c>
      <c r="AB418" s="160" t="str">
        <f>IFERROR(IF($F418="","",VLOOKUP($F418,'Data Mercado'!$A$7:$I$300,9,0)),"ND")</f>
      </c>
      <c r="AC418" s="161" t="str">
        <f>IFERROR(IF($E418="","",IF($AB418&gt;$E418,($E418/$AB418)-1,"")),"")</f>
      </c>
      <c r="AD418" s="159" t="str">
        <f t="shared" si="111"/>
        <v/>
      </c>
    </row>
    <row r="419" spans="1:30" s="162" customFormat="1" ht="19" customHeight="1">
      <c r="A419" s="164"/>
      <c r="B419" s="165"/>
      <c r="C419" s="143"/>
      <c r="D419" s="143"/>
      <c r="E419" s="196"/>
      <c r="F419" s="160"/>
      <c r="G419" s="160" t="str">
        <f>IFERROR(IF($F419="","",VLOOKUP($F419,'Data Mercado'!$A$7:$I$300,2,0)),"ND")</f>
      </c>
      <c r="H419" s="161" t="str">
        <f>IFERROR(IF($E419="","",IF($G419&gt;$E419,($E419/$G419)-1,"")),"")</f>
      </c>
      <c r="I419" s="159" t="str">
        <f t="shared" si="97"/>
        <v/>
      </c>
      <c r="J419" s="160" t="str">
        <f>IFERROR(IF($F419="","",VLOOKUP($F419,'Data Mercado'!$A$7:$I$300,3,0)),"ND")</f>
      </c>
      <c r="K419" s="161" t="str">
        <f>IFERROR(IF($E419="","",IF($J419&gt;$E419,($E419/$J419)-1,"")),"")</f>
      </c>
      <c r="L419" s="159" t="str">
        <f t="shared" si="99"/>
        <v/>
      </c>
      <c r="M419" s="160" t="str">
        <f>IFERROR(IF($F419="","",VLOOKUP($F419,'Data Mercado'!$A$7:$I$300,4,0)),"ND")</f>
      </c>
      <c r="N419" s="161" t="str">
        <f>IFERROR(IF($E419="","",IF($M419&gt;$E419,($E419/$M419)-1,"")),"")</f>
      </c>
      <c r="O419" s="159" t="str">
        <f t="shared" si="101"/>
        <v/>
      </c>
      <c r="P419" s="160" t="str">
        <f>IFERROR(IF($F419="","",VLOOKUP($F419,'Data Mercado'!$A$7:$I$300,5,0)),"ND")</f>
      </c>
      <c r="Q419" s="161" t="str">
        <f>IFERROR(IF($E419="","",IF($P419&gt;$E419,($E419/$P419)-1,"")),"")</f>
      </c>
      <c r="R419" s="159" t="str">
        <f t="shared" si="103"/>
        <v/>
      </c>
      <c r="S419" s="160" t="str">
        <f>IFERROR(IF($F419="","",VLOOKUP($F419,'Data Mercado'!$A$7:$I$300,6,0)),"ND")</f>
      </c>
      <c r="T419" s="161" t="str">
        <f>IFERROR(IF($E419="","",IF($S419&gt;$E419,($E419/$S419)-1,"")),"")</f>
      </c>
      <c r="U419" s="159" t="str">
        <f t="shared" si="105"/>
        <v/>
      </c>
      <c r="V419" s="160" t="str">
        <f>IFERROR(IF($F419="","",VLOOKUP($F419,'Data Mercado'!$A$7:$I$300,7,0)),"ND")</f>
      </c>
      <c r="W419" s="161" t="str">
        <f>IFERROR(IF($E419="","",IF($V419&gt;$E419,($E419/$V419)-1,"")),"")</f>
      </c>
      <c r="X419" s="159" t="str">
        <f t="shared" si="107"/>
        <v/>
      </c>
      <c r="Y419" s="160" t="str">
        <f>IFERROR(IF($F419="","",VLOOKUP($F419,'Data Mercado'!$A$7:$I$300,8,0)),"ND")</f>
      </c>
      <c r="Z419" s="161" t="str">
        <f>IFERROR(IF($E419="","",IF($Y419&gt;$E419,($E419/$Y419)-1,"")),"")</f>
      </c>
      <c r="AA419" s="159" t="str">
        <f t="shared" si="109"/>
        <v/>
      </c>
      <c r="AB419" s="160" t="str">
        <f>IFERROR(IF($F419="","",VLOOKUP($F419,'Data Mercado'!$A$7:$I$300,9,0)),"ND")</f>
      </c>
      <c r="AC419" s="161" t="str">
        <f>IFERROR(IF($E419="","",IF($AB419&gt;$E419,($E419/$AB419)-1,"")),"")</f>
      </c>
      <c r="AD419" s="159" t="str">
        <f t="shared" si="111"/>
        <v/>
      </c>
    </row>
    <row r="420" spans="1:30" s="162" customFormat="1" ht="19" customHeight="1">
      <c r="A420" s="164"/>
      <c r="B420" s="165"/>
      <c r="C420" s="143"/>
      <c r="D420" s="143"/>
      <c r="E420" s="196"/>
      <c r="F420" s="160"/>
      <c r="G420" s="160" t="str">
        <f>IFERROR(IF($F420="","",VLOOKUP($F420,'Data Mercado'!$A$7:$I$300,2,0)),"ND")</f>
      </c>
      <c r="H420" s="161" t="str">
        <f>IFERROR(IF($E420="","",IF($G420&gt;$E420,($E420/$G420)-1,"")),"")</f>
      </c>
      <c r="I420" s="159" t="str">
        <f t="shared" si="97"/>
        <v/>
      </c>
      <c r="J420" s="160" t="str">
        <f>IFERROR(IF($F420="","",VLOOKUP($F420,'Data Mercado'!$A$7:$I$300,3,0)),"ND")</f>
      </c>
      <c r="K420" s="161" t="str">
        <f>IFERROR(IF($E420="","",IF($J420&gt;$E420,($E420/$J420)-1,"")),"")</f>
      </c>
      <c r="L420" s="159" t="str">
        <f t="shared" si="99"/>
        <v/>
      </c>
      <c r="M420" s="160" t="str">
        <f>IFERROR(IF($F420="","",VLOOKUP($F420,'Data Mercado'!$A$7:$I$300,4,0)),"ND")</f>
      </c>
      <c r="N420" s="161" t="str">
        <f>IFERROR(IF($E420="","",IF($M420&gt;$E420,($E420/$M420)-1,"")),"")</f>
      </c>
      <c r="O420" s="159" t="str">
        <f t="shared" si="101"/>
        <v/>
      </c>
      <c r="P420" s="160" t="str">
        <f>IFERROR(IF($F420="","",VLOOKUP($F420,'Data Mercado'!$A$7:$I$300,5,0)),"ND")</f>
      </c>
      <c r="Q420" s="161" t="str">
        <f>IFERROR(IF($E420="","",IF($P420&gt;$E420,($E420/$P420)-1,"")),"")</f>
      </c>
      <c r="R420" s="159" t="str">
        <f t="shared" si="103"/>
        <v/>
      </c>
      <c r="S420" s="160" t="str">
        <f>IFERROR(IF($F420="","",VLOOKUP($F420,'Data Mercado'!$A$7:$I$300,6,0)),"ND")</f>
      </c>
      <c r="T420" s="161" t="str">
        <f>IFERROR(IF($E420="","",IF($S420&gt;$E420,($E420/$S420)-1,"")),"")</f>
      </c>
      <c r="U420" s="159" t="str">
        <f t="shared" si="105"/>
        <v/>
      </c>
      <c r="V420" s="160" t="str">
        <f>IFERROR(IF($F420="","",VLOOKUP($F420,'Data Mercado'!$A$7:$I$300,7,0)),"ND")</f>
      </c>
      <c r="W420" s="161" t="str">
        <f>IFERROR(IF($E420="","",IF($V420&gt;$E420,($E420/$V420)-1,"")),"")</f>
      </c>
      <c r="X420" s="159" t="str">
        <f t="shared" si="107"/>
        <v/>
      </c>
      <c r="Y420" s="160" t="str">
        <f>IFERROR(IF($F420="","",VLOOKUP($F420,'Data Mercado'!$A$7:$I$300,8,0)),"ND")</f>
      </c>
      <c r="Z420" s="161" t="str">
        <f>IFERROR(IF($E420="","",IF($Y420&gt;$E420,($E420/$Y420)-1,"")),"")</f>
      </c>
      <c r="AA420" s="159" t="str">
        <f t="shared" si="109"/>
        <v/>
      </c>
      <c r="AB420" s="160" t="str">
        <f>IFERROR(IF($F420="","",VLOOKUP($F420,'Data Mercado'!$A$7:$I$300,9,0)),"ND")</f>
      </c>
      <c r="AC420" s="161" t="str">
        <f>IFERROR(IF($E420="","",IF($AB420&gt;$E420,($E420/$AB420)-1,"")),"")</f>
      </c>
      <c r="AD420" s="159" t="str">
        <f t="shared" si="111"/>
        <v/>
      </c>
    </row>
    <row r="421" spans="1:30" s="162" customFormat="1" ht="19" customHeight="1">
      <c r="A421" s="164"/>
      <c r="B421" s="165"/>
      <c r="C421" s="143"/>
      <c r="D421" s="143"/>
      <c r="E421" s="196"/>
      <c r="F421" s="160"/>
      <c r="G421" s="160" t="str">
        <f>IFERROR(IF($F421="","",VLOOKUP($F421,'Data Mercado'!$A$7:$I$300,2,0)),"ND")</f>
      </c>
      <c r="H421" s="161" t="str">
        <f>IFERROR(IF($E421="","",IF($G421&gt;$E421,($E421/$G421)-1,"")),"")</f>
      </c>
      <c r="I421" s="159" t="str">
        <f t="shared" si="97"/>
        <v/>
      </c>
      <c r="J421" s="160" t="str">
        <f>IFERROR(IF($F421="","",VLOOKUP($F421,'Data Mercado'!$A$7:$I$300,3,0)),"ND")</f>
      </c>
      <c r="K421" s="161" t="str">
        <f>IFERROR(IF($E421="","",IF($J421&gt;$E421,($E421/$J421)-1,"")),"")</f>
      </c>
      <c r="L421" s="159" t="str">
        <f t="shared" si="99"/>
        <v/>
      </c>
      <c r="M421" s="160" t="str">
        <f>IFERROR(IF($F421="","",VLOOKUP($F421,'Data Mercado'!$A$7:$I$300,4,0)),"ND")</f>
      </c>
      <c r="N421" s="161" t="str">
        <f>IFERROR(IF($E421="","",IF($M421&gt;$E421,($E421/$M421)-1,"")),"")</f>
      </c>
      <c r="O421" s="159" t="str">
        <f t="shared" si="101"/>
        <v/>
      </c>
      <c r="P421" s="160" t="str">
        <f>IFERROR(IF($F421="","",VLOOKUP($F421,'Data Mercado'!$A$7:$I$300,5,0)),"ND")</f>
      </c>
      <c r="Q421" s="161" t="str">
        <f>IFERROR(IF($E421="","",IF($P421&gt;$E421,($E421/$P421)-1,"")),"")</f>
      </c>
      <c r="R421" s="159" t="str">
        <f t="shared" si="103"/>
        <v/>
      </c>
      <c r="S421" s="160" t="str">
        <f>IFERROR(IF($F421="","",VLOOKUP($F421,'Data Mercado'!$A$7:$I$300,6,0)),"ND")</f>
      </c>
      <c r="T421" s="161" t="str">
        <f>IFERROR(IF($E421="","",IF($S421&gt;$E421,($E421/$S421)-1,"")),"")</f>
      </c>
      <c r="U421" s="159" t="str">
        <f t="shared" si="105"/>
        <v/>
      </c>
      <c r="V421" s="160" t="str">
        <f>IFERROR(IF($F421="","",VLOOKUP($F421,'Data Mercado'!$A$7:$I$300,7,0)),"ND")</f>
      </c>
      <c r="W421" s="161" t="str">
        <f>IFERROR(IF($E421="","",IF($V421&gt;$E421,($E421/$V421)-1,"")),"")</f>
      </c>
      <c r="X421" s="159" t="str">
        <f t="shared" si="107"/>
        <v/>
      </c>
      <c r="Y421" s="160" t="str">
        <f>IFERROR(IF($F421="","",VLOOKUP($F421,'Data Mercado'!$A$7:$I$300,8,0)),"ND")</f>
      </c>
      <c r="Z421" s="161" t="str">
        <f>IFERROR(IF($E421="","",IF($Y421&gt;$E421,($E421/$Y421)-1,"")),"")</f>
      </c>
      <c r="AA421" s="159" t="str">
        <f t="shared" si="109"/>
        <v/>
      </c>
      <c r="AB421" s="160" t="str">
        <f>IFERROR(IF($F421="","",VLOOKUP($F421,'Data Mercado'!$A$7:$I$300,9,0)),"ND")</f>
      </c>
      <c r="AC421" s="161" t="str">
        <f>IFERROR(IF($E421="","",IF($AB421&gt;$E421,($E421/$AB421)-1,"")),"")</f>
      </c>
      <c r="AD421" s="159" t="str">
        <f t="shared" si="111"/>
        <v/>
      </c>
    </row>
    <row r="422" spans="1:30" s="162" customFormat="1" ht="19" customHeight="1">
      <c r="A422" s="164"/>
      <c r="B422" s="165"/>
      <c r="C422" s="143"/>
      <c r="D422" s="143"/>
      <c r="E422" s="196"/>
      <c r="F422" s="160"/>
      <c r="G422" s="160" t="str">
        <f>IFERROR(IF($F422="","",VLOOKUP($F422,'Data Mercado'!$A$7:$I$300,2,0)),"ND")</f>
      </c>
      <c r="H422" s="161" t="str">
        <f>IFERROR(IF($E422="","",IF($G422&gt;$E422,($E422/$G422)-1,"")),"")</f>
      </c>
      <c r="I422" s="159" t="str">
        <f t="shared" si="97"/>
        <v/>
      </c>
      <c r="J422" s="160" t="str">
        <f>IFERROR(IF($F422="","",VLOOKUP($F422,'Data Mercado'!$A$7:$I$300,3,0)),"ND")</f>
      </c>
      <c r="K422" s="161" t="str">
        <f>IFERROR(IF($E422="","",IF($J422&gt;$E422,($E422/$J422)-1,"")),"")</f>
      </c>
      <c r="L422" s="159" t="str">
        <f t="shared" si="99"/>
        <v/>
      </c>
      <c r="M422" s="160" t="str">
        <f>IFERROR(IF($F422="","",VLOOKUP($F422,'Data Mercado'!$A$7:$I$300,4,0)),"ND")</f>
      </c>
      <c r="N422" s="161" t="str">
        <f>IFERROR(IF($E422="","",IF($M422&gt;$E422,($E422/$M422)-1,"")),"")</f>
      </c>
      <c r="O422" s="159" t="str">
        <f t="shared" si="101"/>
        <v/>
      </c>
      <c r="P422" s="160" t="str">
        <f>IFERROR(IF($F422="","",VLOOKUP($F422,'Data Mercado'!$A$7:$I$300,5,0)),"ND")</f>
      </c>
      <c r="Q422" s="161" t="str">
        <f>IFERROR(IF($E422="","",IF($P422&gt;$E422,($E422/$P422)-1,"")),"")</f>
      </c>
      <c r="R422" s="159" t="str">
        <f t="shared" si="103"/>
        <v/>
      </c>
      <c r="S422" s="160" t="str">
        <f>IFERROR(IF($F422="","",VLOOKUP($F422,'Data Mercado'!$A$7:$I$300,6,0)),"ND")</f>
      </c>
      <c r="T422" s="161" t="str">
        <f>IFERROR(IF($E422="","",IF($S422&gt;$E422,($E422/$S422)-1,"")),"")</f>
      </c>
      <c r="U422" s="159" t="str">
        <f t="shared" si="105"/>
        <v/>
      </c>
      <c r="V422" s="160" t="str">
        <f>IFERROR(IF($F422="","",VLOOKUP($F422,'Data Mercado'!$A$7:$I$300,7,0)),"ND")</f>
      </c>
      <c r="W422" s="161" t="str">
        <f>IFERROR(IF($E422="","",IF($V422&gt;$E422,($E422/$V422)-1,"")),"")</f>
      </c>
      <c r="X422" s="159" t="str">
        <f t="shared" si="107"/>
        <v/>
      </c>
      <c r="Y422" s="160" t="str">
        <f>IFERROR(IF($F422="","",VLOOKUP($F422,'Data Mercado'!$A$7:$I$300,8,0)),"ND")</f>
      </c>
      <c r="Z422" s="161" t="str">
        <f>IFERROR(IF($E422="","",IF($Y422&gt;$E422,($E422/$Y422)-1,"")),"")</f>
      </c>
      <c r="AA422" s="159" t="str">
        <f t="shared" si="109"/>
        <v/>
      </c>
      <c r="AB422" s="160" t="str">
        <f>IFERROR(IF($F422="","",VLOOKUP($F422,'Data Mercado'!$A$7:$I$300,9,0)),"ND")</f>
      </c>
      <c r="AC422" s="161" t="str">
        <f>IFERROR(IF($E422="","",IF($AB422&gt;$E422,($E422/$AB422)-1,"")),"")</f>
      </c>
      <c r="AD422" s="159" t="str">
        <f t="shared" si="111"/>
        <v/>
      </c>
    </row>
    <row r="423" spans="1:30" s="162" customFormat="1" ht="19" customHeight="1">
      <c r="A423" s="164"/>
      <c r="B423" s="165"/>
      <c r="C423" s="143"/>
      <c r="D423" s="143"/>
      <c r="E423" s="196"/>
      <c r="F423" s="160"/>
      <c r="G423" s="160" t="str">
        <f>IFERROR(IF($F423="","",VLOOKUP($F423,'Data Mercado'!$A$7:$I$300,2,0)),"ND")</f>
      </c>
      <c r="H423" s="161" t="str">
        <f>IFERROR(IF($E423="","",IF($G423&gt;$E423,($E423/$G423)-1,"")),"")</f>
      </c>
      <c r="I423" s="159" t="str">
        <f t="shared" si="97"/>
        <v/>
      </c>
      <c r="J423" s="160" t="str">
        <f>IFERROR(IF($F423="","",VLOOKUP($F423,'Data Mercado'!$A$7:$I$300,3,0)),"ND")</f>
      </c>
      <c r="K423" s="161" t="str">
        <f>IFERROR(IF($E423="","",IF($J423&gt;$E423,($E423/$J423)-1,"")),"")</f>
      </c>
      <c r="L423" s="159" t="str">
        <f t="shared" si="99"/>
        <v/>
      </c>
      <c r="M423" s="160" t="str">
        <f>IFERROR(IF($F423="","",VLOOKUP($F423,'Data Mercado'!$A$7:$I$300,4,0)),"ND")</f>
      </c>
      <c r="N423" s="161" t="str">
        <f>IFERROR(IF($E423="","",IF($M423&gt;$E423,($E423/$M423)-1,"")),"")</f>
      </c>
      <c r="O423" s="159" t="str">
        <f t="shared" si="101"/>
        <v/>
      </c>
      <c r="P423" s="160" t="str">
        <f>IFERROR(IF($F423="","",VLOOKUP($F423,'Data Mercado'!$A$7:$I$300,5,0)),"ND")</f>
      </c>
      <c r="Q423" s="161" t="str">
        <f>IFERROR(IF($E423="","",IF($P423&gt;$E423,($E423/$P423)-1,"")),"")</f>
      </c>
      <c r="R423" s="159" t="str">
        <f t="shared" si="103"/>
        <v/>
      </c>
      <c r="S423" s="160" t="str">
        <f>IFERROR(IF($F423="","",VLOOKUP($F423,'Data Mercado'!$A$7:$I$300,6,0)),"ND")</f>
      </c>
      <c r="T423" s="161" t="str">
        <f>IFERROR(IF($E423="","",IF($S423&gt;$E423,($E423/$S423)-1,"")),"")</f>
      </c>
      <c r="U423" s="159" t="str">
        <f t="shared" si="105"/>
        <v/>
      </c>
      <c r="V423" s="160" t="str">
        <f>IFERROR(IF($F423="","",VLOOKUP($F423,'Data Mercado'!$A$7:$I$300,7,0)),"ND")</f>
      </c>
      <c r="W423" s="161" t="str">
        <f>IFERROR(IF($E423="","",IF($V423&gt;$E423,($E423/$V423)-1,"")),"")</f>
      </c>
      <c r="X423" s="159" t="str">
        <f t="shared" si="107"/>
        <v/>
      </c>
      <c r="Y423" s="160" t="str">
        <f>IFERROR(IF($F423="","",VLOOKUP($F423,'Data Mercado'!$A$7:$I$300,8,0)),"ND")</f>
      </c>
      <c r="Z423" s="161" t="str">
        <f>IFERROR(IF($E423="","",IF($Y423&gt;$E423,($E423/$Y423)-1,"")),"")</f>
      </c>
      <c r="AA423" s="159" t="str">
        <f t="shared" si="109"/>
        <v/>
      </c>
      <c r="AB423" s="160" t="str">
        <f>IFERROR(IF($F423="","",VLOOKUP($F423,'Data Mercado'!$A$7:$I$300,9,0)),"ND")</f>
      </c>
      <c r="AC423" s="161" t="str">
        <f>IFERROR(IF($E423="","",IF($AB423&gt;$E423,($E423/$AB423)-1,"")),"")</f>
      </c>
      <c r="AD423" s="159" t="str">
        <f t="shared" si="111"/>
        <v/>
      </c>
    </row>
    <row r="424" spans="1:30" s="162" customFormat="1" ht="19" customHeight="1">
      <c r="A424" s="164"/>
      <c r="B424" s="165"/>
      <c r="C424" s="143"/>
      <c r="D424" s="143"/>
      <c r="E424" s="196"/>
      <c r="F424" s="160"/>
      <c r="G424" s="160" t="str">
        <f>IFERROR(IF($F424="","",VLOOKUP($F424,'Data Mercado'!$A$7:$I$300,2,0)),"ND")</f>
      </c>
      <c r="H424" s="161" t="str">
        <f>IFERROR(IF($E424="","",IF($G424&gt;$E424,($E424/$G424)-1,"")),"")</f>
      </c>
      <c r="I424" s="159" t="str">
        <f t="shared" si="97"/>
        <v/>
      </c>
      <c r="J424" s="160" t="str">
        <f>IFERROR(IF($F424="","",VLOOKUP($F424,'Data Mercado'!$A$7:$I$300,3,0)),"ND")</f>
      </c>
      <c r="K424" s="161" t="str">
        <f>IFERROR(IF($E424="","",IF($J424&gt;$E424,($E424/$J424)-1,"")),"")</f>
      </c>
      <c r="L424" s="159" t="str">
        <f t="shared" si="99"/>
        <v/>
      </c>
      <c r="M424" s="160" t="str">
        <f>IFERROR(IF($F424="","",VLOOKUP($F424,'Data Mercado'!$A$7:$I$300,4,0)),"ND")</f>
      </c>
      <c r="N424" s="161" t="str">
        <f>IFERROR(IF($E424="","",IF($M424&gt;$E424,($E424/$M424)-1,"")),"")</f>
      </c>
      <c r="O424" s="159" t="str">
        <f t="shared" si="101"/>
        <v/>
      </c>
      <c r="P424" s="160" t="str">
        <f>IFERROR(IF($F424="","",VLOOKUP($F424,'Data Mercado'!$A$7:$I$300,5,0)),"ND")</f>
      </c>
      <c r="Q424" s="161" t="str">
        <f>IFERROR(IF($E424="","",IF($P424&gt;$E424,($E424/$P424)-1,"")),"")</f>
      </c>
      <c r="R424" s="159" t="str">
        <f t="shared" si="103"/>
        <v/>
      </c>
      <c r="S424" s="160" t="str">
        <f>IFERROR(IF($F424="","",VLOOKUP($F424,'Data Mercado'!$A$7:$I$300,6,0)),"ND")</f>
      </c>
      <c r="T424" s="161" t="str">
        <f>IFERROR(IF($E424="","",IF($S424&gt;$E424,($E424/$S424)-1,"")),"")</f>
      </c>
      <c r="U424" s="159" t="str">
        <f t="shared" si="105"/>
        <v/>
      </c>
      <c r="V424" s="160" t="str">
        <f>IFERROR(IF($F424="","",VLOOKUP($F424,'Data Mercado'!$A$7:$I$300,7,0)),"ND")</f>
      </c>
      <c r="W424" s="161" t="str">
        <f>IFERROR(IF($E424="","",IF($V424&gt;$E424,($E424/$V424)-1,"")),"")</f>
      </c>
      <c r="X424" s="159" t="str">
        <f t="shared" si="107"/>
        <v/>
      </c>
      <c r="Y424" s="160" t="str">
        <f>IFERROR(IF($F424="","",VLOOKUP($F424,'Data Mercado'!$A$7:$I$300,8,0)),"ND")</f>
      </c>
      <c r="Z424" s="161" t="str">
        <f>IFERROR(IF($E424="","",IF($Y424&gt;$E424,($E424/$Y424)-1,"")),"")</f>
      </c>
      <c r="AA424" s="159" t="str">
        <f t="shared" si="109"/>
        <v/>
      </c>
      <c r="AB424" s="160" t="str">
        <f>IFERROR(IF($F424="","",VLOOKUP($F424,'Data Mercado'!$A$7:$I$300,9,0)),"ND")</f>
      </c>
      <c r="AC424" s="161" t="str">
        <f>IFERROR(IF($E424="","",IF($AB424&gt;$E424,($E424/$AB424)-1,"")),"")</f>
      </c>
      <c r="AD424" s="159" t="str">
        <f t="shared" si="111"/>
        <v/>
      </c>
    </row>
    <row r="425" spans="1:30" s="162" customFormat="1" ht="19" customHeight="1">
      <c r="A425" s="164"/>
      <c r="B425" s="165"/>
      <c r="C425" s="143"/>
      <c r="D425" s="143"/>
      <c r="E425" s="196"/>
      <c r="F425" s="160"/>
      <c r="G425" s="160" t="str">
        <f>IFERROR(IF($F425="","",VLOOKUP($F425,'Data Mercado'!$A$7:$I$300,2,0)),"ND")</f>
      </c>
      <c r="H425" s="161" t="str">
        <f>IFERROR(IF($E425="","",IF($G425&gt;$E425,($E425/$G425)-1,"")),"")</f>
      </c>
      <c r="I425" s="159" t="str">
        <f t="shared" si="97"/>
        <v/>
      </c>
      <c r="J425" s="160" t="str">
        <f>IFERROR(IF($F425="","",VLOOKUP($F425,'Data Mercado'!$A$7:$I$300,3,0)),"ND")</f>
      </c>
      <c r="K425" s="161" t="str">
        <f>IFERROR(IF($E425="","",IF($J425&gt;$E425,($E425/$J425)-1,"")),"")</f>
      </c>
      <c r="L425" s="159" t="str">
        <f t="shared" si="99"/>
        <v/>
      </c>
      <c r="M425" s="160" t="str">
        <f>IFERROR(IF($F425="","",VLOOKUP($F425,'Data Mercado'!$A$7:$I$300,4,0)),"ND")</f>
      </c>
      <c r="N425" s="161" t="str">
        <f>IFERROR(IF($E425="","",IF($M425&gt;$E425,($E425/$M425)-1,"")),"")</f>
      </c>
      <c r="O425" s="159" t="str">
        <f t="shared" si="101"/>
        <v/>
      </c>
      <c r="P425" s="160" t="str">
        <f>IFERROR(IF($F425="","",VLOOKUP($F425,'Data Mercado'!$A$7:$I$300,5,0)),"ND")</f>
      </c>
      <c r="Q425" s="161" t="str">
        <f>IFERROR(IF($E425="","",IF($P425&gt;$E425,($E425/$P425)-1,"")),"")</f>
      </c>
      <c r="R425" s="159" t="str">
        <f t="shared" si="103"/>
        <v/>
      </c>
      <c r="S425" s="160" t="str">
        <f>IFERROR(IF($F425="","",VLOOKUP($F425,'Data Mercado'!$A$7:$I$300,6,0)),"ND")</f>
      </c>
      <c r="T425" s="161" t="str">
        <f>IFERROR(IF($E425="","",IF($S425&gt;$E425,($E425/$S425)-1,"")),"")</f>
      </c>
      <c r="U425" s="159" t="str">
        <f t="shared" si="105"/>
        <v/>
      </c>
      <c r="V425" s="160" t="str">
        <f>IFERROR(IF($F425="","",VLOOKUP($F425,'Data Mercado'!$A$7:$I$300,7,0)),"ND")</f>
      </c>
      <c r="W425" s="161" t="str">
        <f>IFERROR(IF($E425="","",IF($V425&gt;$E425,($E425/$V425)-1,"")),"")</f>
      </c>
      <c r="X425" s="159" t="str">
        <f t="shared" si="107"/>
        <v/>
      </c>
      <c r="Y425" s="160" t="str">
        <f>IFERROR(IF($F425="","",VLOOKUP($F425,'Data Mercado'!$A$7:$I$300,8,0)),"ND")</f>
      </c>
      <c r="Z425" s="161" t="str">
        <f>IFERROR(IF($E425="","",IF($Y425&gt;$E425,($E425/$Y425)-1,"")),"")</f>
      </c>
      <c r="AA425" s="159" t="str">
        <f t="shared" si="109"/>
        <v/>
      </c>
      <c r="AB425" s="160" t="str">
        <f>IFERROR(IF($F425="","",VLOOKUP($F425,'Data Mercado'!$A$7:$I$300,9,0)),"ND")</f>
      </c>
      <c r="AC425" s="161" t="str">
        <f>IFERROR(IF($E425="","",IF($AB425&gt;$E425,($E425/$AB425)-1,"")),"")</f>
      </c>
      <c r="AD425" s="159" t="str">
        <f t="shared" si="111"/>
        <v/>
      </c>
    </row>
    <row r="426" spans="1:30" s="162" customFormat="1" ht="19" customHeight="1">
      <c r="A426" s="164"/>
      <c r="B426" s="165"/>
      <c r="C426" s="143"/>
      <c r="D426" s="143"/>
      <c r="E426" s="196"/>
      <c r="F426" s="160"/>
      <c r="G426" s="160" t="str">
        <f>IFERROR(IF($F426="","",VLOOKUP($F426,'Data Mercado'!$A$7:$I$300,2,0)),"ND")</f>
      </c>
      <c r="H426" s="161" t="str">
        <f>IFERROR(IF($E426="","",IF($G426&gt;$E426,($E426/$G426)-1,"")),"")</f>
      </c>
      <c r="I426" s="159" t="str">
        <f t="shared" si="97"/>
        <v/>
      </c>
      <c r="J426" s="160" t="str">
        <f>IFERROR(IF($F426="","",VLOOKUP($F426,'Data Mercado'!$A$7:$I$300,3,0)),"ND")</f>
      </c>
      <c r="K426" s="161" t="str">
        <f>IFERROR(IF($E426="","",IF($J426&gt;$E426,($E426/$J426)-1,"")),"")</f>
      </c>
      <c r="L426" s="159" t="str">
        <f t="shared" si="99"/>
        <v/>
      </c>
      <c r="M426" s="160" t="str">
        <f>IFERROR(IF($F426="","",VLOOKUP($F426,'Data Mercado'!$A$7:$I$300,4,0)),"ND")</f>
      </c>
      <c r="N426" s="161" t="str">
        <f>IFERROR(IF($E426="","",IF($M426&gt;$E426,($E426/$M426)-1,"")),"")</f>
      </c>
      <c r="O426" s="159" t="str">
        <f t="shared" si="101"/>
        <v/>
      </c>
      <c r="P426" s="160" t="str">
        <f>IFERROR(IF($F426="","",VLOOKUP($F426,'Data Mercado'!$A$7:$I$300,5,0)),"ND")</f>
      </c>
      <c r="Q426" s="161" t="str">
        <f>IFERROR(IF($E426="","",IF($P426&gt;$E426,($E426/$P426)-1,"")),"")</f>
      </c>
      <c r="R426" s="159" t="str">
        <f t="shared" si="103"/>
        <v/>
      </c>
      <c r="S426" s="160" t="str">
        <f>IFERROR(IF($F426="","",VLOOKUP($F426,'Data Mercado'!$A$7:$I$300,6,0)),"ND")</f>
      </c>
      <c r="T426" s="161" t="str">
        <f>IFERROR(IF($E426="","",IF($S426&gt;$E426,($E426/$S426)-1,"")),"")</f>
      </c>
      <c r="U426" s="159" t="str">
        <f t="shared" si="105"/>
        <v/>
      </c>
      <c r="V426" s="160" t="str">
        <f>IFERROR(IF($F426="","",VLOOKUP($F426,'Data Mercado'!$A$7:$I$300,7,0)),"ND")</f>
      </c>
      <c r="W426" s="161" t="str">
        <f>IFERROR(IF($E426="","",IF($V426&gt;$E426,($E426/$V426)-1,"")),"")</f>
      </c>
      <c r="X426" s="159" t="str">
        <f t="shared" si="107"/>
        <v/>
      </c>
      <c r="Y426" s="160" t="str">
        <f>IFERROR(IF($F426="","",VLOOKUP($F426,'Data Mercado'!$A$7:$I$300,8,0)),"ND")</f>
      </c>
      <c r="Z426" s="161" t="str">
        <f>IFERROR(IF($E426="","",IF($Y426&gt;$E426,($E426/$Y426)-1,"")),"")</f>
      </c>
      <c r="AA426" s="159" t="str">
        <f t="shared" si="109"/>
        <v/>
      </c>
      <c r="AB426" s="160" t="str">
        <f>IFERROR(IF($F426="","",VLOOKUP($F426,'Data Mercado'!$A$7:$I$300,9,0)),"ND")</f>
      </c>
      <c r="AC426" s="161" t="str">
        <f>IFERROR(IF($E426="","",IF($AB426&gt;$E426,($E426/$AB426)-1,"")),"")</f>
      </c>
      <c r="AD426" s="159" t="str">
        <f t="shared" si="111"/>
        <v/>
      </c>
    </row>
    <row r="427" spans="1:30" s="162" customFormat="1" ht="19" customHeight="1">
      <c r="A427" s="164"/>
      <c r="B427" s="165"/>
      <c r="C427" s="143"/>
      <c r="D427" s="143"/>
      <c r="E427" s="196"/>
      <c r="F427" s="160"/>
      <c r="G427" s="160" t="str">
        <f>IFERROR(IF($F427="","",VLOOKUP($F427,'Data Mercado'!$A$7:$I$300,2,0)),"ND")</f>
      </c>
      <c r="H427" s="161" t="str">
        <f>IFERROR(IF($E427="","",IF($G427&gt;$E427,($E427/$G427)-1,"")),"")</f>
      </c>
      <c r="I427" s="159" t="str">
        <f t="shared" si="97"/>
        <v/>
      </c>
      <c r="J427" s="160" t="str">
        <f>IFERROR(IF($F427="","",VLOOKUP($F427,'Data Mercado'!$A$7:$I$300,3,0)),"ND")</f>
      </c>
      <c r="K427" s="161" t="str">
        <f>IFERROR(IF($E427="","",IF($J427&gt;$E427,($E427/$J427)-1,"")),"")</f>
      </c>
      <c r="L427" s="159" t="str">
        <f t="shared" si="99"/>
        <v/>
      </c>
      <c r="M427" s="160" t="str">
        <f>IFERROR(IF($F427="","",VLOOKUP($F427,'Data Mercado'!$A$7:$I$300,4,0)),"ND")</f>
      </c>
      <c r="N427" s="161" t="str">
        <f>IFERROR(IF($E427="","",IF($M427&gt;$E427,($E427/$M427)-1,"")),"")</f>
      </c>
      <c r="O427" s="159" t="str">
        <f t="shared" si="101"/>
        <v/>
      </c>
      <c r="P427" s="160" t="str">
        <f>IFERROR(IF($F427="","",VLOOKUP($F427,'Data Mercado'!$A$7:$I$300,5,0)),"ND")</f>
      </c>
      <c r="Q427" s="161" t="str">
        <f>IFERROR(IF($E427="","",IF($P427&gt;$E427,($E427/$P427)-1,"")),"")</f>
      </c>
      <c r="R427" s="159" t="str">
        <f t="shared" si="103"/>
        <v/>
      </c>
      <c r="S427" s="160" t="str">
        <f>IFERROR(IF($F427="","",VLOOKUP($F427,'Data Mercado'!$A$7:$I$300,6,0)),"ND")</f>
      </c>
      <c r="T427" s="161" t="str">
        <f>IFERROR(IF($E427="","",IF($S427&gt;$E427,($E427/$S427)-1,"")),"")</f>
      </c>
      <c r="U427" s="159" t="str">
        <f t="shared" si="105"/>
        <v/>
      </c>
      <c r="V427" s="160" t="str">
        <f>IFERROR(IF($F427="","",VLOOKUP($F427,'Data Mercado'!$A$7:$I$300,7,0)),"ND")</f>
      </c>
      <c r="W427" s="161" t="str">
        <f>IFERROR(IF($E427="","",IF($V427&gt;$E427,($E427/$V427)-1,"")),"")</f>
      </c>
      <c r="X427" s="159" t="str">
        <f t="shared" si="107"/>
        <v/>
      </c>
      <c r="Y427" s="160" t="str">
        <f>IFERROR(IF($F427="","",VLOOKUP($F427,'Data Mercado'!$A$7:$I$300,8,0)),"ND")</f>
      </c>
      <c r="Z427" s="161" t="str">
        <f>IFERROR(IF($E427="","",IF($Y427&gt;$E427,($E427/$Y427)-1,"")),"")</f>
      </c>
      <c r="AA427" s="159" t="str">
        <f t="shared" si="109"/>
        <v/>
      </c>
      <c r="AB427" s="160" t="str">
        <f>IFERROR(IF($F427="","",VLOOKUP($F427,'Data Mercado'!$A$7:$I$300,9,0)),"ND")</f>
      </c>
      <c r="AC427" s="161" t="str">
        <f>IFERROR(IF($E427="","",IF($AB427&gt;$E427,($E427/$AB427)-1,"")),"")</f>
      </c>
      <c r="AD427" s="159" t="str">
        <f t="shared" si="111"/>
        <v/>
      </c>
    </row>
    <row r="428" spans="1:30" s="162" customFormat="1" ht="19" customHeight="1">
      <c r="A428" s="164"/>
      <c r="B428" s="165"/>
      <c r="C428" s="143"/>
      <c r="D428" s="143"/>
      <c r="E428" s="196"/>
      <c r="F428" s="160"/>
      <c r="G428" s="160" t="str">
        <f>IFERROR(IF($F428="","",VLOOKUP($F428,'Data Mercado'!$A$7:$I$300,2,0)),"ND")</f>
      </c>
      <c r="H428" s="161" t="str">
        <f>IFERROR(IF($E428="","",IF($G428&gt;$E428,($E428/$G428)-1,"")),"")</f>
      </c>
      <c r="I428" s="159" t="str">
        <f t="shared" si="97"/>
        <v/>
      </c>
      <c r="J428" s="160" t="str">
        <f>IFERROR(IF($F428="","",VLOOKUP($F428,'Data Mercado'!$A$7:$I$300,3,0)),"ND")</f>
      </c>
      <c r="K428" s="161" t="str">
        <f>IFERROR(IF($E428="","",IF($J428&gt;$E428,($E428/$J428)-1,"")),"")</f>
      </c>
      <c r="L428" s="159" t="str">
        <f t="shared" si="99"/>
        <v/>
      </c>
      <c r="M428" s="160" t="str">
        <f>IFERROR(IF($F428="","",VLOOKUP($F428,'Data Mercado'!$A$7:$I$300,4,0)),"ND")</f>
      </c>
      <c r="N428" s="161" t="str">
        <f>IFERROR(IF($E428="","",IF($M428&gt;$E428,($E428/$M428)-1,"")),"")</f>
      </c>
      <c r="O428" s="159" t="str">
        <f t="shared" si="101"/>
        <v/>
      </c>
      <c r="P428" s="160" t="str">
        <f>IFERROR(IF($F428="","",VLOOKUP($F428,'Data Mercado'!$A$7:$I$300,5,0)),"ND")</f>
      </c>
      <c r="Q428" s="161" t="str">
        <f>IFERROR(IF($E428="","",IF($P428&gt;$E428,($E428/$P428)-1,"")),"")</f>
      </c>
      <c r="R428" s="159" t="str">
        <f t="shared" si="103"/>
        <v/>
      </c>
      <c r="S428" s="160" t="str">
        <f>IFERROR(IF($F428="","",VLOOKUP($F428,'Data Mercado'!$A$7:$I$300,6,0)),"ND")</f>
      </c>
      <c r="T428" s="161" t="str">
        <f>IFERROR(IF($E428="","",IF($S428&gt;$E428,($E428/$S428)-1,"")),"")</f>
      </c>
      <c r="U428" s="159" t="str">
        <f t="shared" si="105"/>
        <v/>
      </c>
      <c r="V428" s="160" t="str">
        <f>IFERROR(IF($F428="","",VLOOKUP($F428,'Data Mercado'!$A$7:$I$300,7,0)),"ND")</f>
      </c>
      <c r="W428" s="161" t="str">
        <f>IFERROR(IF($E428="","",IF($V428&gt;$E428,($E428/$V428)-1,"")),"")</f>
      </c>
      <c r="X428" s="159" t="str">
        <f t="shared" si="107"/>
        <v/>
      </c>
      <c r="Y428" s="160" t="str">
        <f>IFERROR(IF($F428="","",VLOOKUP($F428,'Data Mercado'!$A$7:$I$300,8,0)),"ND")</f>
      </c>
      <c r="Z428" s="161" t="str">
        <f>IFERROR(IF($E428="","",IF($Y428&gt;$E428,($E428/$Y428)-1,"")),"")</f>
      </c>
      <c r="AA428" s="159" t="str">
        <f t="shared" si="109"/>
        <v/>
      </c>
      <c r="AB428" s="160" t="str">
        <f>IFERROR(IF($F428="","",VLOOKUP($F428,'Data Mercado'!$A$7:$I$300,9,0)),"ND")</f>
      </c>
      <c r="AC428" s="161" t="str">
        <f>IFERROR(IF($E428="","",IF($AB428&gt;$E428,($E428/$AB428)-1,"")),"")</f>
      </c>
      <c r="AD428" s="159" t="str">
        <f t="shared" si="111"/>
        <v/>
      </c>
    </row>
    <row r="429" spans="1:30" s="162" customFormat="1" ht="19" customHeight="1">
      <c r="A429" s="164"/>
      <c r="B429" s="165"/>
      <c r="C429" s="143"/>
      <c r="D429" s="143"/>
      <c r="E429" s="196"/>
      <c r="F429" s="160"/>
      <c r="G429" s="160" t="str">
        <f>IFERROR(IF($F429="","",VLOOKUP($F429,'Data Mercado'!$A$7:$I$300,2,0)),"ND")</f>
      </c>
      <c r="H429" s="161" t="str">
        <f>IFERROR(IF($E429="","",IF($G429&gt;$E429,($E429/$G429)-1,"")),"")</f>
      </c>
      <c r="I429" s="159" t="str">
        <f t="shared" si="97"/>
        <v/>
      </c>
      <c r="J429" s="160" t="str">
        <f>IFERROR(IF($F429="","",VLOOKUP($F429,'Data Mercado'!$A$7:$I$300,3,0)),"ND")</f>
      </c>
      <c r="K429" s="161" t="str">
        <f>IFERROR(IF($E429="","",IF($J429&gt;$E429,($E429/$J429)-1,"")),"")</f>
      </c>
      <c r="L429" s="159" t="str">
        <f t="shared" si="99"/>
        <v/>
      </c>
      <c r="M429" s="160" t="str">
        <f>IFERROR(IF($F429="","",VLOOKUP($F429,'Data Mercado'!$A$7:$I$300,4,0)),"ND")</f>
      </c>
      <c r="N429" s="161" t="str">
        <f>IFERROR(IF($E429="","",IF($M429&gt;$E429,($E429/$M429)-1,"")),"")</f>
      </c>
      <c r="O429" s="159" t="str">
        <f t="shared" si="101"/>
        <v/>
      </c>
      <c r="P429" s="160" t="str">
        <f>IFERROR(IF($F429="","",VLOOKUP($F429,'Data Mercado'!$A$7:$I$300,5,0)),"ND")</f>
      </c>
      <c r="Q429" s="161" t="str">
        <f>IFERROR(IF($E429="","",IF($P429&gt;$E429,($E429/$P429)-1,"")),"")</f>
      </c>
      <c r="R429" s="159" t="str">
        <f t="shared" si="103"/>
        <v/>
      </c>
      <c r="S429" s="160" t="str">
        <f>IFERROR(IF($F429="","",VLOOKUP($F429,'Data Mercado'!$A$7:$I$300,6,0)),"ND")</f>
      </c>
      <c r="T429" s="161" t="str">
        <f>IFERROR(IF($E429="","",IF($S429&gt;$E429,($E429/$S429)-1,"")),"")</f>
      </c>
      <c r="U429" s="159" t="str">
        <f t="shared" si="105"/>
        <v/>
      </c>
      <c r="V429" s="160" t="str">
        <f>IFERROR(IF($F429="","",VLOOKUP($F429,'Data Mercado'!$A$7:$I$300,7,0)),"ND")</f>
      </c>
      <c r="W429" s="161" t="str">
        <f>IFERROR(IF($E429="","",IF($V429&gt;$E429,($E429/$V429)-1,"")),"")</f>
      </c>
      <c r="X429" s="159" t="str">
        <f t="shared" si="107"/>
        <v/>
      </c>
      <c r="Y429" s="160" t="str">
        <f>IFERROR(IF($F429="","",VLOOKUP($F429,'Data Mercado'!$A$7:$I$300,8,0)),"ND")</f>
      </c>
      <c r="Z429" s="161" t="str">
        <f>IFERROR(IF($E429="","",IF($Y429&gt;$E429,($E429/$Y429)-1,"")),"")</f>
      </c>
      <c r="AA429" s="159" t="str">
        <f t="shared" si="109"/>
        <v/>
      </c>
      <c r="AB429" s="160" t="str">
        <f>IFERROR(IF($F429="","",VLOOKUP($F429,'Data Mercado'!$A$7:$I$300,9,0)),"ND")</f>
      </c>
      <c r="AC429" s="161" t="str">
        <f>IFERROR(IF($E429="","",IF($AB429&gt;$E429,($E429/$AB429)-1,"")),"")</f>
      </c>
      <c r="AD429" s="159" t="str">
        <f t="shared" si="111"/>
        <v/>
      </c>
    </row>
    <row r="430" spans="1:30" s="162" customFormat="1" ht="19" customHeight="1">
      <c r="A430" s="164"/>
      <c r="B430" s="165"/>
      <c r="C430" s="143"/>
      <c r="D430" s="143"/>
      <c r="E430" s="196"/>
      <c r="F430" s="160"/>
      <c r="G430" s="160" t="str">
        <f>IFERROR(IF($F430="","",VLOOKUP($F430,'Data Mercado'!$A$7:$I$300,2,0)),"ND")</f>
      </c>
      <c r="H430" s="161" t="str">
        <f>IFERROR(IF($E430="","",IF($G430&gt;$E430,($E430/$G430)-1,"")),"")</f>
      </c>
      <c r="I430" s="159" t="str">
        <f t="shared" si="97"/>
        <v/>
      </c>
      <c r="J430" s="160" t="str">
        <f>IFERROR(IF($F430="","",VLOOKUP($F430,'Data Mercado'!$A$7:$I$300,3,0)),"ND")</f>
      </c>
      <c r="K430" s="161" t="str">
        <f>IFERROR(IF($E430="","",IF($J430&gt;$E430,($E430/$J430)-1,"")),"")</f>
      </c>
      <c r="L430" s="159" t="str">
        <f t="shared" si="99"/>
        <v/>
      </c>
      <c r="M430" s="160" t="str">
        <f>IFERROR(IF($F430="","",VLOOKUP($F430,'Data Mercado'!$A$7:$I$300,4,0)),"ND")</f>
      </c>
      <c r="N430" s="161" t="str">
        <f>IFERROR(IF($E430="","",IF($M430&gt;$E430,($E430/$M430)-1,"")),"")</f>
      </c>
      <c r="O430" s="159" t="str">
        <f t="shared" si="101"/>
        <v/>
      </c>
      <c r="P430" s="160" t="str">
        <f>IFERROR(IF($F430="","",VLOOKUP($F430,'Data Mercado'!$A$7:$I$300,5,0)),"ND")</f>
      </c>
      <c r="Q430" s="161" t="str">
        <f>IFERROR(IF($E430="","",IF($P430&gt;$E430,($E430/$P430)-1,"")),"")</f>
      </c>
      <c r="R430" s="159" t="str">
        <f t="shared" si="103"/>
        <v/>
      </c>
      <c r="S430" s="160" t="str">
        <f>IFERROR(IF($F430="","",VLOOKUP($F430,'Data Mercado'!$A$7:$I$300,6,0)),"ND")</f>
      </c>
      <c r="T430" s="161" t="str">
        <f>IFERROR(IF($E430="","",IF($S430&gt;$E430,($E430/$S430)-1,"")),"")</f>
      </c>
      <c r="U430" s="159" t="str">
        <f t="shared" si="105"/>
        <v/>
      </c>
      <c r="V430" s="160" t="str">
        <f>IFERROR(IF($F430="","",VLOOKUP($F430,'Data Mercado'!$A$7:$I$300,7,0)),"ND")</f>
      </c>
      <c r="W430" s="161" t="str">
        <f>IFERROR(IF($E430="","",IF($V430&gt;$E430,($E430/$V430)-1,"")),"")</f>
      </c>
      <c r="X430" s="159" t="str">
        <f t="shared" si="107"/>
        <v/>
      </c>
      <c r="Y430" s="160" t="str">
        <f>IFERROR(IF($F430="","",VLOOKUP($F430,'Data Mercado'!$A$7:$I$300,8,0)),"ND")</f>
      </c>
      <c r="Z430" s="161" t="str">
        <f>IFERROR(IF($E430="","",IF($Y430&gt;$E430,($E430/$Y430)-1,"")),"")</f>
      </c>
      <c r="AA430" s="159" t="str">
        <f t="shared" si="109"/>
        <v/>
      </c>
      <c r="AB430" s="160" t="str">
        <f>IFERROR(IF($F430="","",VLOOKUP($F430,'Data Mercado'!$A$7:$I$300,9,0)),"ND")</f>
      </c>
      <c r="AC430" s="161" t="str">
        <f>IFERROR(IF($E430="","",IF($AB430&gt;$E430,($E430/$AB430)-1,"")),"")</f>
      </c>
      <c r="AD430" s="159" t="str">
        <f t="shared" si="111"/>
        <v/>
      </c>
    </row>
    <row r="431" spans="1:30" s="162" customFormat="1" ht="19" customHeight="1">
      <c r="A431" s="164"/>
      <c r="B431" s="165"/>
      <c r="C431" s="143"/>
      <c r="D431" s="143"/>
      <c r="E431" s="196"/>
      <c r="F431" s="160"/>
      <c r="G431" s="160" t="str">
        <f>IFERROR(IF($F431="","",VLOOKUP($F431,'Data Mercado'!$A$7:$I$300,2,0)),"ND")</f>
      </c>
      <c r="H431" s="161" t="str">
        <f>IFERROR(IF($E431="","",IF($G431&gt;$E431,($E431/$G431)-1,"")),"")</f>
      </c>
      <c r="I431" s="159" t="str">
        <f t="shared" si="97"/>
        <v/>
      </c>
      <c r="J431" s="160" t="str">
        <f>IFERROR(IF($F431="","",VLOOKUP($F431,'Data Mercado'!$A$7:$I$300,3,0)),"ND")</f>
      </c>
      <c r="K431" s="161" t="str">
        <f>IFERROR(IF($E431="","",IF($J431&gt;$E431,($E431/$J431)-1,"")),"")</f>
      </c>
      <c r="L431" s="159" t="str">
        <f t="shared" si="99"/>
        <v/>
      </c>
      <c r="M431" s="160" t="str">
        <f>IFERROR(IF($F431="","",VLOOKUP($F431,'Data Mercado'!$A$7:$I$300,4,0)),"ND")</f>
      </c>
      <c r="N431" s="161" t="str">
        <f>IFERROR(IF($E431="","",IF($M431&gt;$E431,($E431/$M431)-1,"")),"")</f>
      </c>
      <c r="O431" s="159" t="str">
        <f t="shared" si="101"/>
        <v/>
      </c>
      <c r="P431" s="160" t="str">
        <f>IFERROR(IF($F431="","",VLOOKUP($F431,'Data Mercado'!$A$7:$I$300,5,0)),"ND")</f>
      </c>
      <c r="Q431" s="161" t="str">
        <f>IFERROR(IF($E431="","",IF($P431&gt;$E431,($E431/$P431)-1,"")),"")</f>
      </c>
      <c r="R431" s="159" t="str">
        <f t="shared" si="103"/>
        <v/>
      </c>
      <c r="S431" s="160" t="str">
        <f>IFERROR(IF($F431="","",VLOOKUP($F431,'Data Mercado'!$A$7:$I$300,6,0)),"ND")</f>
      </c>
      <c r="T431" s="161" t="str">
        <f>IFERROR(IF($E431="","",IF($S431&gt;$E431,($E431/$S431)-1,"")),"")</f>
      </c>
      <c r="U431" s="159" t="str">
        <f t="shared" si="105"/>
        <v/>
      </c>
      <c r="V431" s="160" t="str">
        <f>IFERROR(IF($F431="","",VLOOKUP($F431,'Data Mercado'!$A$7:$I$300,7,0)),"ND")</f>
      </c>
      <c r="W431" s="161" t="str">
        <f>IFERROR(IF($E431="","",IF($V431&gt;$E431,($E431/$V431)-1,"")),"")</f>
      </c>
      <c r="X431" s="159" t="str">
        <f t="shared" si="107"/>
        <v/>
      </c>
      <c r="Y431" s="160" t="str">
        <f>IFERROR(IF($F431="","",VLOOKUP($F431,'Data Mercado'!$A$7:$I$300,8,0)),"ND")</f>
      </c>
      <c r="Z431" s="161" t="str">
        <f>IFERROR(IF($E431="","",IF($Y431&gt;$E431,($E431/$Y431)-1,"")),"")</f>
      </c>
      <c r="AA431" s="159" t="str">
        <f t="shared" si="109"/>
        <v/>
      </c>
      <c r="AB431" s="160" t="str">
        <f>IFERROR(IF($F431="","",VLOOKUP($F431,'Data Mercado'!$A$7:$I$300,9,0)),"ND")</f>
      </c>
      <c r="AC431" s="161" t="str">
        <f>IFERROR(IF($E431="","",IF($AB431&gt;$E431,($E431/$AB431)-1,"")),"")</f>
      </c>
      <c r="AD431" s="159" t="str">
        <f t="shared" si="111"/>
        <v/>
      </c>
    </row>
    <row r="432" spans="1:30" s="162" customFormat="1" ht="19" customHeight="1">
      <c r="A432" s="164"/>
      <c r="B432" s="165"/>
      <c r="C432" s="143"/>
      <c r="D432" s="143"/>
      <c r="E432" s="196"/>
      <c r="F432" s="160"/>
      <c r="G432" s="160" t="str">
        <f>IFERROR(IF($F432="","",VLOOKUP($F432,'Data Mercado'!$A$7:$I$300,2,0)),"ND")</f>
      </c>
      <c r="H432" s="161" t="str">
        <f>IFERROR(IF($E432="","",IF($G432&gt;$E432,($E432/$G432)-1,"")),"")</f>
      </c>
      <c r="I432" s="159" t="str">
        <f t="shared" si="97"/>
        <v/>
      </c>
      <c r="J432" s="160" t="str">
        <f>IFERROR(IF($F432="","",VLOOKUP($F432,'Data Mercado'!$A$7:$I$300,3,0)),"ND")</f>
      </c>
      <c r="K432" s="161" t="str">
        <f>IFERROR(IF($E432="","",IF($J432&gt;$E432,($E432/$J432)-1,"")),"")</f>
      </c>
      <c r="L432" s="159" t="str">
        <f t="shared" si="99"/>
        <v/>
      </c>
      <c r="M432" s="160" t="str">
        <f>IFERROR(IF($F432="","",VLOOKUP($F432,'Data Mercado'!$A$7:$I$300,4,0)),"ND")</f>
      </c>
      <c r="N432" s="161" t="str">
        <f>IFERROR(IF($E432="","",IF($M432&gt;$E432,($E432/$M432)-1,"")),"")</f>
      </c>
      <c r="O432" s="159" t="str">
        <f t="shared" si="101"/>
        <v/>
      </c>
      <c r="P432" s="160" t="str">
        <f>IFERROR(IF($F432="","",VLOOKUP($F432,'Data Mercado'!$A$7:$I$300,5,0)),"ND")</f>
      </c>
      <c r="Q432" s="161" t="str">
        <f>IFERROR(IF($E432="","",IF($P432&gt;$E432,($E432/$P432)-1,"")),"")</f>
      </c>
      <c r="R432" s="159" t="str">
        <f t="shared" si="103"/>
        <v/>
      </c>
      <c r="S432" s="160" t="str">
        <f>IFERROR(IF($F432="","",VLOOKUP($F432,'Data Mercado'!$A$7:$I$300,6,0)),"ND")</f>
      </c>
      <c r="T432" s="161" t="str">
        <f>IFERROR(IF($E432="","",IF($S432&gt;$E432,($E432/$S432)-1,"")),"")</f>
      </c>
      <c r="U432" s="159" t="str">
        <f t="shared" si="105"/>
        <v/>
      </c>
      <c r="V432" s="160" t="str">
        <f>IFERROR(IF($F432="","",VLOOKUP($F432,'Data Mercado'!$A$7:$I$300,7,0)),"ND")</f>
      </c>
      <c r="W432" s="161" t="str">
        <f>IFERROR(IF($E432="","",IF($V432&gt;$E432,($E432/$V432)-1,"")),"")</f>
      </c>
      <c r="X432" s="159" t="str">
        <f t="shared" si="107"/>
        <v/>
      </c>
      <c r="Y432" s="160" t="str">
        <f>IFERROR(IF($F432="","",VLOOKUP($F432,'Data Mercado'!$A$7:$I$300,8,0)),"ND")</f>
      </c>
      <c r="Z432" s="161" t="str">
        <f>IFERROR(IF($E432="","",IF($Y432&gt;$E432,($E432/$Y432)-1,"")),"")</f>
      </c>
      <c r="AA432" s="159" t="str">
        <f t="shared" si="109"/>
        <v/>
      </c>
      <c r="AB432" s="160" t="str">
        <f>IFERROR(IF($F432="","",VLOOKUP($F432,'Data Mercado'!$A$7:$I$300,9,0)),"ND")</f>
      </c>
      <c r="AC432" s="161" t="str">
        <f>IFERROR(IF($E432="","",IF($AB432&gt;$E432,($E432/$AB432)-1,"")),"")</f>
      </c>
      <c r="AD432" s="159" t="str">
        <f t="shared" si="111"/>
        <v/>
      </c>
    </row>
    <row r="433" spans="1:30" s="162" customFormat="1" ht="19" customHeight="1">
      <c r="A433" s="164"/>
      <c r="B433" s="165"/>
      <c r="C433" s="143"/>
      <c r="D433" s="143"/>
      <c r="E433" s="196"/>
      <c r="F433" s="160"/>
      <c r="G433" s="160" t="str">
        <f>IFERROR(IF($F433="","",VLOOKUP($F433,'Data Mercado'!$A$7:$I$300,2,0)),"ND")</f>
      </c>
      <c r="H433" s="161" t="str">
        <f>IFERROR(IF($E433="","",IF($G433&gt;$E433,($E433/$G433)-1,"")),"")</f>
      </c>
      <c r="I433" s="159" t="str">
        <f t="shared" si="97"/>
        <v/>
      </c>
      <c r="J433" s="160" t="str">
        <f>IFERROR(IF($F433="","",VLOOKUP($F433,'Data Mercado'!$A$7:$I$300,3,0)),"ND")</f>
      </c>
      <c r="K433" s="161" t="str">
        <f>IFERROR(IF($E433="","",IF($J433&gt;$E433,($E433/$J433)-1,"")),"")</f>
      </c>
      <c r="L433" s="159" t="str">
        <f t="shared" si="99"/>
        <v/>
      </c>
      <c r="M433" s="160" t="str">
        <f>IFERROR(IF($F433="","",VLOOKUP($F433,'Data Mercado'!$A$7:$I$300,4,0)),"ND")</f>
      </c>
      <c r="N433" s="161" t="str">
        <f>IFERROR(IF($E433="","",IF($M433&gt;$E433,($E433/$M433)-1,"")),"")</f>
      </c>
      <c r="O433" s="159" t="str">
        <f t="shared" si="101"/>
        <v/>
      </c>
      <c r="P433" s="160" t="str">
        <f>IFERROR(IF($F433="","",VLOOKUP($F433,'Data Mercado'!$A$7:$I$300,5,0)),"ND")</f>
      </c>
      <c r="Q433" s="161" t="str">
        <f>IFERROR(IF($E433="","",IF($P433&gt;$E433,($E433/$P433)-1,"")),"")</f>
      </c>
      <c r="R433" s="159" t="str">
        <f t="shared" si="103"/>
        <v/>
      </c>
      <c r="S433" s="160" t="str">
        <f>IFERROR(IF($F433="","",VLOOKUP($F433,'Data Mercado'!$A$7:$I$300,6,0)),"ND")</f>
      </c>
      <c r="T433" s="161" t="str">
        <f>IFERROR(IF($E433="","",IF($S433&gt;$E433,($E433/$S433)-1,"")),"")</f>
      </c>
      <c r="U433" s="159" t="str">
        <f t="shared" si="105"/>
        <v/>
      </c>
      <c r="V433" s="160" t="str">
        <f>IFERROR(IF($F433="","",VLOOKUP($F433,'Data Mercado'!$A$7:$I$300,7,0)),"ND")</f>
      </c>
      <c r="W433" s="161" t="str">
        <f>IFERROR(IF($E433="","",IF($V433&gt;$E433,($E433/$V433)-1,"")),"")</f>
      </c>
      <c r="X433" s="159" t="str">
        <f t="shared" si="107"/>
        <v/>
      </c>
      <c r="Y433" s="160" t="str">
        <f>IFERROR(IF($F433="","",VLOOKUP($F433,'Data Mercado'!$A$7:$I$300,8,0)),"ND")</f>
      </c>
      <c r="Z433" s="161" t="str">
        <f>IFERROR(IF($E433="","",IF($Y433&gt;$E433,($E433/$Y433)-1,"")),"")</f>
      </c>
      <c r="AA433" s="159" t="str">
        <f t="shared" si="109"/>
        <v/>
      </c>
      <c r="AB433" s="160" t="str">
        <f>IFERROR(IF($F433="","",VLOOKUP($F433,'Data Mercado'!$A$7:$I$300,9,0)),"ND")</f>
      </c>
      <c r="AC433" s="161" t="str">
        <f>IFERROR(IF($E433="","",IF($AB433&gt;$E433,($E433/$AB433)-1,"")),"")</f>
      </c>
      <c r="AD433" s="159" t="str">
        <f t="shared" si="111"/>
        <v/>
      </c>
    </row>
    <row r="434" spans="1:30" s="162" customFormat="1" ht="19" customHeight="1">
      <c r="A434" s="164"/>
      <c r="B434" s="165"/>
      <c r="C434" s="143"/>
      <c r="D434" s="143"/>
      <c r="E434" s="196"/>
      <c r="F434" s="160"/>
      <c r="G434" s="160" t="str">
        <f>IFERROR(IF($F434="","",VLOOKUP($F434,'Data Mercado'!$A$7:$I$300,2,0)),"ND")</f>
      </c>
      <c r="H434" s="161" t="str">
        <f>IFERROR(IF($E434="","",IF($G434&gt;$E434,($E434/$G434)-1,"")),"")</f>
      </c>
      <c r="I434" s="159" t="str">
        <f t="shared" si="97"/>
        <v/>
      </c>
      <c r="J434" s="160" t="str">
        <f>IFERROR(IF($F434="","",VLOOKUP($F434,'Data Mercado'!$A$7:$I$300,3,0)),"ND")</f>
      </c>
      <c r="K434" s="161" t="str">
        <f>IFERROR(IF($E434="","",IF($J434&gt;$E434,($E434/$J434)-1,"")),"")</f>
      </c>
      <c r="L434" s="159" t="str">
        <f t="shared" si="99"/>
        <v/>
      </c>
      <c r="M434" s="160" t="str">
        <f>IFERROR(IF($F434="","",VLOOKUP($F434,'Data Mercado'!$A$7:$I$300,4,0)),"ND")</f>
      </c>
      <c r="N434" s="161" t="str">
        <f>IFERROR(IF($E434="","",IF($M434&gt;$E434,($E434/$M434)-1,"")),"")</f>
      </c>
      <c r="O434" s="159" t="str">
        <f t="shared" si="101"/>
        <v/>
      </c>
      <c r="P434" s="160" t="str">
        <f>IFERROR(IF($F434="","",VLOOKUP($F434,'Data Mercado'!$A$7:$I$300,5,0)),"ND")</f>
      </c>
      <c r="Q434" s="161" t="str">
        <f>IFERROR(IF($E434="","",IF($P434&gt;$E434,($E434/$P434)-1,"")),"")</f>
      </c>
      <c r="R434" s="159" t="str">
        <f t="shared" si="103"/>
        <v/>
      </c>
      <c r="S434" s="160" t="str">
        <f>IFERROR(IF($F434="","",VLOOKUP($F434,'Data Mercado'!$A$7:$I$300,6,0)),"ND")</f>
      </c>
      <c r="T434" s="161" t="str">
        <f>IFERROR(IF($E434="","",IF($S434&gt;$E434,($E434/$S434)-1,"")),"")</f>
      </c>
      <c r="U434" s="159" t="str">
        <f t="shared" si="105"/>
        <v/>
      </c>
      <c r="V434" s="160" t="str">
        <f>IFERROR(IF($F434="","",VLOOKUP($F434,'Data Mercado'!$A$7:$I$300,7,0)),"ND")</f>
      </c>
      <c r="W434" s="161" t="str">
        <f>IFERROR(IF($E434="","",IF($V434&gt;$E434,($E434/$V434)-1,"")),"")</f>
      </c>
      <c r="X434" s="159" t="str">
        <f t="shared" si="107"/>
        <v/>
      </c>
      <c r="Y434" s="160" t="str">
        <f>IFERROR(IF($F434="","",VLOOKUP($F434,'Data Mercado'!$A$7:$I$300,8,0)),"ND")</f>
      </c>
      <c r="Z434" s="161" t="str">
        <f>IFERROR(IF($E434="","",IF($Y434&gt;$E434,($E434/$Y434)-1,"")),"")</f>
      </c>
      <c r="AA434" s="159" t="str">
        <f t="shared" si="109"/>
        <v/>
      </c>
      <c r="AB434" s="160" t="str">
        <f>IFERROR(IF($F434="","",VLOOKUP($F434,'Data Mercado'!$A$7:$I$300,9,0)),"ND")</f>
      </c>
      <c r="AC434" s="161" t="str">
        <f>IFERROR(IF($E434="","",IF($AB434&gt;$E434,($E434/$AB434)-1,"")),"")</f>
      </c>
      <c r="AD434" s="159" t="str">
        <f t="shared" si="111"/>
        <v/>
      </c>
    </row>
    <row r="435" spans="1:30" s="162" customFormat="1" ht="19" customHeight="1">
      <c r="A435" s="164"/>
      <c r="B435" s="165"/>
      <c r="C435" s="143"/>
      <c r="D435" s="143"/>
      <c r="E435" s="196"/>
      <c r="F435" s="160"/>
      <c r="G435" s="160" t="str">
        <f>IFERROR(IF($F435="","",VLOOKUP($F435,'Data Mercado'!$A$7:$I$300,2,0)),"ND")</f>
      </c>
      <c r="H435" s="161" t="str">
        <f>IFERROR(IF($E435="","",IF($G435&gt;$E435,($E435/$G435)-1,"")),"")</f>
      </c>
      <c r="I435" s="159" t="str">
        <f t="shared" si="97"/>
        <v/>
      </c>
      <c r="J435" s="160" t="str">
        <f>IFERROR(IF($F435="","",VLOOKUP($F435,'Data Mercado'!$A$7:$I$300,3,0)),"ND")</f>
      </c>
      <c r="K435" s="161" t="str">
        <f>IFERROR(IF($E435="","",IF($J435&gt;$E435,($E435/$J435)-1,"")),"")</f>
      </c>
      <c r="L435" s="159" t="str">
        <f t="shared" si="99"/>
        <v/>
      </c>
      <c r="M435" s="160" t="str">
        <f>IFERROR(IF($F435="","",VLOOKUP($F435,'Data Mercado'!$A$7:$I$300,4,0)),"ND")</f>
      </c>
      <c r="N435" s="161" t="str">
        <f>IFERROR(IF($E435="","",IF($M435&gt;$E435,($E435/$M435)-1,"")),"")</f>
      </c>
      <c r="O435" s="159" t="str">
        <f t="shared" si="101"/>
        <v/>
      </c>
      <c r="P435" s="160" t="str">
        <f>IFERROR(IF($F435="","",VLOOKUP($F435,'Data Mercado'!$A$7:$I$300,5,0)),"ND")</f>
      </c>
      <c r="Q435" s="161" t="str">
        <f>IFERROR(IF($E435="","",IF($P435&gt;$E435,($E435/$P435)-1,"")),"")</f>
      </c>
      <c r="R435" s="159" t="str">
        <f t="shared" si="103"/>
        <v/>
      </c>
      <c r="S435" s="160" t="str">
        <f>IFERROR(IF($F435="","",VLOOKUP($F435,'Data Mercado'!$A$7:$I$300,6,0)),"ND")</f>
      </c>
      <c r="T435" s="161" t="str">
        <f>IFERROR(IF($E435="","",IF($S435&gt;$E435,($E435/$S435)-1,"")),"")</f>
      </c>
      <c r="U435" s="159" t="str">
        <f t="shared" si="105"/>
        <v/>
      </c>
      <c r="V435" s="160" t="str">
        <f>IFERROR(IF($F435="","",VLOOKUP($F435,'Data Mercado'!$A$7:$I$300,7,0)),"ND")</f>
      </c>
      <c r="W435" s="161" t="str">
        <f>IFERROR(IF($E435="","",IF($V435&gt;$E435,($E435/$V435)-1,"")),"")</f>
      </c>
      <c r="X435" s="159" t="str">
        <f t="shared" si="107"/>
        <v/>
      </c>
      <c r="Y435" s="160" t="str">
        <f>IFERROR(IF($F435="","",VLOOKUP($F435,'Data Mercado'!$A$7:$I$300,8,0)),"ND")</f>
      </c>
      <c r="Z435" s="161" t="str">
        <f>IFERROR(IF($E435="","",IF($Y435&gt;$E435,($E435/$Y435)-1,"")),"")</f>
      </c>
      <c r="AA435" s="159" t="str">
        <f t="shared" si="109"/>
        <v/>
      </c>
      <c r="AB435" s="160" t="str">
        <f>IFERROR(IF($F435="","",VLOOKUP($F435,'Data Mercado'!$A$7:$I$300,9,0)),"ND")</f>
      </c>
      <c r="AC435" s="161" t="str">
        <f>IFERROR(IF($E435="","",IF($AB435&gt;$E435,($E435/$AB435)-1,"")),"")</f>
      </c>
      <c r="AD435" s="159" t="str">
        <f t="shared" si="111"/>
        <v/>
      </c>
    </row>
    <row r="436" spans="1:30" s="162" customFormat="1" ht="19" customHeight="1">
      <c r="A436" s="164"/>
      <c r="B436" s="165"/>
      <c r="C436" s="143"/>
      <c r="D436" s="143"/>
      <c r="E436" s="196"/>
      <c r="F436" s="160"/>
      <c r="G436" s="160" t="str">
        <f>IFERROR(IF($F436="","",VLOOKUP($F436,'Data Mercado'!$A$7:$I$300,2,0)),"ND")</f>
      </c>
      <c r="H436" s="161" t="str">
        <f>IFERROR(IF($E436="","",IF($G436&gt;$E436,($E436/$G436)-1,"")),"")</f>
      </c>
      <c r="I436" s="159" t="str">
        <f t="shared" si="97"/>
        <v/>
      </c>
      <c r="J436" s="160" t="str">
        <f>IFERROR(IF($F436="","",VLOOKUP($F436,'Data Mercado'!$A$7:$I$300,3,0)),"ND")</f>
      </c>
      <c r="K436" s="161" t="str">
        <f>IFERROR(IF($E436="","",IF($J436&gt;$E436,($E436/$J436)-1,"")),"")</f>
      </c>
      <c r="L436" s="159" t="str">
        <f t="shared" si="99"/>
        <v/>
      </c>
      <c r="M436" s="160" t="str">
        <f>IFERROR(IF($F436="","",VLOOKUP($F436,'Data Mercado'!$A$7:$I$300,4,0)),"ND")</f>
      </c>
      <c r="N436" s="161" t="str">
        <f>IFERROR(IF($E436="","",IF($M436&gt;$E436,($E436/$M436)-1,"")),"")</f>
      </c>
      <c r="O436" s="159" t="str">
        <f t="shared" si="101"/>
        <v/>
      </c>
      <c r="P436" s="160" t="str">
        <f>IFERROR(IF($F436="","",VLOOKUP($F436,'Data Mercado'!$A$7:$I$300,5,0)),"ND")</f>
      </c>
      <c r="Q436" s="161" t="str">
        <f>IFERROR(IF($E436="","",IF($P436&gt;$E436,($E436/$P436)-1,"")),"")</f>
      </c>
      <c r="R436" s="159" t="str">
        <f t="shared" si="103"/>
        <v/>
      </c>
      <c r="S436" s="160" t="str">
        <f>IFERROR(IF($F436="","",VLOOKUP($F436,'Data Mercado'!$A$7:$I$300,6,0)),"ND")</f>
      </c>
      <c r="T436" s="161" t="str">
        <f>IFERROR(IF($E436="","",IF($S436&gt;$E436,($E436/$S436)-1,"")),"")</f>
      </c>
      <c r="U436" s="159" t="str">
        <f t="shared" si="105"/>
        <v/>
      </c>
      <c r="V436" s="160" t="str">
        <f>IFERROR(IF($F436="","",VLOOKUP($F436,'Data Mercado'!$A$7:$I$300,7,0)),"ND")</f>
      </c>
      <c r="W436" s="161" t="str">
        <f>IFERROR(IF($E436="","",IF($V436&gt;$E436,($E436/$V436)-1,"")),"")</f>
      </c>
      <c r="X436" s="159" t="str">
        <f t="shared" si="107"/>
        <v/>
      </c>
      <c r="Y436" s="160" t="str">
        <f>IFERROR(IF($F436="","",VLOOKUP($F436,'Data Mercado'!$A$7:$I$300,8,0)),"ND")</f>
      </c>
      <c r="Z436" s="161" t="str">
        <f>IFERROR(IF($E436="","",IF($Y436&gt;$E436,($E436/$Y436)-1,"")),"")</f>
      </c>
      <c r="AA436" s="159" t="str">
        <f t="shared" si="109"/>
        <v/>
      </c>
      <c r="AB436" s="160" t="str">
        <f>IFERROR(IF($F436="","",VLOOKUP($F436,'Data Mercado'!$A$7:$I$300,9,0)),"ND")</f>
      </c>
      <c r="AC436" s="161" t="str">
        <f>IFERROR(IF($E436="","",IF($AB436&gt;$E436,($E436/$AB436)-1,"")),"")</f>
      </c>
      <c r="AD436" s="159" t="str">
        <f t="shared" si="111"/>
        <v/>
      </c>
    </row>
    <row r="437" spans="1:30" s="162" customFormat="1" ht="19" customHeight="1">
      <c r="A437" s="164"/>
      <c r="B437" s="165"/>
      <c r="C437" s="143"/>
      <c r="D437" s="143"/>
      <c r="E437" s="196"/>
      <c r="F437" s="160"/>
      <c r="G437" s="160" t="str">
        <f>IFERROR(IF($F437="","",VLOOKUP($F437,'Data Mercado'!$A$7:$I$300,2,0)),"ND")</f>
      </c>
      <c r="H437" s="161" t="str">
        <f>IFERROR(IF($E437="","",IF($G437&gt;$E437,($E437/$G437)-1,"")),"")</f>
      </c>
      <c r="I437" s="159" t="str">
        <f t="shared" si="97"/>
        <v/>
      </c>
      <c r="J437" s="160" t="str">
        <f>IFERROR(IF($F437="","",VLOOKUP($F437,'Data Mercado'!$A$7:$I$300,3,0)),"ND")</f>
      </c>
      <c r="K437" s="161" t="str">
        <f>IFERROR(IF($E437="","",IF($J437&gt;$E437,($E437/$J437)-1,"")),"")</f>
      </c>
      <c r="L437" s="159" t="str">
        <f t="shared" si="99"/>
        <v/>
      </c>
      <c r="M437" s="160" t="str">
        <f>IFERROR(IF($F437="","",VLOOKUP($F437,'Data Mercado'!$A$7:$I$300,4,0)),"ND")</f>
      </c>
      <c r="N437" s="161" t="str">
        <f>IFERROR(IF($E437="","",IF($M437&gt;$E437,($E437/$M437)-1,"")),"")</f>
      </c>
      <c r="O437" s="159" t="str">
        <f t="shared" si="101"/>
        <v/>
      </c>
      <c r="P437" s="160" t="str">
        <f>IFERROR(IF($F437="","",VLOOKUP($F437,'Data Mercado'!$A$7:$I$300,5,0)),"ND")</f>
      </c>
      <c r="Q437" s="161" t="str">
        <f>IFERROR(IF($E437="","",IF($P437&gt;$E437,($E437/$P437)-1,"")),"")</f>
      </c>
      <c r="R437" s="159" t="str">
        <f t="shared" si="103"/>
        <v/>
      </c>
      <c r="S437" s="160" t="str">
        <f>IFERROR(IF($F437="","",VLOOKUP($F437,'Data Mercado'!$A$7:$I$300,6,0)),"ND")</f>
      </c>
      <c r="T437" s="161" t="str">
        <f>IFERROR(IF($E437="","",IF($S437&gt;$E437,($E437/$S437)-1,"")),"")</f>
      </c>
      <c r="U437" s="159" t="str">
        <f t="shared" si="105"/>
        <v/>
      </c>
      <c r="V437" s="160" t="str">
        <f>IFERROR(IF($F437="","",VLOOKUP($F437,'Data Mercado'!$A$7:$I$300,7,0)),"ND")</f>
      </c>
      <c r="W437" s="161" t="str">
        <f>IFERROR(IF($E437="","",IF($V437&gt;$E437,($E437/$V437)-1,"")),"")</f>
      </c>
      <c r="X437" s="159" t="str">
        <f t="shared" si="107"/>
        <v/>
      </c>
      <c r="Y437" s="160" t="str">
        <f>IFERROR(IF($F437="","",VLOOKUP($F437,'Data Mercado'!$A$7:$I$300,8,0)),"ND")</f>
      </c>
      <c r="Z437" s="161" t="str">
        <f>IFERROR(IF($E437="","",IF($Y437&gt;$E437,($E437/$Y437)-1,"")),"")</f>
      </c>
      <c r="AA437" s="159" t="str">
        <f t="shared" si="109"/>
        <v/>
      </c>
      <c r="AB437" s="160" t="str">
        <f>IFERROR(IF($F437="","",VLOOKUP($F437,'Data Mercado'!$A$7:$I$300,9,0)),"ND")</f>
      </c>
      <c r="AC437" s="161" t="str">
        <f>IFERROR(IF($E437="","",IF($AB437&gt;$E437,($E437/$AB437)-1,"")),"")</f>
      </c>
      <c r="AD437" s="159" t="str">
        <f t="shared" si="111"/>
        <v/>
      </c>
    </row>
    <row r="438" spans="1:30" s="162" customFormat="1" ht="19" customHeight="1">
      <c r="A438" s="164"/>
      <c r="B438" s="165"/>
      <c r="C438" s="143"/>
      <c r="D438" s="143"/>
      <c r="E438" s="196"/>
      <c r="F438" s="160"/>
      <c r="G438" s="160" t="str">
        <f>IFERROR(IF($F438="","",VLOOKUP($F438,'Data Mercado'!$A$7:$I$300,2,0)),"ND")</f>
      </c>
      <c r="H438" s="161" t="str">
        <f>IFERROR(IF($E438="","",IF($G438&gt;$E438,($E438/$G438)-1,"")),"")</f>
      </c>
      <c r="I438" s="159" t="str">
        <f t="shared" si="97"/>
        <v/>
      </c>
      <c r="J438" s="160" t="str">
        <f>IFERROR(IF($F438="","",VLOOKUP($F438,'Data Mercado'!$A$7:$I$300,3,0)),"ND")</f>
      </c>
      <c r="K438" s="161" t="str">
        <f>IFERROR(IF($E438="","",IF($J438&gt;$E438,($E438/$J438)-1,"")),"")</f>
      </c>
      <c r="L438" s="159" t="str">
        <f t="shared" si="99"/>
        <v/>
      </c>
      <c r="M438" s="160" t="str">
        <f>IFERROR(IF($F438="","",VLOOKUP($F438,'Data Mercado'!$A$7:$I$300,4,0)),"ND")</f>
      </c>
      <c r="N438" s="161" t="str">
        <f>IFERROR(IF($E438="","",IF($M438&gt;$E438,($E438/$M438)-1,"")),"")</f>
      </c>
      <c r="O438" s="159" t="str">
        <f t="shared" si="101"/>
        <v/>
      </c>
      <c r="P438" s="160" t="str">
        <f>IFERROR(IF($F438="","",VLOOKUP($F438,'Data Mercado'!$A$7:$I$300,5,0)),"ND")</f>
      </c>
      <c r="Q438" s="161" t="str">
        <f>IFERROR(IF($E438="","",IF($P438&gt;$E438,($E438/$P438)-1,"")),"")</f>
      </c>
      <c r="R438" s="159" t="str">
        <f t="shared" si="103"/>
        <v/>
      </c>
      <c r="S438" s="160" t="str">
        <f>IFERROR(IF($F438="","",VLOOKUP($F438,'Data Mercado'!$A$7:$I$300,6,0)),"ND")</f>
      </c>
      <c r="T438" s="161" t="str">
        <f>IFERROR(IF($E438="","",IF($S438&gt;$E438,($E438/$S438)-1,"")),"")</f>
      </c>
      <c r="U438" s="159" t="str">
        <f t="shared" si="105"/>
        <v/>
      </c>
      <c r="V438" s="160" t="str">
        <f>IFERROR(IF($F438="","",VLOOKUP($F438,'Data Mercado'!$A$7:$I$300,7,0)),"ND")</f>
      </c>
      <c r="W438" s="161" t="str">
        <f>IFERROR(IF($E438="","",IF($V438&gt;$E438,($E438/$V438)-1,"")),"")</f>
      </c>
      <c r="X438" s="159" t="str">
        <f t="shared" si="107"/>
        <v/>
      </c>
      <c r="Y438" s="160" t="str">
        <f>IFERROR(IF($F438="","",VLOOKUP($F438,'Data Mercado'!$A$7:$I$300,8,0)),"ND")</f>
      </c>
      <c r="Z438" s="161" t="str">
        <f>IFERROR(IF($E438="","",IF($Y438&gt;$E438,($E438/$Y438)-1,"")),"")</f>
      </c>
      <c r="AA438" s="159" t="str">
        <f t="shared" si="109"/>
        <v/>
      </c>
      <c r="AB438" s="160" t="str">
        <f>IFERROR(IF($F438="","",VLOOKUP($F438,'Data Mercado'!$A$7:$I$300,9,0)),"ND")</f>
      </c>
      <c r="AC438" s="161" t="str">
        <f>IFERROR(IF($E438="","",IF($AB438&gt;$E438,($E438/$AB438)-1,"")),"")</f>
      </c>
      <c r="AD438" s="159" t="str">
        <f t="shared" si="111"/>
        <v/>
      </c>
    </row>
    <row r="439" spans="1:30" s="162" customFormat="1" ht="19" customHeight="1">
      <c r="A439" s="164"/>
      <c r="B439" s="165"/>
      <c r="C439" s="143"/>
      <c r="D439" s="143"/>
      <c r="E439" s="196"/>
      <c r="F439" s="160"/>
      <c r="G439" s="160" t="str">
        <f>IFERROR(IF($F439="","",VLOOKUP($F439,'Data Mercado'!$A$7:$I$300,2,0)),"ND")</f>
      </c>
      <c r="H439" s="161" t="str">
        <f>IFERROR(IF($E439="","",IF($G439&gt;$E439,($E439/$G439)-1,"")),"")</f>
      </c>
      <c r="I439" s="159" t="str">
        <f t="shared" si="97"/>
        <v/>
      </c>
      <c r="J439" s="160" t="str">
        <f>IFERROR(IF($F439="","",VLOOKUP($F439,'Data Mercado'!$A$7:$I$300,3,0)),"ND")</f>
      </c>
      <c r="K439" s="161" t="str">
        <f>IFERROR(IF($E439="","",IF($J439&gt;$E439,($E439/$J439)-1,"")),"")</f>
      </c>
      <c r="L439" s="159" t="str">
        <f t="shared" si="99"/>
        <v/>
      </c>
      <c r="M439" s="160" t="str">
        <f>IFERROR(IF($F439="","",VLOOKUP($F439,'Data Mercado'!$A$7:$I$300,4,0)),"ND")</f>
      </c>
      <c r="N439" s="161" t="str">
        <f>IFERROR(IF($E439="","",IF($M439&gt;$E439,($E439/$M439)-1,"")),"")</f>
      </c>
      <c r="O439" s="159" t="str">
        <f t="shared" si="101"/>
        <v/>
      </c>
      <c r="P439" s="160" t="str">
        <f>IFERROR(IF($F439="","",VLOOKUP($F439,'Data Mercado'!$A$7:$I$300,5,0)),"ND")</f>
      </c>
      <c r="Q439" s="161" t="str">
        <f>IFERROR(IF($E439="","",IF($P439&gt;$E439,($E439/$P439)-1,"")),"")</f>
      </c>
      <c r="R439" s="159" t="str">
        <f t="shared" si="103"/>
        <v/>
      </c>
      <c r="S439" s="160" t="str">
        <f>IFERROR(IF($F439="","",VLOOKUP($F439,'Data Mercado'!$A$7:$I$300,6,0)),"ND")</f>
      </c>
      <c r="T439" s="161" t="str">
        <f>IFERROR(IF($E439="","",IF($S439&gt;$E439,($E439/$S439)-1,"")),"")</f>
      </c>
      <c r="U439" s="159" t="str">
        <f t="shared" si="105"/>
        <v/>
      </c>
      <c r="V439" s="160" t="str">
        <f>IFERROR(IF($F439="","",VLOOKUP($F439,'Data Mercado'!$A$7:$I$300,7,0)),"ND")</f>
      </c>
      <c r="W439" s="161" t="str">
        <f>IFERROR(IF($E439="","",IF($V439&gt;$E439,($E439/$V439)-1,"")),"")</f>
      </c>
      <c r="X439" s="159" t="str">
        <f t="shared" si="107"/>
        <v/>
      </c>
      <c r="Y439" s="160" t="str">
        <f>IFERROR(IF($F439="","",VLOOKUP($F439,'Data Mercado'!$A$7:$I$300,8,0)),"ND")</f>
      </c>
      <c r="Z439" s="161" t="str">
        <f>IFERROR(IF($E439="","",IF($Y439&gt;$E439,($E439/$Y439)-1,"")),"")</f>
      </c>
      <c r="AA439" s="159" t="str">
        <f t="shared" si="109"/>
        <v/>
      </c>
      <c r="AB439" s="160" t="str">
        <f>IFERROR(IF($F439="","",VLOOKUP($F439,'Data Mercado'!$A$7:$I$300,9,0)),"ND")</f>
      </c>
      <c r="AC439" s="161" t="str">
        <f>IFERROR(IF($E439="","",IF($AB439&gt;$E439,($E439/$AB439)-1,"")),"")</f>
      </c>
      <c r="AD439" s="159" t="str">
        <f t="shared" si="111"/>
        <v/>
      </c>
    </row>
    <row r="440" spans="1:30" s="162" customFormat="1" ht="19" customHeight="1">
      <c r="A440" s="164"/>
      <c r="B440" s="165"/>
      <c r="C440" s="143"/>
      <c r="D440" s="143"/>
      <c r="E440" s="196"/>
      <c r="F440" s="160"/>
      <c r="G440" s="160" t="str">
        <f>IFERROR(IF($F440="","",VLOOKUP($F440,'Data Mercado'!$A$7:$I$300,2,0)),"ND")</f>
      </c>
      <c r="H440" s="161" t="str">
        <f>IFERROR(IF($E440="","",IF($G440&gt;$E440,($E440/$G440)-1,"")),"")</f>
      </c>
      <c r="I440" s="159" t="str">
        <f t="shared" si="97"/>
        <v/>
      </c>
      <c r="J440" s="160" t="str">
        <f>IFERROR(IF($F440="","",VLOOKUP($F440,'Data Mercado'!$A$7:$I$300,3,0)),"ND")</f>
      </c>
      <c r="K440" s="161" t="str">
        <f>IFERROR(IF($E440="","",IF($J440&gt;$E440,($E440/$J440)-1,"")),"")</f>
      </c>
      <c r="L440" s="159" t="str">
        <f t="shared" si="99"/>
        <v/>
      </c>
      <c r="M440" s="160" t="str">
        <f>IFERROR(IF($F440="","",VLOOKUP($F440,'Data Mercado'!$A$7:$I$300,4,0)),"ND")</f>
      </c>
      <c r="N440" s="161" t="str">
        <f>IFERROR(IF($E440="","",IF($M440&gt;$E440,($E440/$M440)-1,"")),"")</f>
      </c>
      <c r="O440" s="159" t="str">
        <f t="shared" si="101"/>
        <v/>
      </c>
      <c r="P440" s="160" t="str">
        <f>IFERROR(IF($F440="","",VLOOKUP($F440,'Data Mercado'!$A$7:$I$300,5,0)),"ND")</f>
      </c>
      <c r="Q440" s="161" t="str">
        <f>IFERROR(IF($E440="","",IF($P440&gt;$E440,($E440/$P440)-1,"")),"")</f>
      </c>
      <c r="R440" s="159" t="str">
        <f t="shared" si="103"/>
        <v/>
      </c>
      <c r="S440" s="160" t="str">
        <f>IFERROR(IF($F440="","",VLOOKUP($F440,'Data Mercado'!$A$7:$I$300,6,0)),"ND")</f>
      </c>
      <c r="T440" s="161" t="str">
        <f>IFERROR(IF($E440="","",IF($S440&gt;$E440,($E440/$S440)-1,"")),"")</f>
      </c>
      <c r="U440" s="159" t="str">
        <f t="shared" si="105"/>
        <v/>
      </c>
      <c r="V440" s="160" t="str">
        <f>IFERROR(IF($F440="","",VLOOKUP($F440,'Data Mercado'!$A$7:$I$300,7,0)),"ND")</f>
      </c>
      <c r="W440" s="161" t="str">
        <f>IFERROR(IF($E440="","",IF($V440&gt;$E440,($E440/$V440)-1,"")),"")</f>
      </c>
      <c r="X440" s="159" t="str">
        <f t="shared" si="107"/>
        <v/>
      </c>
      <c r="Y440" s="160" t="str">
        <f>IFERROR(IF($F440="","",VLOOKUP($F440,'Data Mercado'!$A$7:$I$300,8,0)),"ND")</f>
      </c>
      <c r="Z440" s="161" t="str">
        <f>IFERROR(IF($E440="","",IF($Y440&gt;$E440,($E440/$Y440)-1,"")),"")</f>
      </c>
      <c r="AA440" s="159" t="str">
        <f t="shared" si="109"/>
        <v/>
      </c>
      <c r="AB440" s="160" t="str">
        <f>IFERROR(IF($F440="","",VLOOKUP($F440,'Data Mercado'!$A$7:$I$300,9,0)),"ND")</f>
      </c>
      <c r="AC440" s="161" t="str">
        <f>IFERROR(IF($E440="","",IF($AB440&gt;$E440,($E440/$AB440)-1,"")),"")</f>
      </c>
      <c r="AD440" s="159" t="str">
        <f t="shared" si="111"/>
        <v/>
      </c>
    </row>
    <row r="441" spans="1:30" s="162" customFormat="1" ht="19" customHeight="1">
      <c r="A441" s="164"/>
      <c r="B441" s="165"/>
      <c r="C441" s="143"/>
      <c r="D441" s="143"/>
      <c r="E441" s="196"/>
      <c r="F441" s="160"/>
      <c r="G441" s="160" t="str">
        <f>IFERROR(IF($F441="","",VLOOKUP($F441,'Data Mercado'!$A$7:$I$300,2,0)),"ND")</f>
      </c>
      <c r="H441" s="161" t="str">
        <f>IFERROR(IF($E441="","",IF($G441&gt;$E441,($E441/$G441)-1,"")),"")</f>
      </c>
      <c r="I441" s="159" t="str">
        <f t="shared" si="97"/>
        <v/>
      </c>
      <c r="J441" s="160" t="str">
        <f>IFERROR(IF($F441="","",VLOOKUP($F441,'Data Mercado'!$A$7:$I$300,3,0)),"ND")</f>
      </c>
      <c r="K441" s="161" t="str">
        <f>IFERROR(IF($E441="","",IF($J441&gt;$E441,($E441/$J441)-1,"")),"")</f>
      </c>
      <c r="L441" s="159" t="str">
        <f t="shared" si="99"/>
        <v/>
      </c>
      <c r="M441" s="160" t="str">
        <f>IFERROR(IF($F441="","",VLOOKUP($F441,'Data Mercado'!$A$7:$I$300,4,0)),"ND")</f>
      </c>
      <c r="N441" s="161" t="str">
        <f>IFERROR(IF($E441="","",IF($M441&gt;$E441,($E441/$M441)-1,"")),"")</f>
      </c>
      <c r="O441" s="159" t="str">
        <f t="shared" si="101"/>
        <v/>
      </c>
      <c r="P441" s="160" t="str">
        <f>IFERROR(IF($F441="","",VLOOKUP($F441,'Data Mercado'!$A$7:$I$300,5,0)),"ND")</f>
      </c>
      <c r="Q441" s="161" t="str">
        <f>IFERROR(IF($E441="","",IF($P441&gt;$E441,($E441/$P441)-1,"")),"")</f>
      </c>
      <c r="R441" s="159" t="str">
        <f t="shared" si="103"/>
        <v/>
      </c>
      <c r="S441" s="160" t="str">
        <f>IFERROR(IF($F441="","",VLOOKUP($F441,'Data Mercado'!$A$7:$I$300,6,0)),"ND")</f>
      </c>
      <c r="T441" s="161" t="str">
        <f>IFERROR(IF($E441="","",IF($S441&gt;$E441,($E441/$S441)-1,"")),"")</f>
      </c>
      <c r="U441" s="159" t="str">
        <f t="shared" si="105"/>
        <v/>
      </c>
      <c r="V441" s="160" t="str">
        <f>IFERROR(IF($F441="","",VLOOKUP($F441,'Data Mercado'!$A$7:$I$300,7,0)),"ND")</f>
      </c>
      <c r="W441" s="161" t="str">
        <f>IFERROR(IF($E441="","",IF($V441&gt;$E441,($E441/$V441)-1,"")),"")</f>
      </c>
      <c r="X441" s="159" t="str">
        <f t="shared" si="107"/>
        <v/>
      </c>
      <c r="Y441" s="160" t="str">
        <f>IFERROR(IF($F441="","",VLOOKUP($F441,'Data Mercado'!$A$7:$I$300,8,0)),"ND")</f>
      </c>
      <c r="Z441" s="161" t="str">
        <f>IFERROR(IF($E441="","",IF($Y441&gt;$E441,($E441/$Y441)-1,"")),"")</f>
      </c>
      <c r="AA441" s="159" t="str">
        <f t="shared" si="109"/>
        <v/>
      </c>
      <c r="AB441" s="160" t="str">
        <f>IFERROR(IF($F441="","",VLOOKUP($F441,'Data Mercado'!$A$7:$I$300,9,0)),"ND")</f>
      </c>
      <c r="AC441" s="161" t="str">
        <f>IFERROR(IF($E441="","",IF($AB441&gt;$E441,($E441/$AB441)-1,"")),"")</f>
      </c>
      <c r="AD441" s="159" t="str">
        <f t="shared" si="111"/>
        <v/>
      </c>
    </row>
    <row r="442" spans="1:30" s="162" customFormat="1" ht="19" customHeight="1">
      <c r="A442" s="164"/>
      <c r="B442" s="165"/>
      <c r="C442" s="143"/>
      <c r="D442" s="143"/>
      <c r="E442" s="196"/>
      <c r="F442" s="160"/>
      <c r="G442" s="160" t="str">
        <f>IFERROR(IF($F442="","",VLOOKUP($F442,'Data Mercado'!$A$7:$I$300,2,0)),"ND")</f>
      </c>
      <c r="H442" s="161" t="str">
        <f>IFERROR(IF($E442="","",IF($G442&gt;$E442,($E442/$G442)-1,"")),"")</f>
      </c>
      <c r="I442" s="159" t="str">
        <f t="shared" si="97"/>
        <v/>
      </c>
      <c r="J442" s="160" t="str">
        <f>IFERROR(IF($F442="","",VLOOKUP($F442,'Data Mercado'!$A$7:$I$300,3,0)),"ND")</f>
      </c>
      <c r="K442" s="161" t="str">
        <f>IFERROR(IF($E442="","",IF($J442&gt;$E442,($E442/$J442)-1,"")),"")</f>
      </c>
      <c r="L442" s="159" t="str">
        <f t="shared" si="99"/>
        <v/>
      </c>
      <c r="M442" s="160" t="str">
        <f>IFERROR(IF($F442="","",VLOOKUP($F442,'Data Mercado'!$A$7:$I$300,4,0)),"ND")</f>
      </c>
      <c r="N442" s="161" t="str">
        <f>IFERROR(IF($E442="","",IF($M442&gt;$E442,($E442/$M442)-1,"")),"")</f>
      </c>
      <c r="O442" s="159" t="str">
        <f t="shared" si="101"/>
        <v/>
      </c>
      <c r="P442" s="160" t="str">
        <f>IFERROR(IF($F442="","",VLOOKUP($F442,'Data Mercado'!$A$7:$I$300,5,0)),"ND")</f>
      </c>
      <c r="Q442" s="161" t="str">
        <f>IFERROR(IF($E442="","",IF($P442&gt;$E442,($E442/$P442)-1,"")),"")</f>
      </c>
      <c r="R442" s="159" t="str">
        <f t="shared" si="103"/>
        <v/>
      </c>
      <c r="S442" s="160" t="str">
        <f>IFERROR(IF($F442="","",VLOOKUP($F442,'Data Mercado'!$A$7:$I$300,6,0)),"ND")</f>
      </c>
      <c r="T442" s="161" t="str">
        <f>IFERROR(IF($E442="","",IF($S442&gt;$E442,($E442/$S442)-1,"")),"")</f>
      </c>
      <c r="U442" s="159" t="str">
        <f t="shared" si="105"/>
        <v/>
      </c>
      <c r="V442" s="160" t="str">
        <f>IFERROR(IF($F442="","",VLOOKUP($F442,'Data Mercado'!$A$7:$I$300,7,0)),"ND")</f>
      </c>
      <c r="W442" s="161" t="str">
        <f>IFERROR(IF($E442="","",IF($V442&gt;$E442,($E442/$V442)-1,"")),"")</f>
      </c>
      <c r="X442" s="159" t="str">
        <f t="shared" si="107"/>
        <v/>
      </c>
      <c r="Y442" s="160" t="str">
        <f>IFERROR(IF($F442="","",VLOOKUP($F442,'Data Mercado'!$A$7:$I$300,8,0)),"ND")</f>
      </c>
      <c r="Z442" s="161" t="str">
        <f>IFERROR(IF($E442="","",IF($Y442&gt;$E442,($E442/$Y442)-1,"")),"")</f>
      </c>
      <c r="AA442" s="159" t="str">
        <f t="shared" si="109"/>
        <v/>
      </c>
      <c r="AB442" s="160" t="str">
        <f>IFERROR(IF($F442="","",VLOOKUP($F442,'Data Mercado'!$A$7:$I$300,9,0)),"ND")</f>
      </c>
      <c r="AC442" s="161" t="str">
        <f>IFERROR(IF($E442="","",IF($AB442&gt;$E442,($E442/$AB442)-1,"")),"")</f>
      </c>
      <c r="AD442" s="159" t="str">
        <f t="shared" si="111"/>
        <v/>
      </c>
    </row>
    <row r="443" spans="1:30" s="162" customFormat="1" ht="19" customHeight="1">
      <c r="A443" s="164"/>
      <c r="B443" s="165"/>
      <c r="C443" s="143"/>
      <c r="D443" s="143"/>
      <c r="E443" s="196"/>
      <c r="F443" s="160"/>
      <c r="G443" s="160" t="str">
        <f>IFERROR(IF($F443="","",VLOOKUP($F443,'Data Mercado'!$A$7:$I$300,2,0)),"ND")</f>
      </c>
      <c r="H443" s="161" t="str">
        <f>IFERROR(IF($E443="","",IF($G443&gt;$E443,($E443/$G443)-1,"")),"")</f>
      </c>
      <c r="I443" s="159" t="str">
        <f t="shared" si="97"/>
        <v/>
      </c>
      <c r="J443" s="160" t="str">
        <f>IFERROR(IF($F443="","",VLOOKUP($F443,'Data Mercado'!$A$7:$I$300,3,0)),"ND")</f>
      </c>
      <c r="K443" s="161" t="str">
        <f>IFERROR(IF($E443="","",IF($J443&gt;$E443,($E443/$J443)-1,"")),"")</f>
      </c>
      <c r="L443" s="159" t="str">
        <f t="shared" si="99"/>
        <v/>
      </c>
      <c r="M443" s="160" t="str">
        <f>IFERROR(IF($F443="","",VLOOKUP($F443,'Data Mercado'!$A$7:$I$300,4,0)),"ND")</f>
      </c>
      <c r="N443" s="161" t="str">
        <f>IFERROR(IF($E443="","",IF($M443&gt;$E443,($E443/$M443)-1,"")),"")</f>
      </c>
      <c r="O443" s="159" t="str">
        <f t="shared" si="101"/>
        <v/>
      </c>
      <c r="P443" s="160" t="str">
        <f>IFERROR(IF($F443="","",VLOOKUP($F443,'Data Mercado'!$A$7:$I$300,5,0)),"ND")</f>
      </c>
      <c r="Q443" s="161" t="str">
        <f>IFERROR(IF($E443="","",IF($P443&gt;$E443,($E443/$P443)-1,"")),"")</f>
      </c>
      <c r="R443" s="159" t="str">
        <f t="shared" si="103"/>
        <v/>
      </c>
      <c r="S443" s="160" t="str">
        <f>IFERROR(IF($F443="","",VLOOKUP($F443,'Data Mercado'!$A$7:$I$300,6,0)),"ND")</f>
      </c>
      <c r="T443" s="161" t="str">
        <f>IFERROR(IF($E443="","",IF($S443&gt;$E443,($E443/$S443)-1,"")),"")</f>
      </c>
      <c r="U443" s="159" t="str">
        <f t="shared" si="105"/>
        <v/>
      </c>
      <c r="V443" s="160" t="str">
        <f>IFERROR(IF($F443="","",VLOOKUP($F443,'Data Mercado'!$A$7:$I$300,7,0)),"ND")</f>
      </c>
      <c r="W443" s="161" t="str">
        <f>IFERROR(IF($E443="","",IF($V443&gt;$E443,($E443/$V443)-1,"")),"")</f>
      </c>
      <c r="X443" s="159" t="str">
        <f t="shared" si="107"/>
        <v/>
      </c>
      <c r="Y443" s="160" t="str">
        <f>IFERROR(IF($F443="","",VLOOKUP($F443,'Data Mercado'!$A$7:$I$300,8,0)),"ND")</f>
      </c>
      <c r="Z443" s="161" t="str">
        <f>IFERROR(IF($E443="","",IF($Y443&gt;$E443,($E443/$Y443)-1,"")),"")</f>
      </c>
      <c r="AA443" s="159" t="str">
        <f t="shared" si="109"/>
        <v/>
      </c>
      <c r="AB443" s="160" t="str">
        <f>IFERROR(IF($F443="","",VLOOKUP($F443,'Data Mercado'!$A$7:$I$300,9,0)),"ND")</f>
      </c>
      <c r="AC443" s="161" t="str">
        <f>IFERROR(IF($E443="","",IF($AB443&gt;$E443,($E443/$AB443)-1,"")),"")</f>
      </c>
      <c r="AD443" s="159" t="str">
        <f t="shared" si="111"/>
        <v/>
      </c>
    </row>
    <row r="444" spans="1:30" s="162" customFormat="1" ht="19" customHeight="1">
      <c r="A444" s="164"/>
      <c r="B444" s="165"/>
      <c r="C444" s="143"/>
      <c r="D444" s="143"/>
      <c r="E444" s="196"/>
      <c r="F444" s="160"/>
      <c r="G444" s="160" t="str">
        <f>IFERROR(IF($F444="","",VLOOKUP($F444,'Data Mercado'!$A$7:$I$300,2,0)),"ND")</f>
      </c>
      <c r="H444" s="161" t="str">
        <f>IFERROR(IF($E444="","",IF($G444&gt;$E444,($E444/$G444)-1,"")),"")</f>
      </c>
      <c r="I444" s="159" t="str">
        <f t="shared" si="97"/>
        <v/>
      </c>
      <c r="J444" s="160" t="str">
        <f>IFERROR(IF($F444="","",VLOOKUP($F444,'Data Mercado'!$A$7:$I$300,3,0)),"ND")</f>
      </c>
      <c r="K444" s="161" t="str">
        <f>IFERROR(IF($E444="","",IF($J444&gt;$E444,($E444/$J444)-1,"")),"")</f>
      </c>
      <c r="L444" s="159" t="str">
        <f t="shared" si="99"/>
        <v/>
      </c>
      <c r="M444" s="160" t="str">
        <f>IFERROR(IF($F444="","",VLOOKUP($F444,'Data Mercado'!$A$7:$I$300,4,0)),"ND")</f>
      </c>
      <c r="N444" s="161" t="str">
        <f>IFERROR(IF($E444="","",IF($M444&gt;$E444,($E444/$M444)-1,"")),"")</f>
      </c>
      <c r="O444" s="159" t="str">
        <f t="shared" si="101"/>
        <v/>
      </c>
      <c r="P444" s="160" t="str">
        <f>IFERROR(IF($F444="","",VLOOKUP($F444,'Data Mercado'!$A$7:$I$300,5,0)),"ND")</f>
      </c>
      <c r="Q444" s="161" t="str">
        <f>IFERROR(IF($E444="","",IF($P444&gt;$E444,($E444/$P444)-1,"")),"")</f>
      </c>
      <c r="R444" s="159" t="str">
        <f t="shared" si="103"/>
        <v/>
      </c>
      <c r="S444" s="160" t="str">
        <f>IFERROR(IF($F444="","",VLOOKUP($F444,'Data Mercado'!$A$7:$I$300,6,0)),"ND")</f>
      </c>
      <c r="T444" s="161" t="str">
        <f>IFERROR(IF($E444="","",IF($S444&gt;$E444,($E444/$S444)-1,"")),"")</f>
      </c>
      <c r="U444" s="159" t="str">
        <f t="shared" si="105"/>
        <v/>
      </c>
      <c r="V444" s="160" t="str">
        <f>IFERROR(IF($F444="","",VLOOKUP($F444,'Data Mercado'!$A$7:$I$300,7,0)),"ND")</f>
      </c>
      <c r="W444" s="161" t="str">
        <f>IFERROR(IF($E444="","",IF($V444&gt;$E444,($E444/$V444)-1,"")),"")</f>
      </c>
      <c r="X444" s="159" t="str">
        <f t="shared" si="107"/>
        <v/>
      </c>
      <c r="Y444" s="160" t="str">
        <f>IFERROR(IF($F444="","",VLOOKUP($F444,'Data Mercado'!$A$7:$I$300,8,0)),"ND")</f>
      </c>
      <c r="Z444" s="161" t="str">
        <f>IFERROR(IF($E444="","",IF($Y444&gt;$E444,($E444/$Y444)-1,"")),"")</f>
      </c>
      <c r="AA444" s="159" t="str">
        <f t="shared" si="109"/>
        <v/>
      </c>
      <c r="AB444" s="160" t="str">
        <f>IFERROR(IF($F444="","",VLOOKUP($F444,'Data Mercado'!$A$7:$I$300,9,0)),"ND")</f>
      </c>
      <c r="AC444" s="161" t="str">
        <f>IFERROR(IF($E444="","",IF($AB444&gt;$E444,($E444/$AB444)-1,"")),"")</f>
      </c>
      <c r="AD444" s="159" t="str">
        <f t="shared" si="111"/>
        <v/>
      </c>
    </row>
    <row r="445" spans="1:30" s="162" customFormat="1" ht="19" customHeight="1">
      <c r="A445" s="164"/>
      <c r="B445" s="165"/>
      <c r="C445" s="143"/>
      <c r="D445" s="143"/>
      <c r="E445" s="196"/>
      <c r="F445" s="160"/>
      <c r="G445" s="160" t="str">
        <f>IFERROR(IF($F445="","",VLOOKUP($F445,'Data Mercado'!$A$7:$I$300,2,0)),"ND")</f>
      </c>
      <c r="H445" s="161" t="str">
        <f>IFERROR(IF($E445="","",IF($G445&gt;$E445,($E445/$G445)-1,"")),"")</f>
      </c>
      <c r="I445" s="159" t="str">
        <f t="shared" si="97"/>
        <v/>
      </c>
      <c r="J445" s="160" t="str">
        <f>IFERROR(IF($F445="","",VLOOKUP($F445,'Data Mercado'!$A$7:$I$300,3,0)),"ND")</f>
      </c>
      <c r="K445" s="161" t="str">
        <f>IFERROR(IF($E445="","",IF($J445&gt;$E445,($E445/$J445)-1,"")),"")</f>
      </c>
      <c r="L445" s="159" t="str">
        <f t="shared" si="99"/>
        <v/>
      </c>
      <c r="M445" s="160" t="str">
        <f>IFERROR(IF($F445="","",VLOOKUP($F445,'Data Mercado'!$A$7:$I$300,4,0)),"ND")</f>
      </c>
      <c r="N445" s="161" t="str">
        <f>IFERROR(IF($E445="","",IF($M445&gt;$E445,($E445/$M445)-1,"")),"")</f>
      </c>
      <c r="O445" s="159" t="str">
        <f t="shared" si="101"/>
        <v/>
      </c>
      <c r="P445" s="160" t="str">
        <f>IFERROR(IF($F445="","",VLOOKUP($F445,'Data Mercado'!$A$7:$I$300,5,0)),"ND")</f>
      </c>
      <c r="Q445" s="161" t="str">
        <f>IFERROR(IF($E445="","",IF($P445&gt;$E445,($E445/$P445)-1,"")),"")</f>
      </c>
      <c r="R445" s="159" t="str">
        <f t="shared" si="103"/>
        <v/>
      </c>
      <c r="S445" s="160" t="str">
        <f>IFERROR(IF($F445="","",VLOOKUP($F445,'Data Mercado'!$A$7:$I$300,6,0)),"ND")</f>
      </c>
      <c r="T445" s="161" t="str">
        <f>IFERROR(IF($E445="","",IF($S445&gt;$E445,($E445/$S445)-1,"")),"")</f>
      </c>
      <c r="U445" s="159" t="str">
        <f t="shared" si="105"/>
        <v/>
      </c>
      <c r="V445" s="160" t="str">
        <f>IFERROR(IF($F445="","",VLOOKUP($F445,'Data Mercado'!$A$7:$I$300,7,0)),"ND")</f>
      </c>
      <c r="W445" s="161" t="str">
        <f>IFERROR(IF($E445="","",IF($V445&gt;$E445,($E445/$V445)-1,"")),"")</f>
      </c>
      <c r="X445" s="159" t="str">
        <f t="shared" si="107"/>
        <v/>
      </c>
      <c r="Y445" s="160" t="str">
        <f>IFERROR(IF($F445="","",VLOOKUP($F445,'Data Mercado'!$A$7:$I$300,8,0)),"ND")</f>
      </c>
      <c r="Z445" s="161" t="str">
        <f>IFERROR(IF($E445="","",IF($Y445&gt;$E445,($E445/$Y445)-1,"")),"")</f>
      </c>
      <c r="AA445" s="159" t="str">
        <f t="shared" si="109"/>
        <v/>
      </c>
      <c r="AB445" s="160" t="str">
        <f>IFERROR(IF($F445="","",VLOOKUP($F445,'Data Mercado'!$A$7:$I$300,9,0)),"ND")</f>
      </c>
      <c r="AC445" s="161" t="str">
        <f>IFERROR(IF($E445="","",IF($AB445&gt;$E445,($E445/$AB445)-1,"")),"")</f>
      </c>
      <c r="AD445" s="159" t="str">
        <f t="shared" si="111"/>
        <v/>
      </c>
    </row>
    <row r="446" spans="1:30" s="162" customFormat="1" ht="19" customHeight="1">
      <c r="A446" s="164"/>
      <c r="B446" s="165"/>
      <c r="C446" s="143"/>
      <c r="D446" s="143"/>
      <c r="E446" s="196"/>
      <c r="F446" s="160"/>
      <c r="G446" s="160" t="str">
        <f>IFERROR(IF($F446="","",VLOOKUP($F446,'Data Mercado'!$A$7:$I$300,2,0)),"ND")</f>
      </c>
      <c r="H446" s="161" t="str">
        <f>IFERROR(IF($E446="","",IF($G446&gt;$E446,($E446/$G446)-1,"")),"")</f>
      </c>
      <c r="I446" s="159" t="str">
        <f t="shared" si="97"/>
        <v/>
      </c>
      <c r="J446" s="160" t="str">
        <f>IFERROR(IF($F446="","",VLOOKUP($F446,'Data Mercado'!$A$7:$I$300,3,0)),"ND")</f>
      </c>
      <c r="K446" s="161" t="str">
        <f>IFERROR(IF($E446="","",IF($J446&gt;$E446,($E446/$J446)-1,"")),"")</f>
      </c>
      <c r="L446" s="159" t="str">
        <f t="shared" si="99"/>
        <v/>
      </c>
      <c r="M446" s="160" t="str">
        <f>IFERROR(IF($F446="","",VLOOKUP($F446,'Data Mercado'!$A$7:$I$300,4,0)),"ND")</f>
      </c>
      <c r="N446" s="161" t="str">
        <f>IFERROR(IF($E446="","",IF($M446&gt;$E446,($E446/$M446)-1,"")),"")</f>
      </c>
      <c r="O446" s="159" t="str">
        <f t="shared" si="101"/>
        <v/>
      </c>
      <c r="P446" s="160" t="str">
        <f>IFERROR(IF($F446="","",VLOOKUP($F446,'Data Mercado'!$A$7:$I$300,5,0)),"ND")</f>
      </c>
      <c r="Q446" s="161" t="str">
        <f>IFERROR(IF($E446="","",IF($P446&gt;$E446,($E446/$P446)-1,"")),"")</f>
      </c>
      <c r="R446" s="159" t="str">
        <f t="shared" si="103"/>
        <v/>
      </c>
      <c r="S446" s="160" t="str">
        <f>IFERROR(IF($F446="","",VLOOKUP($F446,'Data Mercado'!$A$7:$I$300,6,0)),"ND")</f>
      </c>
      <c r="T446" s="161" t="str">
        <f>IFERROR(IF($E446="","",IF($S446&gt;$E446,($E446/$S446)-1,"")),"")</f>
      </c>
      <c r="U446" s="159" t="str">
        <f t="shared" si="105"/>
        <v/>
      </c>
      <c r="V446" s="160" t="str">
        <f>IFERROR(IF($F446="","",VLOOKUP($F446,'Data Mercado'!$A$7:$I$300,7,0)),"ND")</f>
      </c>
      <c r="W446" s="161" t="str">
        <f>IFERROR(IF($E446="","",IF($V446&gt;$E446,($E446/$V446)-1,"")),"")</f>
      </c>
      <c r="X446" s="159" t="str">
        <f t="shared" si="107"/>
        <v/>
      </c>
      <c r="Y446" s="160" t="str">
        <f>IFERROR(IF($F446="","",VLOOKUP($F446,'Data Mercado'!$A$7:$I$300,8,0)),"ND")</f>
      </c>
      <c r="Z446" s="161" t="str">
        <f>IFERROR(IF($E446="","",IF($Y446&gt;$E446,($E446/$Y446)-1,"")),"")</f>
      </c>
      <c r="AA446" s="159" t="str">
        <f t="shared" si="109"/>
        <v/>
      </c>
      <c r="AB446" s="160" t="str">
        <f>IFERROR(IF($F446="","",VLOOKUP($F446,'Data Mercado'!$A$7:$I$300,9,0)),"ND")</f>
      </c>
      <c r="AC446" s="161" t="str">
        <f>IFERROR(IF($E446="","",IF($AB446&gt;$E446,($E446/$AB446)-1,"")),"")</f>
      </c>
      <c r="AD446" s="159" t="str">
        <f t="shared" si="111"/>
        <v/>
      </c>
    </row>
    <row r="447" spans="1:30" s="162" customFormat="1" ht="19" customHeight="1">
      <c r="A447" s="164"/>
      <c r="B447" s="165"/>
      <c r="C447" s="143"/>
      <c r="D447" s="143"/>
      <c r="E447" s="196"/>
      <c r="F447" s="160"/>
      <c r="G447" s="160" t="str">
        <f>IFERROR(IF($F447="","",VLOOKUP($F447,'Data Mercado'!$A$7:$I$300,2,0)),"ND")</f>
      </c>
      <c r="H447" s="161" t="str">
        <f>IFERROR(IF($E447="","",IF($G447&gt;$E447,($E447/$G447)-1,"")),"")</f>
      </c>
      <c r="I447" s="159" t="str">
        <f t="shared" si="97"/>
        <v/>
      </c>
      <c r="J447" s="160" t="str">
        <f>IFERROR(IF($F447="","",VLOOKUP($F447,'Data Mercado'!$A$7:$I$300,3,0)),"ND")</f>
      </c>
      <c r="K447" s="161" t="str">
        <f>IFERROR(IF($E447="","",IF($J447&gt;$E447,($E447/$J447)-1,"")),"")</f>
      </c>
      <c r="L447" s="159" t="str">
        <f t="shared" si="99"/>
        <v/>
      </c>
      <c r="M447" s="160" t="str">
        <f>IFERROR(IF($F447="","",VLOOKUP($F447,'Data Mercado'!$A$7:$I$300,4,0)),"ND")</f>
      </c>
      <c r="N447" s="161" t="str">
        <f>IFERROR(IF($E447="","",IF($M447&gt;$E447,($E447/$M447)-1,"")),"")</f>
      </c>
      <c r="O447" s="159" t="str">
        <f t="shared" si="101"/>
        <v/>
      </c>
      <c r="P447" s="160" t="str">
        <f>IFERROR(IF($F447="","",VLOOKUP($F447,'Data Mercado'!$A$7:$I$300,5,0)),"ND")</f>
      </c>
      <c r="Q447" s="161" t="str">
        <f>IFERROR(IF($E447="","",IF($P447&gt;$E447,($E447/$P447)-1,"")),"")</f>
      </c>
      <c r="R447" s="159" t="str">
        <f t="shared" si="103"/>
        <v/>
      </c>
      <c r="S447" s="160" t="str">
        <f>IFERROR(IF($F447="","",VLOOKUP($F447,'Data Mercado'!$A$7:$I$300,6,0)),"ND")</f>
      </c>
      <c r="T447" s="161" t="str">
        <f>IFERROR(IF($E447="","",IF($S447&gt;$E447,($E447/$S447)-1,"")),"")</f>
      </c>
      <c r="U447" s="159" t="str">
        <f t="shared" si="105"/>
        <v/>
      </c>
      <c r="V447" s="160" t="str">
        <f>IFERROR(IF($F447="","",VLOOKUP($F447,'Data Mercado'!$A$7:$I$300,7,0)),"ND")</f>
      </c>
      <c r="W447" s="161" t="str">
        <f>IFERROR(IF($E447="","",IF($V447&gt;$E447,($E447/$V447)-1,"")),"")</f>
      </c>
      <c r="X447" s="159" t="str">
        <f t="shared" si="107"/>
        <v/>
      </c>
      <c r="Y447" s="160" t="str">
        <f>IFERROR(IF($F447="","",VLOOKUP($F447,'Data Mercado'!$A$7:$I$300,8,0)),"ND")</f>
      </c>
      <c r="Z447" s="161" t="str">
        <f>IFERROR(IF($E447="","",IF($Y447&gt;$E447,($E447/$Y447)-1,"")),"")</f>
      </c>
      <c r="AA447" s="159" t="str">
        <f t="shared" si="109"/>
        <v/>
      </c>
      <c r="AB447" s="160" t="str">
        <f>IFERROR(IF($F447="","",VLOOKUP($F447,'Data Mercado'!$A$7:$I$300,9,0)),"ND")</f>
      </c>
      <c r="AC447" s="161" t="str">
        <f>IFERROR(IF($E447="","",IF($AB447&gt;$E447,($E447/$AB447)-1,"")),"")</f>
      </c>
      <c r="AD447" s="159" t="str">
        <f t="shared" si="111"/>
        <v/>
      </c>
    </row>
    <row r="448" spans="1:30" s="162" customFormat="1" ht="19" customHeight="1">
      <c r="A448" s="164"/>
      <c r="B448" s="165"/>
      <c r="C448" s="143"/>
      <c r="D448" s="143"/>
      <c r="E448" s="196"/>
      <c r="F448" s="160"/>
      <c r="G448" s="160" t="str">
        <f>IFERROR(IF($F448="","",VLOOKUP($F448,'Data Mercado'!$A$7:$I$300,2,0)),"ND")</f>
      </c>
      <c r="H448" s="161" t="str">
        <f>IFERROR(IF($E448="","",IF($G448&gt;$E448,($E448/$G448)-1,"")),"")</f>
      </c>
      <c r="I448" s="159" t="str">
        <f t="shared" si="97"/>
        <v/>
      </c>
      <c r="J448" s="160" t="str">
        <f>IFERROR(IF($F448="","",VLOOKUP($F448,'Data Mercado'!$A$7:$I$300,3,0)),"ND")</f>
      </c>
      <c r="K448" s="161" t="str">
        <f>IFERROR(IF($E448="","",IF($J448&gt;$E448,($E448/$J448)-1,"")),"")</f>
      </c>
      <c r="L448" s="159" t="str">
        <f t="shared" si="99"/>
        <v/>
      </c>
      <c r="M448" s="160" t="str">
        <f>IFERROR(IF($F448="","",VLOOKUP($F448,'Data Mercado'!$A$7:$I$300,4,0)),"ND")</f>
      </c>
      <c r="N448" s="161" t="str">
        <f>IFERROR(IF($E448="","",IF($M448&gt;$E448,($E448/$M448)-1,"")),"")</f>
      </c>
      <c r="O448" s="159" t="str">
        <f t="shared" si="101"/>
        <v/>
      </c>
      <c r="P448" s="160" t="str">
        <f>IFERROR(IF($F448="","",VLOOKUP($F448,'Data Mercado'!$A$7:$I$300,5,0)),"ND")</f>
      </c>
      <c r="Q448" s="161" t="str">
        <f>IFERROR(IF($E448="","",IF($P448&gt;$E448,($E448/$P448)-1,"")),"")</f>
      </c>
      <c r="R448" s="159" t="str">
        <f t="shared" si="103"/>
        <v/>
      </c>
      <c r="S448" s="160" t="str">
        <f>IFERROR(IF($F448="","",VLOOKUP($F448,'Data Mercado'!$A$7:$I$300,6,0)),"ND")</f>
      </c>
      <c r="T448" s="161" t="str">
        <f>IFERROR(IF($E448="","",IF($S448&gt;$E448,($E448/$S448)-1,"")),"")</f>
      </c>
      <c r="U448" s="159" t="str">
        <f t="shared" si="105"/>
        <v/>
      </c>
      <c r="V448" s="160" t="str">
        <f>IFERROR(IF($F448="","",VLOOKUP($F448,'Data Mercado'!$A$7:$I$300,7,0)),"ND")</f>
      </c>
      <c r="W448" s="161" t="str">
        <f>IFERROR(IF($E448="","",IF($V448&gt;$E448,($E448/$V448)-1,"")),"")</f>
      </c>
      <c r="X448" s="159" t="str">
        <f t="shared" si="107"/>
        <v/>
      </c>
      <c r="Y448" s="160" t="str">
        <f>IFERROR(IF($F448="","",VLOOKUP($F448,'Data Mercado'!$A$7:$I$300,8,0)),"ND")</f>
      </c>
      <c r="Z448" s="161" t="str">
        <f>IFERROR(IF($E448="","",IF($Y448&gt;$E448,($E448/$Y448)-1,"")),"")</f>
      </c>
      <c r="AA448" s="159" t="str">
        <f t="shared" si="109"/>
        <v/>
      </c>
      <c r="AB448" s="160" t="str">
        <f>IFERROR(IF($F448="","",VLOOKUP($F448,'Data Mercado'!$A$7:$I$300,9,0)),"ND")</f>
      </c>
      <c r="AC448" s="161" t="str">
        <f>IFERROR(IF($E448="","",IF($AB448&gt;$E448,($E448/$AB448)-1,"")),"")</f>
      </c>
      <c r="AD448" s="159" t="str">
        <f t="shared" si="111"/>
        <v/>
      </c>
    </row>
    <row r="449" spans="1:30" s="162" customFormat="1" ht="19" customHeight="1">
      <c r="A449" s="164"/>
      <c r="B449" s="165"/>
      <c r="C449" s="143"/>
      <c r="D449" s="143"/>
      <c r="E449" s="196"/>
      <c r="F449" s="160"/>
      <c r="G449" s="160" t="str">
        <f>IFERROR(IF($F449="","",VLOOKUP($F449,'Data Mercado'!$A$7:$I$300,2,0)),"ND")</f>
      </c>
      <c r="H449" s="161" t="str">
        <f>IFERROR(IF($E449="","",IF($G449&gt;$E449,($E449/$G449)-1,"")),"")</f>
      </c>
      <c r="I449" s="159" t="str">
        <f t="shared" si="97"/>
        <v/>
      </c>
      <c r="J449" s="160" t="str">
        <f>IFERROR(IF($F449="","",VLOOKUP($F449,'Data Mercado'!$A$7:$I$300,3,0)),"ND")</f>
      </c>
      <c r="K449" s="161" t="str">
        <f>IFERROR(IF($E449="","",IF($J449&gt;$E449,($E449/$J449)-1,"")),"")</f>
      </c>
      <c r="L449" s="159" t="str">
        <f t="shared" si="99"/>
        <v/>
      </c>
      <c r="M449" s="160" t="str">
        <f>IFERROR(IF($F449="","",VLOOKUP($F449,'Data Mercado'!$A$7:$I$300,4,0)),"ND")</f>
      </c>
      <c r="N449" s="161" t="str">
        <f>IFERROR(IF($E449="","",IF($M449&gt;$E449,($E449/$M449)-1,"")),"")</f>
      </c>
      <c r="O449" s="159" t="str">
        <f t="shared" si="101"/>
        <v/>
      </c>
      <c r="P449" s="160" t="str">
        <f>IFERROR(IF($F449="","",VLOOKUP($F449,'Data Mercado'!$A$7:$I$300,5,0)),"ND")</f>
      </c>
      <c r="Q449" s="161" t="str">
        <f>IFERROR(IF($E449="","",IF($P449&gt;$E449,($E449/$P449)-1,"")),"")</f>
      </c>
      <c r="R449" s="159" t="str">
        <f t="shared" si="103"/>
        <v/>
      </c>
      <c r="S449" s="160" t="str">
        <f>IFERROR(IF($F449="","",VLOOKUP($F449,'Data Mercado'!$A$7:$I$300,6,0)),"ND")</f>
      </c>
      <c r="T449" s="161" t="str">
        <f>IFERROR(IF($E449="","",IF($S449&gt;$E449,($E449/$S449)-1,"")),"")</f>
      </c>
      <c r="U449" s="159" t="str">
        <f t="shared" si="105"/>
        <v/>
      </c>
      <c r="V449" s="160" t="str">
        <f>IFERROR(IF($F449="","",VLOOKUP($F449,'Data Mercado'!$A$7:$I$300,7,0)),"ND")</f>
      </c>
      <c r="W449" s="161" t="str">
        <f>IFERROR(IF($E449="","",IF($V449&gt;$E449,($E449/$V449)-1,"")),"")</f>
      </c>
      <c r="X449" s="159" t="str">
        <f t="shared" si="107"/>
        <v/>
      </c>
      <c r="Y449" s="160" t="str">
        <f>IFERROR(IF($F449="","",VLOOKUP($F449,'Data Mercado'!$A$7:$I$300,8,0)),"ND")</f>
      </c>
      <c r="Z449" s="161" t="str">
        <f>IFERROR(IF($E449="","",IF($Y449&gt;$E449,($E449/$Y449)-1,"")),"")</f>
      </c>
      <c r="AA449" s="159" t="str">
        <f t="shared" si="109"/>
        <v/>
      </c>
      <c r="AB449" s="160" t="str">
        <f>IFERROR(IF($F449="","",VLOOKUP($F449,'Data Mercado'!$A$7:$I$300,9,0)),"ND")</f>
      </c>
      <c r="AC449" s="161" t="str">
        <f>IFERROR(IF($E449="","",IF($AB449&gt;$E449,($E449/$AB449)-1,"")),"")</f>
      </c>
      <c r="AD449" s="159" t="str">
        <f t="shared" si="111"/>
        <v/>
      </c>
    </row>
    <row r="450" spans="1:30" s="162" customFormat="1" ht="19" customHeight="1">
      <c r="A450" s="164"/>
      <c r="B450" s="165"/>
      <c r="C450" s="143"/>
      <c r="D450" s="143"/>
      <c r="E450" s="196"/>
      <c r="F450" s="160"/>
      <c r="G450" s="160" t="str">
        <f>IFERROR(IF($F450="","",VLOOKUP($F450,'Data Mercado'!$A$7:$I$300,2,0)),"ND")</f>
      </c>
      <c r="H450" s="161" t="str">
        <f>IFERROR(IF($E450="","",IF($G450&gt;$E450,($E450/$G450)-1,"")),"")</f>
      </c>
      <c r="I450" s="159" t="str">
        <f t="shared" si="97"/>
        <v/>
      </c>
      <c r="J450" s="160" t="str">
        <f>IFERROR(IF($F450="","",VLOOKUP($F450,'Data Mercado'!$A$7:$I$300,3,0)),"ND")</f>
      </c>
      <c r="K450" s="161" t="str">
        <f>IFERROR(IF($E450="","",IF($J450&gt;$E450,($E450/$J450)-1,"")),"")</f>
      </c>
      <c r="L450" s="159" t="str">
        <f t="shared" si="99"/>
        <v/>
      </c>
      <c r="M450" s="160" t="str">
        <f>IFERROR(IF($F450="","",VLOOKUP($F450,'Data Mercado'!$A$7:$I$300,4,0)),"ND")</f>
      </c>
      <c r="N450" s="161" t="str">
        <f>IFERROR(IF($E450="","",IF($M450&gt;$E450,($E450/$M450)-1,"")),"")</f>
      </c>
      <c r="O450" s="159" t="str">
        <f t="shared" si="101"/>
        <v/>
      </c>
      <c r="P450" s="160" t="str">
        <f>IFERROR(IF($F450="","",VLOOKUP($F450,'Data Mercado'!$A$7:$I$300,5,0)),"ND")</f>
      </c>
      <c r="Q450" s="161" t="str">
        <f>IFERROR(IF($E450="","",IF($P450&gt;$E450,($E450/$P450)-1,"")),"")</f>
      </c>
      <c r="R450" s="159" t="str">
        <f t="shared" si="103"/>
        <v/>
      </c>
      <c r="S450" s="160" t="str">
        <f>IFERROR(IF($F450="","",VLOOKUP($F450,'Data Mercado'!$A$7:$I$300,6,0)),"ND")</f>
      </c>
      <c r="T450" s="161" t="str">
        <f>IFERROR(IF($E450="","",IF($S450&gt;$E450,($E450/$S450)-1,"")),"")</f>
      </c>
      <c r="U450" s="159" t="str">
        <f t="shared" si="105"/>
        <v/>
      </c>
      <c r="V450" s="160" t="str">
        <f>IFERROR(IF($F450="","",VLOOKUP($F450,'Data Mercado'!$A$7:$I$300,7,0)),"ND")</f>
      </c>
      <c r="W450" s="161" t="str">
        <f>IFERROR(IF($E450="","",IF($V450&gt;$E450,($E450/$V450)-1,"")),"")</f>
      </c>
      <c r="X450" s="159" t="str">
        <f t="shared" si="107"/>
        <v/>
      </c>
      <c r="Y450" s="160" t="str">
        <f>IFERROR(IF($F450="","",VLOOKUP($F450,'Data Mercado'!$A$7:$I$300,8,0)),"ND")</f>
      </c>
      <c r="Z450" s="161" t="str">
        <f>IFERROR(IF($E450="","",IF($Y450&gt;$E450,($E450/$Y450)-1,"")),"")</f>
      </c>
      <c r="AA450" s="159" t="str">
        <f t="shared" si="109"/>
        <v/>
      </c>
      <c r="AB450" s="160" t="str">
        <f>IFERROR(IF($F450="","",VLOOKUP($F450,'Data Mercado'!$A$7:$I$300,9,0)),"ND")</f>
      </c>
      <c r="AC450" s="161" t="str">
        <f>IFERROR(IF($E450="","",IF($AB450&gt;$E450,($E450/$AB450)-1,"")),"")</f>
      </c>
      <c r="AD450" s="159" t="str">
        <f t="shared" si="111"/>
        <v/>
      </c>
    </row>
    <row r="451" spans="1:30" s="162" customFormat="1" ht="19" customHeight="1">
      <c r="A451" s="164"/>
      <c r="B451" s="165"/>
      <c r="C451" s="143"/>
      <c r="D451" s="143"/>
      <c r="E451" s="196"/>
      <c r="F451" s="160"/>
      <c r="G451" s="160" t="str">
        <f>IFERROR(IF($F451="","",VLOOKUP($F451,'Data Mercado'!$A$7:$I$300,2,0)),"ND")</f>
      </c>
      <c r="H451" s="161" t="str">
        <f>IFERROR(IF($E451="","",IF($G451&gt;$E451,($E451/$G451)-1,"")),"")</f>
      </c>
      <c r="I451" s="159" t="str">
        <f t="shared" si="97"/>
        <v/>
      </c>
      <c r="J451" s="160" t="str">
        <f>IFERROR(IF($F451="","",VLOOKUP($F451,'Data Mercado'!$A$7:$I$300,3,0)),"ND")</f>
      </c>
      <c r="K451" s="161" t="str">
        <f>IFERROR(IF($E451="","",IF($J451&gt;$E451,($E451/$J451)-1,"")),"")</f>
      </c>
      <c r="L451" s="159" t="str">
        <f t="shared" si="99"/>
        <v/>
      </c>
      <c r="M451" s="160" t="str">
        <f>IFERROR(IF($F451="","",VLOOKUP($F451,'Data Mercado'!$A$7:$I$300,4,0)),"ND")</f>
      </c>
      <c r="N451" s="161" t="str">
        <f>IFERROR(IF($E451="","",IF($M451&gt;$E451,($E451/$M451)-1,"")),"")</f>
      </c>
      <c r="O451" s="159" t="str">
        <f t="shared" si="101"/>
        <v/>
      </c>
      <c r="P451" s="160" t="str">
        <f>IFERROR(IF($F451="","",VLOOKUP($F451,'Data Mercado'!$A$7:$I$300,5,0)),"ND")</f>
      </c>
      <c r="Q451" s="161" t="str">
        <f>IFERROR(IF($E451="","",IF($P451&gt;$E451,($E451/$P451)-1,"")),"")</f>
      </c>
      <c r="R451" s="159" t="str">
        <f t="shared" si="103"/>
        <v/>
      </c>
      <c r="S451" s="160" t="str">
        <f>IFERROR(IF($F451="","",VLOOKUP($F451,'Data Mercado'!$A$7:$I$300,6,0)),"ND")</f>
      </c>
      <c r="T451" s="161" t="str">
        <f>IFERROR(IF($E451="","",IF($S451&gt;$E451,($E451/$S451)-1,"")),"")</f>
      </c>
      <c r="U451" s="159" t="str">
        <f t="shared" si="105"/>
        <v/>
      </c>
      <c r="V451" s="160" t="str">
        <f>IFERROR(IF($F451="","",VLOOKUP($F451,'Data Mercado'!$A$7:$I$300,7,0)),"ND")</f>
      </c>
      <c r="W451" s="161" t="str">
        <f>IFERROR(IF($E451="","",IF($V451&gt;$E451,($E451/$V451)-1,"")),"")</f>
      </c>
      <c r="X451" s="159" t="str">
        <f t="shared" si="107"/>
        <v/>
      </c>
      <c r="Y451" s="160" t="str">
        <f>IFERROR(IF($F451="","",VLOOKUP($F451,'Data Mercado'!$A$7:$I$300,8,0)),"ND")</f>
      </c>
      <c r="Z451" s="161" t="str">
        <f>IFERROR(IF($E451="","",IF($Y451&gt;$E451,($E451/$Y451)-1,"")),"")</f>
      </c>
      <c r="AA451" s="159" t="str">
        <f t="shared" si="109"/>
        <v/>
      </c>
      <c r="AB451" s="160" t="str">
        <f>IFERROR(IF($F451="","",VLOOKUP($F451,'Data Mercado'!$A$7:$I$300,9,0)),"ND")</f>
      </c>
      <c r="AC451" s="161" t="str">
        <f>IFERROR(IF($E451="","",IF($AB451&gt;$E451,($E451/$AB451)-1,"")),"")</f>
      </c>
      <c r="AD451" s="159" t="str">
        <f t="shared" si="111"/>
        <v/>
      </c>
    </row>
    <row r="452" spans="1:30" s="162" customFormat="1" ht="19" customHeight="1">
      <c r="A452" s="164"/>
      <c r="B452" s="165"/>
      <c r="C452" s="143"/>
      <c r="D452" s="143"/>
      <c r="E452" s="196"/>
      <c r="F452" s="160"/>
      <c r="G452" s="160" t="str">
        <f>IFERROR(IF($F452="","",VLOOKUP($F452,'Data Mercado'!$A$7:$I$300,2,0)),"ND")</f>
      </c>
      <c r="H452" s="161" t="str">
        <f>IFERROR(IF($E452="","",IF($G452&gt;$E452,($E452/$G452)-1,"")),"")</f>
      </c>
      <c r="I452" s="159" t="str">
        <f t="shared" si="97"/>
        <v/>
      </c>
      <c r="J452" s="160" t="str">
        <f>IFERROR(IF($F452="","",VLOOKUP($F452,'Data Mercado'!$A$7:$I$300,3,0)),"ND")</f>
      </c>
      <c r="K452" s="161" t="str">
        <f>IFERROR(IF($E452="","",IF($J452&gt;$E452,($E452/$J452)-1,"")),"")</f>
      </c>
      <c r="L452" s="159" t="str">
        <f t="shared" si="99"/>
        <v/>
      </c>
      <c r="M452" s="160" t="str">
        <f>IFERROR(IF($F452="","",VLOOKUP($F452,'Data Mercado'!$A$7:$I$300,4,0)),"ND")</f>
      </c>
      <c r="N452" s="161" t="str">
        <f>IFERROR(IF($E452="","",IF($M452&gt;$E452,($E452/$M452)-1,"")),"")</f>
      </c>
      <c r="O452" s="159" t="str">
        <f t="shared" si="101"/>
        <v/>
      </c>
      <c r="P452" s="160" t="str">
        <f>IFERROR(IF($F452="","",VLOOKUP($F452,'Data Mercado'!$A$7:$I$300,5,0)),"ND")</f>
      </c>
      <c r="Q452" s="161" t="str">
        <f>IFERROR(IF($E452="","",IF($P452&gt;$E452,($E452/$P452)-1,"")),"")</f>
      </c>
      <c r="R452" s="159" t="str">
        <f t="shared" si="103"/>
        <v/>
      </c>
      <c r="S452" s="160" t="str">
        <f>IFERROR(IF($F452="","",VLOOKUP($F452,'Data Mercado'!$A$7:$I$300,6,0)),"ND")</f>
      </c>
      <c r="T452" s="161" t="str">
        <f>IFERROR(IF($E452="","",IF($S452&gt;$E452,($E452/$S452)-1,"")),"")</f>
      </c>
      <c r="U452" s="159" t="str">
        <f t="shared" si="105"/>
        <v/>
      </c>
      <c r="V452" s="160" t="str">
        <f>IFERROR(IF($F452="","",VLOOKUP($F452,'Data Mercado'!$A$7:$I$300,7,0)),"ND")</f>
      </c>
      <c r="W452" s="161" t="str">
        <f>IFERROR(IF($E452="","",IF($V452&gt;$E452,($E452/$V452)-1,"")),"")</f>
      </c>
      <c r="X452" s="159" t="str">
        <f t="shared" si="107"/>
        <v/>
      </c>
      <c r="Y452" s="160" t="str">
        <f>IFERROR(IF($F452="","",VLOOKUP($F452,'Data Mercado'!$A$7:$I$300,8,0)),"ND")</f>
      </c>
      <c r="Z452" s="161" t="str">
        <f>IFERROR(IF($E452="","",IF($Y452&gt;$E452,($E452/$Y452)-1,"")),"")</f>
      </c>
      <c r="AA452" s="159" t="str">
        <f t="shared" si="109"/>
        <v/>
      </c>
      <c r="AB452" s="160" t="str">
        <f>IFERROR(IF($F452="","",VLOOKUP($F452,'Data Mercado'!$A$7:$I$300,9,0)),"ND")</f>
      </c>
      <c r="AC452" s="161" t="str">
        <f>IFERROR(IF($E452="","",IF($AB452&gt;$E452,($E452/$AB452)-1,"")),"")</f>
      </c>
      <c r="AD452" s="159" t="str">
        <f t="shared" si="111"/>
        <v/>
      </c>
    </row>
    <row r="453" spans="1:30" s="162" customFormat="1" ht="19" customHeight="1">
      <c r="A453" s="164"/>
      <c r="B453" s="165"/>
      <c r="C453" s="143"/>
      <c r="D453" s="143"/>
      <c r="E453" s="196"/>
      <c r="F453" s="160"/>
      <c r="G453" s="160" t="str">
        <f>IFERROR(IF($F453="","",VLOOKUP($F453,'Data Mercado'!$A$7:$I$300,2,0)),"ND")</f>
      </c>
      <c r="H453" s="161" t="str">
        <f>IFERROR(IF($E453="","",IF($G453&gt;$E453,($E453/$G453)-1,"")),"")</f>
      </c>
      <c r="I453" s="159" t="str">
        <f t="shared" si="97"/>
        <v/>
      </c>
      <c r="J453" s="160" t="str">
        <f>IFERROR(IF($F453="","",VLOOKUP($F453,'Data Mercado'!$A$7:$I$300,3,0)),"ND")</f>
      </c>
      <c r="K453" s="161" t="str">
        <f>IFERROR(IF($E453="","",IF($J453&gt;$E453,($E453/$J453)-1,"")),"")</f>
      </c>
      <c r="L453" s="159" t="str">
        <f t="shared" si="99"/>
        <v/>
      </c>
      <c r="M453" s="160" t="str">
        <f>IFERROR(IF($F453="","",VLOOKUP($F453,'Data Mercado'!$A$7:$I$300,4,0)),"ND")</f>
      </c>
      <c r="N453" s="161" t="str">
        <f>IFERROR(IF($E453="","",IF($M453&gt;$E453,($E453/$M453)-1,"")),"")</f>
      </c>
      <c r="O453" s="159" t="str">
        <f t="shared" si="101"/>
        <v/>
      </c>
      <c r="P453" s="160" t="str">
        <f>IFERROR(IF($F453="","",VLOOKUP($F453,'Data Mercado'!$A$7:$I$300,5,0)),"ND")</f>
      </c>
      <c r="Q453" s="161" t="str">
        <f>IFERROR(IF($E453="","",IF($P453&gt;$E453,($E453/$P453)-1,"")),"")</f>
      </c>
      <c r="R453" s="159" t="str">
        <f t="shared" si="103"/>
        <v/>
      </c>
      <c r="S453" s="160" t="str">
        <f>IFERROR(IF($F453="","",VLOOKUP($F453,'Data Mercado'!$A$7:$I$300,6,0)),"ND")</f>
      </c>
      <c r="T453" s="161" t="str">
        <f>IFERROR(IF($E453="","",IF($S453&gt;$E453,($E453/$S453)-1,"")),"")</f>
      </c>
      <c r="U453" s="159" t="str">
        <f t="shared" si="105"/>
        <v/>
      </c>
      <c r="V453" s="160" t="str">
        <f>IFERROR(IF($F453="","",VLOOKUP($F453,'Data Mercado'!$A$7:$I$300,7,0)),"ND")</f>
      </c>
      <c r="W453" s="161" t="str">
        <f>IFERROR(IF($E453="","",IF($V453&gt;$E453,($E453/$V453)-1,"")),"")</f>
      </c>
      <c r="X453" s="159" t="str">
        <f t="shared" si="107"/>
        <v/>
      </c>
      <c r="Y453" s="160" t="str">
        <f>IFERROR(IF($F453="","",VLOOKUP($F453,'Data Mercado'!$A$7:$I$300,8,0)),"ND")</f>
      </c>
      <c r="Z453" s="161" t="str">
        <f>IFERROR(IF($E453="","",IF($Y453&gt;$E453,($E453/$Y453)-1,"")),"")</f>
      </c>
      <c r="AA453" s="159" t="str">
        <f t="shared" si="109"/>
        <v/>
      </c>
      <c r="AB453" s="160" t="str">
        <f>IFERROR(IF($F453="","",VLOOKUP($F453,'Data Mercado'!$A$7:$I$300,9,0)),"ND")</f>
      </c>
      <c r="AC453" s="161" t="str">
        <f>IFERROR(IF($E453="","",IF($AB453&gt;$E453,($E453/$AB453)-1,"")),"")</f>
      </c>
      <c r="AD453" s="159" t="str">
        <f t="shared" si="111"/>
        <v/>
      </c>
    </row>
    <row r="454" spans="1:30" s="162" customFormat="1" ht="19" customHeight="1">
      <c r="A454" s="164"/>
      <c r="B454" s="165"/>
      <c r="C454" s="143"/>
      <c r="D454" s="143"/>
      <c r="E454" s="196"/>
      <c r="F454" s="160"/>
      <c r="G454" s="160" t="str">
        <f>IFERROR(IF($F454="","",VLOOKUP($F454,'Data Mercado'!$A$7:$I$300,2,0)),"ND")</f>
      </c>
      <c r="H454" s="161" t="str">
        <f>IFERROR(IF($E454="","",IF($G454&gt;$E454,($E454/$G454)-1,"")),"")</f>
      </c>
      <c r="I454" s="159" t="str">
        <f t="shared" si="97"/>
        <v/>
      </c>
      <c r="J454" s="160" t="str">
        <f>IFERROR(IF($F454="","",VLOOKUP($F454,'Data Mercado'!$A$7:$I$300,3,0)),"ND")</f>
      </c>
      <c r="K454" s="161" t="str">
        <f>IFERROR(IF($E454="","",IF($J454&gt;$E454,($E454/$J454)-1,"")),"")</f>
      </c>
      <c r="L454" s="159" t="str">
        <f t="shared" si="99"/>
        <v/>
      </c>
      <c r="M454" s="160" t="str">
        <f>IFERROR(IF($F454="","",VLOOKUP($F454,'Data Mercado'!$A$7:$I$300,4,0)),"ND")</f>
      </c>
      <c r="N454" s="161" t="str">
        <f>IFERROR(IF($E454="","",IF($M454&gt;$E454,($E454/$M454)-1,"")),"")</f>
      </c>
      <c r="O454" s="159" t="str">
        <f t="shared" si="101"/>
        <v/>
      </c>
      <c r="P454" s="160" t="str">
        <f>IFERROR(IF($F454="","",VLOOKUP($F454,'Data Mercado'!$A$7:$I$300,5,0)),"ND")</f>
      </c>
      <c r="Q454" s="161" t="str">
        <f>IFERROR(IF($E454="","",IF($P454&gt;$E454,($E454/$P454)-1,"")),"")</f>
      </c>
      <c r="R454" s="159" t="str">
        <f t="shared" si="103"/>
        <v/>
      </c>
      <c r="S454" s="160" t="str">
        <f>IFERROR(IF($F454="","",VLOOKUP($F454,'Data Mercado'!$A$7:$I$300,6,0)),"ND")</f>
      </c>
      <c r="T454" s="161" t="str">
        <f>IFERROR(IF($E454="","",IF($S454&gt;$E454,($E454/$S454)-1,"")),"")</f>
      </c>
      <c r="U454" s="159" t="str">
        <f t="shared" si="105"/>
        <v/>
      </c>
      <c r="V454" s="160" t="str">
        <f>IFERROR(IF($F454="","",VLOOKUP($F454,'Data Mercado'!$A$7:$I$300,7,0)),"ND")</f>
      </c>
      <c r="W454" s="161" t="str">
        <f>IFERROR(IF($E454="","",IF($V454&gt;$E454,($E454/$V454)-1,"")),"")</f>
      </c>
      <c r="X454" s="159" t="str">
        <f t="shared" si="107"/>
        <v/>
      </c>
      <c r="Y454" s="160" t="str">
        <f>IFERROR(IF($F454="","",VLOOKUP($F454,'Data Mercado'!$A$7:$I$300,8,0)),"ND")</f>
      </c>
      <c r="Z454" s="161" t="str">
        <f>IFERROR(IF($E454="","",IF($Y454&gt;$E454,($E454/$Y454)-1,"")),"")</f>
      </c>
      <c r="AA454" s="159" t="str">
        <f t="shared" si="109"/>
        <v/>
      </c>
      <c r="AB454" s="160" t="str">
        <f>IFERROR(IF($F454="","",VLOOKUP($F454,'Data Mercado'!$A$7:$I$300,9,0)),"ND")</f>
      </c>
      <c r="AC454" s="161" t="str">
        <f>IFERROR(IF($E454="","",IF($AB454&gt;$E454,($E454/$AB454)-1,"")),"")</f>
      </c>
      <c r="AD454" s="159" t="str">
        <f t="shared" si="111"/>
        <v/>
      </c>
    </row>
    <row r="455" spans="1:30" s="162" customFormat="1" ht="19" customHeight="1">
      <c r="A455" s="164"/>
      <c r="B455" s="165"/>
      <c r="C455" s="143"/>
      <c r="D455" s="143"/>
      <c r="E455" s="196"/>
      <c r="F455" s="160"/>
      <c r="G455" s="160" t="str">
        <f>IFERROR(IF($F455="","",VLOOKUP($F455,'Data Mercado'!$A$7:$I$300,2,0)),"ND")</f>
      </c>
      <c r="H455" s="161" t="str">
        <f>IFERROR(IF($E455="","",IF($G455&gt;$E455,($E455/$G455)-1,"")),"")</f>
      </c>
      <c r="I455" s="159" t="str">
        <f t="shared" si="97"/>
        <v/>
      </c>
      <c r="J455" s="160" t="str">
        <f>IFERROR(IF($F455="","",VLOOKUP($F455,'Data Mercado'!$A$7:$I$300,3,0)),"ND")</f>
      </c>
      <c r="K455" s="161" t="str">
        <f>IFERROR(IF($E455="","",IF($J455&gt;$E455,($E455/$J455)-1,"")),"")</f>
      </c>
      <c r="L455" s="159" t="str">
        <f t="shared" si="99"/>
        <v/>
      </c>
      <c r="M455" s="160" t="str">
        <f>IFERROR(IF($F455="","",VLOOKUP($F455,'Data Mercado'!$A$7:$I$300,4,0)),"ND")</f>
      </c>
      <c r="N455" s="161" t="str">
        <f>IFERROR(IF($E455="","",IF($M455&gt;$E455,($E455/$M455)-1,"")),"")</f>
      </c>
      <c r="O455" s="159" t="str">
        <f t="shared" si="101"/>
        <v/>
      </c>
      <c r="P455" s="160" t="str">
        <f>IFERROR(IF($F455="","",VLOOKUP($F455,'Data Mercado'!$A$7:$I$300,5,0)),"ND")</f>
      </c>
      <c r="Q455" s="161" t="str">
        <f>IFERROR(IF($E455="","",IF($P455&gt;$E455,($E455/$P455)-1,"")),"")</f>
      </c>
      <c r="R455" s="159" t="str">
        <f t="shared" si="103"/>
        <v/>
      </c>
      <c r="S455" s="160" t="str">
        <f>IFERROR(IF($F455="","",VLOOKUP($F455,'Data Mercado'!$A$7:$I$300,6,0)),"ND")</f>
      </c>
      <c r="T455" s="161" t="str">
        <f>IFERROR(IF($E455="","",IF($S455&gt;$E455,($E455/$S455)-1,"")),"")</f>
      </c>
      <c r="U455" s="159" t="str">
        <f t="shared" si="105"/>
        <v/>
      </c>
      <c r="V455" s="160" t="str">
        <f>IFERROR(IF($F455="","",VLOOKUP($F455,'Data Mercado'!$A$7:$I$300,7,0)),"ND")</f>
      </c>
      <c r="W455" s="161" t="str">
        <f>IFERROR(IF($E455="","",IF($V455&gt;$E455,($E455/$V455)-1,"")),"")</f>
      </c>
      <c r="X455" s="159" t="str">
        <f t="shared" si="107"/>
        <v/>
      </c>
      <c r="Y455" s="160" t="str">
        <f>IFERROR(IF($F455="","",VLOOKUP($F455,'Data Mercado'!$A$7:$I$300,8,0)),"ND")</f>
      </c>
      <c r="Z455" s="161" t="str">
        <f>IFERROR(IF($E455="","",IF($Y455&gt;$E455,($E455/$Y455)-1,"")),"")</f>
      </c>
      <c r="AA455" s="159" t="str">
        <f t="shared" si="109"/>
        <v/>
      </c>
      <c r="AB455" s="160" t="str">
        <f>IFERROR(IF($F455="","",VLOOKUP($F455,'Data Mercado'!$A$7:$I$300,9,0)),"ND")</f>
      </c>
      <c r="AC455" s="161" t="str">
        <f>IFERROR(IF($E455="","",IF($AB455&gt;$E455,($E455/$AB455)-1,"")),"")</f>
      </c>
      <c r="AD455" s="159" t="str">
        <f t="shared" si="111"/>
        <v/>
      </c>
    </row>
    <row r="456" spans="1:30" s="162" customFormat="1" ht="19" customHeight="1">
      <c r="A456" s="164"/>
      <c r="B456" s="165"/>
      <c r="C456" s="143"/>
      <c r="D456" s="143"/>
      <c r="E456" s="196"/>
      <c r="F456" s="160"/>
      <c r="G456" s="160" t="str">
        <f>IFERROR(IF($F456="","",VLOOKUP($F456,'Data Mercado'!$A$7:$I$300,2,0)),"ND")</f>
      </c>
      <c r="H456" s="161" t="str">
        <f>IFERROR(IF($E456="","",IF($G456&gt;$E456,($E456/$G456)-1,"")),"")</f>
      </c>
      <c r="I456" s="159" t="str">
        <f t="shared" si="97"/>
        <v/>
      </c>
      <c r="J456" s="160" t="str">
        <f>IFERROR(IF($F456="","",VLOOKUP($F456,'Data Mercado'!$A$7:$I$300,3,0)),"ND")</f>
      </c>
      <c r="K456" s="161" t="str">
        <f>IFERROR(IF($E456="","",IF($J456&gt;$E456,($E456/$J456)-1,"")),"")</f>
      </c>
      <c r="L456" s="159" t="str">
        <f t="shared" si="99"/>
        <v/>
      </c>
      <c r="M456" s="160" t="str">
        <f>IFERROR(IF($F456="","",VLOOKUP($F456,'Data Mercado'!$A$7:$I$300,4,0)),"ND")</f>
      </c>
      <c r="N456" s="161" t="str">
        <f>IFERROR(IF($E456="","",IF($M456&gt;$E456,($E456/$M456)-1,"")),"")</f>
      </c>
      <c r="O456" s="159" t="str">
        <f t="shared" si="101"/>
        <v/>
      </c>
      <c r="P456" s="160" t="str">
        <f>IFERROR(IF($F456="","",VLOOKUP($F456,'Data Mercado'!$A$7:$I$300,5,0)),"ND")</f>
      </c>
      <c r="Q456" s="161" t="str">
        <f>IFERROR(IF($E456="","",IF($P456&gt;$E456,($E456/$P456)-1,"")),"")</f>
      </c>
      <c r="R456" s="159" t="str">
        <f t="shared" si="103"/>
        <v/>
      </c>
      <c r="S456" s="160" t="str">
        <f>IFERROR(IF($F456="","",VLOOKUP($F456,'Data Mercado'!$A$7:$I$300,6,0)),"ND")</f>
      </c>
      <c r="T456" s="161" t="str">
        <f>IFERROR(IF($E456="","",IF($S456&gt;$E456,($E456/$S456)-1,"")),"")</f>
      </c>
      <c r="U456" s="159" t="str">
        <f t="shared" si="105"/>
        <v/>
      </c>
      <c r="V456" s="160" t="str">
        <f>IFERROR(IF($F456="","",VLOOKUP($F456,'Data Mercado'!$A$7:$I$300,7,0)),"ND")</f>
      </c>
      <c r="W456" s="161" t="str">
        <f>IFERROR(IF($E456="","",IF($V456&gt;$E456,($E456/$V456)-1,"")),"")</f>
      </c>
      <c r="X456" s="159" t="str">
        <f t="shared" si="107"/>
        <v/>
      </c>
      <c r="Y456" s="160" t="str">
        <f>IFERROR(IF($F456="","",VLOOKUP($F456,'Data Mercado'!$A$7:$I$300,8,0)),"ND")</f>
      </c>
      <c r="Z456" s="161" t="str">
        <f>IFERROR(IF($E456="","",IF($Y456&gt;$E456,($E456/$Y456)-1,"")),"")</f>
      </c>
      <c r="AA456" s="159" t="str">
        <f t="shared" si="109"/>
        <v/>
      </c>
      <c r="AB456" s="160" t="str">
        <f>IFERROR(IF($F456="","",VLOOKUP($F456,'Data Mercado'!$A$7:$I$300,9,0)),"ND")</f>
      </c>
      <c r="AC456" s="161" t="str">
        <f>IFERROR(IF($E456="","",IF($AB456&gt;$E456,($E456/$AB456)-1,"")),"")</f>
      </c>
      <c r="AD456" s="159" t="str">
        <f t="shared" si="111"/>
        <v/>
      </c>
    </row>
    <row r="457" spans="1:30" s="162" customFormat="1" ht="19" customHeight="1">
      <c r="A457" s="164"/>
      <c r="B457" s="165"/>
      <c r="C457" s="143"/>
      <c r="D457" s="143"/>
      <c r="E457" s="196"/>
      <c r="F457" s="160"/>
      <c r="G457" s="160" t="str">
        <f>IFERROR(IF($F457="","",VLOOKUP($F457,'Data Mercado'!$A$7:$I$300,2,0)),"ND")</f>
      </c>
      <c r="H457" s="161" t="str">
        <f>IFERROR(IF($E457="","",IF($G457&gt;$E457,($E457/$G457)-1,"")),"")</f>
      </c>
      <c r="I457" s="159" t="str">
        <f t="shared" si="97"/>
        <v/>
      </c>
      <c r="J457" s="160" t="str">
        <f>IFERROR(IF($F457="","",VLOOKUP($F457,'Data Mercado'!$A$7:$I$300,3,0)),"ND")</f>
      </c>
      <c r="K457" s="161" t="str">
        <f>IFERROR(IF($E457="","",IF($J457&gt;$E457,($E457/$J457)-1,"")),"")</f>
      </c>
      <c r="L457" s="159" t="str">
        <f t="shared" si="99"/>
        <v/>
      </c>
      <c r="M457" s="160" t="str">
        <f>IFERROR(IF($F457="","",VLOOKUP($F457,'Data Mercado'!$A$7:$I$300,4,0)),"ND")</f>
      </c>
      <c r="N457" s="161" t="str">
        <f>IFERROR(IF($E457="","",IF($M457&gt;$E457,($E457/$M457)-1,"")),"")</f>
      </c>
      <c r="O457" s="159" t="str">
        <f t="shared" si="101"/>
        <v/>
      </c>
      <c r="P457" s="160" t="str">
        <f>IFERROR(IF($F457="","",VLOOKUP($F457,'Data Mercado'!$A$7:$I$300,5,0)),"ND")</f>
      </c>
      <c r="Q457" s="161" t="str">
        <f>IFERROR(IF($E457="","",IF($P457&gt;$E457,($E457/$P457)-1,"")),"")</f>
      </c>
      <c r="R457" s="159" t="str">
        <f t="shared" si="103"/>
        <v/>
      </c>
      <c r="S457" s="160" t="str">
        <f>IFERROR(IF($F457="","",VLOOKUP($F457,'Data Mercado'!$A$7:$I$300,6,0)),"ND")</f>
      </c>
      <c r="T457" s="161" t="str">
        <f>IFERROR(IF($E457="","",IF($S457&gt;$E457,($E457/$S457)-1,"")),"")</f>
      </c>
      <c r="U457" s="159" t="str">
        <f t="shared" si="105"/>
        <v/>
      </c>
      <c r="V457" s="160" t="str">
        <f>IFERROR(IF($F457="","",VLOOKUP($F457,'Data Mercado'!$A$7:$I$300,7,0)),"ND")</f>
      </c>
      <c r="W457" s="161" t="str">
        <f>IFERROR(IF($E457="","",IF($V457&gt;$E457,($E457/$V457)-1,"")),"")</f>
      </c>
      <c r="X457" s="159" t="str">
        <f t="shared" si="107"/>
        <v/>
      </c>
      <c r="Y457" s="160" t="str">
        <f>IFERROR(IF($F457="","",VLOOKUP($F457,'Data Mercado'!$A$7:$I$300,8,0)),"ND")</f>
      </c>
      <c r="Z457" s="161" t="str">
        <f>IFERROR(IF($E457="","",IF($Y457&gt;$E457,($E457/$Y457)-1,"")),"")</f>
      </c>
      <c r="AA457" s="159" t="str">
        <f t="shared" si="109"/>
        <v/>
      </c>
      <c r="AB457" s="160" t="str">
        <f>IFERROR(IF($F457="","",VLOOKUP($F457,'Data Mercado'!$A$7:$I$300,9,0)),"ND")</f>
      </c>
      <c r="AC457" s="161" t="str">
        <f>IFERROR(IF($E457="","",IF($AB457&gt;$E457,($E457/$AB457)-1,"")),"")</f>
      </c>
      <c r="AD457" s="159" t="str">
        <f t="shared" si="111"/>
        <v/>
      </c>
    </row>
    <row r="458" spans="1:30" s="162" customFormat="1" ht="19" customHeight="1">
      <c r="A458" s="164"/>
      <c r="B458" s="165"/>
      <c r="C458" s="143"/>
      <c r="D458" s="143"/>
      <c r="E458" s="196"/>
      <c r="F458" s="160"/>
      <c r="G458" s="160" t="str">
        <f>IFERROR(IF($F458="","",VLOOKUP($F458,'Data Mercado'!$A$7:$I$300,2,0)),"ND")</f>
      </c>
      <c r="H458" s="161" t="str">
        <f>IFERROR(IF($E458="","",IF($G458&gt;$E458,($E458/$G458)-1,"")),"")</f>
      </c>
      <c r="I458" s="159" t="str">
        <f t="shared" si="97"/>
        <v/>
      </c>
      <c r="J458" s="160" t="str">
        <f>IFERROR(IF($F458="","",VLOOKUP($F458,'Data Mercado'!$A$7:$I$300,3,0)),"ND")</f>
      </c>
      <c r="K458" s="161" t="str">
        <f>IFERROR(IF($E458="","",IF($J458&gt;$E458,($E458/$J458)-1,"")),"")</f>
      </c>
      <c r="L458" s="159" t="str">
        <f t="shared" si="99"/>
        <v/>
      </c>
      <c r="M458" s="160" t="str">
        <f>IFERROR(IF($F458="","",VLOOKUP($F458,'Data Mercado'!$A$7:$I$300,4,0)),"ND")</f>
      </c>
      <c r="N458" s="161" t="str">
        <f>IFERROR(IF($E458="","",IF($M458&gt;$E458,($E458/$M458)-1,"")),"")</f>
      </c>
      <c r="O458" s="159" t="str">
        <f t="shared" si="101"/>
        <v/>
      </c>
      <c r="P458" s="160" t="str">
        <f>IFERROR(IF($F458="","",VLOOKUP($F458,'Data Mercado'!$A$7:$I$300,5,0)),"ND")</f>
      </c>
      <c r="Q458" s="161" t="str">
        <f>IFERROR(IF($E458="","",IF($P458&gt;$E458,($E458/$P458)-1,"")),"")</f>
      </c>
      <c r="R458" s="159" t="str">
        <f t="shared" si="103"/>
        <v/>
      </c>
      <c r="S458" s="160" t="str">
        <f>IFERROR(IF($F458="","",VLOOKUP($F458,'Data Mercado'!$A$7:$I$300,6,0)),"ND")</f>
      </c>
      <c r="T458" s="161" t="str">
        <f>IFERROR(IF($E458="","",IF($S458&gt;$E458,($E458/$S458)-1,"")),"")</f>
      </c>
      <c r="U458" s="159" t="str">
        <f t="shared" si="105"/>
        <v/>
      </c>
      <c r="V458" s="160" t="str">
        <f>IFERROR(IF($F458="","",VLOOKUP($F458,'Data Mercado'!$A$7:$I$300,7,0)),"ND")</f>
      </c>
      <c r="W458" s="161" t="str">
        <f>IFERROR(IF($E458="","",IF($V458&gt;$E458,($E458/$V458)-1,"")),"")</f>
      </c>
      <c r="X458" s="159" t="str">
        <f t="shared" si="107"/>
        <v/>
      </c>
      <c r="Y458" s="160" t="str">
        <f>IFERROR(IF($F458="","",VLOOKUP($F458,'Data Mercado'!$A$7:$I$300,8,0)),"ND")</f>
      </c>
      <c r="Z458" s="161" t="str">
        <f>IFERROR(IF($E458="","",IF($Y458&gt;$E458,($E458/$Y458)-1,"")),"")</f>
      </c>
      <c r="AA458" s="159" t="str">
        <f t="shared" si="109"/>
        <v/>
      </c>
      <c r="AB458" s="160" t="str">
        <f>IFERROR(IF($F458="","",VLOOKUP($F458,'Data Mercado'!$A$7:$I$300,9,0)),"ND")</f>
      </c>
      <c r="AC458" s="161" t="str">
        <f>IFERROR(IF($E458="","",IF($AB458&gt;$E458,($E458/$AB458)-1,"")),"")</f>
      </c>
      <c r="AD458" s="159" t="str">
        <f t="shared" si="111"/>
        <v/>
      </c>
    </row>
    <row r="459" spans="1:30" s="162" customFormat="1" ht="19" customHeight="1">
      <c r="A459" s="164"/>
      <c r="B459" s="165"/>
      <c r="C459" s="143"/>
      <c r="D459" s="143"/>
      <c r="E459" s="196"/>
      <c r="F459" s="160"/>
      <c r="G459" s="160" t="str">
        <f>IFERROR(IF($F459="","",VLOOKUP($F459,'Data Mercado'!$A$7:$I$300,2,0)),"ND")</f>
      </c>
      <c r="H459" s="161" t="str">
        <f>IFERROR(IF($E459="","",IF($G459&gt;$E459,($E459/$G459)-1,"")),"")</f>
      </c>
      <c r="I459" s="159" t="str">
        <f t="shared" si="97"/>
        <v/>
      </c>
      <c r="J459" s="160" t="str">
        <f>IFERROR(IF($F459="","",VLOOKUP($F459,'Data Mercado'!$A$7:$I$300,3,0)),"ND")</f>
      </c>
      <c r="K459" s="161" t="str">
        <f>IFERROR(IF($E459="","",IF($J459&gt;$E459,($E459/$J459)-1,"")),"")</f>
      </c>
      <c r="L459" s="159" t="str">
        <f t="shared" si="99"/>
        <v/>
      </c>
      <c r="M459" s="160" t="str">
        <f>IFERROR(IF($F459="","",VLOOKUP($F459,'Data Mercado'!$A$7:$I$300,4,0)),"ND")</f>
      </c>
      <c r="N459" s="161" t="str">
        <f>IFERROR(IF($E459="","",IF($M459&gt;$E459,($E459/$M459)-1,"")),"")</f>
      </c>
      <c r="O459" s="159" t="str">
        <f t="shared" si="101"/>
        <v/>
      </c>
      <c r="P459" s="160" t="str">
        <f>IFERROR(IF($F459="","",VLOOKUP($F459,'Data Mercado'!$A$7:$I$300,5,0)),"ND")</f>
      </c>
      <c r="Q459" s="161" t="str">
        <f>IFERROR(IF($E459="","",IF($P459&gt;$E459,($E459/$P459)-1,"")),"")</f>
      </c>
      <c r="R459" s="159" t="str">
        <f t="shared" si="103"/>
        <v/>
      </c>
      <c r="S459" s="160" t="str">
        <f>IFERROR(IF($F459="","",VLOOKUP($F459,'Data Mercado'!$A$7:$I$300,6,0)),"ND")</f>
      </c>
      <c r="T459" s="161" t="str">
        <f>IFERROR(IF($E459="","",IF($S459&gt;$E459,($E459/$S459)-1,"")),"")</f>
      </c>
      <c r="U459" s="159" t="str">
        <f t="shared" si="105"/>
        <v/>
      </c>
      <c r="V459" s="160" t="str">
        <f>IFERROR(IF($F459="","",VLOOKUP($F459,'Data Mercado'!$A$7:$I$300,7,0)),"ND")</f>
      </c>
      <c r="W459" s="161" t="str">
        <f>IFERROR(IF($E459="","",IF($V459&gt;$E459,($E459/$V459)-1,"")),"")</f>
      </c>
      <c r="X459" s="159" t="str">
        <f t="shared" si="107"/>
        <v/>
      </c>
      <c r="Y459" s="160" t="str">
        <f>IFERROR(IF($F459="","",VLOOKUP($F459,'Data Mercado'!$A$7:$I$300,8,0)),"ND")</f>
      </c>
      <c r="Z459" s="161" t="str">
        <f>IFERROR(IF($E459="","",IF($Y459&gt;$E459,($E459/$Y459)-1,"")),"")</f>
      </c>
      <c r="AA459" s="159" t="str">
        <f t="shared" si="109"/>
        <v/>
      </c>
      <c r="AB459" s="160" t="str">
        <f>IFERROR(IF($F459="","",VLOOKUP($F459,'Data Mercado'!$A$7:$I$300,9,0)),"ND")</f>
      </c>
      <c r="AC459" s="161" t="str">
        <f>IFERROR(IF($E459="","",IF($AB459&gt;$E459,($E459/$AB459)-1,"")),"")</f>
      </c>
      <c r="AD459" s="159" t="str">
        <f t="shared" si="111"/>
        <v/>
      </c>
    </row>
    <row r="460" spans="1:30" s="162" customFormat="1" ht="19" customHeight="1">
      <c r="A460" s="164"/>
      <c r="B460" s="165"/>
      <c r="C460" s="143"/>
      <c r="D460" s="143"/>
      <c r="E460" s="196"/>
      <c r="F460" s="160"/>
      <c r="G460" s="160" t="str">
        <f>IFERROR(IF($F460="","",VLOOKUP($F460,'Data Mercado'!$A$7:$I$300,2,0)),"ND")</f>
      </c>
      <c r="H460" s="161" t="str">
        <f>IFERROR(IF($E460="","",IF($G460&gt;$E460,($E460/$G460)-1,"")),"")</f>
      </c>
      <c r="I460" s="159" t="str">
        <f t="shared" ref="I460:I523" si="113">IF(AND($E460&lt;&gt;"",$G460&lt;&gt;""),IF($H460="","",$G460-$E460),"")</f>
        <v/>
      </c>
      <c r="J460" s="160" t="str">
        <f>IFERROR(IF($F460="","",VLOOKUP($F460,'Data Mercado'!$A$7:$I$300,3,0)),"ND")</f>
      </c>
      <c r="K460" s="161" t="str">
        <f>IFERROR(IF($E460="","",IF($J460&gt;$E460,($E460/$J460)-1,"")),"")</f>
      </c>
      <c r="L460" s="159" t="str">
        <f t="shared" ref="L460:L523" si="115">IF(AND($E460&lt;&gt;"",$J460&lt;&gt;""),IF($K460="","",$J460-$E460),"")</f>
        <v/>
      </c>
      <c r="M460" s="160" t="str">
        <f>IFERROR(IF($F460="","",VLOOKUP($F460,'Data Mercado'!$A$7:$I$300,4,0)),"ND")</f>
      </c>
      <c r="N460" s="161" t="str">
        <f>IFERROR(IF($E460="","",IF($M460&gt;$E460,($E460/$M460)-1,"")),"")</f>
      </c>
      <c r="O460" s="159" t="str">
        <f t="shared" ref="O460:O523" si="117">IF(AND($E460&lt;&gt;"",$M460&lt;&gt;""),IF($N460="","",$M460-$E460),"")</f>
        <v/>
      </c>
      <c r="P460" s="160" t="str">
        <f>IFERROR(IF($F460="","",VLOOKUP($F460,'Data Mercado'!$A$7:$I$300,5,0)),"ND")</f>
      </c>
      <c r="Q460" s="161" t="str">
        <f>IFERROR(IF($E460="","",IF($P460&gt;$E460,($E460/$P460)-1,"")),"")</f>
      </c>
      <c r="R460" s="159" t="str">
        <f t="shared" ref="R460:R523" si="119">IF(AND($E460&lt;&gt;"",$P460&lt;&gt;""),IF($Q460="","",$P460-$E460),"")</f>
        <v/>
      </c>
      <c r="S460" s="160" t="str">
        <f>IFERROR(IF($F460="","",VLOOKUP($F460,'Data Mercado'!$A$7:$I$300,6,0)),"ND")</f>
      </c>
      <c r="T460" s="161" t="str">
        <f>IFERROR(IF($E460="","",IF($S460&gt;$E460,($E460/$S460)-1,"")),"")</f>
      </c>
      <c r="U460" s="159" t="str">
        <f t="shared" ref="U460:U523" si="121">IF(AND($E460&lt;&gt;"",$S460&lt;&gt;""),IF($T460="","",$S460-$E460),"")</f>
        <v/>
      </c>
      <c r="V460" s="160" t="str">
        <f>IFERROR(IF($F460="","",VLOOKUP($F460,'Data Mercado'!$A$7:$I$300,7,0)),"ND")</f>
      </c>
      <c r="W460" s="161" t="str">
        <f>IFERROR(IF($E460="","",IF($V460&gt;$E460,($E460/$V460)-1,"")),"")</f>
      </c>
      <c r="X460" s="159" t="str">
        <f t="shared" ref="X460:X523" si="123">IF(AND($E460&lt;&gt;"",$V460&lt;&gt;""),IF($W460="","",$V460-$E460),"")</f>
        <v/>
      </c>
      <c r="Y460" s="160" t="str">
        <f>IFERROR(IF($F460="","",VLOOKUP($F460,'Data Mercado'!$A$7:$I$300,8,0)),"ND")</f>
      </c>
      <c r="Z460" s="161" t="str">
        <f>IFERROR(IF($E460="","",IF($Y460&gt;$E460,($E460/$Y460)-1,"")),"")</f>
      </c>
      <c r="AA460" s="159" t="str">
        <f t="shared" ref="AA460:AA523" si="125">IF(AND($E460&lt;&gt;"",$Y460&lt;&gt;""),IF($Z460="","",$Y460-$E460),"")</f>
        <v/>
      </c>
      <c r="AB460" s="160" t="str">
        <f>IFERROR(IF($F460="","",VLOOKUP($F460,'Data Mercado'!$A$7:$I$300,9,0)),"ND")</f>
      </c>
      <c r="AC460" s="161" t="str">
        <f>IFERROR(IF($E460="","",IF($AB460&gt;$E460,($E460/$AB460)-1,"")),"")</f>
      </c>
      <c r="AD460" s="159" t="str">
        <f t="shared" ref="AD460:AD523" si="127">IF(AND($E460&lt;&gt;"",$AB460&lt;&gt;""),IF($AC460="","",$AB460-$E460),"")</f>
        <v/>
      </c>
    </row>
    <row r="461" spans="1:30" s="162" customFormat="1" ht="19" customHeight="1">
      <c r="A461" s="164"/>
      <c r="B461" s="165"/>
      <c r="C461" s="143"/>
      <c r="D461" s="143"/>
      <c r="E461" s="196"/>
      <c r="F461" s="160"/>
      <c r="G461" s="160" t="str">
        <f>IFERROR(IF($F461="","",VLOOKUP($F461,'Data Mercado'!$A$7:$I$300,2,0)),"ND")</f>
      </c>
      <c r="H461" s="161" t="str">
        <f>IFERROR(IF($E461="","",IF($G461&gt;$E461,($E461/$G461)-1,"")),"")</f>
      </c>
      <c r="I461" s="159" t="str">
        <f t="shared" si="113"/>
        <v/>
      </c>
      <c r="J461" s="160" t="str">
        <f>IFERROR(IF($F461="","",VLOOKUP($F461,'Data Mercado'!$A$7:$I$300,3,0)),"ND")</f>
      </c>
      <c r="K461" s="161" t="str">
        <f>IFERROR(IF($E461="","",IF($J461&gt;$E461,($E461/$J461)-1,"")),"")</f>
      </c>
      <c r="L461" s="159" t="str">
        <f t="shared" si="115"/>
        <v/>
      </c>
      <c r="M461" s="160" t="str">
        <f>IFERROR(IF($F461="","",VLOOKUP($F461,'Data Mercado'!$A$7:$I$300,4,0)),"ND")</f>
      </c>
      <c r="N461" s="161" t="str">
        <f>IFERROR(IF($E461="","",IF($M461&gt;$E461,($E461/$M461)-1,"")),"")</f>
      </c>
      <c r="O461" s="159" t="str">
        <f t="shared" si="117"/>
        <v/>
      </c>
      <c r="P461" s="160" t="str">
        <f>IFERROR(IF($F461="","",VLOOKUP($F461,'Data Mercado'!$A$7:$I$300,5,0)),"ND")</f>
      </c>
      <c r="Q461" s="161" t="str">
        <f>IFERROR(IF($E461="","",IF($P461&gt;$E461,($E461/$P461)-1,"")),"")</f>
      </c>
      <c r="R461" s="159" t="str">
        <f t="shared" si="119"/>
        <v/>
      </c>
      <c r="S461" s="160" t="str">
        <f>IFERROR(IF($F461="","",VLOOKUP($F461,'Data Mercado'!$A$7:$I$300,6,0)),"ND")</f>
      </c>
      <c r="T461" s="161" t="str">
        <f>IFERROR(IF($E461="","",IF($S461&gt;$E461,($E461/$S461)-1,"")),"")</f>
      </c>
      <c r="U461" s="159" t="str">
        <f t="shared" si="121"/>
        <v/>
      </c>
      <c r="V461" s="160" t="str">
        <f>IFERROR(IF($F461="","",VLOOKUP($F461,'Data Mercado'!$A$7:$I$300,7,0)),"ND")</f>
      </c>
      <c r="W461" s="161" t="str">
        <f>IFERROR(IF($E461="","",IF($V461&gt;$E461,($E461/$V461)-1,"")),"")</f>
      </c>
      <c r="X461" s="159" t="str">
        <f t="shared" si="123"/>
        <v/>
      </c>
      <c r="Y461" s="160" t="str">
        <f>IFERROR(IF($F461="","",VLOOKUP($F461,'Data Mercado'!$A$7:$I$300,8,0)),"ND")</f>
      </c>
      <c r="Z461" s="161" t="str">
        <f>IFERROR(IF($E461="","",IF($Y461&gt;$E461,($E461/$Y461)-1,"")),"")</f>
      </c>
      <c r="AA461" s="159" t="str">
        <f t="shared" si="125"/>
        <v/>
      </c>
      <c r="AB461" s="160" t="str">
        <f>IFERROR(IF($F461="","",VLOOKUP($F461,'Data Mercado'!$A$7:$I$300,9,0)),"ND")</f>
      </c>
      <c r="AC461" s="161" t="str">
        <f>IFERROR(IF($E461="","",IF($AB461&gt;$E461,($E461/$AB461)-1,"")),"")</f>
      </c>
      <c r="AD461" s="159" t="str">
        <f t="shared" si="127"/>
        <v/>
      </c>
    </row>
    <row r="462" spans="1:30" s="162" customFormat="1" ht="19" customHeight="1">
      <c r="A462" s="164"/>
      <c r="B462" s="165"/>
      <c r="C462" s="143"/>
      <c r="D462" s="143"/>
      <c r="E462" s="196"/>
      <c r="F462" s="160"/>
      <c r="G462" s="160" t="str">
        <f>IFERROR(IF($F462="","",VLOOKUP($F462,'Data Mercado'!$A$7:$I$300,2,0)),"ND")</f>
      </c>
      <c r="H462" s="161" t="str">
        <f>IFERROR(IF($E462="","",IF($G462&gt;$E462,($E462/$G462)-1,"")),"")</f>
      </c>
      <c r="I462" s="159" t="str">
        <f t="shared" si="113"/>
        <v/>
      </c>
      <c r="J462" s="160" t="str">
        <f>IFERROR(IF($F462="","",VLOOKUP($F462,'Data Mercado'!$A$7:$I$300,3,0)),"ND")</f>
      </c>
      <c r="K462" s="161" t="str">
        <f>IFERROR(IF($E462="","",IF($J462&gt;$E462,($E462/$J462)-1,"")),"")</f>
      </c>
      <c r="L462" s="159" t="str">
        <f t="shared" si="115"/>
        <v/>
      </c>
      <c r="M462" s="160" t="str">
        <f>IFERROR(IF($F462="","",VLOOKUP($F462,'Data Mercado'!$A$7:$I$300,4,0)),"ND")</f>
      </c>
      <c r="N462" s="161" t="str">
        <f>IFERROR(IF($E462="","",IF($M462&gt;$E462,($E462/$M462)-1,"")),"")</f>
      </c>
      <c r="O462" s="159" t="str">
        <f t="shared" si="117"/>
        <v/>
      </c>
      <c r="P462" s="160" t="str">
        <f>IFERROR(IF($F462="","",VLOOKUP($F462,'Data Mercado'!$A$7:$I$300,5,0)),"ND")</f>
      </c>
      <c r="Q462" s="161" t="str">
        <f>IFERROR(IF($E462="","",IF($P462&gt;$E462,($E462/$P462)-1,"")),"")</f>
      </c>
      <c r="R462" s="159" t="str">
        <f t="shared" si="119"/>
        <v/>
      </c>
      <c r="S462" s="160" t="str">
        <f>IFERROR(IF($F462="","",VLOOKUP($F462,'Data Mercado'!$A$7:$I$300,6,0)),"ND")</f>
      </c>
      <c r="T462" s="161" t="str">
        <f>IFERROR(IF($E462="","",IF($S462&gt;$E462,($E462/$S462)-1,"")),"")</f>
      </c>
      <c r="U462" s="159" t="str">
        <f t="shared" si="121"/>
        <v/>
      </c>
      <c r="V462" s="160" t="str">
        <f>IFERROR(IF($F462="","",VLOOKUP($F462,'Data Mercado'!$A$7:$I$300,7,0)),"ND")</f>
      </c>
      <c r="W462" s="161" t="str">
        <f>IFERROR(IF($E462="","",IF($V462&gt;$E462,($E462/$V462)-1,"")),"")</f>
      </c>
      <c r="X462" s="159" t="str">
        <f t="shared" si="123"/>
        <v/>
      </c>
      <c r="Y462" s="160" t="str">
        <f>IFERROR(IF($F462="","",VLOOKUP($F462,'Data Mercado'!$A$7:$I$300,8,0)),"ND")</f>
      </c>
      <c r="Z462" s="161" t="str">
        <f>IFERROR(IF($E462="","",IF($Y462&gt;$E462,($E462/$Y462)-1,"")),"")</f>
      </c>
      <c r="AA462" s="159" t="str">
        <f t="shared" si="125"/>
        <v/>
      </c>
      <c r="AB462" s="160" t="str">
        <f>IFERROR(IF($F462="","",VLOOKUP($F462,'Data Mercado'!$A$7:$I$300,9,0)),"ND")</f>
      </c>
      <c r="AC462" s="161" t="str">
        <f>IFERROR(IF($E462="","",IF($AB462&gt;$E462,($E462/$AB462)-1,"")),"")</f>
      </c>
      <c r="AD462" s="159" t="str">
        <f t="shared" si="127"/>
        <v/>
      </c>
    </row>
    <row r="463" spans="1:30" s="162" customFormat="1" ht="19" customHeight="1">
      <c r="A463" s="164"/>
      <c r="B463" s="165"/>
      <c r="C463" s="143"/>
      <c r="D463" s="143"/>
      <c r="E463" s="196"/>
      <c r="F463" s="160"/>
      <c r="G463" s="160" t="str">
        <f>IFERROR(IF($F463="","",VLOOKUP($F463,'Data Mercado'!$A$7:$I$300,2,0)),"ND")</f>
      </c>
      <c r="H463" s="161" t="str">
        <f>IFERROR(IF($E463="","",IF($G463&gt;$E463,($E463/$G463)-1,"")),"")</f>
      </c>
      <c r="I463" s="159" t="str">
        <f t="shared" si="113"/>
        <v/>
      </c>
      <c r="J463" s="160" t="str">
        <f>IFERROR(IF($F463="","",VLOOKUP($F463,'Data Mercado'!$A$7:$I$300,3,0)),"ND")</f>
      </c>
      <c r="K463" s="161" t="str">
        <f>IFERROR(IF($E463="","",IF($J463&gt;$E463,($E463/$J463)-1,"")),"")</f>
      </c>
      <c r="L463" s="159" t="str">
        <f t="shared" si="115"/>
        <v/>
      </c>
      <c r="M463" s="160" t="str">
        <f>IFERROR(IF($F463="","",VLOOKUP($F463,'Data Mercado'!$A$7:$I$300,4,0)),"ND")</f>
      </c>
      <c r="N463" s="161" t="str">
        <f>IFERROR(IF($E463="","",IF($M463&gt;$E463,($E463/$M463)-1,"")),"")</f>
      </c>
      <c r="O463" s="159" t="str">
        <f t="shared" si="117"/>
        <v/>
      </c>
      <c r="P463" s="160" t="str">
        <f>IFERROR(IF($F463="","",VLOOKUP($F463,'Data Mercado'!$A$7:$I$300,5,0)),"ND")</f>
      </c>
      <c r="Q463" s="161" t="str">
        <f>IFERROR(IF($E463="","",IF($P463&gt;$E463,($E463/$P463)-1,"")),"")</f>
      </c>
      <c r="R463" s="159" t="str">
        <f t="shared" si="119"/>
        <v/>
      </c>
      <c r="S463" s="160" t="str">
        <f>IFERROR(IF($F463="","",VLOOKUP($F463,'Data Mercado'!$A$7:$I$300,6,0)),"ND")</f>
      </c>
      <c r="T463" s="161" t="str">
        <f>IFERROR(IF($E463="","",IF($S463&gt;$E463,($E463/$S463)-1,"")),"")</f>
      </c>
      <c r="U463" s="159" t="str">
        <f t="shared" si="121"/>
        <v/>
      </c>
      <c r="V463" s="160" t="str">
        <f>IFERROR(IF($F463="","",VLOOKUP($F463,'Data Mercado'!$A$7:$I$300,7,0)),"ND")</f>
      </c>
      <c r="W463" s="161" t="str">
        <f>IFERROR(IF($E463="","",IF($V463&gt;$E463,($E463/$V463)-1,"")),"")</f>
      </c>
      <c r="X463" s="159" t="str">
        <f t="shared" si="123"/>
        <v/>
      </c>
      <c r="Y463" s="160" t="str">
        <f>IFERROR(IF($F463="","",VLOOKUP($F463,'Data Mercado'!$A$7:$I$300,8,0)),"ND")</f>
      </c>
      <c r="Z463" s="161" t="str">
        <f>IFERROR(IF($E463="","",IF($Y463&gt;$E463,($E463/$Y463)-1,"")),"")</f>
      </c>
      <c r="AA463" s="159" t="str">
        <f t="shared" si="125"/>
        <v/>
      </c>
      <c r="AB463" s="160" t="str">
        <f>IFERROR(IF($F463="","",VLOOKUP($F463,'Data Mercado'!$A$7:$I$300,9,0)),"ND")</f>
      </c>
      <c r="AC463" s="161" t="str">
        <f>IFERROR(IF($E463="","",IF($AB463&gt;$E463,($E463/$AB463)-1,"")),"")</f>
      </c>
      <c r="AD463" s="159" t="str">
        <f t="shared" si="127"/>
        <v/>
      </c>
    </row>
    <row r="464" spans="1:30" s="162" customFormat="1" ht="19" customHeight="1">
      <c r="A464" s="164"/>
      <c r="B464" s="165"/>
      <c r="C464" s="143"/>
      <c r="D464" s="143"/>
      <c r="E464" s="196"/>
      <c r="F464" s="160"/>
      <c r="G464" s="160" t="str">
        <f>IFERROR(IF($F464="","",VLOOKUP($F464,'Data Mercado'!$A$7:$I$300,2,0)),"ND")</f>
      </c>
      <c r="H464" s="161" t="str">
        <f>IFERROR(IF($E464="","",IF($G464&gt;$E464,($E464/$G464)-1,"")),"")</f>
      </c>
      <c r="I464" s="159" t="str">
        <f t="shared" si="113"/>
        <v/>
      </c>
      <c r="J464" s="160" t="str">
        <f>IFERROR(IF($F464="","",VLOOKUP($F464,'Data Mercado'!$A$7:$I$300,3,0)),"ND")</f>
      </c>
      <c r="K464" s="161" t="str">
        <f>IFERROR(IF($E464="","",IF($J464&gt;$E464,($E464/$J464)-1,"")),"")</f>
      </c>
      <c r="L464" s="159" t="str">
        <f t="shared" si="115"/>
        <v/>
      </c>
      <c r="M464" s="160" t="str">
        <f>IFERROR(IF($F464="","",VLOOKUP($F464,'Data Mercado'!$A$7:$I$300,4,0)),"ND")</f>
      </c>
      <c r="N464" s="161" t="str">
        <f>IFERROR(IF($E464="","",IF($M464&gt;$E464,($E464/$M464)-1,"")),"")</f>
      </c>
      <c r="O464" s="159" t="str">
        <f t="shared" si="117"/>
        <v/>
      </c>
      <c r="P464" s="160" t="str">
        <f>IFERROR(IF($F464="","",VLOOKUP($F464,'Data Mercado'!$A$7:$I$300,5,0)),"ND")</f>
      </c>
      <c r="Q464" s="161" t="str">
        <f>IFERROR(IF($E464="","",IF($P464&gt;$E464,($E464/$P464)-1,"")),"")</f>
      </c>
      <c r="R464" s="159" t="str">
        <f t="shared" si="119"/>
        <v/>
      </c>
      <c r="S464" s="160" t="str">
        <f>IFERROR(IF($F464="","",VLOOKUP($F464,'Data Mercado'!$A$7:$I$300,6,0)),"ND")</f>
      </c>
      <c r="T464" s="161" t="str">
        <f>IFERROR(IF($E464="","",IF($S464&gt;$E464,($E464/$S464)-1,"")),"")</f>
      </c>
      <c r="U464" s="159" t="str">
        <f t="shared" si="121"/>
        <v/>
      </c>
      <c r="V464" s="160" t="str">
        <f>IFERROR(IF($F464="","",VLOOKUP($F464,'Data Mercado'!$A$7:$I$300,7,0)),"ND")</f>
      </c>
      <c r="W464" s="161" t="str">
        <f>IFERROR(IF($E464="","",IF($V464&gt;$E464,($E464/$V464)-1,"")),"")</f>
      </c>
      <c r="X464" s="159" t="str">
        <f t="shared" si="123"/>
        <v/>
      </c>
      <c r="Y464" s="160" t="str">
        <f>IFERROR(IF($F464="","",VLOOKUP($F464,'Data Mercado'!$A$7:$I$300,8,0)),"ND")</f>
      </c>
      <c r="Z464" s="161" t="str">
        <f>IFERROR(IF($E464="","",IF($Y464&gt;$E464,($E464/$Y464)-1,"")),"")</f>
      </c>
      <c r="AA464" s="159" t="str">
        <f t="shared" si="125"/>
        <v/>
      </c>
      <c r="AB464" s="160" t="str">
        <f>IFERROR(IF($F464="","",VLOOKUP($F464,'Data Mercado'!$A$7:$I$300,9,0)),"ND")</f>
      </c>
      <c r="AC464" s="161" t="str">
        <f>IFERROR(IF($E464="","",IF($AB464&gt;$E464,($E464/$AB464)-1,"")),"")</f>
      </c>
      <c r="AD464" s="159" t="str">
        <f t="shared" si="127"/>
        <v/>
      </c>
    </row>
    <row r="465" spans="1:30" s="162" customFormat="1" ht="19" customHeight="1">
      <c r="A465" s="164"/>
      <c r="B465" s="165"/>
      <c r="C465" s="143"/>
      <c r="D465" s="143"/>
      <c r="E465" s="196"/>
      <c r="F465" s="160"/>
      <c r="G465" s="160" t="str">
        <f>IFERROR(IF($F465="","",VLOOKUP($F465,'Data Mercado'!$A$7:$I$300,2,0)),"ND")</f>
      </c>
      <c r="H465" s="161" t="str">
        <f>IFERROR(IF($E465="","",IF($G465&gt;$E465,($E465/$G465)-1,"")),"")</f>
      </c>
      <c r="I465" s="159" t="str">
        <f t="shared" si="113"/>
        <v/>
      </c>
      <c r="J465" s="160" t="str">
        <f>IFERROR(IF($F465="","",VLOOKUP($F465,'Data Mercado'!$A$7:$I$300,3,0)),"ND")</f>
      </c>
      <c r="K465" s="161" t="str">
        <f>IFERROR(IF($E465="","",IF($J465&gt;$E465,($E465/$J465)-1,"")),"")</f>
      </c>
      <c r="L465" s="159" t="str">
        <f t="shared" si="115"/>
        <v/>
      </c>
      <c r="M465" s="160" t="str">
        <f>IFERROR(IF($F465="","",VLOOKUP($F465,'Data Mercado'!$A$7:$I$300,4,0)),"ND")</f>
      </c>
      <c r="N465" s="161" t="str">
        <f>IFERROR(IF($E465="","",IF($M465&gt;$E465,($E465/$M465)-1,"")),"")</f>
      </c>
      <c r="O465" s="159" t="str">
        <f t="shared" si="117"/>
        <v/>
      </c>
      <c r="P465" s="160" t="str">
        <f>IFERROR(IF($F465="","",VLOOKUP($F465,'Data Mercado'!$A$7:$I$300,5,0)),"ND")</f>
      </c>
      <c r="Q465" s="161" t="str">
        <f>IFERROR(IF($E465="","",IF($P465&gt;$E465,($E465/$P465)-1,"")),"")</f>
      </c>
      <c r="R465" s="159" t="str">
        <f t="shared" si="119"/>
        <v/>
      </c>
      <c r="S465" s="160" t="str">
        <f>IFERROR(IF($F465="","",VLOOKUP($F465,'Data Mercado'!$A$7:$I$300,6,0)),"ND")</f>
      </c>
      <c r="T465" s="161" t="str">
        <f>IFERROR(IF($E465="","",IF($S465&gt;$E465,($E465/$S465)-1,"")),"")</f>
      </c>
      <c r="U465" s="159" t="str">
        <f t="shared" si="121"/>
        <v/>
      </c>
      <c r="V465" s="160" t="str">
        <f>IFERROR(IF($F465="","",VLOOKUP($F465,'Data Mercado'!$A$7:$I$300,7,0)),"ND")</f>
      </c>
      <c r="W465" s="161" t="str">
        <f>IFERROR(IF($E465="","",IF($V465&gt;$E465,($E465/$V465)-1,"")),"")</f>
      </c>
      <c r="X465" s="159" t="str">
        <f t="shared" si="123"/>
        <v/>
      </c>
      <c r="Y465" s="160" t="str">
        <f>IFERROR(IF($F465="","",VLOOKUP($F465,'Data Mercado'!$A$7:$I$300,8,0)),"ND")</f>
      </c>
      <c r="Z465" s="161" t="str">
        <f>IFERROR(IF($E465="","",IF($Y465&gt;$E465,($E465/$Y465)-1,"")),"")</f>
      </c>
      <c r="AA465" s="159" t="str">
        <f t="shared" si="125"/>
        <v/>
      </c>
      <c r="AB465" s="160" t="str">
        <f>IFERROR(IF($F465="","",VLOOKUP($F465,'Data Mercado'!$A$7:$I$300,9,0)),"ND")</f>
      </c>
      <c r="AC465" s="161" t="str">
        <f>IFERROR(IF($E465="","",IF($AB465&gt;$E465,($E465/$AB465)-1,"")),"")</f>
      </c>
      <c r="AD465" s="159" t="str">
        <f t="shared" si="127"/>
        <v/>
      </c>
    </row>
    <row r="466" spans="1:30" s="162" customFormat="1" ht="19" customHeight="1">
      <c r="A466" s="164"/>
      <c r="B466" s="165"/>
      <c r="C466" s="143"/>
      <c r="D466" s="143"/>
      <c r="E466" s="196"/>
      <c r="F466" s="160"/>
      <c r="G466" s="160" t="str">
        <f>IFERROR(IF($F466="","",VLOOKUP($F466,'Data Mercado'!$A$7:$I$300,2,0)),"ND")</f>
      </c>
      <c r="H466" s="161" t="str">
        <f>IFERROR(IF($E466="","",IF($G466&gt;$E466,($E466/$G466)-1,"")),"")</f>
      </c>
      <c r="I466" s="159" t="str">
        <f t="shared" si="113"/>
        <v/>
      </c>
      <c r="J466" s="160" t="str">
        <f>IFERROR(IF($F466="","",VLOOKUP($F466,'Data Mercado'!$A$7:$I$300,3,0)),"ND")</f>
      </c>
      <c r="K466" s="161" t="str">
        <f>IFERROR(IF($E466="","",IF($J466&gt;$E466,($E466/$J466)-1,"")),"")</f>
      </c>
      <c r="L466" s="159" t="str">
        <f t="shared" si="115"/>
        <v/>
      </c>
      <c r="M466" s="160" t="str">
        <f>IFERROR(IF($F466="","",VLOOKUP($F466,'Data Mercado'!$A$7:$I$300,4,0)),"ND")</f>
      </c>
      <c r="N466" s="161" t="str">
        <f>IFERROR(IF($E466="","",IF($M466&gt;$E466,($E466/$M466)-1,"")),"")</f>
      </c>
      <c r="O466" s="159" t="str">
        <f t="shared" si="117"/>
        <v/>
      </c>
      <c r="P466" s="160" t="str">
        <f>IFERROR(IF($F466="","",VLOOKUP($F466,'Data Mercado'!$A$7:$I$300,5,0)),"ND")</f>
      </c>
      <c r="Q466" s="161" t="str">
        <f>IFERROR(IF($E466="","",IF($P466&gt;$E466,($E466/$P466)-1,"")),"")</f>
      </c>
      <c r="R466" s="159" t="str">
        <f t="shared" si="119"/>
        <v/>
      </c>
      <c r="S466" s="160" t="str">
        <f>IFERROR(IF($F466="","",VLOOKUP($F466,'Data Mercado'!$A$7:$I$300,6,0)),"ND")</f>
      </c>
      <c r="T466" s="161" t="str">
        <f>IFERROR(IF($E466="","",IF($S466&gt;$E466,($E466/$S466)-1,"")),"")</f>
      </c>
      <c r="U466" s="159" t="str">
        <f t="shared" si="121"/>
        <v/>
      </c>
      <c r="V466" s="160" t="str">
        <f>IFERROR(IF($F466="","",VLOOKUP($F466,'Data Mercado'!$A$7:$I$300,7,0)),"ND")</f>
      </c>
      <c r="W466" s="161" t="str">
        <f>IFERROR(IF($E466="","",IF($V466&gt;$E466,($E466/$V466)-1,"")),"")</f>
      </c>
      <c r="X466" s="159" t="str">
        <f t="shared" si="123"/>
        <v/>
      </c>
      <c r="Y466" s="160" t="str">
        <f>IFERROR(IF($F466="","",VLOOKUP($F466,'Data Mercado'!$A$7:$I$300,8,0)),"ND")</f>
      </c>
      <c r="Z466" s="161" t="str">
        <f>IFERROR(IF($E466="","",IF($Y466&gt;$E466,($E466/$Y466)-1,"")),"")</f>
      </c>
      <c r="AA466" s="159" t="str">
        <f t="shared" si="125"/>
        <v/>
      </c>
      <c r="AB466" s="160" t="str">
        <f>IFERROR(IF($F466="","",VLOOKUP($F466,'Data Mercado'!$A$7:$I$300,9,0)),"ND")</f>
      </c>
      <c r="AC466" s="161" t="str">
        <f>IFERROR(IF($E466="","",IF($AB466&gt;$E466,($E466/$AB466)-1,"")),"")</f>
      </c>
      <c r="AD466" s="159" t="str">
        <f t="shared" si="127"/>
        <v/>
      </c>
    </row>
    <row r="467" spans="1:30" s="162" customFormat="1" ht="19" customHeight="1">
      <c r="A467" s="164"/>
      <c r="B467" s="165"/>
      <c r="C467" s="143"/>
      <c r="D467" s="143"/>
      <c r="E467" s="196"/>
      <c r="F467" s="160"/>
      <c r="G467" s="160" t="str">
        <f>IFERROR(IF($F467="","",VLOOKUP($F467,'Data Mercado'!$A$7:$I$300,2,0)),"ND")</f>
      </c>
      <c r="H467" s="161" t="str">
        <f>IFERROR(IF($E467="","",IF($G467&gt;$E467,($E467/$G467)-1,"")),"")</f>
      </c>
      <c r="I467" s="159" t="str">
        <f t="shared" si="113"/>
        <v/>
      </c>
      <c r="J467" s="160" t="str">
        <f>IFERROR(IF($F467="","",VLOOKUP($F467,'Data Mercado'!$A$7:$I$300,3,0)),"ND")</f>
      </c>
      <c r="K467" s="161" t="str">
        <f>IFERROR(IF($E467="","",IF($J467&gt;$E467,($E467/$J467)-1,"")),"")</f>
      </c>
      <c r="L467" s="159" t="str">
        <f t="shared" si="115"/>
        <v/>
      </c>
      <c r="M467" s="160" t="str">
        <f>IFERROR(IF($F467="","",VLOOKUP($F467,'Data Mercado'!$A$7:$I$300,4,0)),"ND")</f>
      </c>
      <c r="N467" s="161" t="str">
        <f>IFERROR(IF($E467="","",IF($M467&gt;$E467,($E467/$M467)-1,"")),"")</f>
      </c>
      <c r="O467" s="159" t="str">
        <f t="shared" si="117"/>
        <v/>
      </c>
      <c r="P467" s="160" t="str">
        <f>IFERROR(IF($F467="","",VLOOKUP($F467,'Data Mercado'!$A$7:$I$300,5,0)),"ND")</f>
      </c>
      <c r="Q467" s="161" t="str">
        <f>IFERROR(IF($E467="","",IF($P467&gt;$E467,($E467/$P467)-1,"")),"")</f>
      </c>
      <c r="R467" s="159" t="str">
        <f t="shared" si="119"/>
        <v/>
      </c>
      <c r="S467" s="160" t="str">
        <f>IFERROR(IF($F467="","",VLOOKUP($F467,'Data Mercado'!$A$7:$I$300,6,0)),"ND")</f>
      </c>
      <c r="T467" s="161" t="str">
        <f>IFERROR(IF($E467="","",IF($S467&gt;$E467,($E467/$S467)-1,"")),"")</f>
      </c>
      <c r="U467" s="159" t="str">
        <f t="shared" si="121"/>
        <v/>
      </c>
      <c r="V467" s="160" t="str">
        <f>IFERROR(IF($F467="","",VLOOKUP($F467,'Data Mercado'!$A$7:$I$300,7,0)),"ND")</f>
      </c>
      <c r="W467" s="161" t="str">
        <f>IFERROR(IF($E467="","",IF($V467&gt;$E467,($E467/$V467)-1,"")),"")</f>
      </c>
      <c r="X467" s="159" t="str">
        <f t="shared" si="123"/>
        <v/>
      </c>
      <c r="Y467" s="160" t="str">
        <f>IFERROR(IF($F467="","",VLOOKUP($F467,'Data Mercado'!$A$7:$I$300,8,0)),"ND")</f>
      </c>
      <c r="Z467" s="161" t="str">
        <f>IFERROR(IF($E467="","",IF($Y467&gt;$E467,($E467/$Y467)-1,"")),"")</f>
      </c>
      <c r="AA467" s="159" t="str">
        <f t="shared" si="125"/>
        <v/>
      </c>
      <c r="AB467" s="160" t="str">
        <f>IFERROR(IF($F467="","",VLOOKUP($F467,'Data Mercado'!$A$7:$I$300,9,0)),"ND")</f>
      </c>
      <c r="AC467" s="161" t="str">
        <f>IFERROR(IF($E467="","",IF($AB467&gt;$E467,($E467/$AB467)-1,"")),"")</f>
      </c>
      <c r="AD467" s="159" t="str">
        <f t="shared" si="127"/>
        <v/>
      </c>
    </row>
    <row r="468" spans="1:30" s="162" customFormat="1" ht="19" customHeight="1">
      <c r="A468" s="164"/>
      <c r="B468" s="165"/>
      <c r="C468" s="143"/>
      <c r="D468" s="143"/>
      <c r="E468" s="196"/>
      <c r="F468" s="160"/>
      <c r="G468" s="160" t="str">
        <f>IFERROR(IF($F468="","",VLOOKUP($F468,'Data Mercado'!$A$7:$I$300,2,0)),"ND")</f>
      </c>
      <c r="H468" s="161" t="str">
        <f>IFERROR(IF($E468="","",IF($G468&gt;$E468,($E468/$G468)-1,"")),"")</f>
      </c>
      <c r="I468" s="159" t="str">
        <f t="shared" si="113"/>
        <v/>
      </c>
      <c r="J468" s="160" t="str">
        <f>IFERROR(IF($F468="","",VLOOKUP($F468,'Data Mercado'!$A$7:$I$300,3,0)),"ND")</f>
      </c>
      <c r="K468" s="161" t="str">
        <f>IFERROR(IF($E468="","",IF($J468&gt;$E468,($E468/$J468)-1,"")),"")</f>
      </c>
      <c r="L468" s="159" t="str">
        <f t="shared" si="115"/>
        <v/>
      </c>
      <c r="M468" s="160" t="str">
        <f>IFERROR(IF($F468="","",VLOOKUP($F468,'Data Mercado'!$A$7:$I$300,4,0)),"ND")</f>
      </c>
      <c r="N468" s="161" t="str">
        <f>IFERROR(IF($E468="","",IF($M468&gt;$E468,($E468/$M468)-1,"")),"")</f>
      </c>
      <c r="O468" s="159" t="str">
        <f t="shared" si="117"/>
        <v/>
      </c>
      <c r="P468" s="160" t="str">
        <f>IFERROR(IF($F468="","",VLOOKUP($F468,'Data Mercado'!$A$7:$I$300,5,0)),"ND")</f>
      </c>
      <c r="Q468" s="161" t="str">
        <f>IFERROR(IF($E468="","",IF($P468&gt;$E468,($E468/$P468)-1,"")),"")</f>
      </c>
      <c r="R468" s="159" t="str">
        <f t="shared" si="119"/>
        <v/>
      </c>
      <c r="S468" s="160" t="str">
        <f>IFERROR(IF($F468="","",VLOOKUP($F468,'Data Mercado'!$A$7:$I$300,6,0)),"ND")</f>
      </c>
      <c r="T468" s="161" t="str">
        <f>IFERROR(IF($E468="","",IF($S468&gt;$E468,($E468/$S468)-1,"")),"")</f>
      </c>
      <c r="U468" s="159" t="str">
        <f t="shared" si="121"/>
        <v/>
      </c>
      <c r="V468" s="160" t="str">
        <f>IFERROR(IF($F468="","",VLOOKUP($F468,'Data Mercado'!$A$7:$I$300,7,0)),"ND")</f>
      </c>
      <c r="W468" s="161" t="str">
        <f>IFERROR(IF($E468="","",IF($V468&gt;$E468,($E468/$V468)-1,"")),"")</f>
      </c>
      <c r="X468" s="159" t="str">
        <f t="shared" si="123"/>
        <v/>
      </c>
      <c r="Y468" s="160" t="str">
        <f>IFERROR(IF($F468="","",VLOOKUP($F468,'Data Mercado'!$A$7:$I$300,8,0)),"ND")</f>
      </c>
      <c r="Z468" s="161" t="str">
        <f>IFERROR(IF($E468="","",IF($Y468&gt;$E468,($E468/$Y468)-1,"")),"")</f>
      </c>
      <c r="AA468" s="159" t="str">
        <f t="shared" si="125"/>
        <v/>
      </c>
      <c r="AB468" s="160" t="str">
        <f>IFERROR(IF($F468="","",VLOOKUP($F468,'Data Mercado'!$A$7:$I$300,9,0)),"ND")</f>
      </c>
      <c r="AC468" s="161" t="str">
        <f>IFERROR(IF($E468="","",IF($AB468&gt;$E468,($E468/$AB468)-1,"")),"")</f>
      </c>
      <c r="AD468" s="159" t="str">
        <f t="shared" si="127"/>
        <v/>
      </c>
    </row>
    <row r="469" spans="1:30" s="162" customFormat="1" ht="19" customHeight="1">
      <c r="A469" s="164"/>
      <c r="B469" s="165"/>
      <c r="C469" s="143"/>
      <c r="D469" s="143"/>
      <c r="E469" s="196"/>
      <c r="F469" s="160"/>
      <c r="G469" s="160" t="str">
        <f>IFERROR(IF($F469="","",VLOOKUP($F469,'Data Mercado'!$A$7:$I$300,2,0)),"ND")</f>
      </c>
      <c r="H469" s="161" t="str">
        <f>IFERROR(IF($E469="","",IF($G469&gt;$E469,($E469/$G469)-1,"")),"")</f>
      </c>
      <c r="I469" s="159" t="str">
        <f t="shared" si="113"/>
        <v/>
      </c>
      <c r="J469" s="160" t="str">
        <f>IFERROR(IF($F469="","",VLOOKUP($F469,'Data Mercado'!$A$7:$I$300,3,0)),"ND")</f>
      </c>
      <c r="K469" s="161" t="str">
        <f>IFERROR(IF($E469="","",IF($J469&gt;$E469,($E469/$J469)-1,"")),"")</f>
      </c>
      <c r="L469" s="159" t="str">
        <f t="shared" si="115"/>
        <v/>
      </c>
      <c r="M469" s="160" t="str">
        <f>IFERROR(IF($F469="","",VLOOKUP($F469,'Data Mercado'!$A$7:$I$300,4,0)),"ND")</f>
      </c>
      <c r="N469" s="161" t="str">
        <f>IFERROR(IF($E469="","",IF($M469&gt;$E469,($E469/$M469)-1,"")),"")</f>
      </c>
      <c r="O469" s="159" t="str">
        <f t="shared" si="117"/>
        <v/>
      </c>
      <c r="P469" s="160" t="str">
        <f>IFERROR(IF($F469="","",VLOOKUP($F469,'Data Mercado'!$A$7:$I$300,5,0)),"ND")</f>
      </c>
      <c r="Q469" s="161" t="str">
        <f>IFERROR(IF($E469="","",IF($P469&gt;$E469,($E469/$P469)-1,"")),"")</f>
      </c>
      <c r="R469" s="159" t="str">
        <f t="shared" si="119"/>
        <v/>
      </c>
      <c r="S469" s="160" t="str">
        <f>IFERROR(IF($F469="","",VLOOKUP($F469,'Data Mercado'!$A$7:$I$300,6,0)),"ND")</f>
      </c>
      <c r="T469" s="161" t="str">
        <f>IFERROR(IF($E469="","",IF($S469&gt;$E469,($E469/$S469)-1,"")),"")</f>
      </c>
      <c r="U469" s="159" t="str">
        <f t="shared" si="121"/>
        <v/>
      </c>
      <c r="V469" s="160" t="str">
        <f>IFERROR(IF($F469="","",VLOOKUP($F469,'Data Mercado'!$A$7:$I$300,7,0)),"ND")</f>
      </c>
      <c r="W469" s="161" t="str">
        <f>IFERROR(IF($E469="","",IF($V469&gt;$E469,($E469/$V469)-1,"")),"")</f>
      </c>
      <c r="X469" s="159" t="str">
        <f t="shared" si="123"/>
        <v/>
      </c>
      <c r="Y469" s="160" t="str">
        <f>IFERROR(IF($F469="","",VLOOKUP($F469,'Data Mercado'!$A$7:$I$300,8,0)),"ND")</f>
      </c>
      <c r="Z469" s="161" t="str">
        <f>IFERROR(IF($E469="","",IF($Y469&gt;$E469,($E469/$Y469)-1,"")),"")</f>
      </c>
      <c r="AA469" s="159" t="str">
        <f t="shared" si="125"/>
        <v/>
      </c>
      <c r="AB469" s="160" t="str">
        <f>IFERROR(IF($F469="","",VLOOKUP($F469,'Data Mercado'!$A$7:$I$300,9,0)),"ND")</f>
      </c>
      <c r="AC469" s="161" t="str">
        <f>IFERROR(IF($E469="","",IF($AB469&gt;$E469,($E469/$AB469)-1,"")),"")</f>
      </c>
      <c r="AD469" s="159" t="str">
        <f t="shared" si="127"/>
        <v/>
      </c>
    </row>
    <row r="470" spans="1:30" s="162" customFormat="1" ht="19" customHeight="1">
      <c r="A470" s="164"/>
      <c r="B470" s="165"/>
      <c r="C470" s="143"/>
      <c r="D470" s="143"/>
      <c r="E470" s="196"/>
      <c r="F470" s="160"/>
      <c r="G470" s="160" t="str">
        <f>IFERROR(IF($F470="","",VLOOKUP($F470,'Data Mercado'!$A$7:$I$300,2,0)),"ND")</f>
      </c>
      <c r="H470" s="161" t="str">
        <f>IFERROR(IF($E470="","",IF($G470&gt;$E470,($E470/$G470)-1,"")),"")</f>
      </c>
      <c r="I470" s="159" t="str">
        <f t="shared" si="113"/>
        <v/>
      </c>
      <c r="J470" s="160" t="str">
        <f>IFERROR(IF($F470="","",VLOOKUP($F470,'Data Mercado'!$A$7:$I$300,3,0)),"ND")</f>
      </c>
      <c r="K470" s="161" t="str">
        <f>IFERROR(IF($E470="","",IF($J470&gt;$E470,($E470/$J470)-1,"")),"")</f>
      </c>
      <c r="L470" s="159" t="str">
        <f t="shared" si="115"/>
        <v/>
      </c>
      <c r="M470" s="160" t="str">
        <f>IFERROR(IF($F470="","",VLOOKUP($F470,'Data Mercado'!$A$7:$I$300,4,0)),"ND")</f>
      </c>
      <c r="N470" s="161" t="str">
        <f>IFERROR(IF($E470="","",IF($M470&gt;$E470,($E470/$M470)-1,"")),"")</f>
      </c>
      <c r="O470" s="159" t="str">
        <f t="shared" si="117"/>
        <v/>
      </c>
      <c r="P470" s="160" t="str">
        <f>IFERROR(IF($F470="","",VLOOKUP($F470,'Data Mercado'!$A$7:$I$300,5,0)),"ND")</f>
      </c>
      <c r="Q470" s="161" t="str">
        <f>IFERROR(IF($E470="","",IF($P470&gt;$E470,($E470/$P470)-1,"")),"")</f>
      </c>
      <c r="R470" s="159" t="str">
        <f t="shared" si="119"/>
        <v/>
      </c>
      <c r="S470" s="160" t="str">
        <f>IFERROR(IF($F470="","",VLOOKUP($F470,'Data Mercado'!$A$7:$I$300,6,0)),"ND")</f>
      </c>
      <c r="T470" s="161" t="str">
        <f>IFERROR(IF($E470="","",IF($S470&gt;$E470,($E470/$S470)-1,"")),"")</f>
      </c>
      <c r="U470" s="159" t="str">
        <f t="shared" si="121"/>
        <v/>
      </c>
      <c r="V470" s="160" t="str">
        <f>IFERROR(IF($F470="","",VLOOKUP($F470,'Data Mercado'!$A$7:$I$300,7,0)),"ND")</f>
      </c>
      <c r="W470" s="161" t="str">
        <f>IFERROR(IF($E470="","",IF($V470&gt;$E470,($E470/$V470)-1,"")),"")</f>
      </c>
      <c r="X470" s="159" t="str">
        <f t="shared" si="123"/>
        <v/>
      </c>
      <c r="Y470" s="160" t="str">
        <f>IFERROR(IF($F470="","",VLOOKUP($F470,'Data Mercado'!$A$7:$I$300,8,0)),"ND")</f>
      </c>
      <c r="Z470" s="161" t="str">
        <f>IFERROR(IF($E470="","",IF($Y470&gt;$E470,($E470/$Y470)-1,"")),"")</f>
      </c>
      <c r="AA470" s="159" t="str">
        <f t="shared" si="125"/>
        <v/>
      </c>
      <c r="AB470" s="160" t="str">
        <f>IFERROR(IF($F470="","",VLOOKUP($F470,'Data Mercado'!$A$7:$I$300,9,0)),"ND")</f>
      </c>
      <c r="AC470" s="161" t="str">
        <f>IFERROR(IF($E470="","",IF($AB470&gt;$E470,($E470/$AB470)-1,"")),"")</f>
      </c>
      <c r="AD470" s="159" t="str">
        <f t="shared" si="127"/>
        <v/>
      </c>
    </row>
    <row r="471" spans="1:30" s="162" customFormat="1" ht="19" customHeight="1">
      <c r="A471" s="164"/>
      <c r="B471" s="165"/>
      <c r="C471" s="143"/>
      <c r="D471" s="143"/>
      <c r="E471" s="196"/>
      <c r="F471" s="160"/>
      <c r="G471" s="160" t="str">
        <f>IFERROR(IF($F471="","",VLOOKUP($F471,'Data Mercado'!$A$7:$I$300,2,0)),"ND")</f>
      </c>
      <c r="H471" s="161" t="str">
        <f>IFERROR(IF($E471="","",IF($G471&gt;$E471,($E471/$G471)-1,"")),"")</f>
      </c>
      <c r="I471" s="159" t="str">
        <f t="shared" si="113"/>
        <v/>
      </c>
      <c r="J471" s="160" t="str">
        <f>IFERROR(IF($F471="","",VLOOKUP($F471,'Data Mercado'!$A$7:$I$300,3,0)),"ND")</f>
      </c>
      <c r="K471" s="161" t="str">
        <f>IFERROR(IF($E471="","",IF($J471&gt;$E471,($E471/$J471)-1,"")),"")</f>
      </c>
      <c r="L471" s="159" t="str">
        <f t="shared" si="115"/>
        <v/>
      </c>
      <c r="M471" s="160" t="str">
        <f>IFERROR(IF($F471="","",VLOOKUP($F471,'Data Mercado'!$A$7:$I$300,4,0)),"ND")</f>
      </c>
      <c r="N471" s="161" t="str">
        <f>IFERROR(IF($E471="","",IF($M471&gt;$E471,($E471/$M471)-1,"")),"")</f>
      </c>
      <c r="O471" s="159" t="str">
        <f t="shared" si="117"/>
        <v/>
      </c>
      <c r="P471" s="160" t="str">
        <f>IFERROR(IF($F471="","",VLOOKUP($F471,'Data Mercado'!$A$7:$I$300,5,0)),"ND")</f>
      </c>
      <c r="Q471" s="161" t="str">
        <f>IFERROR(IF($E471="","",IF($P471&gt;$E471,($E471/$P471)-1,"")),"")</f>
      </c>
      <c r="R471" s="159" t="str">
        <f t="shared" si="119"/>
        <v/>
      </c>
      <c r="S471" s="160" t="str">
        <f>IFERROR(IF($F471="","",VLOOKUP($F471,'Data Mercado'!$A$7:$I$300,6,0)),"ND")</f>
      </c>
      <c r="T471" s="161" t="str">
        <f>IFERROR(IF($E471="","",IF($S471&gt;$E471,($E471/$S471)-1,"")),"")</f>
      </c>
      <c r="U471" s="159" t="str">
        <f t="shared" si="121"/>
        <v/>
      </c>
      <c r="V471" s="160" t="str">
        <f>IFERROR(IF($F471="","",VLOOKUP($F471,'Data Mercado'!$A$7:$I$300,7,0)),"ND")</f>
      </c>
      <c r="W471" s="161" t="str">
        <f>IFERROR(IF($E471="","",IF($V471&gt;$E471,($E471/$V471)-1,"")),"")</f>
      </c>
      <c r="X471" s="159" t="str">
        <f t="shared" si="123"/>
        <v/>
      </c>
      <c r="Y471" s="160" t="str">
        <f>IFERROR(IF($F471="","",VLOOKUP($F471,'Data Mercado'!$A$7:$I$300,8,0)),"ND")</f>
      </c>
      <c r="Z471" s="161" t="str">
        <f>IFERROR(IF($E471="","",IF($Y471&gt;$E471,($E471/$Y471)-1,"")),"")</f>
      </c>
      <c r="AA471" s="159" t="str">
        <f t="shared" si="125"/>
        <v/>
      </c>
      <c r="AB471" s="160" t="str">
        <f>IFERROR(IF($F471="","",VLOOKUP($F471,'Data Mercado'!$A$7:$I$300,9,0)),"ND")</f>
      </c>
      <c r="AC471" s="161" t="str">
        <f>IFERROR(IF($E471="","",IF($AB471&gt;$E471,($E471/$AB471)-1,"")),"")</f>
      </c>
      <c r="AD471" s="159" t="str">
        <f t="shared" si="127"/>
        <v/>
      </c>
    </row>
    <row r="472" spans="1:30" s="162" customFormat="1" ht="19" customHeight="1">
      <c r="A472" s="164"/>
      <c r="B472" s="165"/>
      <c r="C472" s="143"/>
      <c r="D472" s="143"/>
      <c r="E472" s="196"/>
      <c r="F472" s="160"/>
      <c r="G472" s="160" t="str">
        <f>IFERROR(IF($F472="","",VLOOKUP($F472,'Data Mercado'!$A$7:$I$300,2,0)),"ND")</f>
      </c>
      <c r="H472" s="161" t="str">
        <f>IFERROR(IF($E472="","",IF($G472&gt;$E472,($E472/$G472)-1,"")),"")</f>
      </c>
      <c r="I472" s="159" t="str">
        <f t="shared" si="113"/>
        <v/>
      </c>
      <c r="J472" s="160" t="str">
        <f>IFERROR(IF($F472="","",VLOOKUP($F472,'Data Mercado'!$A$7:$I$300,3,0)),"ND")</f>
      </c>
      <c r="K472" s="161" t="str">
        <f>IFERROR(IF($E472="","",IF($J472&gt;$E472,($E472/$J472)-1,"")),"")</f>
      </c>
      <c r="L472" s="159" t="str">
        <f t="shared" si="115"/>
        <v/>
      </c>
      <c r="M472" s="160" t="str">
        <f>IFERROR(IF($F472="","",VLOOKUP($F472,'Data Mercado'!$A$7:$I$300,4,0)),"ND")</f>
      </c>
      <c r="N472" s="161" t="str">
        <f>IFERROR(IF($E472="","",IF($M472&gt;$E472,($E472/$M472)-1,"")),"")</f>
      </c>
      <c r="O472" s="159" t="str">
        <f t="shared" si="117"/>
        <v/>
      </c>
      <c r="P472" s="160" t="str">
        <f>IFERROR(IF($F472="","",VLOOKUP($F472,'Data Mercado'!$A$7:$I$300,5,0)),"ND")</f>
      </c>
      <c r="Q472" s="161" t="str">
        <f>IFERROR(IF($E472="","",IF($P472&gt;$E472,($E472/$P472)-1,"")),"")</f>
      </c>
      <c r="R472" s="159" t="str">
        <f t="shared" si="119"/>
        <v/>
      </c>
      <c r="S472" s="160" t="str">
        <f>IFERROR(IF($F472="","",VLOOKUP($F472,'Data Mercado'!$A$7:$I$300,6,0)),"ND")</f>
      </c>
      <c r="T472" s="161" t="str">
        <f>IFERROR(IF($E472="","",IF($S472&gt;$E472,($E472/$S472)-1,"")),"")</f>
      </c>
      <c r="U472" s="159" t="str">
        <f t="shared" si="121"/>
        <v/>
      </c>
      <c r="V472" s="160" t="str">
        <f>IFERROR(IF($F472="","",VLOOKUP($F472,'Data Mercado'!$A$7:$I$300,7,0)),"ND")</f>
      </c>
      <c r="W472" s="161" t="str">
        <f>IFERROR(IF($E472="","",IF($V472&gt;$E472,($E472/$V472)-1,"")),"")</f>
      </c>
      <c r="X472" s="159" t="str">
        <f t="shared" si="123"/>
        <v/>
      </c>
      <c r="Y472" s="160" t="str">
        <f>IFERROR(IF($F472="","",VLOOKUP($F472,'Data Mercado'!$A$7:$I$300,8,0)),"ND")</f>
      </c>
      <c r="Z472" s="161" t="str">
        <f>IFERROR(IF($E472="","",IF($Y472&gt;$E472,($E472/$Y472)-1,"")),"")</f>
      </c>
      <c r="AA472" s="159" t="str">
        <f t="shared" si="125"/>
        <v/>
      </c>
      <c r="AB472" s="160" t="str">
        <f>IFERROR(IF($F472="","",VLOOKUP($F472,'Data Mercado'!$A$7:$I$300,9,0)),"ND")</f>
      </c>
      <c r="AC472" s="161" t="str">
        <f>IFERROR(IF($E472="","",IF($AB472&gt;$E472,($E472/$AB472)-1,"")),"")</f>
      </c>
      <c r="AD472" s="159" t="str">
        <f t="shared" si="127"/>
        <v/>
      </c>
    </row>
    <row r="473" spans="1:30" s="162" customFormat="1" ht="19" customHeight="1">
      <c r="A473" s="164"/>
      <c r="B473" s="165"/>
      <c r="C473" s="143"/>
      <c r="D473" s="143"/>
      <c r="E473" s="196"/>
      <c r="F473" s="160"/>
      <c r="G473" s="160" t="str">
        <f>IFERROR(IF($F473="","",VLOOKUP($F473,'Data Mercado'!$A$7:$I$300,2,0)),"ND")</f>
      </c>
      <c r="H473" s="161" t="str">
        <f>IFERROR(IF($E473="","",IF($G473&gt;$E473,($E473/$G473)-1,"")),"")</f>
      </c>
      <c r="I473" s="159" t="str">
        <f t="shared" si="113"/>
        <v/>
      </c>
      <c r="J473" s="160" t="str">
        <f>IFERROR(IF($F473="","",VLOOKUP($F473,'Data Mercado'!$A$7:$I$300,3,0)),"ND")</f>
      </c>
      <c r="K473" s="161" t="str">
        <f>IFERROR(IF($E473="","",IF($J473&gt;$E473,($E473/$J473)-1,"")),"")</f>
      </c>
      <c r="L473" s="159" t="str">
        <f t="shared" si="115"/>
        <v/>
      </c>
      <c r="M473" s="160" t="str">
        <f>IFERROR(IF($F473="","",VLOOKUP($F473,'Data Mercado'!$A$7:$I$300,4,0)),"ND")</f>
      </c>
      <c r="N473" s="161" t="str">
        <f>IFERROR(IF($E473="","",IF($M473&gt;$E473,($E473/$M473)-1,"")),"")</f>
      </c>
      <c r="O473" s="159" t="str">
        <f t="shared" si="117"/>
        <v/>
      </c>
      <c r="P473" s="160" t="str">
        <f>IFERROR(IF($F473="","",VLOOKUP($F473,'Data Mercado'!$A$7:$I$300,5,0)),"ND")</f>
      </c>
      <c r="Q473" s="161" t="str">
        <f>IFERROR(IF($E473="","",IF($P473&gt;$E473,($E473/$P473)-1,"")),"")</f>
      </c>
      <c r="R473" s="159" t="str">
        <f t="shared" si="119"/>
        <v/>
      </c>
      <c r="S473" s="160" t="str">
        <f>IFERROR(IF($F473="","",VLOOKUP($F473,'Data Mercado'!$A$7:$I$300,6,0)),"ND")</f>
      </c>
      <c r="T473" s="161" t="str">
        <f>IFERROR(IF($E473="","",IF($S473&gt;$E473,($E473/$S473)-1,"")),"")</f>
      </c>
      <c r="U473" s="159" t="str">
        <f t="shared" si="121"/>
        <v/>
      </c>
      <c r="V473" s="160" t="str">
        <f>IFERROR(IF($F473="","",VLOOKUP($F473,'Data Mercado'!$A$7:$I$300,7,0)),"ND")</f>
      </c>
      <c r="W473" s="161" t="str">
        <f>IFERROR(IF($E473="","",IF($V473&gt;$E473,($E473/$V473)-1,"")),"")</f>
      </c>
      <c r="X473" s="159" t="str">
        <f t="shared" si="123"/>
        <v/>
      </c>
      <c r="Y473" s="160" t="str">
        <f>IFERROR(IF($F473="","",VLOOKUP($F473,'Data Mercado'!$A$7:$I$300,8,0)),"ND")</f>
      </c>
      <c r="Z473" s="161" t="str">
        <f>IFERROR(IF($E473="","",IF($Y473&gt;$E473,($E473/$Y473)-1,"")),"")</f>
      </c>
      <c r="AA473" s="159" t="str">
        <f t="shared" si="125"/>
        <v/>
      </c>
      <c r="AB473" s="160" t="str">
        <f>IFERROR(IF($F473="","",VLOOKUP($F473,'Data Mercado'!$A$7:$I$300,9,0)),"ND")</f>
      </c>
      <c r="AC473" s="161" t="str">
        <f>IFERROR(IF($E473="","",IF($AB473&gt;$E473,($E473/$AB473)-1,"")),"")</f>
      </c>
      <c r="AD473" s="159" t="str">
        <f t="shared" si="127"/>
        <v/>
      </c>
    </row>
    <row r="474" spans="1:30" s="162" customFormat="1" ht="19" customHeight="1">
      <c r="A474" s="164"/>
      <c r="B474" s="165"/>
      <c r="C474" s="143"/>
      <c r="D474" s="143"/>
      <c r="E474" s="196"/>
      <c r="F474" s="160"/>
      <c r="G474" s="160" t="str">
        <f>IFERROR(IF($F474="","",VLOOKUP($F474,'Data Mercado'!$A$7:$I$300,2,0)),"ND")</f>
      </c>
      <c r="H474" s="161" t="str">
        <f>IFERROR(IF($E474="","",IF($G474&gt;$E474,($E474/$G474)-1,"")),"")</f>
      </c>
      <c r="I474" s="159" t="str">
        <f t="shared" si="113"/>
        <v/>
      </c>
      <c r="J474" s="160" t="str">
        <f>IFERROR(IF($F474="","",VLOOKUP($F474,'Data Mercado'!$A$7:$I$300,3,0)),"ND")</f>
      </c>
      <c r="K474" s="161" t="str">
        <f>IFERROR(IF($E474="","",IF($J474&gt;$E474,($E474/$J474)-1,"")),"")</f>
      </c>
      <c r="L474" s="159" t="str">
        <f t="shared" si="115"/>
        <v/>
      </c>
      <c r="M474" s="160" t="str">
        <f>IFERROR(IF($F474="","",VLOOKUP($F474,'Data Mercado'!$A$7:$I$300,4,0)),"ND")</f>
      </c>
      <c r="N474" s="161" t="str">
        <f>IFERROR(IF($E474="","",IF($M474&gt;$E474,($E474/$M474)-1,"")),"")</f>
      </c>
      <c r="O474" s="159" t="str">
        <f t="shared" si="117"/>
        <v/>
      </c>
      <c r="P474" s="160" t="str">
        <f>IFERROR(IF($F474="","",VLOOKUP($F474,'Data Mercado'!$A$7:$I$300,5,0)),"ND")</f>
      </c>
      <c r="Q474" s="161" t="str">
        <f>IFERROR(IF($E474="","",IF($P474&gt;$E474,($E474/$P474)-1,"")),"")</f>
      </c>
      <c r="R474" s="159" t="str">
        <f t="shared" si="119"/>
        <v/>
      </c>
      <c r="S474" s="160" t="str">
        <f>IFERROR(IF($F474="","",VLOOKUP($F474,'Data Mercado'!$A$7:$I$300,6,0)),"ND")</f>
      </c>
      <c r="T474" s="161" t="str">
        <f>IFERROR(IF($E474="","",IF($S474&gt;$E474,($E474/$S474)-1,"")),"")</f>
      </c>
      <c r="U474" s="159" t="str">
        <f t="shared" si="121"/>
        <v/>
      </c>
      <c r="V474" s="160" t="str">
        <f>IFERROR(IF($F474="","",VLOOKUP($F474,'Data Mercado'!$A$7:$I$300,7,0)),"ND")</f>
      </c>
      <c r="W474" s="161" t="str">
        <f>IFERROR(IF($E474="","",IF($V474&gt;$E474,($E474/$V474)-1,"")),"")</f>
      </c>
      <c r="X474" s="159" t="str">
        <f t="shared" si="123"/>
        <v/>
      </c>
      <c r="Y474" s="160" t="str">
        <f>IFERROR(IF($F474="","",VLOOKUP($F474,'Data Mercado'!$A$7:$I$300,8,0)),"ND")</f>
      </c>
      <c r="Z474" s="161" t="str">
        <f>IFERROR(IF($E474="","",IF($Y474&gt;$E474,($E474/$Y474)-1,"")),"")</f>
      </c>
      <c r="AA474" s="159" t="str">
        <f t="shared" si="125"/>
        <v/>
      </c>
      <c r="AB474" s="160" t="str">
        <f>IFERROR(IF($F474="","",VLOOKUP($F474,'Data Mercado'!$A$7:$I$300,9,0)),"ND")</f>
      </c>
      <c r="AC474" s="161" t="str">
        <f>IFERROR(IF($E474="","",IF($AB474&gt;$E474,($E474/$AB474)-1,"")),"")</f>
      </c>
      <c r="AD474" s="159" t="str">
        <f t="shared" si="127"/>
        <v/>
      </c>
    </row>
    <row r="475" spans="1:30" s="162" customFormat="1" ht="19" customHeight="1">
      <c r="A475" s="164"/>
      <c r="B475" s="165"/>
      <c r="C475" s="143"/>
      <c r="D475" s="143"/>
      <c r="E475" s="196"/>
      <c r="F475" s="160"/>
      <c r="G475" s="160" t="str">
        <f>IFERROR(IF($F475="","",VLOOKUP($F475,'Data Mercado'!$A$7:$I$300,2,0)),"ND")</f>
      </c>
      <c r="H475" s="161" t="str">
        <f>IFERROR(IF($E475="","",IF($G475&gt;$E475,($E475/$G475)-1,"")),"")</f>
      </c>
      <c r="I475" s="159" t="str">
        <f t="shared" si="113"/>
        <v/>
      </c>
      <c r="J475" s="160" t="str">
        <f>IFERROR(IF($F475="","",VLOOKUP($F475,'Data Mercado'!$A$7:$I$300,3,0)),"ND")</f>
      </c>
      <c r="K475" s="161" t="str">
        <f>IFERROR(IF($E475="","",IF($J475&gt;$E475,($E475/$J475)-1,"")),"")</f>
      </c>
      <c r="L475" s="159" t="str">
        <f t="shared" si="115"/>
        <v/>
      </c>
      <c r="M475" s="160" t="str">
        <f>IFERROR(IF($F475="","",VLOOKUP($F475,'Data Mercado'!$A$7:$I$300,4,0)),"ND")</f>
      </c>
      <c r="N475" s="161" t="str">
        <f>IFERROR(IF($E475="","",IF($M475&gt;$E475,($E475/$M475)-1,"")),"")</f>
      </c>
      <c r="O475" s="159" t="str">
        <f t="shared" si="117"/>
        <v/>
      </c>
      <c r="P475" s="160" t="str">
        <f>IFERROR(IF($F475="","",VLOOKUP($F475,'Data Mercado'!$A$7:$I$300,5,0)),"ND")</f>
      </c>
      <c r="Q475" s="161" t="str">
        <f>IFERROR(IF($E475="","",IF($P475&gt;$E475,($E475/$P475)-1,"")),"")</f>
      </c>
      <c r="R475" s="159" t="str">
        <f t="shared" si="119"/>
        <v/>
      </c>
      <c r="S475" s="160" t="str">
        <f>IFERROR(IF($F475="","",VLOOKUP($F475,'Data Mercado'!$A$7:$I$300,6,0)),"ND")</f>
      </c>
      <c r="T475" s="161" t="str">
        <f>IFERROR(IF($E475="","",IF($S475&gt;$E475,($E475/$S475)-1,"")),"")</f>
      </c>
      <c r="U475" s="159" t="str">
        <f t="shared" si="121"/>
        <v/>
      </c>
      <c r="V475" s="160" t="str">
        <f>IFERROR(IF($F475="","",VLOOKUP($F475,'Data Mercado'!$A$7:$I$300,7,0)),"ND")</f>
      </c>
      <c r="W475" s="161" t="str">
        <f>IFERROR(IF($E475="","",IF($V475&gt;$E475,($E475/$V475)-1,"")),"")</f>
      </c>
      <c r="X475" s="159" t="str">
        <f t="shared" si="123"/>
        <v/>
      </c>
      <c r="Y475" s="160" t="str">
        <f>IFERROR(IF($F475="","",VLOOKUP($F475,'Data Mercado'!$A$7:$I$300,8,0)),"ND")</f>
      </c>
      <c r="Z475" s="161" t="str">
        <f>IFERROR(IF($E475="","",IF($Y475&gt;$E475,($E475/$Y475)-1,"")),"")</f>
      </c>
      <c r="AA475" s="159" t="str">
        <f t="shared" si="125"/>
        <v/>
      </c>
      <c r="AB475" s="160" t="str">
        <f>IFERROR(IF($F475="","",VLOOKUP($F475,'Data Mercado'!$A$7:$I$300,9,0)),"ND")</f>
      </c>
      <c r="AC475" s="161" t="str">
        <f>IFERROR(IF($E475="","",IF($AB475&gt;$E475,($E475/$AB475)-1,"")),"")</f>
      </c>
      <c r="AD475" s="159" t="str">
        <f t="shared" si="127"/>
        <v/>
      </c>
    </row>
    <row r="476" spans="1:30" s="162" customFormat="1" ht="19" customHeight="1">
      <c r="A476" s="164"/>
      <c r="B476" s="165"/>
      <c r="C476" s="143"/>
      <c r="D476" s="143"/>
      <c r="E476" s="196"/>
      <c r="F476" s="160"/>
      <c r="G476" s="160" t="str">
        <f>IFERROR(IF($F476="","",VLOOKUP($F476,'Data Mercado'!$A$7:$I$300,2,0)),"ND")</f>
      </c>
      <c r="H476" s="161" t="str">
        <f>IFERROR(IF($E476="","",IF($G476&gt;$E476,($E476/$G476)-1,"")),"")</f>
      </c>
      <c r="I476" s="159" t="str">
        <f t="shared" si="113"/>
        <v/>
      </c>
      <c r="J476" s="160" t="str">
        <f>IFERROR(IF($F476="","",VLOOKUP($F476,'Data Mercado'!$A$7:$I$300,3,0)),"ND")</f>
      </c>
      <c r="K476" s="161" t="str">
        <f>IFERROR(IF($E476="","",IF($J476&gt;$E476,($E476/$J476)-1,"")),"")</f>
      </c>
      <c r="L476" s="159" t="str">
        <f t="shared" si="115"/>
        <v/>
      </c>
      <c r="M476" s="160" t="str">
        <f>IFERROR(IF($F476="","",VLOOKUP($F476,'Data Mercado'!$A$7:$I$300,4,0)),"ND")</f>
      </c>
      <c r="N476" s="161" t="str">
        <f>IFERROR(IF($E476="","",IF($M476&gt;$E476,($E476/$M476)-1,"")),"")</f>
      </c>
      <c r="O476" s="159" t="str">
        <f t="shared" si="117"/>
        <v/>
      </c>
      <c r="P476" s="160" t="str">
        <f>IFERROR(IF($F476="","",VLOOKUP($F476,'Data Mercado'!$A$7:$I$300,5,0)),"ND")</f>
      </c>
      <c r="Q476" s="161" t="str">
        <f>IFERROR(IF($E476="","",IF($P476&gt;$E476,($E476/$P476)-1,"")),"")</f>
      </c>
      <c r="R476" s="159" t="str">
        <f t="shared" si="119"/>
        <v/>
      </c>
      <c r="S476" s="160" t="str">
        <f>IFERROR(IF($F476="","",VLOOKUP($F476,'Data Mercado'!$A$7:$I$300,6,0)),"ND")</f>
      </c>
      <c r="T476" s="161" t="str">
        <f>IFERROR(IF($E476="","",IF($S476&gt;$E476,($E476/$S476)-1,"")),"")</f>
      </c>
      <c r="U476" s="159" t="str">
        <f t="shared" si="121"/>
        <v/>
      </c>
      <c r="V476" s="160" t="str">
        <f>IFERROR(IF($F476="","",VLOOKUP($F476,'Data Mercado'!$A$7:$I$300,7,0)),"ND")</f>
      </c>
      <c r="W476" s="161" t="str">
        <f>IFERROR(IF($E476="","",IF($V476&gt;$E476,($E476/$V476)-1,"")),"")</f>
      </c>
      <c r="X476" s="159" t="str">
        <f t="shared" si="123"/>
        <v/>
      </c>
      <c r="Y476" s="160" t="str">
        <f>IFERROR(IF($F476="","",VLOOKUP($F476,'Data Mercado'!$A$7:$I$300,8,0)),"ND")</f>
      </c>
      <c r="Z476" s="161" t="str">
        <f>IFERROR(IF($E476="","",IF($Y476&gt;$E476,($E476/$Y476)-1,"")),"")</f>
      </c>
      <c r="AA476" s="159" t="str">
        <f t="shared" si="125"/>
        <v/>
      </c>
      <c r="AB476" s="160" t="str">
        <f>IFERROR(IF($F476="","",VLOOKUP($F476,'Data Mercado'!$A$7:$I$300,9,0)),"ND")</f>
      </c>
      <c r="AC476" s="161" t="str">
        <f>IFERROR(IF($E476="","",IF($AB476&gt;$E476,($E476/$AB476)-1,"")),"")</f>
      </c>
      <c r="AD476" s="159" t="str">
        <f t="shared" si="127"/>
        <v/>
      </c>
    </row>
    <row r="477" spans="1:30" s="162" customFormat="1" ht="19" customHeight="1">
      <c r="A477" s="164"/>
      <c r="B477" s="165"/>
      <c r="C477" s="143"/>
      <c r="D477" s="143"/>
      <c r="E477" s="196"/>
      <c r="F477" s="160"/>
      <c r="G477" s="160" t="str">
        <f>IFERROR(IF($F477="","",VLOOKUP($F477,'Data Mercado'!$A$7:$I$300,2,0)),"ND")</f>
      </c>
      <c r="H477" s="161" t="str">
        <f>IFERROR(IF($E477="","",IF($G477&gt;$E477,($E477/$G477)-1,"")),"")</f>
      </c>
      <c r="I477" s="159" t="str">
        <f t="shared" si="113"/>
        <v/>
      </c>
      <c r="J477" s="160" t="str">
        <f>IFERROR(IF($F477="","",VLOOKUP($F477,'Data Mercado'!$A$7:$I$300,3,0)),"ND")</f>
      </c>
      <c r="K477" s="161" t="str">
        <f>IFERROR(IF($E477="","",IF($J477&gt;$E477,($E477/$J477)-1,"")),"")</f>
      </c>
      <c r="L477" s="159" t="str">
        <f t="shared" si="115"/>
        <v/>
      </c>
      <c r="M477" s="160" t="str">
        <f>IFERROR(IF($F477="","",VLOOKUP($F477,'Data Mercado'!$A$7:$I$300,4,0)),"ND")</f>
      </c>
      <c r="N477" s="161" t="str">
        <f>IFERROR(IF($E477="","",IF($M477&gt;$E477,($E477/$M477)-1,"")),"")</f>
      </c>
      <c r="O477" s="159" t="str">
        <f t="shared" si="117"/>
        <v/>
      </c>
      <c r="P477" s="160" t="str">
        <f>IFERROR(IF($F477="","",VLOOKUP($F477,'Data Mercado'!$A$7:$I$300,5,0)),"ND")</f>
      </c>
      <c r="Q477" s="161" t="str">
        <f>IFERROR(IF($E477="","",IF($P477&gt;$E477,($E477/$P477)-1,"")),"")</f>
      </c>
      <c r="R477" s="159" t="str">
        <f t="shared" si="119"/>
        <v/>
      </c>
      <c r="S477" s="160" t="str">
        <f>IFERROR(IF($F477="","",VLOOKUP($F477,'Data Mercado'!$A$7:$I$300,6,0)),"ND")</f>
      </c>
      <c r="T477" s="161" t="str">
        <f>IFERROR(IF($E477="","",IF($S477&gt;$E477,($E477/$S477)-1,"")),"")</f>
      </c>
      <c r="U477" s="159" t="str">
        <f t="shared" si="121"/>
        <v/>
      </c>
      <c r="V477" s="160" t="str">
        <f>IFERROR(IF($F477="","",VLOOKUP($F477,'Data Mercado'!$A$7:$I$300,7,0)),"ND")</f>
      </c>
      <c r="W477" s="161" t="str">
        <f>IFERROR(IF($E477="","",IF($V477&gt;$E477,($E477/$V477)-1,"")),"")</f>
      </c>
      <c r="X477" s="159" t="str">
        <f t="shared" si="123"/>
        <v/>
      </c>
      <c r="Y477" s="160" t="str">
        <f>IFERROR(IF($F477="","",VLOOKUP($F477,'Data Mercado'!$A$7:$I$300,8,0)),"ND")</f>
      </c>
      <c r="Z477" s="161" t="str">
        <f>IFERROR(IF($E477="","",IF($Y477&gt;$E477,($E477/$Y477)-1,"")),"")</f>
      </c>
      <c r="AA477" s="159" t="str">
        <f t="shared" si="125"/>
        <v/>
      </c>
      <c r="AB477" s="160" t="str">
        <f>IFERROR(IF($F477="","",VLOOKUP($F477,'Data Mercado'!$A$7:$I$300,9,0)),"ND")</f>
      </c>
      <c r="AC477" s="161" t="str">
        <f>IFERROR(IF($E477="","",IF($AB477&gt;$E477,($E477/$AB477)-1,"")),"")</f>
      </c>
      <c r="AD477" s="159" t="str">
        <f t="shared" si="127"/>
        <v/>
      </c>
    </row>
    <row r="478" spans="1:30" s="162" customFormat="1" ht="19" customHeight="1">
      <c r="A478" s="164"/>
      <c r="B478" s="165"/>
      <c r="C478" s="143"/>
      <c r="D478" s="143"/>
      <c r="E478" s="196"/>
      <c r="F478" s="160"/>
      <c r="G478" s="160" t="str">
        <f>IFERROR(IF($F478="","",VLOOKUP($F478,'Data Mercado'!$A$7:$I$300,2,0)),"ND")</f>
      </c>
      <c r="H478" s="161" t="str">
        <f>IFERROR(IF($E478="","",IF($G478&gt;$E478,($E478/$G478)-1,"")),"")</f>
      </c>
      <c r="I478" s="159" t="str">
        <f t="shared" si="113"/>
        <v/>
      </c>
      <c r="J478" s="160" t="str">
        <f>IFERROR(IF($F478="","",VLOOKUP($F478,'Data Mercado'!$A$7:$I$300,3,0)),"ND")</f>
      </c>
      <c r="K478" s="161" t="str">
        <f>IFERROR(IF($E478="","",IF($J478&gt;$E478,($E478/$J478)-1,"")),"")</f>
      </c>
      <c r="L478" s="159" t="str">
        <f t="shared" si="115"/>
        <v/>
      </c>
      <c r="M478" s="160" t="str">
        <f>IFERROR(IF($F478="","",VLOOKUP($F478,'Data Mercado'!$A$7:$I$300,4,0)),"ND")</f>
      </c>
      <c r="N478" s="161" t="str">
        <f>IFERROR(IF($E478="","",IF($M478&gt;$E478,($E478/$M478)-1,"")),"")</f>
      </c>
      <c r="O478" s="159" t="str">
        <f t="shared" si="117"/>
        <v/>
      </c>
      <c r="P478" s="160" t="str">
        <f>IFERROR(IF($F478="","",VLOOKUP($F478,'Data Mercado'!$A$7:$I$300,5,0)),"ND")</f>
      </c>
      <c r="Q478" s="161" t="str">
        <f>IFERROR(IF($E478="","",IF($P478&gt;$E478,($E478/$P478)-1,"")),"")</f>
      </c>
      <c r="R478" s="159" t="str">
        <f t="shared" si="119"/>
        <v/>
      </c>
      <c r="S478" s="160" t="str">
        <f>IFERROR(IF($F478="","",VLOOKUP($F478,'Data Mercado'!$A$7:$I$300,6,0)),"ND")</f>
      </c>
      <c r="T478" s="161" t="str">
        <f>IFERROR(IF($E478="","",IF($S478&gt;$E478,($E478/$S478)-1,"")),"")</f>
      </c>
      <c r="U478" s="159" t="str">
        <f t="shared" si="121"/>
        <v/>
      </c>
      <c r="V478" s="160" t="str">
        <f>IFERROR(IF($F478="","",VLOOKUP($F478,'Data Mercado'!$A$7:$I$300,7,0)),"ND")</f>
      </c>
      <c r="W478" s="161" t="str">
        <f>IFERROR(IF($E478="","",IF($V478&gt;$E478,($E478/$V478)-1,"")),"")</f>
      </c>
      <c r="X478" s="159" t="str">
        <f t="shared" si="123"/>
        <v/>
      </c>
      <c r="Y478" s="160" t="str">
        <f>IFERROR(IF($F478="","",VLOOKUP($F478,'Data Mercado'!$A$7:$I$300,8,0)),"ND")</f>
      </c>
      <c r="Z478" s="161" t="str">
        <f>IFERROR(IF($E478="","",IF($Y478&gt;$E478,($E478/$Y478)-1,"")),"")</f>
      </c>
      <c r="AA478" s="159" t="str">
        <f t="shared" si="125"/>
        <v/>
      </c>
      <c r="AB478" s="160" t="str">
        <f>IFERROR(IF($F478="","",VLOOKUP($F478,'Data Mercado'!$A$7:$I$300,9,0)),"ND")</f>
      </c>
      <c r="AC478" s="161" t="str">
        <f>IFERROR(IF($E478="","",IF($AB478&gt;$E478,($E478/$AB478)-1,"")),"")</f>
      </c>
      <c r="AD478" s="159" t="str">
        <f t="shared" si="127"/>
        <v/>
      </c>
    </row>
    <row r="479" spans="1:30" s="162" customFormat="1" ht="19" customHeight="1">
      <c r="A479" s="164"/>
      <c r="B479" s="165"/>
      <c r="C479" s="143"/>
      <c r="D479" s="143"/>
      <c r="E479" s="196"/>
      <c r="F479" s="160"/>
      <c r="G479" s="160" t="str">
        <f>IFERROR(IF($F479="","",VLOOKUP($F479,'Data Mercado'!$A$7:$I$300,2,0)),"ND")</f>
      </c>
      <c r="H479" s="161" t="str">
        <f>IFERROR(IF($E479="","",IF($G479&gt;$E479,($E479/$G479)-1,"")),"")</f>
      </c>
      <c r="I479" s="159" t="str">
        <f t="shared" si="113"/>
        <v/>
      </c>
      <c r="J479" s="160" t="str">
        <f>IFERROR(IF($F479="","",VLOOKUP($F479,'Data Mercado'!$A$7:$I$300,3,0)),"ND")</f>
      </c>
      <c r="K479" s="161" t="str">
        <f>IFERROR(IF($E479="","",IF($J479&gt;$E479,($E479/$J479)-1,"")),"")</f>
      </c>
      <c r="L479" s="159" t="str">
        <f t="shared" si="115"/>
        <v/>
      </c>
      <c r="M479" s="160" t="str">
        <f>IFERROR(IF($F479="","",VLOOKUP($F479,'Data Mercado'!$A$7:$I$300,4,0)),"ND")</f>
      </c>
      <c r="N479" s="161" t="str">
        <f>IFERROR(IF($E479="","",IF($M479&gt;$E479,($E479/$M479)-1,"")),"")</f>
      </c>
      <c r="O479" s="159" t="str">
        <f t="shared" si="117"/>
        <v/>
      </c>
      <c r="P479" s="160" t="str">
        <f>IFERROR(IF($F479="","",VLOOKUP($F479,'Data Mercado'!$A$7:$I$300,5,0)),"ND")</f>
      </c>
      <c r="Q479" s="161" t="str">
        <f>IFERROR(IF($E479="","",IF($P479&gt;$E479,($E479/$P479)-1,"")),"")</f>
      </c>
      <c r="R479" s="159" t="str">
        <f t="shared" si="119"/>
        <v/>
      </c>
      <c r="S479" s="160" t="str">
        <f>IFERROR(IF($F479="","",VLOOKUP($F479,'Data Mercado'!$A$7:$I$300,6,0)),"ND")</f>
      </c>
      <c r="T479" s="161" t="str">
        <f>IFERROR(IF($E479="","",IF($S479&gt;$E479,($E479/$S479)-1,"")),"")</f>
      </c>
      <c r="U479" s="159" t="str">
        <f t="shared" si="121"/>
        <v/>
      </c>
      <c r="V479" s="160" t="str">
        <f>IFERROR(IF($F479="","",VLOOKUP($F479,'Data Mercado'!$A$7:$I$300,7,0)),"ND")</f>
      </c>
      <c r="W479" s="161" t="str">
        <f>IFERROR(IF($E479="","",IF($V479&gt;$E479,($E479/$V479)-1,"")),"")</f>
      </c>
      <c r="X479" s="159" t="str">
        <f t="shared" si="123"/>
        <v/>
      </c>
      <c r="Y479" s="160" t="str">
        <f>IFERROR(IF($F479="","",VLOOKUP($F479,'Data Mercado'!$A$7:$I$300,8,0)),"ND")</f>
      </c>
      <c r="Z479" s="161" t="str">
        <f>IFERROR(IF($E479="","",IF($Y479&gt;$E479,($E479/$Y479)-1,"")),"")</f>
      </c>
      <c r="AA479" s="159" t="str">
        <f t="shared" si="125"/>
        <v/>
      </c>
      <c r="AB479" s="160" t="str">
        <f>IFERROR(IF($F479="","",VLOOKUP($F479,'Data Mercado'!$A$7:$I$300,9,0)),"ND")</f>
      </c>
      <c r="AC479" s="161" t="str">
        <f>IFERROR(IF($E479="","",IF($AB479&gt;$E479,($E479/$AB479)-1,"")),"")</f>
      </c>
      <c r="AD479" s="159" t="str">
        <f t="shared" si="127"/>
        <v/>
      </c>
    </row>
    <row r="480" spans="1:30" s="162" customFormat="1" ht="19" customHeight="1">
      <c r="A480" s="164"/>
      <c r="B480" s="165"/>
      <c r="C480" s="143"/>
      <c r="D480" s="143"/>
      <c r="E480" s="196"/>
      <c r="F480" s="160"/>
      <c r="G480" s="160" t="str">
        <f>IFERROR(IF($F480="","",VLOOKUP($F480,'Data Mercado'!$A$7:$I$300,2,0)),"ND")</f>
      </c>
      <c r="H480" s="161" t="str">
        <f>IFERROR(IF($E480="","",IF($G480&gt;$E480,($E480/$G480)-1,"")),"")</f>
      </c>
      <c r="I480" s="159" t="str">
        <f t="shared" si="113"/>
        <v/>
      </c>
      <c r="J480" s="160" t="str">
        <f>IFERROR(IF($F480="","",VLOOKUP($F480,'Data Mercado'!$A$7:$I$300,3,0)),"ND")</f>
      </c>
      <c r="K480" s="161" t="str">
        <f>IFERROR(IF($E480="","",IF($J480&gt;$E480,($E480/$J480)-1,"")),"")</f>
      </c>
      <c r="L480" s="159" t="str">
        <f t="shared" si="115"/>
        <v/>
      </c>
      <c r="M480" s="160" t="str">
        <f>IFERROR(IF($F480="","",VLOOKUP($F480,'Data Mercado'!$A$7:$I$300,4,0)),"ND")</f>
      </c>
      <c r="N480" s="161" t="str">
        <f>IFERROR(IF($E480="","",IF($M480&gt;$E480,($E480/$M480)-1,"")),"")</f>
      </c>
      <c r="O480" s="159" t="str">
        <f t="shared" si="117"/>
        <v/>
      </c>
      <c r="P480" s="160" t="str">
        <f>IFERROR(IF($F480="","",VLOOKUP($F480,'Data Mercado'!$A$7:$I$300,5,0)),"ND")</f>
      </c>
      <c r="Q480" s="161" t="str">
        <f>IFERROR(IF($E480="","",IF($P480&gt;$E480,($E480/$P480)-1,"")),"")</f>
      </c>
      <c r="R480" s="159" t="str">
        <f t="shared" si="119"/>
        <v/>
      </c>
      <c r="S480" s="160" t="str">
        <f>IFERROR(IF($F480="","",VLOOKUP($F480,'Data Mercado'!$A$7:$I$300,6,0)),"ND")</f>
      </c>
      <c r="T480" s="161" t="str">
        <f>IFERROR(IF($E480="","",IF($S480&gt;$E480,($E480/$S480)-1,"")),"")</f>
      </c>
      <c r="U480" s="159" t="str">
        <f t="shared" si="121"/>
        <v/>
      </c>
      <c r="V480" s="160" t="str">
        <f>IFERROR(IF($F480="","",VLOOKUP($F480,'Data Mercado'!$A$7:$I$300,7,0)),"ND")</f>
      </c>
      <c r="W480" s="161" t="str">
        <f>IFERROR(IF($E480="","",IF($V480&gt;$E480,($E480/$V480)-1,"")),"")</f>
      </c>
      <c r="X480" s="159" t="str">
        <f t="shared" si="123"/>
        <v/>
      </c>
      <c r="Y480" s="160" t="str">
        <f>IFERROR(IF($F480="","",VLOOKUP($F480,'Data Mercado'!$A$7:$I$300,8,0)),"ND")</f>
      </c>
      <c r="Z480" s="161" t="str">
        <f>IFERROR(IF($E480="","",IF($Y480&gt;$E480,($E480/$Y480)-1,"")),"")</f>
      </c>
      <c r="AA480" s="159" t="str">
        <f t="shared" si="125"/>
        <v/>
      </c>
      <c r="AB480" s="160" t="str">
        <f>IFERROR(IF($F480="","",VLOOKUP($F480,'Data Mercado'!$A$7:$I$300,9,0)),"ND")</f>
      </c>
      <c r="AC480" s="161" t="str">
        <f>IFERROR(IF($E480="","",IF($AB480&gt;$E480,($E480/$AB480)-1,"")),"")</f>
      </c>
      <c r="AD480" s="159" t="str">
        <f t="shared" si="127"/>
        <v/>
      </c>
    </row>
    <row r="481" spans="1:30" s="162" customFormat="1" ht="19" customHeight="1">
      <c r="A481" s="164"/>
      <c r="B481" s="165"/>
      <c r="C481" s="143"/>
      <c r="D481" s="143"/>
      <c r="E481" s="196"/>
      <c r="F481" s="160"/>
      <c r="G481" s="160" t="str">
        <f>IFERROR(IF($F481="","",VLOOKUP($F481,'Data Mercado'!$A$7:$I$300,2,0)),"ND")</f>
      </c>
      <c r="H481" s="161" t="str">
        <f>IFERROR(IF($E481="","",IF($G481&gt;$E481,($E481/$G481)-1,"")),"")</f>
      </c>
      <c r="I481" s="159" t="str">
        <f t="shared" si="113"/>
        <v/>
      </c>
      <c r="J481" s="160" t="str">
        <f>IFERROR(IF($F481="","",VLOOKUP($F481,'Data Mercado'!$A$7:$I$300,3,0)),"ND")</f>
      </c>
      <c r="K481" s="161" t="str">
        <f>IFERROR(IF($E481="","",IF($J481&gt;$E481,($E481/$J481)-1,"")),"")</f>
      </c>
      <c r="L481" s="159" t="str">
        <f t="shared" si="115"/>
        <v/>
      </c>
      <c r="M481" s="160" t="str">
        <f>IFERROR(IF($F481="","",VLOOKUP($F481,'Data Mercado'!$A$7:$I$300,4,0)),"ND")</f>
      </c>
      <c r="N481" s="161" t="str">
        <f>IFERROR(IF($E481="","",IF($M481&gt;$E481,($E481/$M481)-1,"")),"")</f>
      </c>
      <c r="O481" s="159" t="str">
        <f t="shared" si="117"/>
        <v/>
      </c>
      <c r="P481" s="160" t="str">
        <f>IFERROR(IF($F481="","",VLOOKUP($F481,'Data Mercado'!$A$7:$I$300,5,0)),"ND")</f>
      </c>
      <c r="Q481" s="161" t="str">
        <f>IFERROR(IF($E481="","",IF($P481&gt;$E481,($E481/$P481)-1,"")),"")</f>
      </c>
      <c r="R481" s="159" t="str">
        <f t="shared" si="119"/>
        <v/>
      </c>
      <c r="S481" s="160" t="str">
        <f>IFERROR(IF($F481="","",VLOOKUP($F481,'Data Mercado'!$A$7:$I$300,6,0)),"ND")</f>
      </c>
      <c r="T481" s="161" t="str">
        <f>IFERROR(IF($E481="","",IF($S481&gt;$E481,($E481/$S481)-1,"")),"")</f>
      </c>
      <c r="U481" s="159" t="str">
        <f t="shared" si="121"/>
        <v/>
      </c>
      <c r="V481" s="160" t="str">
        <f>IFERROR(IF($F481="","",VLOOKUP($F481,'Data Mercado'!$A$7:$I$300,7,0)),"ND")</f>
      </c>
      <c r="W481" s="161" t="str">
        <f>IFERROR(IF($E481="","",IF($V481&gt;$E481,($E481/$V481)-1,"")),"")</f>
      </c>
      <c r="X481" s="159" t="str">
        <f t="shared" si="123"/>
        <v/>
      </c>
      <c r="Y481" s="160" t="str">
        <f>IFERROR(IF($F481="","",VLOOKUP($F481,'Data Mercado'!$A$7:$I$300,8,0)),"ND")</f>
      </c>
      <c r="Z481" s="161" t="str">
        <f>IFERROR(IF($E481="","",IF($Y481&gt;$E481,($E481/$Y481)-1,"")),"")</f>
      </c>
      <c r="AA481" s="159" t="str">
        <f t="shared" si="125"/>
        <v/>
      </c>
      <c r="AB481" s="160" t="str">
        <f>IFERROR(IF($F481="","",VLOOKUP($F481,'Data Mercado'!$A$7:$I$300,9,0)),"ND")</f>
      </c>
      <c r="AC481" s="161" t="str">
        <f>IFERROR(IF($E481="","",IF($AB481&gt;$E481,($E481/$AB481)-1,"")),"")</f>
      </c>
      <c r="AD481" s="159" t="str">
        <f t="shared" si="127"/>
        <v/>
      </c>
    </row>
    <row r="482" spans="1:30" s="162" customFormat="1" ht="19" customHeight="1">
      <c r="A482" s="164"/>
      <c r="B482" s="165"/>
      <c r="C482" s="143"/>
      <c r="D482" s="143"/>
      <c r="E482" s="196"/>
      <c r="F482" s="160"/>
      <c r="G482" s="160" t="str">
        <f>IFERROR(IF($F482="","",VLOOKUP($F482,'Data Mercado'!$A$7:$I$300,2,0)),"ND")</f>
      </c>
      <c r="H482" s="161" t="str">
        <f>IFERROR(IF($E482="","",IF($G482&gt;$E482,($E482/$G482)-1,"")),"")</f>
      </c>
      <c r="I482" s="159" t="str">
        <f t="shared" si="113"/>
        <v/>
      </c>
      <c r="J482" s="160" t="str">
        <f>IFERROR(IF($F482="","",VLOOKUP($F482,'Data Mercado'!$A$7:$I$300,3,0)),"ND")</f>
      </c>
      <c r="K482" s="161" t="str">
        <f>IFERROR(IF($E482="","",IF($J482&gt;$E482,($E482/$J482)-1,"")),"")</f>
      </c>
      <c r="L482" s="159" t="str">
        <f t="shared" si="115"/>
        <v/>
      </c>
      <c r="M482" s="160" t="str">
        <f>IFERROR(IF($F482="","",VLOOKUP($F482,'Data Mercado'!$A$7:$I$300,4,0)),"ND")</f>
      </c>
      <c r="N482" s="161" t="str">
        <f>IFERROR(IF($E482="","",IF($M482&gt;$E482,($E482/$M482)-1,"")),"")</f>
      </c>
      <c r="O482" s="159" t="str">
        <f t="shared" si="117"/>
        <v/>
      </c>
      <c r="P482" s="160" t="str">
        <f>IFERROR(IF($F482="","",VLOOKUP($F482,'Data Mercado'!$A$7:$I$300,5,0)),"ND")</f>
      </c>
      <c r="Q482" s="161" t="str">
        <f>IFERROR(IF($E482="","",IF($P482&gt;$E482,($E482/$P482)-1,"")),"")</f>
      </c>
      <c r="R482" s="159" t="str">
        <f t="shared" si="119"/>
        <v/>
      </c>
      <c r="S482" s="160" t="str">
        <f>IFERROR(IF($F482="","",VLOOKUP($F482,'Data Mercado'!$A$7:$I$300,6,0)),"ND")</f>
      </c>
      <c r="T482" s="161" t="str">
        <f>IFERROR(IF($E482="","",IF($S482&gt;$E482,($E482/$S482)-1,"")),"")</f>
      </c>
      <c r="U482" s="159" t="str">
        <f t="shared" si="121"/>
        <v/>
      </c>
      <c r="V482" s="160" t="str">
        <f>IFERROR(IF($F482="","",VLOOKUP($F482,'Data Mercado'!$A$7:$I$300,7,0)),"ND")</f>
      </c>
      <c r="W482" s="161" t="str">
        <f>IFERROR(IF($E482="","",IF($V482&gt;$E482,($E482/$V482)-1,"")),"")</f>
      </c>
      <c r="X482" s="159" t="str">
        <f t="shared" si="123"/>
        <v/>
      </c>
      <c r="Y482" s="160" t="str">
        <f>IFERROR(IF($F482="","",VLOOKUP($F482,'Data Mercado'!$A$7:$I$300,8,0)),"ND")</f>
      </c>
      <c r="Z482" s="161" t="str">
        <f>IFERROR(IF($E482="","",IF($Y482&gt;$E482,($E482/$Y482)-1,"")),"")</f>
      </c>
      <c r="AA482" s="159" t="str">
        <f t="shared" si="125"/>
        <v/>
      </c>
      <c r="AB482" s="160" t="str">
        <f>IFERROR(IF($F482="","",VLOOKUP($F482,'Data Mercado'!$A$7:$I$300,9,0)),"ND")</f>
      </c>
      <c r="AC482" s="161" t="str">
        <f>IFERROR(IF($E482="","",IF($AB482&gt;$E482,($E482/$AB482)-1,"")),"")</f>
      </c>
      <c r="AD482" s="159" t="str">
        <f t="shared" si="127"/>
        <v/>
      </c>
    </row>
    <row r="483" spans="1:30" s="162" customFormat="1" ht="19" customHeight="1">
      <c r="A483" s="164"/>
      <c r="B483" s="165"/>
      <c r="C483" s="143"/>
      <c r="D483" s="143"/>
      <c r="E483" s="196"/>
      <c r="F483" s="160"/>
      <c r="G483" s="160" t="str">
        <f>IFERROR(IF($F483="","",VLOOKUP($F483,'Data Mercado'!$A$7:$I$300,2,0)),"ND")</f>
      </c>
      <c r="H483" s="161" t="str">
        <f>IFERROR(IF($E483="","",IF($G483&gt;$E483,($E483/$G483)-1,"")),"")</f>
      </c>
      <c r="I483" s="159" t="str">
        <f t="shared" si="113"/>
        <v/>
      </c>
      <c r="J483" s="160" t="str">
        <f>IFERROR(IF($F483="","",VLOOKUP($F483,'Data Mercado'!$A$7:$I$300,3,0)),"ND")</f>
      </c>
      <c r="K483" s="161" t="str">
        <f>IFERROR(IF($E483="","",IF($J483&gt;$E483,($E483/$J483)-1,"")),"")</f>
      </c>
      <c r="L483" s="159" t="str">
        <f t="shared" si="115"/>
        <v/>
      </c>
      <c r="M483" s="160" t="str">
        <f>IFERROR(IF($F483="","",VLOOKUP($F483,'Data Mercado'!$A$7:$I$300,4,0)),"ND")</f>
      </c>
      <c r="N483" s="161" t="str">
        <f>IFERROR(IF($E483="","",IF($M483&gt;$E483,($E483/$M483)-1,"")),"")</f>
      </c>
      <c r="O483" s="159" t="str">
        <f t="shared" si="117"/>
        <v/>
      </c>
      <c r="P483" s="160" t="str">
        <f>IFERROR(IF($F483="","",VLOOKUP($F483,'Data Mercado'!$A$7:$I$300,5,0)),"ND")</f>
      </c>
      <c r="Q483" s="161" t="str">
        <f>IFERROR(IF($E483="","",IF($P483&gt;$E483,($E483/$P483)-1,"")),"")</f>
      </c>
      <c r="R483" s="159" t="str">
        <f t="shared" si="119"/>
        <v/>
      </c>
      <c r="S483" s="160" t="str">
        <f>IFERROR(IF($F483="","",VLOOKUP($F483,'Data Mercado'!$A$7:$I$300,6,0)),"ND")</f>
      </c>
      <c r="T483" s="161" t="str">
        <f>IFERROR(IF($E483="","",IF($S483&gt;$E483,($E483/$S483)-1,"")),"")</f>
      </c>
      <c r="U483" s="159" t="str">
        <f t="shared" si="121"/>
        <v/>
      </c>
      <c r="V483" s="160" t="str">
        <f>IFERROR(IF($F483="","",VLOOKUP($F483,'Data Mercado'!$A$7:$I$300,7,0)),"ND")</f>
      </c>
      <c r="W483" s="161" t="str">
        <f>IFERROR(IF($E483="","",IF($V483&gt;$E483,($E483/$V483)-1,"")),"")</f>
      </c>
      <c r="X483" s="159" t="str">
        <f t="shared" si="123"/>
        <v/>
      </c>
      <c r="Y483" s="160" t="str">
        <f>IFERROR(IF($F483="","",VLOOKUP($F483,'Data Mercado'!$A$7:$I$300,8,0)),"ND")</f>
      </c>
      <c r="Z483" s="161" t="str">
        <f>IFERROR(IF($E483="","",IF($Y483&gt;$E483,($E483/$Y483)-1,"")),"")</f>
      </c>
      <c r="AA483" s="159" t="str">
        <f t="shared" si="125"/>
        <v/>
      </c>
      <c r="AB483" s="160" t="str">
        <f>IFERROR(IF($F483="","",VLOOKUP($F483,'Data Mercado'!$A$7:$I$300,9,0)),"ND")</f>
      </c>
      <c r="AC483" s="161" t="str">
        <f>IFERROR(IF($E483="","",IF($AB483&gt;$E483,($E483/$AB483)-1,"")),"")</f>
      </c>
      <c r="AD483" s="159" t="str">
        <f t="shared" si="127"/>
        <v/>
      </c>
    </row>
    <row r="484" spans="1:30" s="162" customFormat="1" ht="19" customHeight="1">
      <c r="A484" s="164"/>
      <c r="B484" s="165"/>
      <c r="C484" s="143"/>
      <c r="D484" s="143"/>
      <c r="E484" s="196"/>
      <c r="F484" s="160"/>
      <c r="G484" s="160" t="str">
        <f>IFERROR(IF($F484="","",VLOOKUP($F484,'Data Mercado'!$A$7:$I$300,2,0)),"ND")</f>
      </c>
      <c r="H484" s="161" t="str">
        <f>IFERROR(IF($E484="","",IF($G484&gt;$E484,($E484/$G484)-1,"")),"")</f>
      </c>
      <c r="I484" s="159" t="str">
        <f t="shared" si="113"/>
        <v/>
      </c>
      <c r="J484" s="160" t="str">
        <f>IFERROR(IF($F484="","",VLOOKUP($F484,'Data Mercado'!$A$7:$I$300,3,0)),"ND")</f>
      </c>
      <c r="K484" s="161" t="str">
        <f>IFERROR(IF($E484="","",IF($J484&gt;$E484,($E484/$J484)-1,"")),"")</f>
      </c>
      <c r="L484" s="159" t="str">
        <f t="shared" si="115"/>
        <v/>
      </c>
      <c r="M484" s="160" t="str">
        <f>IFERROR(IF($F484="","",VLOOKUP($F484,'Data Mercado'!$A$7:$I$300,4,0)),"ND")</f>
      </c>
      <c r="N484" s="161" t="str">
        <f>IFERROR(IF($E484="","",IF($M484&gt;$E484,($E484/$M484)-1,"")),"")</f>
      </c>
      <c r="O484" s="159" t="str">
        <f t="shared" si="117"/>
        <v/>
      </c>
      <c r="P484" s="160" t="str">
        <f>IFERROR(IF($F484="","",VLOOKUP($F484,'Data Mercado'!$A$7:$I$300,5,0)),"ND")</f>
      </c>
      <c r="Q484" s="161" t="str">
        <f>IFERROR(IF($E484="","",IF($P484&gt;$E484,($E484/$P484)-1,"")),"")</f>
      </c>
      <c r="R484" s="159" t="str">
        <f t="shared" si="119"/>
        <v/>
      </c>
      <c r="S484" s="160" t="str">
        <f>IFERROR(IF($F484="","",VLOOKUP($F484,'Data Mercado'!$A$7:$I$300,6,0)),"ND")</f>
      </c>
      <c r="T484" s="161" t="str">
        <f>IFERROR(IF($E484="","",IF($S484&gt;$E484,($E484/$S484)-1,"")),"")</f>
      </c>
      <c r="U484" s="159" t="str">
        <f t="shared" si="121"/>
        <v/>
      </c>
      <c r="V484" s="160" t="str">
        <f>IFERROR(IF($F484="","",VLOOKUP($F484,'Data Mercado'!$A$7:$I$300,7,0)),"ND")</f>
      </c>
      <c r="W484" s="161" t="str">
        <f>IFERROR(IF($E484="","",IF($V484&gt;$E484,($E484/$V484)-1,"")),"")</f>
      </c>
      <c r="X484" s="159" t="str">
        <f t="shared" si="123"/>
        <v/>
      </c>
      <c r="Y484" s="160" t="str">
        <f>IFERROR(IF($F484="","",VLOOKUP($F484,'Data Mercado'!$A$7:$I$300,8,0)),"ND")</f>
      </c>
      <c r="Z484" s="161" t="str">
        <f>IFERROR(IF($E484="","",IF($Y484&gt;$E484,($E484/$Y484)-1,"")),"")</f>
      </c>
      <c r="AA484" s="159" t="str">
        <f t="shared" si="125"/>
        <v/>
      </c>
      <c r="AB484" s="160" t="str">
        <f>IFERROR(IF($F484="","",VLOOKUP($F484,'Data Mercado'!$A$7:$I$300,9,0)),"ND")</f>
      </c>
      <c r="AC484" s="161" t="str">
        <f>IFERROR(IF($E484="","",IF($AB484&gt;$E484,($E484/$AB484)-1,"")),"")</f>
      </c>
      <c r="AD484" s="159" t="str">
        <f t="shared" si="127"/>
        <v/>
      </c>
    </row>
    <row r="485" spans="1:30" s="162" customFormat="1" ht="19" customHeight="1">
      <c r="A485" s="164"/>
      <c r="B485" s="165"/>
      <c r="C485" s="143"/>
      <c r="D485" s="143"/>
      <c r="E485" s="196"/>
      <c r="F485" s="160"/>
      <c r="G485" s="160" t="str">
        <f>IFERROR(IF($F485="","",VLOOKUP($F485,'Data Mercado'!$A$7:$I$300,2,0)),"ND")</f>
      </c>
      <c r="H485" s="161" t="str">
        <f>IFERROR(IF($E485="","",IF($G485&gt;$E485,($E485/$G485)-1,"")),"")</f>
      </c>
      <c r="I485" s="159" t="str">
        <f t="shared" si="113"/>
        <v/>
      </c>
      <c r="J485" s="160" t="str">
        <f>IFERROR(IF($F485="","",VLOOKUP($F485,'Data Mercado'!$A$7:$I$300,3,0)),"ND")</f>
      </c>
      <c r="K485" s="161" t="str">
        <f>IFERROR(IF($E485="","",IF($J485&gt;$E485,($E485/$J485)-1,"")),"")</f>
      </c>
      <c r="L485" s="159" t="str">
        <f t="shared" si="115"/>
        <v/>
      </c>
      <c r="M485" s="160" t="str">
        <f>IFERROR(IF($F485="","",VLOOKUP($F485,'Data Mercado'!$A$7:$I$300,4,0)),"ND")</f>
      </c>
      <c r="N485" s="161" t="str">
        <f>IFERROR(IF($E485="","",IF($M485&gt;$E485,($E485/$M485)-1,"")),"")</f>
      </c>
      <c r="O485" s="159" t="str">
        <f t="shared" si="117"/>
        <v/>
      </c>
      <c r="P485" s="160" t="str">
        <f>IFERROR(IF($F485="","",VLOOKUP($F485,'Data Mercado'!$A$7:$I$300,5,0)),"ND")</f>
      </c>
      <c r="Q485" s="161" t="str">
        <f>IFERROR(IF($E485="","",IF($P485&gt;$E485,($E485/$P485)-1,"")),"")</f>
      </c>
      <c r="R485" s="159" t="str">
        <f t="shared" si="119"/>
        <v/>
      </c>
      <c r="S485" s="160" t="str">
        <f>IFERROR(IF($F485="","",VLOOKUP($F485,'Data Mercado'!$A$7:$I$300,6,0)),"ND")</f>
      </c>
      <c r="T485" s="161" t="str">
        <f>IFERROR(IF($E485="","",IF($S485&gt;$E485,($E485/$S485)-1,"")),"")</f>
      </c>
      <c r="U485" s="159" t="str">
        <f t="shared" si="121"/>
        <v/>
      </c>
      <c r="V485" s="160" t="str">
        <f>IFERROR(IF($F485="","",VLOOKUP($F485,'Data Mercado'!$A$7:$I$300,7,0)),"ND")</f>
      </c>
      <c r="W485" s="161" t="str">
        <f>IFERROR(IF($E485="","",IF($V485&gt;$E485,($E485/$V485)-1,"")),"")</f>
      </c>
      <c r="X485" s="159" t="str">
        <f t="shared" si="123"/>
        <v/>
      </c>
      <c r="Y485" s="160" t="str">
        <f>IFERROR(IF($F485="","",VLOOKUP($F485,'Data Mercado'!$A$7:$I$300,8,0)),"ND")</f>
      </c>
      <c r="Z485" s="161" t="str">
        <f>IFERROR(IF($E485="","",IF($Y485&gt;$E485,($E485/$Y485)-1,"")),"")</f>
      </c>
      <c r="AA485" s="159" t="str">
        <f t="shared" si="125"/>
        <v/>
      </c>
      <c r="AB485" s="160" t="str">
        <f>IFERROR(IF($F485="","",VLOOKUP($F485,'Data Mercado'!$A$7:$I$300,9,0)),"ND")</f>
      </c>
      <c r="AC485" s="161" t="str">
        <f>IFERROR(IF($E485="","",IF($AB485&gt;$E485,($E485/$AB485)-1,"")),"")</f>
      </c>
      <c r="AD485" s="159" t="str">
        <f t="shared" si="127"/>
        <v/>
      </c>
    </row>
    <row r="486" spans="1:30" s="162" customFormat="1" ht="19" customHeight="1">
      <c r="A486" s="164"/>
      <c r="B486" s="165"/>
      <c r="C486" s="143"/>
      <c r="D486" s="143"/>
      <c r="E486" s="196"/>
      <c r="F486" s="160"/>
      <c r="G486" s="160" t="str">
        <f>IFERROR(IF($F486="","",VLOOKUP($F486,'Data Mercado'!$A$7:$I$300,2,0)),"ND")</f>
      </c>
      <c r="H486" s="161" t="str">
        <f>IFERROR(IF($E486="","",IF($G486&gt;$E486,($E486/$G486)-1,"")),"")</f>
      </c>
      <c r="I486" s="159" t="str">
        <f t="shared" si="113"/>
        <v/>
      </c>
      <c r="J486" s="160" t="str">
        <f>IFERROR(IF($F486="","",VLOOKUP($F486,'Data Mercado'!$A$7:$I$300,3,0)),"ND")</f>
      </c>
      <c r="K486" s="161" t="str">
        <f>IFERROR(IF($E486="","",IF($J486&gt;$E486,($E486/$J486)-1,"")),"")</f>
      </c>
      <c r="L486" s="159" t="str">
        <f t="shared" si="115"/>
        <v/>
      </c>
      <c r="M486" s="160" t="str">
        <f>IFERROR(IF($F486="","",VLOOKUP($F486,'Data Mercado'!$A$7:$I$300,4,0)),"ND")</f>
      </c>
      <c r="N486" s="161" t="str">
        <f>IFERROR(IF($E486="","",IF($M486&gt;$E486,($E486/$M486)-1,"")),"")</f>
      </c>
      <c r="O486" s="159" t="str">
        <f t="shared" si="117"/>
        <v/>
      </c>
      <c r="P486" s="160" t="str">
        <f>IFERROR(IF($F486="","",VLOOKUP($F486,'Data Mercado'!$A$7:$I$300,5,0)),"ND")</f>
      </c>
      <c r="Q486" s="161" t="str">
        <f>IFERROR(IF($E486="","",IF($P486&gt;$E486,($E486/$P486)-1,"")),"")</f>
      </c>
      <c r="R486" s="159" t="str">
        <f t="shared" si="119"/>
        <v/>
      </c>
      <c r="S486" s="160" t="str">
        <f>IFERROR(IF($F486="","",VLOOKUP($F486,'Data Mercado'!$A$7:$I$300,6,0)),"ND")</f>
      </c>
      <c r="T486" s="161" t="str">
        <f>IFERROR(IF($E486="","",IF($S486&gt;$E486,($E486/$S486)-1,"")),"")</f>
      </c>
      <c r="U486" s="159" t="str">
        <f t="shared" si="121"/>
        <v/>
      </c>
      <c r="V486" s="160" t="str">
        <f>IFERROR(IF($F486="","",VLOOKUP($F486,'Data Mercado'!$A$7:$I$300,7,0)),"ND")</f>
      </c>
      <c r="W486" s="161" t="str">
        <f>IFERROR(IF($E486="","",IF($V486&gt;$E486,($E486/$V486)-1,"")),"")</f>
      </c>
      <c r="X486" s="159" t="str">
        <f t="shared" si="123"/>
        <v/>
      </c>
      <c r="Y486" s="160" t="str">
        <f>IFERROR(IF($F486="","",VLOOKUP($F486,'Data Mercado'!$A$7:$I$300,8,0)),"ND")</f>
      </c>
      <c r="Z486" s="161" t="str">
        <f>IFERROR(IF($E486="","",IF($Y486&gt;$E486,($E486/$Y486)-1,"")),"")</f>
      </c>
      <c r="AA486" s="159" t="str">
        <f t="shared" si="125"/>
        <v/>
      </c>
      <c r="AB486" s="160" t="str">
        <f>IFERROR(IF($F486="","",VLOOKUP($F486,'Data Mercado'!$A$7:$I$300,9,0)),"ND")</f>
      </c>
      <c r="AC486" s="161" t="str">
        <f>IFERROR(IF($E486="","",IF($AB486&gt;$E486,($E486/$AB486)-1,"")),"")</f>
      </c>
      <c r="AD486" s="159" t="str">
        <f t="shared" si="127"/>
        <v/>
      </c>
    </row>
    <row r="487" spans="1:30" s="162" customFormat="1" ht="19" customHeight="1">
      <c r="A487" s="164"/>
      <c r="B487" s="165"/>
      <c r="C487" s="143"/>
      <c r="D487" s="143"/>
      <c r="E487" s="196"/>
      <c r="F487" s="160"/>
      <c r="G487" s="160" t="str">
        <f>IFERROR(IF($F487="","",VLOOKUP($F487,'Data Mercado'!$A$7:$I$300,2,0)),"ND")</f>
      </c>
      <c r="H487" s="161" t="str">
        <f>IFERROR(IF($E487="","",IF($G487&gt;$E487,($E487/$G487)-1,"")),"")</f>
      </c>
      <c r="I487" s="159" t="str">
        <f t="shared" si="113"/>
        <v/>
      </c>
      <c r="J487" s="160" t="str">
        <f>IFERROR(IF($F487="","",VLOOKUP($F487,'Data Mercado'!$A$7:$I$300,3,0)),"ND")</f>
      </c>
      <c r="K487" s="161" t="str">
        <f>IFERROR(IF($E487="","",IF($J487&gt;$E487,($E487/$J487)-1,"")),"")</f>
      </c>
      <c r="L487" s="159" t="str">
        <f t="shared" si="115"/>
        <v/>
      </c>
      <c r="M487" s="160" t="str">
        <f>IFERROR(IF($F487="","",VLOOKUP($F487,'Data Mercado'!$A$7:$I$300,4,0)),"ND")</f>
      </c>
      <c r="N487" s="161" t="str">
        <f>IFERROR(IF($E487="","",IF($M487&gt;$E487,($E487/$M487)-1,"")),"")</f>
      </c>
      <c r="O487" s="159" t="str">
        <f t="shared" si="117"/>
        <v/>
      </c>
      <c r="P487" s="160" t="str">
        <f>IFERROR(IF($F487="","",VLOOKUP($F487,'Data Mercado'!$A$7:$I$300,5,0)),"ND")</f>
      </c>
      <c r="Q487" s="161" t="str">
        <f>IFERROR(IF($E487="","",IF($P487&gt;$E487,($E487/$P487)-1,"")),"")</f>
      </c>
      <c r="R487" s="159" t="str">
        <f t="shared" si="119"/>
        <v/>
      </c>
      <c r="S487" s="160" t="str">
        <f>IFERROR(IF($F487="","",VLOOKUP($F487,'Data Mercado'!$A$7:$I$300,6,0)),"ND")</f>
      </c>
      <c r="T487" s="161" t="str">
        <f>IFERROR(IF($E487="","",IF($S487&gt;$E487,($E487/$S487)-1,"")),"")</f>
      </c>
      <c r="U487" s="159" t="str">
        <f t="shared" si="121"/>
        <v/>
      </c>
      <c r="V487" s="160" t="str">
        <f>IFERROR(IF($F487="","",VLOOKUP($F487,'Data Mercado'!$A$7:$I$300,7,0)),"ND")</f>
      </c>
      <c r="W487" s="161" t="str">
        <f>IFERROR(IF($E487="","",IF($V487&gt;$E487,($E487/$V487)-1,"")),"")</f>
      </c>
      <c r="X487" s="159" t="str">
        <f t="shared" si="123"/>
        <v/>
      </c>
      <c r="Y487" s="160" t="str">
        <f>IFERROR(IF($F487="","",VLOOKUP($F487,'Data Mercado'!$A$7:$I$300,8,0)),"ND")</f>
      </c>
      <c r="Z487" s="161" t="str">
        <f>IFERROR(IF($E487="","",IF($Y487&gt;$E487,($E487/$Y487)-1,"")),"")</f>
      </c>
      <c r="AA487" s="159" t="str">
        <f t="shared" si="125"/>
        <v/>
      </c>
      <c r="AB487" s="160" t="str">
        <f>IFERROR(IF($F487="","",VLOOKUP($F487,'Data Mercado'!$A$7:$I$300,9,0)),"ND")</f>
      </c>
      <c r="AC487" s="161" t="str">
        <f>IFERROR(IF($E487="","",IF($AB487&gt;$E487,($E487/$AB487)-1,"")),"")</f>
      </c>
      <c r="AD487" s="159" t="str">
        <f t="shared" si="127"/>
        <v/>
      </c>
    </row>
    <row r="488" spans="1:30" s="162" customFormat="1" ht="19" customHeight="1">
      <c r="A488" s="164"/>
      <c r="B488" s="165"/>
      <c r="C488" s="143"/>
      <c r="D488" s="143"/>
      <c r="E488" s="196"/>
      <c r="F488" s="160"/>
      <c r="G488" s="160" t="str">
        <f>IFERROR(IF($F488="","",VLOOKUP($F488,'Data Mercado'!$A$7:$I$300,2,0)),"ND")</f>
      </c>
      <c r="H488" s="161" t="str">
        <f>IFERROR(IF($E488="","",IF($G488&gt;$E488,($E488/$G488)-1,"")),"")</f>
      </c>
      <c r="I488" s="159" t="str">
        <f t="shared" si="113"/>
        <v/>
      </c>
      <c r="J488" s="160" t="str">
        <f>IFERROR(IF($F488="","",VLOOKUP($F488,'Data Mercado'!$A$7:$I$300,3,0)),"ND")</f>
      </c>
      <c r="K488" s="161" t="str">
        <f>IFERROR(IF($E488="","",IF($J488&gt;$E488,($E488/$J488)-1,"")),"")</f>
      </c>
      <c r="L488" s="159" t="str">
        <f t="shared" si="115"/>
        <v/>
      </c>
      <c r="M488" s="160" t="str">
        <f>IFERROR(IF($F488="","",VLOOKUP($F488,'Data Mercado'!$A$7:$I$300,4,0)),"ND")</f>
      </c>
      <c r="N488" s="161" t="str">
        <f>IFERROR(IF($E488="","",IF($M488&gt;$E488,($E488/$M488)-1,"")),"")</f>
      </c>
      <c r="O488" s="159" t="str">
        <f t="shared" si="117"/>
        <v/>
      </c>
      <c r="P488" s="160" t="str">
        <f>IFERROR(IF($F488="","",VLOOKUP($F488,'Data Mercado'!$A$7:$I$300,5,0)),"ND")</f>
      </c>
      <c r="Q488" s="161" t="str">
        <f>IFERROR(IF($E488="","",IF($P488&gt;$E488,($E488/$P488)-1,"")),"")</f>
      </c>
      <c r="R488" s="159" t="str">
        <f t="shared" si="119"/>
        <v/>
      </c>
      <c r="S488" s="160" t="str">
        <f>IFERROR(IF($F488="","",VLOOKUP($F488,'Data Mercado'!$A$7:$I$300,6,0)),"ND")</f>
      </c>
      <c r="T488" s="161" t="str">
        <f>IFERROR(IF($E488="","",IF($S488&gt;$E488,($E488/$S488)-1,"")),"")</f>
      </c>
      <c r="U488" s="159" t="str">
        <f t="shared" si="121"/>
        <v/>
      </c>
      <c r="V488" s="160" t="str">
        <f>IFERROR(IF($F488="","",VLOOKUP($F488,'Data Mercado'!$A$7:$I$300,7,0)),"ND")</f>
      </c>
      <c r="W488" s="161" t="str">
        <f>IFERROR(IF($E488="","",IF($V488&gt;$E488,($E488/$V488)-1,"")),"")</f>
      </c>
      <c r="X488" s="159" t="str">
        <f t="shared" si="123"/>
        <v/>
      </c>
      <c r="Y488" s="160" t="str">
        <f>IFERROR(IF($F488="","",VLOOKUP($F488,'Data Mercado'!$A$7:$I$300,8,0)),"ND")</f>
      </c>
      <c r="Z488" s="161" t="str">
        <f>IFERROR(IF($E488="","",IF($Y488&gt;$E488,($E488/$Y488)-1,"")),"")</f>
      </c>
      <c r="AA488" s="159" t="str">
        <f t="shared" si="125"/>
        <v/>
      </c>
      <c r="AB488" s="160" t="str">
        <f>IFERROR(IF($F488="","",VLOOKUP($F488,'Data Mercado'!$A$7:$I$300,9,0)),"ND")</f>
      </c>
      <c r="AC488" s="161" t="str">
        <f>IFERROR(IF($E488="","",IF($AB488&gt;$E488,($E488/$AB488)-1,"")),"")</f>
      </c>
      <c r="AD488" s="159" t="str">
        <f t="shared" si="127"/>
        <v/>
      </c>
    </row>
    <row r="489" spans="1:30" s="162" customFormat="1" ht="19" customHeight="1">
      <c r="A489" s="164"/>
      <c r="B489" s="165"/>
      <c r="C489" s="143"/>
      <c r="D489" s="143"/>
      <c r="E489" s="196"/>
      <c r="F489" s="160"/>
      <c r="G489" s="160" t="str">
        <f>IFERROR(IF($F489="","",VLOOKUP($F489,'Data Mercado'!$A$7:$I$300,2,0)),"ND")</f>
      </c>
      <c r="H489" s="161" t="str">
        <f>IFERROR(IF($E489="","",IF($G489&gt;$E489,($E489/$G489)-1,"")),"")</f>
      </c>
      <c r="I489" s="159" t="str">
        <f t="shared" si="113"/>
        <v/>
      </c>
      <c r="J489" s="160" t="str">
        <f>IFERROR(IF($F489="","",VLOOKUP($F489,'Data Mercado'!$A$7:$I$300,3,0)),"ND")</f>
      </c>
      <c r="K489" s="161" t="str">
        <f>IFERROR(IF($E489="","",IF($J489&gt;$E489,($E489/$J489)-1,"")),"")</f>
      </c>
      <c r="L489" s="159" t="str">
        <f t="shared" si="115"/>
        <v/>
      </c>
      <c r="M489" s="160" t="str">
        <f>IFERROR(IF($F489="","",VLOOKUP($F489,'Data Mercado'!$A$7:$I$300,4,0)),"ND")</f>
      </c>
      <c r="N489" s="161" t="str">
        <f>IFERROR(IF($E489="","",IF($M489&gt;$E489,($E489/$M489)-1,"")),"")</f>
      </c>
      <c r="O489" s="159" t="str">
        <f t="shared" si="117"/>
        <v/>
      </c>
      <c r="P489" s="160" t="str">
        <f>IFERROR(IF($F489="","",VLOOKUP($F489,'Data Mercado'!$A$7:$I$300,5,0)),"ND")</f>
      </c>
      <c r="Q489" s="161" t="str">
        <f>IFERROR(IF($E489="","",IF($P489&gt;$E489,($E489/$P489)-1,"")),"")</f>
      </c>
      <c r="R489" s="159" t="str">
        <f t="shared" si="119"/>
        <v/>
      </c>
      <c r="S489" s="160" t="str">
        <f>IFERROR(IF($F489="","",VLOOKUP($F489,'Data Mercado'!$A$7:$I$300,6,0)),"ND")</f>
      </c>
      <c r="T489" s="161" t="str">
        <f>IFERROR(IF($E489="","",IF($S489&gt;$E489,($E489/$S489)-1,"")),"")</f>
      </c>
      <c r="U489" s="159" t="str">
        <f t="shared" si="121"/>
        <v/>
      </c>
      <c r="V489" s="160" t="str">
        <f>IFERROR(IF($F489="","",VLOOKUP($F489,'Data Mercado'!$A$7:$I$300,7,0)),"ND")</f>
      </c>
      <c r="W489" s="161" t="str">
        <f>IFERROR(IF($E489="","",IF($V489&gt;$E489,($E489/$V489)-1,"")),"")</f>
      </c>
      <c r="X489" s="159" t="str">
        <f t="shared" si="123"/>
        <v/>
      </c>
      <c r="Y489" s="160" t="str">
        <f>IFERROR(IF($F489="","",VLOOKUP($F489,'Data Mercado'!$A$7:$I$300,8,0)),"ND")</f>
      </c>
      <c r="Z489" s="161" t="str">
        <f>IFERROR(IF($E489="","",IF($Y489&gt;$E489,($E489/$Y489)-1,"")),"")</f>
      </c>
      <c r="AA489" s="159" t="str">
        <f t="shared" si="125"/>
        <v/>
      </c>
      <c r="AB489" s="160" t="str">
        <f>IFERROR(IF($F489="","",VLOOKUP($F489,'Data Mercado'!$A$7:$I$300,9,0)),"ND")</f>
      </c>
      <c r="AC489" s="161" t="str">
        <f>IFERROR(IF($E489="","",IF($AB489&gt;$E489,($E489/$AB489)-1,"")),"")</f>
      </c>
      <c r="AD489" s="159" t="str">
        <f t="shared" si="127"/>
        <v/>
      </c>
    </row>
    <row r="490" spans="1:30" s="162" customFormat="1" ht="19" customHeight="1">
      <c r="A490" s="164"/>
      <c r="B490" s="165"/>
      <c r="C490" s="143"/>
      <c r="D490" s="143"/>
      <c r="E490" s="196"/>
      <c r="F490" s="160"/>
      <c r="G490" s="160" t="str">
        <f>IFERROR(IF($F490="","",VLOOKUP($F490,'Data Mercado'!$A$7:$I$300,2,0)),"ND")</f>
      </c>
      <c r="H490" s="161" t="str">
        <f>IFERROR(IF($E490="","",IF($G490&gt;$E490,($E490/$G490)-1,"")),"")</f>
      </c>
      <c r="I490" s="159" t="str">
        <f t="shared" si="113"/>
        <v/>
      </c>
      <c r="J490" s="160" t="str">
        <f>IFERROR(IF($F490="","",VLOOKUP($F490,'Data Mercado'!$A$7:$I$300,3,0)),"ND")</f>
      </c>
      <c r="K490" s="161" t="str">
        <f>IFERROR(IF($E490="","",IF($J490&gt;$E490,($E490/$J490)-1,"")),"")</f>
      </c>
      <c r="L490" s="159" t="str">
        <f t="shared" si="115"/>
        <v/>
      </c>
      <c r="M490" s="160" t="str">
        <f>IFERROR(IF($F490="","",VLOOKUP($F490,'Data Mercado'!$A$7:$I$300,4,0)),"ND")</f>
      </c>
      <c r="N490" s="161" t="str">
        <f>IFERROR(IF($E490="","",IF($M490&gt;$E490,($E490/$M490)-1,"")),"")</f>
      </c>
      <c r="O490" s="159" t="str">
        <f t="shared" si="117"/>
        <v/>
      </c>
      <c r="P490" s="160" t="str">
        <f>IFERROR(IF($F490="","",VLOOKUP($F490,'Data Mercado'!$A$7:$I$300,5,0)),"ND")</f>
      </c>
      <c r="Q490" s="161" t="str">
        <f>IFERROR(IF($E490="","",IF($P490&gt;$E490,($E490/$P490)-1,"")),"")</f>
      </c>
      <c r="R490" s="159" t="str">
        <f t="shared" si="119"/>
        <v/>
      </c>
      <c r="S490" s="160" t="str">
        <f>IFERROR(IF($F490="","",VLOOKUP($F490,'Data Mercado'!$A$7:$I$300,6,0)),"ND")</f>
      </c>
      <c r="T490" s="161" t="str">
        <f>IFERROR(IF($E490="","",IF($S490&gt;$E490,($E490/$S490)-1,"")),"")</f>
      </c>
      <c r="U490" s="159" t="str">
        <f t="shared" si="121"/>
        <v/>
      </c>
      <c r="V490" s="160" t="str">
        <f>IFERROR(IF($F490="","",VLOOKUP($F490,'Data Mercado'!$A$7:$I$300,7,0)),"ND")</f>
      </c>
      <c r="W490" s="161" t="str">
        <f>IFERROR(IF($E490="","",IF($V490&gt;$E490,($E490/$V490)-1,"")),"")</f>
      </c>
      <c r="X490" s="159" t="str">
        <f t="shared" si="123"/>
        <v/>
      </c>
      <c r="Y490" s="160" t="str">
        <f>IFERROR(IF($F490="","",VLOOKUP($F490,'Data Mercado'!$A$7:$I$300,8,0)),"ND")</f>
      </c>
      <c r="Z490" s="161" t="str">
        <f>IFERROR(IF($E490="","",IF($Y490&gt;$E490,($E490/$Y490)-1,"")),"")</f>
      </c>
      <c r="AA490" s="159" t="str">
        <f t="shared" si="125"/>
        <v/>
      </c>
      <c r="AB490" s="160" t="str">
        <f>IFERROR(IF($F490="","",VLOOKUP($F490,'Data Mercado'!$A$7:$I$300,9,0)),"ND")</f>
      </c>
      <c r="AC490" s="161" t="str">
        <f>IFERROR(IF($E490="","",IF($AB490&gt;$E490,($E490/$AB490)-1,"")),"")</f>
      </c>
      <c r="AD490" s="159" t="str">
        <f t="shared" si="127"/>
        <v/>
      </c>
    </row>
    <row r="491" spans="1:30" s="162" customFormat="1" ht="19" customHeight="1">
      <c r="A491" s="164"/>
      <c r="B491" s="165"/>
      <c r="C491" s="143"/>
      <c r="D491" s="143"/>
      <c r="E491" s="196"/>
      <c r="F491" s="160"/>
      <c r="G491" s="160" t="str">
        <f>IFERROR(IF($F491="","",VLOOKUP($F491,'Data Mercado'!$A$7:$I$300,2,0)),"ND")</f>
      </c>
      <c r="H491" s="161" t="str">
        <f>IFERROR(IF($E491="","",IF($G491&gt;$E491,($E491/$G491)-1,"")),"")</f>
      </c>
      <c r="I491" s="159" t="str">
        <f t="shared" si="113"/>
        <v/>
      </c>
      <c r="J491" s="160" t="str">
        <f>IFERROR(IF($F491="","",VLOOKUP($F491,'Data Mercado'!$A$7:$I$300,3,0)),"ND")</f>
      </c>
      <c r="K491" s="161" t="str">
        <f>IFERROR(IF($E491="","",IF($J491&gt;$E491,($E491/$J491)-1,"")),"")</f>
      </c>
      <c r="L491" s="159" t="str">
        <f t="shared" si="115"/>
        <v/>
      </c>
      <c r="M491" s="160" t="str">
        <f>IFERROR(IF($F491="","",VLOOKUP($F491,'Data Mercado'!$A$7:$I$300,4,0)),"ND")</f>
      </c>
      <c r="N491" s="161" t="str">
        <f>IFERROR(IF($E491="","",IF($M491&gt;$E491,($E491/$M491)-1,"")),"")</f>
      </c>
      <c r="O491" s="159" t="str">
        <f t="shared" si="117"/>
        <v/>
      </c>
      <c r="P491" s="160" t="str">
        <f>IFERROR(IF($F491="","",VLOOKUP($F491,'Data Mercado'!$A$7:$I$300,5,0)),"ND")</f>
      </c>
      <c r="Q491" s="161" t="str">
        <f>IFERROR(IF($E491="","",IF($P491&gt;$E491,($E491/$P491)-1,"")),"")</f>
      </c>
      <c r="R491" s="159" t="str">
        <f t="shared" si="119"/>
        <v/>
      </c>
      <c r="S491" s="160" t="str">
        <f>IFERROR(IF($F491="","",VLOOKUP($F491,'Data Mercado'!$A$7:$I$300,6,0)),"ND")</f>
      </c>
      <c r="T491" s="161" t="str">
        <f>IFERROR(IF($E491="","",IF($S491&gt;$E491,($E491/$S491)-1,"")),"")</f>
      </c>
      <c r="U491" s="159" t="str">
        <f t="shared" si="121"/>
        <v/>
      </c>
      <c r="V491" s="160" t="str">
        <f>IFERROR(IF($F491="","",VLOOKUP($F491,'Data Mercado'!$A$7:$I$300,7,0)),"ND")</f>
      </c>
      <c r="W491" s="161" t="str">
        <f>IFERROR(IF($E491="","",IF($V491&gt;$E491,($E491/$V491)-1,"")),"")</f>
      </c>
      <c r="X491" s="159" t="str">
        <f t="shared" si="123"/>
        <v/>
      </c>
      <c r="Y491" s="160" t="str">
        <f>IFERROR(IF($F491="","",VLOOKUP($F491,'Data Mercado'!$A$7:$I$300,8,0)),"ND")</f>
      </c>
      <c r="Z491" s="161" t="str">
        <f>IFERROR(IF($E491="","",IF($Y491&gt;$E491,($E491/$Y491)-1,"")),"")</f>
      </c>
      <c r="AA491" s="159" t="str">
        <f t="shared" si="125"/>
        <v/>
      </c>
      <c r="AB491" s="160" t="str">
        <f>IFERROR(IF($F491="","",VLOOKUP($F491,'Data Mercado'!$A$7:$I$300,9,0)),"ND")</f>
      </c>
      <c r="AC491" s="161" t="str">
        <f>IFERROR(IF($E491="","",IF($AB491&gt;$E491,($E491/$AB491)-1,"")),"")</f>
      </c>
      <c r="AD491" s="159" t="str">
        <f t="shared" si="127"/>
        <v/>
      </c>
    </row>
    <row r="492" spans="1:30" s="162" customFormat="1" ht="19" customHeight="1">
      <c r="A492" s="164"/>
      <c r="B492" s="165"/>
      <c r="C492" s="143"/>
      <c r="D492" s="143"/>
      <c r="E492" s="196"/>
      <c r="F492" s="160"/>
      <c r="G492" s="160" t="str">
        <f>IFERROR(IF($F492="","",VLOOKUP($F492,'Data Mercado'!$A$7:$I$300,2,0)),"ND")</f>
      </c>
      <c r="H492" s="161" t="str">
        <f>IFERROR(IF($E492="","",IF($G492&gt;$E492,($E492/$G492)-1,"")),"")</f>
      </c>
      <c r="I492" s="159" t="str">
        <f t="shared" si="113"/>
        <v/>
      </c>
      <c r="J492" s="160" t="str">
        <f>IFERROR(IF($F492="","",VLOOKUP($F492,'Data Mercado'!$A$7:$I$300,3,0)),"ND")</f>
      </c>
      <c r="K492" s="161" t="str">
        <f>IFERROR(IF($E492="","",IF($J492&gt;$E492,($E492/$J492)-1,"")),"")</f>
      </c>
      <c r="L492" s="159" t="str">
        <f t="shared" si="115"/>
        <v/>
      </c>
      <c r="M492" s="160" t="str">
        <f>IFERROR(IF($F492="","",VLOOKUP($F492,'Data Mercado'!$A$7:$I$300,4,0)),"ND")</f>
      </c>
      <c r="N492" s="161" t="str">
        <f>IFERROR(IF($E492="","",IF($M492&gt;$E492,($E492/$M492)-1,"")),"")</f>
      </c>
      <c r="O492" s="159" t="str">
        <f t="shared" si="117"/>
        <v/>
      </c>
      <c r="P492" s="160" t="str">
        <f>IFERROR(IF($F492="","",VLOOKUP($F492,'Data Mercado'!$A$7:$I$300,5,0)),"ND")</f>
      </c>
      <c r="Q492" s="161" t="str">
        <f>IFERROR(IF($E492="","",IF($P492&gt;$E492,($E492/$P492)-1,"")),"")</f>
      </c>
      <c r="R492" s="159" t="str">
        <f t="shared" si="119"/>
        <v/>
      </c>
      <c r="S492" s="160" t="str">
        <f>IFERROR(IF($F492="","",VLOOKUP($F492,'Data Mercado'!$A$7:$I$300,6,0)),"ND")</f>
      </c>
      <c r="T492" s="161" t="str">
        <f>IFERROR(IF($E492="","",IF($S492&gt;$E492,($E492/$S492)-1,"")),"")</f>
      </c>
      <c r="U492" s="159" t="str">
        <f t="shared" si="121"/>
        <v/>
      </c>
      <c r="V492" s="160" t="str">
        <f>IFERROR(IF($F492="","",VLOOKUP($F492,'Data Mercado'!$A$7:$I$300,7,0)),"ND")</f>
      </c>
      <c r="W492" s="161" t="str">
        <f>IFERROR(IF($E492="","",IF($V492&gt;$E492,($E492/$V492)-1,"")),"")</f>
      </c>
      <c r="X492" s="159" t="str">
        <f t="shared" si="123"/>
        <v/>
      </c>
      <c r="Y492" s="160" t="str">
        <f>IFERROR(IF($F492="","",VLOOKUP($F492,'Data Mercado'!$A$7:$I$300,8,0)),"ND")</f>
      </c>
      <c r="Z492" s="161" t="str">
        <f>IFERROR(IF($E492="","",IF($Y492&gt;$E492,($E492/$Y492)-1,"")),"")</f>
      </c>
      <c r="AA492" s="159" t="str">
        <f t="shared" si="125"/>
        <v/>
      </c>
      <c r="AB492" s="160" t="str">
        <f>IFERROR(IF($F492="","",VLOOKUP($F492,'Data Mercado'!$A$7:$I$300,9,0)),"ND")</f>
      </c>
      <c r="AC492" s="161" t="str">
        <f>IFERROR(IF($E492="","",IF($AB492&gt;$E492,($E492/$AB492)-1,"")),"")</f>
      </c>
      <c r="AD492" s="159" t="str">
        <f t="shared" si="127"/>
        <v/>
      </c>
    </row>
    <row r="493" spans="1:30" s="162" customFormat="1" ht="19" customHeight="1">
      <c r="A493" s="164"/>
      <c r="B493" s="165"/>
      <c r="C493" s="143"/>
      <c r="D493" s="143"/>
      <c r="E493" s="196"/>
      <c r="F493" s="160"/>
      <c r="G493" s="160" t="str">
        <f>IFERROR(IF($F493="","",VLOOKUP($F493,'Data Mercado'!$A$7:$I$300,2,0)),"ND")</f>
      </c>
      <c r="H493" s="161" t="str">
        <f>IFERROR(IF($E493="","",IF($G493&gt;$E493,($E493/$G493)-1,"")),"")</f>
      </c>
      <c r="I493" s="159" t="str">
        <f t="shared" si="113"/>
        <v/>
      </c>
      <c r="J493" s="160" t="str">
        <f>IFERROR(IF($F493="","",VLOOKUP($F493,'Data Mercado'!$A$7:$I$300,3,0)),"ND")</f>
      </c>
      <c r="K493" s="161" t="str">
        <f>IFERROR(IF($E493="","",IF($J493&gt;$E493,($E493/$J493)-1,"")),"")</f>
      </c>
      <c r="L493" s="159" t="str">
        <f t="shared" si="115"/>
        <v/>
      </c>
      <c r="M493" s="160" t="str">
        <f>IFERROR(IF($F493="","",VLOOKUP($F493,'Data Mercado'!$A$7:$I$300,4,0)),"ND")</f>
      </c>
      <c r="N493" s="161" t="str">
        <f>IFERROR(IF($E493="","",IF($M493&gt;$E493,($E493/$M493)-1,"")),"")</f>
      </c>
      <c r="O493" s="159" t="str">
        <f t="shared" si="117"/>
        <v/>
      </c>
      <c r="P493" s="160" t="str">
        <f>IFERROR(IF($F493="","",VLOOKUP($F493,'Data Mercado'!$A$7:$I$300,5,0)),"ND")</f>
      </c>
      <c r="Q493" s="161" t="str">
        <f>IFERROR(IF($E493="","",IF($P493&gt;$E493,($E493/$P493)-1,"")),"")</f>
      </c>
      <c r="R493" s="159" t="str">
        <f t="shared" si="119"/>
        <v/>
      </c>
      <c r="S493" s="160" t="str">
        <f>IFERROR(IF($F493="","",VLOOKUP($F493,'Data Mercado'!$A$7:$I$300,6,0)),"ND")</f>
      </c>
      <c r="T493" s="161" t="str">
        <f>IFERROR(IF($E493="","",IF($S493&gt;$E493,($E493/$S493)-1,"")),"")</f>
      </c>
      <c r="U493" s="159" t="str">
        <f t="shared" si="121"/>
        <v/>
      </c>
      <c r="V493" s="160" t="str">
        <f>IFERROR(IF($F493="","",VLOOKUP($F493,'Data Mercado'!$A$7:$I$300,7,0)),"ND")</f>
      </c>
      <c r="W493" s="161" t="str">
        <f>IFERROR(IF($E493="","",IF($V493&gt;$E493,($E493/$V493)-1,"")),"")</f>
      </c>
      <c r="X493" s="159" t="str">
        <f t="shared" si="123"/>
        <v/>
      </c>
      <c r="Y493" s="160" t="str">
        <f>IFERROR(IF($F493="","",VLOOKUP($F493,'Data Mercado'!$A$7:$I$300,8,0)),"ND")</f>
      </c>
      <c r="Z493" s="161" t="str">
        <f>IFERROR(IF($E493="","",IF($Y493&gt;$E493,($E493/$Y493)-1,"")),"")</f>
      </c>
      <c r="AA493" s="159" t="str">
        <f t="shared" si="125"/>
        <v/>
      </c>
      <c r="AB493" s="160" t="str">
        <f>IFERROR(IF($F493="","",VLOOKUP($F493,'Data Mercado'!$A$7:$I$300,9,0)),"ND")</f>
      </c>
      <c r="AC493" s="161" t="str">
        <f>IFERROR(IF($E493="","",IF($AB493&gt;$E493,($E493/$AB493)-1,"")),"")</f>
      </c>
      <c r="AD493" s="159" t="str">
        <f t="shared" si="127"/>
        <v/>
      </c>
    </row>
    <row r="494" spans="1:30" s="162" customFormat="1" ht="19" customHeight="1">
      <c r="A494" s="164"/>
      <c r="B494" s="165"/>
      <c r="C494" s="143"/>
      <c r="D494" s="143"/>
      <c r="E494" s="196"/>
      <c r="F494" s="160"/>
      <c r="G494" s="160" t="str">
        <f>IFERROR(IF($F494="","",VLOOKUP($F494,'Data Mercado'!$A$7:$I$300,2,0)),"ND")</f>
      </c>
      <c r="H494" s="161" t="str">
        <f>IFERROR(IF($E494="","",IF($G494&gt;$E494,($E494/$G494)-1,"")),"")</f>
      </c>
      <c r="I494" s="159" t="str">
        <f t="shared" si="113"/>
        <v/>
      </c>
      <c r="J494" s="160" t="str">
        <f>IFERROR(IF($F494="","",VLOOKUP($F494,'Data Mercado'!$A$7:$I$300,3,0)),"ND")</f>
      </c>
      <c r="K494" s="161" t="str">
        <f>IFERROR(IF($E494="","",IF($J494&gt;$E494,($E494/$J494)-1,"")),"")</f>
      </c>
      <c r="L494" s="159" t="str">
        <f t="shared" si="115"/>
        <v/>
      </c>
      <c r="M494" s="160" t="str">
        <f>IFERROR(IF($F494="","",VLOOKUP($F494,'Data Mercado'!$A$7:$I$300,4,0)),"ND")</f>
      </c>
      <c r="N494" s="161" t="str">
        <f>IFERROR(IF($E494="","",IF($M494&gt;$E494,($E494/$M494)-1,"")),"")</f>
      </c>
      <c r="O494" s="159" t="str">
        <f t="shared" si="117"/>
        <v/>
      </c>
      <c r="P494" s="160" t="str">
        <f>IFERROR(IF($F494="","",VLOOKUP($F494,'Data Mercado'!$A$7:$I$300,5,0)),"ND")</f>
      </c>
      <c r="Q494" s="161" t="str">
        <f>IFERROR(IF($E494="","",IF($P494&gt;$E494,($E494/$P494)-1,"")),"")</f>
      </c>
      <c r="R494" s="159" t="str">
        <f t="shared" si="119"/>
        <v/>
      </c>
      <c r="S494" s="160" t="str">
        <f>IFERROR(IF($F494="","",VLOOKUP($F494,'Data Mercado'!$A$7:$I$300,6,0)),"ND")</f>
      </c>
      <c r="T494" s="161" t="str">
        <f>IFERROR(IF($E494="","",IF($S494&gt;$E494,($E494/$S494)-1,"")),"")</f>
      </c>
      <c r="U494" s="159" t="str">
        <f t="shared" si="121"/>
        <v/>
      </c>
      <c r="V494" s="160" t="str">
        <f>IFERROR(IF($F494="","",VLOOKUP($F494,'Data Mercado'!$A$7:$I$300,7,0)),"ND")</f>
      </c>
      <c r="W494" s="161" t="str">
        <f>IFERROR(IF($E494="","",IF($V494&gt;$E494,($E494/$V494)-1,"")),"")</f>
      </c>
      <c r="X494" s="159" t="str">
        <f t="shared" si="123"/>
        <v/>
      </c>
      <c r="Y494" s="160" t="str">
        <f>IFERROR(IF($F494="","",VLOOKUP($F494,'Data Mercado'!$A$7:$I$300,8,0)),"ND")</f>
      </c>
      <c r="Z494" s="161" t="str">
        <f>IFERROR(IF($E494="","",IF($Y494&gt;$E494,($E494/$Y494)-1,"")),"")</f>
      </c>
      <c r="AA494" s="159" t="str">
        <f t="shared" si="125"/>
        <v/>
      </c>
      <c r="AB494" s="160" t="str">
        <f>IFERROR(IF($F494="","",VLOOKUP($F494,'Data Mercado'!$A$7:$I$300,9,0)),"ND")</f>
      </c>
      <c r="AC494" s="161" t="str">
        <f>IFERROR(IF($E494="","",IF($AB494&gt;$E494,($E494/$AB494)-1,"")),"")</f>
      </c>
      <c r="AD494" s="159" t="str">
        <f t="shared" si="127"/>
        <v/>
      </c>
    </row>
    <row r="495" spans="1:30" s="162" customFormat="1" ht="19" customHeight="1">
      <c r="A495" s="164"/>
      <c r="B495" s="165"/>
      <c r="C495" s="143"/>
      <c r="D495" s="143"/>
      <c r="E495" s="196"/>
      <c r="F495" s="160"/>
      <c r="G495" s="160" t="str">
        <f>IFERROR(IF($F495="","",VLOOKUP($F495,'Data Mercado'!$A$7:$I$300,2,0)),"ND")</f>
      </c>
      <c r="H495" s="161" t="str">
        <f>IFERROR(IF($E495="","",IF($G495&gt;$E495,($E495/$G495)-1,"")),"")</f>
      </c>
      <c r="I495" s="159" t="str">
        <f t="shared" si="113"/>
        <v/>
      </c>
      <c r="J495" s="160" t="str">
        <f>IFERROR(IF($F495="","",VLOOKUP($F495,'Data Mercado'!$A$7:$I$300,3,0)),"ND")</f>
      </c>
      <c r="K495" s="161" t="str">
        <f>IFERROR(IF($E495="","",IF($J495&gt;$E495,($E495/$J495)-1,"")),"")</f>
      </c>
      <c r="L495" s="159" t="str">
        <f t="shared" si="115"/>
        <v/>
      </c>
      <c r="M495" s="160" t="str">
        <f>IFERROR(IF($F495="","",VLOOKUP($F495,'Data Mercado'!$A$7:$I$300,4,0)),"ND")</f>
      </c>
      <c r="N495" s="161" t="str">
        <f>IFERROR(IF($E495="","",IF($M495&gt;$E495,($E495/$M495)-1,"")),"")</f>
      </c>
      <c r="O495" s="159" t="str">
        <f t="shared" si="117"/>
        <v/>
      </c>
      <c r="P495" s="160" t="str">
        <f>IFERROR(IF($F495="","",VLOOKUP($F495,'Data Mercado'!$A$7:$I$300,5,0)),"ND")</f>
      </c>
      <c r="Q495" s="161" t="str">
        <f>IFERROR(IF($E495="","",IF($P495&gt;$E495,($E495/$P495)-1,"")),"")</f>
      </c>
      <c r="R495" s="159" t="str">
        <f t="shared" si="119"/>
        <v/>
      </c>
      <c r="S495" s="160" t="str">
        <f>IFERROR(IF($F495="","",VLOOKUP($F495,'Data Mercado'!$A$7:$I$300,6,0)),"ND")</f>
      </c>
      <c r="T495" s="161" t="str">
        <f>IFERROR(IF($E495="","",IF($S495&gt;$E495,($E495/$S495)-1,"")),"")</f>
      </c>
      <c r="U495" s="159" t="str">
        <f t="shared" si="121"/>
        <v/>
      </c>
      <c r="V495" s="160" t="str">
        <f>IFERROR(IF($F495="","",VLOOKUP($F495,'Data Mercado'!$A$7:$I$300,7,0)),"ND")</f>
      </c>
      <c r="W495" s="161" t="str">
        <f>IFERROR(IF($E495="","",IF($V495&gt;$E495,($E495/$V495)-1,"")),"")</f>
      </c>
      <c r="X495" s="159" t="str">
        <f t="shared" si="123"/>
        <v/>
      </c>
      <c r="Y495" s="160" t="str">
        <f>IFERROR(IF($F495="","",VLOOKUP($F495,'Data Mercado'!$A$7:$I$300,8,0)),"ND")</f>
      </c>
      <c r="Z495" s="161" t="str">
        <f>IFERROR(IF($E495="","",IF($Y495&gt;$E495,($E495/$Y495)-1,"")),"")</f>
      </c>
      <c r="AA495" s="159" t="str">
        <f t="shared" si="125"/>
        <v/>
      </c>
      <c r="AB495" s="160" t="str">
        <f>IFERROR(IF($F495="","",VLOOKUP($F495,'Data Mercado'!$A$7:$I$300,9,0)),"ND")</f>
      </c>
      <c r="AC495" s="161" t="str">
        <f>IFERROR(IF($E495="","",IF($AB495&gt;$E495,($E495/$AB495)-1,"")),"")</f>
      </c>
      <c r="AD495" s="159" t="str">
        <f t="shared" si="127"/>
        <v/>
      </c>
    </row>
    <row r="496" spans="1:30" s="162" customFormat="1" ht="19" customHeight="1">
      <c r="A496" s="164"/>
      <c r="B496" s="165"/>
      <c r="C496" s="143"/>
      <c r="D496" s="143"/>
      <c r="E496" s="196"/>
      <c r="F496" s="160"/>
      <c r="G496" s="160" t="str">
        <f>IFERROR(IF($F496="","",VLOOKUP($F496,'Data Mercado'!$A$7:$I$300,2,0)),"ND")</f>
      </c>
      <c r="H496" s="161" t="str">
        <f>IFERROR(IF($E496="","",IF($G496&gt;$E496,($E496/$G496)-1,"")),"")</f>
      </c>
      <c r="I496" s="159" t="str">
        <f t="shared" si="113"/>
        <v/>
      </c>
      <c r="J496" s="160" t="str">
        <f>IFERROR(IF($F496="","",VLOOKUP($F496,'Data Mercado'!$A$7:$I$300,3,0)),"ND")</f>
      </c>
      <c r="K496" s="161" t="str">
        <f>IFERROR(IF($E496="","",IF($J496&gt;$E496,($E496/$J496)-1,"")),"")</f>
      </c>
      <c r="L496" s="159" t="str">
        <f t="shared" si="115"/>
        <v/>
      </c>
      <c r="M496" s="160" t="str">
        <f>IFERROR(IF($F496="","",VLOOKUP($F496,'Data Mercado'!$A$7:$I$300,4,0)),"ND")</f>
      </c>
      <c r="N496" s="161" t="str">
        <f>IFERROR(IF($E496="","",IF($M496&gt;$E496,($E496/$M496)-1,"")),"")</f>
      </c>
      <c r="O496" s="159" t="str">
        <f t="shared" si="117"/>
        <v/>
      </c>
      <c r="P496" s="160" t="str">
        <f>IFERROR(IF($F496="","",VLOOKUP($F496,'Data Mercado'!$A$7:$I$300,5,0)),"ND")</f>
      </c>
      <c r="Q496" s="161" t="str">
        <f>IFERROR(IF($E496="","",IF($P496&gt;$E496,($E496/$P496)-1,"")),"")</f>
      </c>
      <c r="R496" s="159" t="str">
        <f t="shared" si="119"/>
        <v/>
      </c>
      <c r="S496" s="160" t="str">
        <f>IFERROR(IF($F496="","",VLOOKUP($F496,'Data Mercado'!$A$7:$I$300,6,0)),"ND")</f>
      </c>
      <c r="T496" s="161" t="str">
        <f>IFERROR(IF($E496="","",IF($S496&gt;$E496,($E496/$S496)-1,"")),"")</f>
      </c>
      <c r="U496" s="159" t="str">
        <f t="shared" si="121"/>
        <v/>
      </c>
      <c r="V496" s="160" t="str">
        <f>IFERROR(IF($F496="","",VLOOKUP($F496,'Data Mercado'!$A$7:$I$300,7,0)),"ND")</f>
      </c>
      <c r="W496" s="161" t="str">
        <f>IFERROR(IF($E496="","",IF($V496&gt;$E496,($E496/$V496)-1,"")),"")</f>
      </c>
      <c r="X496" s="159" t="str">
        <f t="shared" si="123"/>
        <v/>
      </c>
      <c r="Y496" s="160" t="str">
        <f>IFERROR(IF($F496="","",VLOOKUP($F496,'Data Mercado'!$A$7:$I$300,8,0)),"ND")</f>
      </c>
      <c r="Z496" s="161" t="str">
        <f>IFERROR(IF($E496="","",IF($Y496&gt;$E496,($E496/$Y496)-1,"")),"")</f>
      </c>
      <c r="AA496" s="159" t="str">
        <f t="shared" si="125"/>
        <v/>
      </c>
      <c r="AB496" s="160" t="str">
        <f>IFERROR(IF($F496="","",VLOOKUP($F496,'Data Mercado'!$A$7:$I$300,9,0)),"ND")</f>
      </c>
      <c r="AC496" s="161" t="str">
        <f>IFERROR(IF($E496="","",IF($AB496&gt;$E496,($E496/$AB496)-1,"")),"")</f>
      </c>
      <c r="AD496" s="159" t="str">
        <f t="shared" si="127"/>
        <v/>
      </c>
    </row>
    <row r="497" spans="1:30" s="162" customFormat="1" ht="19" customHeight="1">
      <c r="A497" s="164"/>
      <c r="B497" s="165"/>
      <c r="C497" s="143"/>
      <c r="D497" s="143"/>
      <c r="E497" s="196"/>
      <c r="F497" s="160"/>
      <c r="G497" s="160" t="str">
        <f>IFERROR(IF($F497="","",VLOOKUP($F497,'Data Mercado'!$A$7:$I$300,2,0)),"ND")</f>
      </c>
      <c r="H497" s="161" t="str">
        <f>IFERROR(IF($E497="","",IF($G497&gt;$E497,($E497/$G497)-1,"")),"")</f>
      </c>
      <c r="I497" s="159" t="str">
        <f t="shared" si="113"/>
        <v/>
      </c>
      <c r="J497" s="160" t="str">
        <f>IFERROR(IF($F497="","",VLOOKUP($F497,'Data Mercado'!$A$7:$I$300,3,0)),"ND")</f>
      </c>
      <c r="K497" s="161" t="str">
        <f>IFERROR(IF($E497="","",IF($J497&gt;$E497,($E497/$J497)-1,"")),"")</f>
      </c>
      <c r="L497" s="159" t="str">
        <f t="shared" si="115"/>
        <v/>
      </c>
      <c r="M497" s="160" t="str">
        <f>IFERROR(IF($F497="","",VLOOKUP($F497,'Data Mercado'!$A$7:$I$300,4,0)),"ND")</f>
      </c>
      <c r="N497" s="161" t="str">
        <f>IFERROR(IF($E497="","",IF($M497&gt;$E497,($E497/$M497)-1,"")),"")</f>
      </c>
      <c r="O497" s="159" t="str">
        <f t="shared" si="117"/>
        <v/>
      </c>
      <c r="P497" s="160" t="str">
        <f>IFERROR(IF($F497="","",VLOOKUP($F497,'Data Mercado'!$A$7:$I$300,5,0)),"ND")</f>
      </c>
      <c r="Q497" s="161" t="str">
        <f>IFERROR(IF($E497="","",IF($P497&gt;$E497,($E497/$P497)-1,"")),"")</f>
      </c>
      <c r="R497" s="159" t="str">
        <f t="shared" si="119"/>
        <v/>
      </c>
      <c r="S497" s="160" t="str">
        <f>IFERROR(IF($F497="","",VLOOKUP($F497,'Data Mercado'!$A$7:$I$300,6,0)),"ND")</f>
      </c>
      <c r="T497" s="161" t="str">
        <f>IFERROR(IF($E497="","",IF($S497&gt;$E497,($E497/$S497)-1,"")),"")</f>
      </c>
      <c r="U497" s="159" t="str">
        <f t="shared" si="121"/>
        <v/>
      </c>
      <c r="V497" s="160" t="str">
        <f>IFERROR(IF($F497="","",VLOOKUP($F497,'Data Mercado'!$A$7:$I$300,7,0)),"ND")</f>
      </c>
      <c r="W497" s="161" t="str">
        <f>IFERROR(IF($E497="","",IF($V497&gt;$E497,($E497/$V497)-1,"")),"")</f>
      </c>
      <c r="X497" s="159" t="str">
        <f t="shared" si="123"/>
        <v/>
      </c>
      <c r="Y497" s="160" t="str">
        <f>IFERROR(IF($F497="","",VLOOKUP($F497,'Data Mercado'!$A$7:$I$300,8,0)),"ND")</f>
      </c>
      <c r="Z497" s="161" t="str">
        <f>IFERROR(IF($E497="","",IF($Y497&gt;$E497,($E497/$Y497)-1,"")),"")</f>
      </c>
      <c r="AA497" s="159" t="str">
        <f t="shared" si="125"/>
        <v/>
      </c>
      <c r="AB497" s="160" t="str">
        <f>IFERROR(IF($F497="","",VLOOKUP($F497,'Data Mercado'!$A$7:$I$300,9,0)),"ND")</f>
      </c>
      <c r="AC497" s="161" t="str">
        <f>IFERROR(IF($E497="","",IF($AB497&gt;$E497,($E497/$AB497)-1,"")),"")</f>
      </c>
      <c r="AD497" s="159" t="str">
        <f t="shared" si="127"/>
        <v/>
      </c>
    </row>
    <row r="498" spans="1:30" s="162" customFormat="1" ht="19" customHeight="1">
      <c r="A498" s="164"/>
      <c r="B498" s="165"/>
      <c r="C498" s="143"/>
      <c r="D498" s="143"/>
      <c r="E498" s="196"/>
      <c r="F498" s="160"/>
      <c r="G498" s="160" t="str">
        <f>IFERROR(IF($F498="","",VLOOKUP($F498,'Data Mercado'!$A$7:$I$300,2,0)),"ND")</f>
      </c>
      <c r="H498" s="161" t="str">
        <f>IFERROR(IF($E498="","",IF($G498&gt;$E498,($E498/$G498)-1,"")),"")</f>
      </c>
      <c r="I498" s="159" t="str">
        <f t="shared" si="113"/>
        <v/>
      </c>
      <c r="J498" s="160" t="str">
        <f>IFERROR(IF($F498="","",VLOOKUP($F498,'Data Mercado'!$A$7:$I$300,3,0)),"ND")</f>
      </c>
      <c r="K498" s="161" t="str">
        <f>IFERROR(IF($E498="","",IF($J498&gt;$E498,($E498/$J498)-1,"")),"")</f>
      </c>
      <c r="L498" s="159" t="str">
        <f t="shared" si="115"/>
        <v/>
      </c>
      <c r="M498" s="160" t="str">
        <f>IFERROR(IF($F498="","",VLOOKUP($F498,'Data Mercado'!$A$7:$I$300,4,0)),"ND")</f>
      </c>
      <c r="N498" s="161" t="str">
        <f>IFERROR(IF($E498="","",IF($M498&gt;$E498,($E498/$M498)-1,"")),"")</f>
      </c>
      <c r="O498" s="159" t="str">
        <f t="shared" si="117"/>
        <v/>
      </c>
      <c r="P498" s="160" t="str">
        <f>IFERROR(IF($F498="","",VLOOKUP($F498,'Data Mercado'!$A$7:$I$300,5,0)),"ND")</f>
      </c>
      <c r="Q498" s="161" t="str">
        <f>IFERROR(IF($E498="","",IF($P498&gt;$E498,($E498/$P498)-1,"")),"")</f>
      </c>
      <c r="R498" s="159" t="str">
        <f t="shared" si="119"/>
        <v/>
      </c>
      <c r="S498" s="160" t="str">
        <f>IFERROR(IF($F498="","",VLOOKUP($F498,'Data Mercado'!$A$7:$I$300,6,0)),"ND")</f>
      </c>
      <c r="T498" s="161" t="str">
        <f>IFERROR(IF($E498="","",IF($S498&gt;$E498,($E498/$S498)-1,"")),"")</f>
      </c>
      <c r="U498" s="159" t="str">
        <f t="shared" si="121"/>
        <v/>
      </c>
      <c r="V498" s="160" t="str">
        <f>IFERROR(IF($F498="","",VLOOKUP($F498,'Data Mercado'!$A$7:$I$300,7,0)),"ND")</f>
      </c>
      <c r="W498" s="161" t="str">
        <f>IFERROR(IF($E498="","",IF($V498&gt;$E498,($E498/$V498)-1,"")),"")</f>
      </c>
      <c r="X498" s="159" t="str">
        <f t="shared" si="123"/>
        <v/>
      </c>
      <c r="Y498" s="160" t="str">
        <f>IFERROR(IF($F498="","",VLOOKUP($F498,'Data Mercado'!$A$7:$I$300,8,0)),"ND")</f>
      </c>
      <c r="Z498" s="161" t="str">
        <f>IFERROR(IF($E498="","",IF($Y498&gt;$E498,($E498/$Y498)-1,"")),"")</f>
      </c>
      <c r="AA498" s="159" t="str">
        <f t="shared" si="125"/>
        <v/>
      </c>
      <c r="AB498" s="160" t="str">
        <f>IFERROR(IF($F498="","",VLOOKUP($F498,'Data Mercado'!$A$7:$I$300,9,0)),"ND")</f>
      </c>
      <c r="AC498" s="161" t="str">
        <f>IFERROR(IF($E498="","",IF($AB498&gt;$E498,($E498/$AB498)-1,"")),"")</f>
      </c>
      <c r="AD498" s="159" t="str">
        <f t="shared" si="127"/>
        <v/>
      </c>
    </row>
    <row r="499" spans="1:30" s="162" customFormat="1" ht="19" customHeight="1">
      <c r="A499" s="164"/>
      <c r="B499" s="165"/>
      <c r="C499" s="143"/>
      <c r="D499" s="143"/>
      <c r="E499" s="196"/>
      <c r="F499" s="160"/>
      <c r="G499" s="160" t="str">
        <f>IFERROR(IF($F499="","",VLOOKUP($F499,'Data Mercado'!$A$7:$I$300,2,0)),"ND")</f>
      </c>
      <c r="H499" s="161" t="str">
        <f>IFERROR(IF($E499="","",IF($G499&gt;$E499,($E499/$G499)-1,"")),"")</f>
      </c>
      <c r="I499" s="159" t="str">
        <f t="shared" si="113"/>
        <v/>
      </c>
      <c r="J499" s="160" t="str">
        <f>IFERROR(IF($F499="","",VLOOKUP($F499,'Data Mercado'!$A$7:$I$300,3,0)),"ND")</f>
      </c>
      <c r="K499" s="161" t="str">
        <f>IFERROR(IF($E499="","",IF($J499&gt;$E499,($E499/$J499)-1,"")),"")</f>
      </c>
      <c r="L499" s="159" t="str">
        <f t="shared" si="115"/>
        <v/>
      </c>
      <c r="M499" s="160" t="str">
        <f>IFERROR(IF($F499="","",VLOOKUP($F499,'Data Mercado'!$A$7:$I$300,4,0)),"ND")</f>
      </c>
      <c r="N499" s="161" t="str">
        <f>IFERROR(IF($E499="","",IF($M499&gt;$E499,($E499/$M499)-1,"")),"")</f>
      </c>
      <c r="O499" s="159" t="str">
        <f t="shared" si="117"/>
        <v/>
      </c>
      <c r="P499" s="160" t="str">
        <f>IFERROR(IF($F499="","",VLOOKUP($F499,'Data Mercado'!$A$7:$I$300,5,0)),"ND")</f>
      </c>
      <c r="Q499" s="161" t="str">
        <f>IFERROR(IF($E499="","",IF($P499&gt;$E499,($E499/$P499)-1,"")),"")</f>
      </c>
      <c r="R499" s="159" t="str">
        <f t="shared" si="119"/>
        <v/>
      </c>
      <c r="S499" s="160" t="str">
        <f>IFERROR(IF($F499="","",VLOOKUP($F499,'Data Mercado'!$A$7:$I$300,6,0)),"ND")</f>
      </c>
      <c r="T499" s="161" t="str">
        <f>IFERROR(IF($E499="","",IF($S499&gt;$E499,($E499/$S499)-1,"")),"")</f>
      </c>
      <c r="U499" s="159" t="str">
        <f t="shared" si="121"/>
        <v/>
      </c>
      <c r="V499" s="160" t="str">
        <f>IFERROR(IF($F499="","",VLOOKUP($F499,'Data Mercado'!$A$7:$I$300,7,0)),"ND")</f>
      </c>
      <c r="W499" s="161" t="str">
        <f>IFERROR(IF($E499="","",IF($V499&gt;$E499,($E499/$V499)-1,"")),"")</f>
      </c>
      <c r="X499" s="159" t="str">
        <f t="shared" si="123"/>
        <v/>
      </c>
      <c r="Y499" s="160" t="str">
        <f>IFERROR(IF($F499="","",VLOOKUP($F499,'Data Mercado'!$A$7:$I$300,8,0)),"ND")</f>
      </c>
      <c r="Z499" s="161" t="str">
        <f>IFERROR(IF($E499="","",IF($Y499&gt;$E499,($E499/$Y499)-1,"")),"")</f>
      </c>
      <c r="AA499" s="159" t="str">
        <f t="shared" si="125"/>
        <v/>
      </c>
      <c r="AB499" s="160" t="str">
        <f>IFERROR(IF($F499="","",VLOOKUP($F499,'Data Mercado'!$A$7:$I$300,9,0)),"ND")</f>
      </c>
      <c r="AC499" s="161" t="str">
        <f>IFERROR(IF($E499="","",IF($AB499&gt;$E499,($E499/$AB499)-1,"")),"")</f>
      </c>
      <c r="AD499" s="159" t="str">
        <f t="shared" si="127"/>
        <v/>
      </c>
    </row>
    <row r="500" spans="1:30" s="162" customFormat="1" ht="19" customHeight="1">
      <c r="A500" s="164"/>
      <c r="B500" s="165"/>
      <c r="C500" s="143"/>
      <c r="D500" s="143"/>
      <c r="E500" s="196"/>
      <c r="F500" s="160"/>
      <c r="G500" s="160" t="str">
        <f>IFERROR(IF($F500="","",VLOOKUP($F500,'Data Mercado'!$A$7:$I$300,2,0)),"ND")</f>
      </c>
      <c r="H500" s="161" t="str">
        <f>IFERROR(IF($E500="","",IF($G500&gt;$E500,($E500/$G500)-1,"")),"")</f>
      </c>
      <c r="I500" s="159" t="str">
        <f t="shared" si="113"/>
        <v/>
      </c>
      <c r="J500" s="160" t="str">
        <f>IFERROR(IF($F500="","",VLOOKUP($F500,'Data Mercado'!$A$7:$I$300,3,0)),"ND")</f>
      </c>
      <c r="K500" s="161" t="str">
        <f>IFERROR(IF($E500="","",IF($J500&gt;$E500,($E500/$J500)-1,"")),"")</f>
      </c>
      <c r="L500" s="159" t="str">
        <f t="shared" si="115"/>
        <v/>
      </c>
      <c r="M500" s="160" t="str">
        <f>IFERROR(IF($F500="","",VLOOKUP($F500,'Data Mercado'!$A$7:$I$300,4,0)),"ND")</f>
      </c>
      <c r="N500" s="161" t="str">
        <f>IFERROR(IF($E500="","",IF($M500&gt;$E500,($E500/$M500)-1,"")),"")</f>
      </c>
      <c r="O500" s="159" t="str">
        <f t="shared" si="117"/>
        <v/>
      </c>
      <c r="P500" s="160" t="str">
        <f>IFERROR(IF($F500="","",VLOOKUP($F500,'Data Mercado'!$A$7:$I$300,5,0)),"ND")</f>
      </c>
      <c r="Q500" s="161" t="str">
        <f>IFERROR(IF($E500="","",IF($P500&gt;$E500,($E500/$P500)-1,"")),"")</f>
      </c>
      <c r="R500" s="159" t="str">
        <f t="shared" si="119"/>
        <v/>
      </c>
      <c r="S500" s="160" t="str">
        <f>IFERROR(IF($F500="","",VLOOKUP($F500,'Data Mercado'!$A$7:$I$300,6,0)),"ND")</f>
      </c>
      <c r="T500" s="161" t="str">
        <f>IFERROR(IF($E500="","",IF($S500&gt;$E500,($E500/$S500)-1,"")),"")</f>
      </c>
      <c r="U500" s="159" t="str">
        <f t="shared" si="121"/>
        <v/>
      </c>
      <c r="V500" s="160" t="str">
        <f>IFERROR(IF($F500="","",VLOOKUP($F500,'Data Mercado'!$A$7:$I$300,7,0)),"ND")</f>
      </c>
      <c r="W500" s="161" t="str">
        <f>IFERROR(IF($E500="","",IF($V500&gt;$E500,($E500/$V500)-1,"")),"")</f>
      </c>
      <c r="X500" s="159" t="str">
        <f t="shared" si="123"/>
        <v/>
      </c>
      <c r="Y500" s="160" t="str">
        <f>IFERROR(IF($F500="","",VLOOKUP($F500,'Data Mercado'!$A$7:$I$300,8,0)),"ND")</f>
      </c>
      <c r="Z500" s="161" t="str">
        <f>IFERROR(IF($E500="","",IF($Y500&gt;$E500,($E500/$Y500)-1,"")),"")</f>
      </c>
      <c r="AA500" s="159" t="str">
        <f t="shared" si="125"/>
        <v/>
      </c>
      <c r="AB500" s="160" t="str">
        <f>IFERROR(IF($F500="","",VLOOKUP($F500,'Data Mercado'!$A$7:$I$300,9,0)),"ND")</f>
      </c>
      <c r="AC500" s="161" t="str">
        <f>IFERROR(IF($E500="","",IF($AB500&gt;$E500,($E500/$AB500)-1,"")),"")</f>
      </c>
      <c r="AD500" s="159" t="str">
        <f t="shared" si="127"/>
        <v/>
      </c>
    </row>
    <row r="501" spans="1:30" s="162" customFormat="1" ht="19" customHeight="1">
      <c r="A501" s="164"/>
      <c r="B501" s="165"/>
      <c r="C501" s="143"/>
      <c r="D501" s="143"/>
      <c r="E501" s="196"/>
      <c r="F501" s="160"/>
      <c r="G501" s="160" t="str">
        <f>IFERROR(IF($F501="","",VLOOKUP($F501,'Data Mercado'!$A$7:$I$300,2,0)),"ND")</f>
      </c>
      <c r="H501" s="161" t="str">
        <f>IFERROR(IF($E501="","",IF($G501&gt;$E501,($E501/$G501)-1,"")),"")</f>
      </c>
      <c r="I501" s="159" t="str">
        <f t="shared" si="113"/>
        <v/>
      </c>
      <c r="J501" s="160" t="str">
        <f>IFERROR(IF($F501="","",VLOOKUP($F501,'Data Mercado'!$A$7:$I$300,3,0)),"ND")</f>
      </c>
      <c r="K501" s="161" t="str">
        <f>IFERROR(IF($E501="","",IF($J501&gt;$E501,($E501/$J501)-1,"")),"")</f>
      </c>
      <c r="L501" s="159" t="str">
        <f t="shared" si="115"/>
        <v/>
      </c>
      <c r="M501" s="160" t="str">
        <f>IFERROR(IF($F501="","",VLOOKUP($F501,'Data Mercado'!$A$7:$I$300,4,0)),"ND")</f>
      </c>
      <c r="N501" s="161" t="str">
        <f>IFERROR(IF($E501="","",IF($M501&gt;$E501,($E501/$M501)-1,"")),"")</f>
      </c>
      <c r="O501" s="159" t="str">
        <f t="shared" si="117"/>
        <v/>
      </c>
      <c r="P501" s="160" t="str">
        <f>IFERROR(IF($F501="","",VLOOKUP($F501,'Data Mercado'!$A$7:$I$300,5,0)),"ND")</f>
      </c>
      <c r="Q501" s="161" t="str">
        <f>IFERROR(IF($E501="","",IF($P501&gt;$E501,($E501/$P501)-1,"")),"")</f>
      </c>
      <c r="R501" s="159" t="str">
        <f t="shared" si="119"/>
        <v/>
      </c>
      <c r="S501" s="160" t="str">
        <f>IFERROR(IF($F501="","",VLOOKUP($F501,'Data Mercado'!$A$7:$I$300,6,0)),"ND")</f>
      </c>
      <c r="T501" s="161" t="str">
        <f>IFERROR(IF($E501="","",IF($S501&gt;$E501,($E501/$S501)-1,"")),"")</f>
      </c>
      <c r="U501" s="159" t="str">
        <f t="shared" si="121"/>
        <v/>
      </c>
      <c r="V501" s="160" t="str">
        <f>IFERROR(IF($F501="","",VLOOKUP($F501,'Data Mercado'!$A$7:$I$300,7,0)),"ND")</f>
      </c>
      <c r="W501" s="161" t="str">
        <f>IFERROR(IF($E501="","",IF($V501&gt;$E501,($E501/$V501)-1,"")),"")</f>
      </c>
      <c r="X501" s="159" t="str">
        <f t="shared" si="123"/>
        <v/>
      </c>
      <c r="Y501" s="160" t="str">
        <f>IFERROR(IF($F501="","",VLOOKUP($F501,'Data Mercado'!$A$7:$I$300,8,0)),"ND")</f>
      </c>
      <c r="Z501" s="161" t="str">
        <f>IFERROR(IF($E501="","",IF($Y501&gt;$E501,($E501/$Y501)-1,"")),"")</f>
      </c>
      <c r="AA501" s="159" t="str">
        <f t="shared" si="125"/>
        <v/>
      </c>
      <c r="AB501" s="160" t="str">
        <f>IFERROR(IF($F501="","",VLOOKUP($F501,'Data Mercado'!$A$7:$I$300,9,0)),"ND")</f>
      </c>
      <c r="AC501" s="161" t="str">
        <f>IFERROR(IF($E501="","",IF($AB501&gt;$E501,($E501/$AB501)-1,"")),"")</f>
      </c>
      <c r="AD501" s="159" t="str">
        <f t="shared" si="127"/>
        <v/>
      </c>
    </row>
    <row r="502" spans="1:30" s="162" customFormat="1" ht="19" customHeight="1">
      <c r="A502" s="164"/>
      <c r="B502" s="165"/>
      <c r="C502" s="143"/>
      <c r="D502" s="143"/>
      <c r="E502" s="196"/>
      <c r="F502" s="160"/>
      <c r="G502" s="160" t="str">
        <f>IFERROR(IF($F502="","",VLOOKUP($F502,'Data Mercado'!$A$7:$I$300,2,0)),"ND")</f>
      </c>
      <c r="H502" s="161" t="str">
        <f>IFERROR(IF($E502="","",IF($G502&gt;$E502,($E502/$G502)-1,"")),"")</f>
      </c>
      <c r="I502" s="159" t="str">
        <f t="shared" si="113"/>
        <v/>
      </c>
      <c r="J502" s="160" t="str">
        <f>IFERROR(IF($F502="","",VLOOKUP($F502,'Data Mercado'!$A$7:$I$300,3,0)),"ND")</f>
      </c>
      <c r="K502" s="161" t="str">
        <f>IFERROR(IF($E502="","",IF($J502&gt;$E502,($E502/$J502)-1,"")),"")</f>
      </c>
      <c r="L502" s="159" t="str">
        <f t="shared" si="115"/>
        <v/>
      </c>
      <c r="M502" s="160" t="str">
        <f>IFERROR(IF($F502="","",VLOOKUP($F502,'Data Mercado'!$A$7:$I$300,4,0)),"ND")</f>
      </c>
      <c r="N502" s="161" t="str">
        <f>IFERROR(IF($E502="","",IF($M502&gt;$E502,($E502/$M502)-1,"")),"")</f>
      </c>
      <c r="O502" s="159" t="str">
        <f t="shared" si="117"/>
        <v/>
      </c>
      <c r="P502" s="160" t="str">
        <f>IFERROR(IF($F502="","",VLOOKUP($F502,'Data Mercado'!$A$7:$I$300,5,0)),"ND")</f>
      </c>
      <c r="Q502" s="161" t="str">
        <f>IFERROR(IF($E502="","",IF($P502&gt;$E502,($E502/$P502)-1,"")),"")</f>
      </c>
      <c r="R502" s="159" t="str">
        <f t="shared" si="119"/>
        <v/>
      </c>
      <c r="S502" s="160" t="str">
        <f>IFERROR(IF($F502="","",VLOOKUP($F502,'Data Mercado'!$A$7:$I$300,6,0)),"ND")</f>
      </c>
      <c r="T502" s="161" t="str">
        <f>IFERROR(IF($E502="","",IF($S502&gt;$E502,($E502/$S502)-1,"")),"")</f>
      </c>
      <c r="U502" s="159" t="str">
        <f t="shared" si="121"/>
        <v/>
      </c>
      <c r="V502" s="160" t="str">
        <f>IFERROR(IF($F502="","",VLOOKUP($F502,'Data Mercado'!$A$7:$I$300,7,0)),"ND")</f>
      </c>
      <c r="W502" s="161" t="str">
        <f>IFERROR(IF($E502="","",IF($V502&gt;$E502,($E502/$V502)-1,"")),"")</f>
      </c>
      <c r="X502" s="159" t="str">
        <f t="shared" si="123"/>
        <v/>
      </c>
      <c r="Y502" s="160" t="str">
        <f>IFERROR(IF($F502="","",VLOOKUP($F502,'Data Mercado'!$A$7:$I$300,8,0)),"ND")</f>
      </c>
      <c r="Z502" s="161" t="str">
        <f>IFERROR(IF($E502="","",IF($Y502&gt;$E502,($E502/$Y502)-1,"")),"")</f>
      </c>
      <c r="AA502" s="159" t="str">
        <f t="shared" si="125"/>
        <v/>
      </c>
      <c r="AB502" s="160" t="str">
        <f>IFERROR(IF($F502="","",VLOOKUP($F502,'Data Mercado'!$A$7:$I$300,9,0)),"ND")</f>
      </c>
      <c r="AC502" s="161" t="str">
        <f>IFERROR(IF($E502="","",IF($AB502&gt;$E502,($E502/$AB502)-1,"")),"")</f>
      </c>
      <c r="AD502" s="159" t="str">
        <f t="shared" si="127"/>
        <v/>
      </c>
    </row>
    <row r="503" spans="1:30" s="162" customFormat="1" ht="19" customHeight="1">
      <c r="A503" s="164"/>
      <c r="B503" s="165"/>
      <c r="C503" s="143"/>
      <c r="D503" s="143"/>
      <c r="E503" s="196"/>
      <c r="F503" s="160"/>
      <c r="G503" s="160" t="str">
        <f>IFERROR(IF($F503="","",VLOOKUP($F503,'Data Mercado'!$A$7:$I$300,2,0)),"ND")</f>
      </c>
      <c r="H503" s="161" t="str">
        <f>IFERROR(IF($E503="","",IF($G503&gt;$E503,($E503/$G503)-1,"")),"")</f>
      </c>
      <c r="I503" s="159" t="str">
        <f t="shared" si="113"/>
        <v/>
      </c>
      <c r="J503" s="160" t="str">
        <f>IFERROR(IF($F503="","",VLOOKUP($F503,'Data Mercado'!$A$7:$I$300,3,0)),"ND")</f>
      </c>
      <c r="K503" s="161" t="str">
        <f>IFERROR(IF($E503="","",IF($J503&gt;$E503,($E503/$J503)-1,"")),"")</f>
      </c>
      <c r="L503" s="159" t="str">
        <f t="shared" si="115"/>
        <v/>
      </c>
      <c r="M503" s="160" t="str">
        <f>IFERROR(IF($F503="","",VLOOKUP($F503,'Data Mercado'!$A$7:$I$300,4,0)),"ND")</f>
      </c>
      <c r="N503" s="161" t="str">
        <f>IFERROR(IF($E503="","",IF($M503&gt;$E503,($E503/$M503)-1,"")),"")</f>
      </c>
      <c r="O503" s="159" t="str">
        <f t="shared" si="117"/>
        <v/>
      </c>
      <c r="P503" s="160" t="str">
        <f>IFERROR(IF($F503="","",VLOOKUP($F503,'Data Mercado'!$A$7:$I$300,5,0)),"ND")</f>
      </c>
      <c r="Q503" s="161" t="str">
        <f>IFERROR(IF($E503="","",IF($P503&gt;$E503,($E503/$P503)-1,"")),"")</f>
      </c>
      <c r="R503" s="159" t="str">
        <f t="shared" si="119"/>
        <v/>
      </c>
      <c r="S503" s="160" t="str">
        <f>IFERROR(IF($F503="","",VLOOKUP($F503,'Data Mercado'!$A$7:$I$300,6,0)),"ND")</f>
      </c>
      <c r="T503" s="161" t="str">
        <f>IFERROR(IF($E503="","",IF($S503&gt;$E503,($E503/$S503)-1,"")),"")</f>
      </c>
      <c r="U503" s="159" t="str">
        <f t="shared" si="121"/>
        <v/>
      </c>
      <c r="V503" s="160" t="str">
        <f>IFERROR(IF($F503="","",VLOOKUP($F503,'Data Mercado'!$A$7:$I$300,7,0)),"ND")</f>
      </c>
      <c r="W503" s="161" t="str">
        <f>IFERROR(IF($E503="","",IF($V503&gt;$E503,($E503/$V503)-1,"")),"")</f>
      </c>
      <c r="X503" s="159" t="str">
        <f t="shared" si="123"/>
        <v/>
      </c>
      <c r="Y503" s="160" t="str">
        <f>IFERROR(IF($F503="","",VLOOKUP($F503,'Data Mercado'!$A$7:$I$300,8,0)),"ND")</f>
      </c>
      <c r="Z503" s="161" t="str">
        <f>IFERROR(IF($E503="","",IF($Y503&gt;$E503,($E503/$Y503)-1,"")),"")</f>
      </c>
      <c r="AA503" s="159" t="str">
        <f t="shared" si="125"/>
        <v/>
      </c>
      <c r="AB503" s="160" t="str">
        <f>IFERROR(IF($F503="","",VLOOKUP($F503,'Data Mercado'!$A$7:$I$300,9,0)),"ND")</f>
      </c>
      <c r="AC503" s="161" t="str">
        <f>IFERROR(IF($E503="","",IF($AB503&gt;$E503,($E503/$AB503)-1,"")),"")</f>
      </c>
      <c r="AD503" s="159" t="str">
        <f t="shared" si="127"/>
        <v/>
      </c>
    </row>
    <row r="504" spans="1:30" s="162" customFormat="1" ht="19" customHeight="1">
      <c r="A504" s="164"/>
      <c r="B504" s="165"/>
      <c r="C504" s="143"/>
      <c r="D504" s="143"/>
      <c r="E504" s="196"/>
      <c r="F504" s="160"/>
      <c r="G504" s="160" t="str">
        <f>IFERROR(IF($F504="","",VLOOKUP($F504,'Data Mercado'!$A$7:$I$300,2,0)),"ND")</f>
      </c>
      <c r="H504" s="161" t="str">
        <f>IFERROR(IF($E504="","",IF($G504&gt;$E504,($E504/$G504)-1,"")),"")</f>
      </c>
      <c r="I504" s="159" t="str">
        <f t="shared" si="113"/>
        <v/>
      </c>
      <c r="J504" s="160" t="str">
        <f>IFERROR(IF($F504="","",VLOOKUP($F504,'Data Mercado'!$A$7:$I$300,3,0)),"ND")</f>
      </c>
      <c r="K504" s="161" t="str">
        <f>IFERROR(IF($E504="","",IF($J504&gt;$E504,($E504/$J504)-1,"")),"")</f>
      </c>
      <c r="L504" s="159" t="str">
        <f t="shared" si="115"/>
        <v/>
      </c>
      <c r="M504" s="160" t="str">
        <f>IFERROR(IF($F504="","",VLOOKUP($F504,'Data Mercado'!$A$7:$I$300,4,0)),"ND")</f>
      </c>
      <c r="N504" s="161" t="str">
        <f>IFERROR(IF($E504="","",IF($M504&gt;$E504,($E504/$M504)-1,"")),"")</f>
      </c>
      <c r="O504" s="159" t="str">
        <f t="shared" si="117"/>
        <v/>
      </c>
      <c r="P504" s="160" t="str">
        <f>IFERROR(IF($F504="","",VLOOKUP($F504,'Data Mercado'!$A$7:$I$300,5,0)),"ND")</f>
      </c>
      <c r="Q504" s="161" t="str">
        <f>IFERROR(IF($E504="","",IF($P504&gt;$E504,($E504/$P504)-1,"")),"")</f>
      </c>
      <c r="R504" s="159" t="str">
        <f t="shared" si="119"/>
        <v/>
      </c>
      <c r="S504" s="160" t="str">
        <f>IFERROR(IF($F504="","",VLOOKUP($F504,'Data Mercado'!$A$7:$I$300,6,0)),"ND")</f>
      </c>
      <c r="T504" s="161" t="str">
        <f>IFERROR(IF($E504="","",IF($S504&gt;$E504,($E504/$S504)-1,"")),"")</f>
      </c>
      <c r="U504" s="159" t="str">
        <f t="shared" si="121"/>
        <v/>
      </c>
      <c r="V504" s="160" t="str">
        <f>IFERROR(IF($F504="","",VLOOKUP($F504,'Data Mercado'!$A$7:$I$300,7,0)),"ND")</f>
      </c>
      <c r="W504" s="161" t="str">
        <f>IFERROR(IF($E504="","",IF($V504&gt;$E504,($E504/$V504)-1,"")),"")</f>
      </c>
      <c r="X504" s="159" t="str">
        <f t="shared" si="123"/>
        <v/>
      </c>
      <c r="Y504" s="160" t="str">
        <f>IFERROR(IF($F504="","",VLOOKUP($F504,'Data Mercado'!$A$7:$I$300,8,0)),"ND")</f>
      </c>
      <c r="Z504" s="161" t="str">
        <f>IFERROR(IF($E504="","",IF($Y504&gt;$E504,($E504/$Y504)-1,"")),"")</f>
      </c>
      <c r="AA504" s="159" t="str">
        <f t="shared" si="125"/>
        <v/>
      </c>
      <c r="AB504" s="160" t="str">
        <f>IFERROR(IF($F504="","",VLOOKUP($F504,'Data Mercado'!$A$7:$I$300,9,0)),"ND")</f>
      </c>
      <c r="AC504" s="161" t="str">
        <f>IFERROR(IF($E504="","",IF($AB504&gt;$E504,($E504/$AB504)-1,"")),"")</f>
      </c>
      <c r="AD504" s="159" t="str">
        <f t="shared" si="127"/>
        <v/>
      </c>
    </row>
    <row r="505" spans="1:30" s="162" customFormat="1" ht="19" customHeight="1">
      <c r="A505" s="164"/>
      <c r="B505" s="165"/>
      <c r="C505" s="143"/>
      <c r="D505" s="143"/>
      <c r="E505" s="196"/>
      <c r="F505" s="160"/>
      <c r="G505" s="160" t="str">
        <f>IFERROR(IF($F505="","",VLOOKUP($F505,'Data Mercado'!$A$7:$I$300,2,0)),"ND")</f>
      </c>
      <c r="H505" s="161" t="str">
        <f>IFERROR(IF($E505="","",IF($G505&gt;$E505,($E505/$G505)-1,"")),"")</f>
      </c>
      <c r="I505" s="159" t="str">
        <f t="shared" si="113"/>
        <v/>
      </c>
      <c r="J505" s="160" t="str">
        <f>IFERROR(IF($F505="","",VLOOKUP($F505,'Data Mercado'!$A$7:$I$300,3,0)),"ND")</f>
      </c>
      <c r="K505" s="161" t="str">
        <f>IFERROR(IF($E505="","",IF($J505&gt;$E505,($E505/$J505)-1,"")),"")</f>
      </c>
      <c r="L505" s="159" t="str">
        <f t="shared" si="115"/>
        <v/>
      </c>
      <c r="M505" s="160" t="str">
        <f>IFERROR(IF($F505="","",VLOOKUP($F505,'Data Mercado'!$A$7:$I$300,4,0)),"ND")</f>
      </c>
      <c r="N505" s="161" t="str">
        <f>IFERROR(IF($E505="","",IF($M505&gt;$E505,($E505/$M505)-1,"")),"")</f>
      </c>
      <c r="O505" s="159" t="str">
        <f t="shared" si="117"/>
        <v/>
      </c>
      <c r="P505" s="160" t="str">
        <f>IFERROR(IF($F505="","",VLOOKUP($F505,'Data Mercado'!$A$7:$I$300,5,0)),"ND")</f>
      </c>
      <c r="Q505" s="161" t="str">
        <f>IFERROR(IF($E505="","",IF($P505&gt;$E505,($E505/$P505)-1,"")),"")</f>
      </c>
      <c r="R505" s="159" t="str">
        <f t="shared" si="119"/>
        <v/>
      </c>
      <c r="S505" s="160" t="str">
        <f>IFERROR(IF($F505="","",VLOOKUP($F505,'Data Mercado'!$A$7:$I$300,6,0)),"ND")</f>
      </c>
      <c r="T505" s="161" t="str">
        <f>IFERROR(IF($E505="","",IF($S505&gt;$E505,($E505/$S505)-1,"")),"")</f>
      </c>
      <c r="U505" s="159" t="str">
        <f t="shared" si="121"/>
        <v/>
      </c>
      <c r="V505" s="160" t="str">
        <f>IFERROR(IF($F505="","",VLOOKUP($F505,'Data Mercado'!$A$7:$I$300,7,0)),"ND")</f>
      </c>
      <c r="W505" s="161" t="str">
        <f>IFERROR(IF($E505="","",IF($V505&gt;$E505,($E505/$V505)-1,"")),"")</f>
      </c>
      <c r="X505" s="159" t="str">
        <f t="shared" si="123"/>
        <v/>
      </c>
      <c r="Y505" s="160" t="str">
        <f>IFERROR(IF($F505="","",VLOOKUP($F505,'Data Mercado'!$A$7:$I$300,8,0)),"ND")</f>
      </c>
      <c r="Z505" s="161" t="str">
        <f>IFERROR(IF($E505="","",IF($Y505&gt;$E505,($E505/$Y505)-1,"")),"")</f>
      </c>
      <c r="AA505" s="159" t="str">
        <f t="shared" si="125"/>
        <v/>
      </c>
      <c r="AB505" s="160" t="str">
        <f>IFERROR(IF($F505="","",VLOOKUP($F505,'Data Mercado'!$A$7:$I$300,9,0)),"ND")</f>
      </c>
      <c r="AC505" s="161" t="str">
        <f>IFERROR(IF($E505="","",IF($AB505&gt;$E505,($E505/$AB505)-1,"")),"")</f>
      </c>
      <c r="AD505" s="159" t="str">
        <f t="shared" si="127"/>
        <v/>
      </c>
    </row>
    <row r="506" spans="1:30" s="162" customFormat="1" ht="19" customHeight="1">
      <c r="A506" s="164"/>
      <c r="B506" s="165"/>
      <c r="C506" s="143"/>
      <c r="D506" s="143"/>
      <c r="E506" s="196"/>
      <c r="F506" s="160"/>
      <c r="G506" s="160" t="str">
        <f>IFERROR(IF($F506="","",VLOOKUP($F506,'Data Mercado'!$A$7:$I$300,2,0)),"ND")</f>
      </c>
      <c r="H506" s="161" t="str">
        <f>IFERROR(IF($E506="","",IF($G506&gt;$E506,($E506/$G506)-1,"")),"")</f>
      </c>
      <c r="I506" s="159" t="str">
        <f t="shared" si="113"/>
        <v/>
      </c>
      <c r="J506" s="160" t="str">
        <f>IFERROR(IF($F506="","",VLOOKUP($F506,'Data Mercado'!$A$7:$I$300,3,0)),"ND")</f>
      </c>
      <c r="K506" s="161" t="str">
        <f>IFERROR(IF($E506="","",IF($J506&gt;$E506,($E506/$J506)-1,"")),"")</f>
      </c>
      <c r="L506" s="159" t="str">
        <f t="shared" si="115"/>
        <v/>
      </c>
      <c r="M506" s="160" t="str">
        <f>IFERROR(IF($F506="","",VLOOKUP($F506,'Data Mercado'!$A$7:$I$300,4,0)),"ND")</f>
      </c>
      <c r="N506" s="161" t="str">
        <f>IFERROR(IF($E506="","",IF($M506&gt;$E506,($E506/$M506)-1,"")),"")</f>
      </c>
      <c r="O506" s="159" t="str">
        <f t="shared" si="117"/>
        <v/>
      </c>
      <c r="P506" s="160" t="str">
        <f>IFERROR(IF($F506="","",VLOOKUP($F506,'Data Mercado'!$A$7:$I$300,5,0)),"ND")</f>
      </c>
      <c r="Q506" s="161" t="str">
        <f>IFERROR(IF($E506="","",IF($P506&gt;$E506,($E506/$P506)-1,"")),"")</f>
      </c>
      <c r="R506" s="159" t="str">
        <f t="shared" si="119"/>
        <v/>
      </c>
      <c r="S506" s="160" t="str">
        <f>IFERROR(IF($F506="","",VLOOKUP($F506,'Data Mercado'!$A$7:$I$300,6,0)),"ND")</f>
      </c>
      <c r="T506" s="161" t="str">
        <f>IFERROR(IF($E506="","",IF($S506&gt;$E506,($E506/$S506)-1,"")),"")</f>
      </c>
      <c r="U506" s="159" t="str">
        <f t="shared" si="121"/>
        <v/>
      </c>
      <c r="V506" s="160" t="str">
        <f>IFERROR(IF($F506="","",VLOOKUP($F506,'Data Mercado'!$A$7:$I$300,7,0)),"ND")</f>
      </c>
      <c r="W506" s="161" t="str">
        <f>IFERROR(IF($E506="","",IF($V506&gt;$E506,($E506/$V506)-1,"")),"")</f>
      </c>
      <c r="X506" s="159" t="str">
        <f t="shared" si="123"/>
        <v/>
      </c>
      <c r="Y506" s="160" t="str">
        <f>IFERROR(IF($F506="","",VLOOKUP($F506,'Data Mercado'!$A$7:$I$300,8,0)),"ND")</f>
      </c>
      <c r="Z506" s="161" t="str">
        <f>IFERROR(IF($E506="","",IF($Y506&gt;$E506,($E506/$Y506)-1,"")),"")</f>
      </c>
      <c r="AA506" s="159" t="str">
        <f t="shared" si="125"/>
        <v/>
      </c>
      <c r="AB506" s="160" t="str">
        <f>IFERROR(IF($F506="","",VLOOKUP($F506,'Data Mercado'!$A$7:$I$300,9,0)),"ND")</f>
      </c>
      <c r="AC506" s="161" t="str">
        <f>IFERROR(IF($E506="","",IF($AB506&gt;$E506,($E506/$AB506)-1,"")),"")</f>
      </c>
      <c r="AD506" s="159" t="str">
        <f t="shared" si="127"/>
        <v/>
      </c>
    </row>
    <row r="507" spans="1:30" s="162" customFormat="1" ht="19" customHeight="1">
      <c r="A507" s="164"/>
      <c r="B507" s="165"/>
      <c r="C507" s="143"/>
      <c r="D507" s="143"/>
      <c r="E507" s="196"/>
      <c r="F507" s="160"/>
      <c r="G507" s="160" t="str">
        <f>IFERROR(IF($F507="","",VLOOKUP($F507,'Data Mercado'!$A$7:$I$300,2,0)),"ND")</f>
      </c>
      <c r="H507" s="161" t="str">
        <f>IFERROR(IF($E507="","",IF($G507&gt;$E507,($E507/$G507)-1,"")),"")</f>
      </c>
      <c r="I507" s="159" t="str">
        <f t="shared" si="113"/>
        <v/>
      </c>
      <c r="J507" s="160" t="str">
        <f>IFERROR(IF($F507="","",VLOOKUP($F507,'Data Mercado'!$A$7:$I$300,3,0)),"ND")</f>
      </c>
      <c r="K507" s="161" t="str">
        <f>IFERROR(IF($E507="","",IF($J507&gt;$E507,($E507/$J507)-1,"")),"")</f>
      </c>
      <c r="L507" s="159" t="str">
        <f t="shared" si="115"/>
        <v/>
      </c>
      <c r="M507" s="160" t="str">
        <f>IFERROR(IF($F507="","",VLOOKUP($F507,'Data Mercado'!$A$7:$I$300,4,0)),"ND")</f>
      </c>
      <c r="N507" s="161" t="str">
        <f>IFERROR(IF($E507="","",IF($M507&gt;$E507,($E507/$M507)-1,"")),"")</f>
      </c>
      <c r="O507" s="159" t="str">
        <f t="shared" si="117"/>
        <v/>
      </c>
      <c r="P507" s="160" t="str">
        <f>IFERROR(IF($F507="","",VLOOKUP($F507,'Data Mercado'!$A$7:$I$300,5,0)),"ND")</f>
      </c>
      <c r="Q507" s="161" t="str">
        <f>IFERROR(IF($E507="","",IF($P507&gt;$E507,($E507/$P507)-1,"")),"")</f>
      </c>
      <c r="R507" s="159" t="str">
        <f t="shared" si="119"/>
        <v/>
      </c>
      <c r="S507" s="160" t="str">
        <f>IFERROR(IF($F507="","",VLOOKUP($F507,'Data Mercado'!$A$7:$I$300,6,0)),"ND")</f>
      </c>
      <c r="T507" s="161" t="str">
        <f>IFERROR(IF($E507="","",IF($S507&gt;$E507,($E507/$S507)-1,"")),"")</f>
      </c>
      <c r="U507" s="159" t="str">
        <f t="shared" si="121"/>
        <v/>
      </c>
      <c r="V507" s="160" t="str">
        <f>IFERROR(IF($F507="","",VLOOKUP($F507,'Data Mercado'!$A$7:$I$300,7,0)),"ND")</f>
      </c>
      <c r="W507" s="161" t="str">
        <f>IFERROR(IF($E507="","",IF($V507&gt;$E507,($E507/$V507)-1,"")),"")</f>
      </c>
      <c r="X507" s="159" t="str">
        <f t="shared" si="123"/>
        <v/>
      </c>
      <c r="Y507" s="160" t="str">
        <f>IFERROR(IF($F507="","",VLOOKUP($F507,'Data Mercado'!$A$7:$I$300,8,0)),"ND")</f>
      </c>
      <c r="Z507" s="161" t="str">
        <f>IFERROR(IF($E507="","",IF($Y507&gt;$E507,($E507/$Y507)-1,"")),"")</f>
      </c>
      <c r="AA507" s="159" t="str">
        <f t="shared" si="125"/>
        <v/>
      </c>
      <c r="AB507" s="160" t="str">
        <f>IFERROR(IF($F507="","",VLOOKUP($F507,'Data Mercado'!$A$7:$I$300,9,0)),"ND")</f>
      </c>
      <c r="AC507" s="161" t="str">
        <f>IFERROR(IF($E507="","",IF($AB507&gt;$E507,($E507/$AB507)-1,"")),"")</f>
      </c>
      <c r="AD507" s="159" t="str">
        <f t="shared" si="127"/>
        <v/>
      </c>
    </row>
    <row r="508" spans="1:30" s="162" customFormat="1" ht="19" customHeight="1">
      <c r="A508" s="164"/>
      <c r="B508" s="165"/>
      <c r="C508" s="143"/>
      <c r="D508" s="143"/>
      <c r="E508" s="196"/>
      <c r="F508" s="160"/>
      <c r="G508" s="160" t="str">
        <f>IFERROR(IF($F508="","",VLOOKUP($F508,'Data Mercado'!$A$7:$I$300,2,0)),"ND")</f>
      </c>
      <c r="H508" s="161" t="str">
        <f>IFERROR(IF($E508="","",IF($G508&gt;$E508,($E508/$G508)-1,"")),"")</f>
      </c>
      <c r="I508" s="159" t="str">
        <f t="shared" si="113"/>
        <v/>
      </c>
      <c r="J508" s="160" t="str">
        <f>IFERROR(IF($F508="","",VLOOKUP($F508,'Data Mercado'!$A$7:$I$300,3,0)),"ND")</f>
      </c>
      <c r="K508" s="161" t="str">
        <f>IFERROR(IF($E508="","",IF($J508&gt;$E508,($E508/$J508)-1,"")),"")</f>
      </c>
      <c r="L508" s="159" t="str">
        <f t="shared" si="115"/>
        <v/>
      </c>
      <c r="M508" s="160" t="str">
        <f>IFERROR(IF($F508="","",VLOOKUP($F508,'Data Mercado'!$A$7:$I$300,4,0)),"ND")</f>
      </c>
      <c r="N508" s="161" t="str">
        <f>IFERROR(IF($E508="","",IF($M508&gt;$E508,($E508/$M508)-1,"")),"")</f>
      </c>
      <c r="O508" s="159" t="str">
        <f t="shared" si="117"/>
        <v/>
      </c>
      <c r="P508" s="160" t="str">
        <f>IFERROR(IF($F508="","",VLOOKUP($F508,'Data Mercado'!$A$7:$I$300,5,0)),"ND")</f>
      </c>
      <c r="Q508" s="161" t="str">
        <f>IFERROR(IF($E508="","",IF($P508&gt;$E508,($E508/$P508)-1,"")),"")</f>
      </c>
      <c r="R508" s="159" t="str">
        <f t="shared" si="119"/>
        <v/>
      </c>
      <c r="S508" s="160" t="str">
        <f>IFERROR(IF($F508="","",VLOOKUP($F508,'Data Mercado'!$A$7:$I$300,6,0)),"ND")</f>
      </c>
      <c r="T508" s="161" t="str">
        <f>IFERROR(IF($E508="","",IF($S508&gt;$E508,($E508/$S508)-1,"")),"")</f>
      </c>
      <c r="U508" s="159" t="str">
        <f t="shared" si="121"/>
        <v/>
      </c>
      <c r="V508" s="160" t="str">
        <f>IFERROR(IF($F508="","",VLOOKUP($F508,'Data Mercado'!$A$7:$I$300,7,0)),"ND")</f>
      </c>
      <c r="W508" s="161" t="str">
        <f>IFERROR(IF($E508="","",IF($V508&gt;$E508,($E508/$V508)-1,"")),"")</f>
      </c>
      <c r="X508" s="159" t="str">
        <f t="shared" si="123"/>
        <v/>
      </c>
      <c r="Y508" s="160" t="str">
        <f>IFERROR(IF($F508="","",VLOOKUP($F508,'Data Mercado'!$A$7:$I$300,8,0)),"ND")</f>
      </c>
      <c r="Z508" s="161" t="str">
        <f>IFERROR(IF($E508="","",IF($Y508&gt;$E508,($E508/$Y508)-1,"")),"")</f>
      </c>
      <c r="AA508" s="159" t="str">
        <f t="shared" si="125"/>
        <v/>
      </c>
      <c r="AB508" s="160" t="str">
        <f>IFERROR(IF($F508="","",VLOOKUP($F508,'Data Mercado'!$A$7:$I$300,9,0)),"ND")</f>
      </c>
      <c r="AC508" s="161" t="str">
        <f>IFERROR(IF($E508="","",IF($AB508&gt;$E508,($E508/$AB508)-1,"")),"")</f>
      </c>
      <c r="AD508" s="159" t="str">
        <f t="shared" si="127"/>
        <v/>
      </c>
    </row>
    <row r="509" spans="1:30" s="162" customFormat="1" ht="19" customHeight="1">
      <c r="A509" s="164"/>
      <c r="B509" s="165"/>
      <c r="C509" s="143"/>
      <c r="D509" s="143"/>
      <c r="E509" s="196"/>
      <c r="F509" s="160"/>
      <c r="G509" s="160" t="str">
        <f>IFERROR(IF($F509="","",VLOOKUP($F509,'Data Mercado'!$A$7:$I$300,2,0)),"ND")</f>
      </c>
      <c r="H509" s="161" t="str">
        <f>IFERROR(IF($E509="","",IF($G509&gt;$E509,($E509/$G509)-1,"")),"")</f>
      </c>
      <c r="I509" s="159" t="str">
        <f t="shared" si="113"/>
        <v/>
      </c>
      <c r="J509" s="160" t="str">
        <f>IFERROR(IF($F509="","",VLOOKUP($F509,'Data Mercado'!$A$7:$I$300,3,0)),"ND")</f>
      </c>
      <c r="K509" s="161" t="str">
        <f>IFERROR(IF($E509="","",IF($J509&gt;$E509,($E509/$J509)-1,"")),"")</f>
      </c>
      <c r="L509" s="159" t="str">
        <f t="shared" si="115"/>
        <v/>
      </c>
      <c r="M509" s="160" t="str">
        <f>IFERROR(IF($F509="","",VLOOKUP($F509,'Data Mercado'!$A$7:$I$300,4,0)),"ND")</f>
      </c>
      <c r="N509" s="161" t="str">
        <f>IFERROR(IF($E509="","",IF($M509&gt;$E509,($E509/$M509)-1,"")),"")</f>
      </c>
      <c r="O509" s="159" t="str">
        <f t="shared" si="117"/>
        <v/>
      </c>
      <c r="P509" s="160" t="str">
        <f>IFERROR(IF($F509="","",VLOOKUP($F509,'Data Mercado'!$A$7:$I$300,5,0)),"ND")</f>
      </c>
      <c r="Q509" s="161" t="str">
        <f>IFERROR(IF($E509="","",IF($P509&gt;$E509,($E509/$P509)-1,"")),"")</f>
      </c>
      <c r="R509" s="159" t="str">
        <f t="shared" si="119"/>
        <v/>
      </c>
      <c r="S509" s="160" t="str">
        <f>IFERROR(IF($F509="","",VLOOKUP($F509,'Data Mercado'!$A$7:$I$300,6,0)),"ND")</f>
      </c>
      <c r="T509" s="161" t="str">
        <f>IFERROR(IF($E509="","",IF($S509&gt;$E509,($E509/$S509)-1,"")),"")</f>
      </c>
      <c r="U509" s="159" t="str">
        <f t="shared" si="121"/>
        <v/>
      </c>
      <c r="V509" s="160" t="str">
        <f>IFERROR(IF($F509="","",VLOOKUP($F509,'Data Mercado'!$A$7:$I$300,7,0)),"ND")</f>
      </c>
      <c r="W509" s="161" t="str">
        <f>IFERROR(IF($E509="","",IF($V509&gt;$E509,($E509/$V509)-1,"")),"")</f>
      </c>
      <c r="X509" s="159" t="str">
        <f t="shared" si="123"/>
        <v/>
      </c>
      <c r="Y509" s="160" t="str">
        <f>IFERROR(IF($F509="","",VLOOKUP($F509,'Data Mercado'!$A$7:$I$300,8,0)),"ND")</f>
      </c>
      <c r="Z509" s="161" t="str">
        <f>IFERROR(IF($E509="","",IF($Y509&gt;$E509,($E509/$Y509)-1,"")),"")</f>
      </c>
      <c r="AA509" s="159" t="str">
        <f t="shared" si="125"/>
        <v/>
      </c>
      <c r="AB509" s="160" t="str">
        <f>IFERROR(IF($F509="","",VLOOKUP($F509,'Data Mercado'!$A$7:$I$300,9,0)),"ND")</f>
      </c>
      <c r="AC509" s="161" t="str">
        <f>IFERROR(IF($E509="","",IF($AB509&gt;$E509,($E509/$AB509)-1,"")),"")</f>
      </c>
      <c r="AD509" s="159" t="str">
        <f t="shared" si="127"/>
        <v/>
      </c>
    </row>
    <row r="510" spans="1:30" s="162" customFormat="1" ht="19" customHeight="1">
      <c r="A510" s="164"/>
      <c r="B510" s="165"/>
      <c r="C510" s="143"/>
      <c r="D510" s="143"/>
      <c r="E510" s="196"/>
      <c r="F510" s="160"/>
      <c r="G510" s="160" t="str">
        <f>IFERROR(IF($F510="","",VLOOKUP($F510,'Data Mercado'!$A$7:$I$300,2,0)),"ND")</f>
      </c>
      <c r="H510" s="161" t="str">
        <f>IFERROR(IF($E510="","",IF($G510&gt;$E510,($E510/$G510)-1,"")),"")</f>
      </c>
      <c r="I510" s="159" t="str">
        <f t="shared" si="113"/>
        <v/>
      </c>
      <c r="J510" s="160" t="str">
        <f>IFERROR(IF($F510="","",VLOOKUP($F510,'Data Mercado'!$A$7:$I$300,3,0)),"ND")</f>
      </c>
      <c r="K510" s="161" t="str">
        <f>IFERROR(IF($E510="","",IF($J510&gt;$E510,($E510/$J510)-1,"")),"")</f>
      </c>
      <c r="L510" s="159" t="str">
        <f t="shared" si="115"/>
        <v/>
      </c>
      <c r="M510" s="160" t="str">
        <f>IFERROR(IF($F510="","",VLOOKUP($F510,'Data Mercado'!$A$7:$I$300,4,0)),"ND")</f>
      </c>
      <c r="N510" s="161" t="str">
        <f>IFERROR(IF($E510="","",IF($M510&gt;$E510,($E510/$M510)-1,"")),"")</f>
      </c>
      <c r="O510" s="159" t="str">
        <f t="shared" si="117"/>
        <v/>
      </c>
      <c r="P510" s="160" t="str">
        <f>IFERROR(IF($F510="","",VLOOKUP($F510,'Data Mercado'!$A$7:$I$300,5,0)),"ND")</f>
      </c>
      <c r="Q510" s="161" t="str">
        <f>IFERROR(IF($E510="","",IF($P510&gt;$E510,($E510/$P510)-1,"")),"")</f>
      </c>
      <c r="R510" s="159" t="str">
        <f t="shared" si="119"/>
        <v/>
      </c>
      <c r="S510" s="160" t="str">
        <f>IFERROR(IF($F510="","",VLOOKUP($F510,'Data Mercado'!$A$7:$I$300,6,0)),"ND")</f>
      </c>
      <c r="T510" s="161" t="str">
        <f>IFERROR(IF($E510="","",IF($S510&gt;$E510,($E510/$S510)-1,"")),"")</f>
      </c>
      <c r="U510" s="159" t="str">
        <f t="shared" si="121"/>
        <v/>
      </c>
      <c r="V510" s="160" t="str">
        <f>IFERROR(IF($F510="","",VLOOKUP($F510,'Data Mercado'!$A$7:$I$300,7,0)),"ND")</f>
      </c>
      <c r="W510" s="161" t="str">
        <f>IFERROR(IF($E510="","",IF($V510&gt;$E510,($E510/$V510)-1,"")),"")</f>
      </c>
      <c r="X510" s="159" t="str">
        <f t="shared" si="123"/>
        <v/>
      </c>
      <c r="Y510" s="160" t="str">
        <f>IFERROR(IF($F510="","",VLOOKUP($F510,'Data Mercado'!$A$7:$I$300,8,0)),"ND")</f>
      </c>
      <c r="Z510" s="161" t="str">
        <f>IFERROR(IF($E510="","",IF($Y510&gt;$E510,($E510/$Y510)-1,"")),"")</f>
      </c>
      <c r="AA510" s="159" t="str">
        <f t="shared" si="125"/>
        <v/>
      </c>
      <c r="AB510" s="160" t="str">
        <f>IFERROR(IF($F510="","",VLOOKUP($F510,'Data Mercado'!$A$7:$I$300,9,0)),"ND")</f>
      </c>
      <c r="AC510" s="161" t="str">
        <f>IFERROR(IF($E510="","",IF($AB510&gt;$E510,($E510/$AB510)-1,"")),"")</f>
      </c>
      <c r="AD510" s="159" t="str">
        <f t="shared" si="127"/>
        <v/>
      </c>
    </row>
    <row r="511" spans="1:30" s="162" customFormat="1" ht="19" customHeight="1">
      <c r="A511" s="164"/>
      <c r="B511" s="165"/>
      <c r="C511" s="143"/>
      <c r="D511" s="143"/>
      <c r="E511" s="196"/>
      <c r="F511" s="160"/>
      <c r="G511" s="160" t="str">
        <f>IFERROR(IF($F511="","",VLOOKUP($F511,'Data Mercado'!$A$7:$I$300,2,0)),"ND")</f>
      </c>
      <c r="H511" s="161" t="str">
        <f>IFERROR(IF($E511="","",IF($G511&gt;$E511,($E511/$G511)-1,"")),"")</f>
      </c>
      <c r="I511" s="159" t="str">
        <f t="shared" si="113"/>
        <v/>
      </c>
      <c r="J511" s="160" t="str">
        <f>IFERROR(IF($F511="","",VLOOKUP($F511,'Data Mercado'!$A$7:$I$300,3,0)),"ND")</f>
      </c>
      <c r="K511" s="161" t="str">
        <f>IFERROR(IF($E511="","",IF($J511&gt;$E511,($E511/$J511)-1,"")),"")</f>
      </c>
      <c r="L511" s="159" t="str">
        <f t="shared" si="115"/>
        <v/>
      </c>
      <c r="M511" s="160" t="str">
        <f>IFERROR(IF($F511="","",VLOOKUP($F511,'Data Mercado'!$A$7:$I$300,4,0)),"ND")</f>
      </c>
      <c r="N511" s="161" t="str">
        <f>IFERROR(IF($E511="","",IF($M511&gt;$E511,($E511/$M511)-1,"")),"")</f>
      </c>
      <c r="O511" s="159" t="str">
        <f t="shared" si="117"/>
        <v/>
      </c>
      <c r="P511" s="160" t="str">
        <f>IFERROR(IF($F511="","",VLOOKUP($F511,'Data Mercado'!$A$7:$I$300,5,0)),"ND")</f>
      </c>
      <c r="Q511" s="161" t="str">
        <f>IFERROR(IF($E511="","",IF($P511&gt;$E511,($E511/$P511)-1,"")),"")</f>
      </c>
      <c r="R511" s="159" t="str">
        <f t="shared" si="119"/>
        <v/>
      </c>
      <c r="S511" s="160" t="str">
        <f>IFERROR(IF($F511="","",VLOOKUP($F511,'Data Mercado'!$A$7:$I$300,6,0)),"ND")</f>
      </c>
      <c r="T511" s="161" t="str">
        <f>IFERROR(IF($E511="","",IF($S511&gt;$E511,($E511/$S511)-1,"")),"")</f>
      </c>
      <c r="U511" s="159" t="str">
        <f t="shared" si="121"/>
        <v/>
      </c>
      <c r="V511" s="160" t="str">
        <f>IFERROR(IF($F511="","",VLOOKUP($F511,'Data Mercado'!$A$7:$I$300,7,0)),"ND")</f>
      </c>
      <c r="W511" s="161" t="str">
        <f>IFERROR(IF($E511="","",IF($V511&gt;$E511,($E511/$V511)-1,"")),"")</f>
      </c>
      <c r="X511" s="159" t="str">
        <f t="shared" si="123"/>
        <v/>
      </c>
      <c r="Y511" s="160" t="str">
        <f>IFERROR(IF($F511="","",VLOOKUP($F511,'Data Mercado'!$A$7:$I$300,8,0)),"ND")</f>
      </c>
      <c r="Z511" s="161" t="str">
        <f>IFERROR(IF($E511="","",IF($Y511&gt;$E511,($E511/$Y511)-1,"")),"")</f>
      </c>
      <c r="AA511" s="159" t="str">
        <f t="shared" si="125"/>
        <v/>
      </c>
      <c r="AB511" s="160" t="str">
        <f>IFERROR(IF($F511="","",VLOOKUP($F511,'Data Mercado'!$A$7:$I$300,9,0)),"ND")</f>
      </c>
      <c r="AC511" s="161" t="str">
        <f>IFERROR(IF($E511="","",IF($AB511&gt;$E511,($E511/$AB511)-1,"")),"")</f>
      </c>
      <c r="AD511" s="159" t="str">
        <f t="shared" si="127"/>
        <v/>
      </c>
    </row>
    <row r="512" spans="1:30" s="162" customFormat="1" ht="19" customHeight="1">
      <c r="A512" s="164"/>
      <c r="B512" s="165"/>
      <c r="C512" s="143"/>
      <c r="D512" s="143"/>
      <c r="E512" s="196"/>
      <c r="F512" s="160"/>
      <c r="G512" s="160" t="str">
        <f>IFERROR(IF($F512="","",VLOOKUP($F512,'Data Mercado'!$A$7:$I$300,2,0)),"ND")</f>
      </c>
      <c r="H512" s="161" t="str">
        <f>IFERROR(IF($E512="","",IF($G512&gt;$E512,($E512/$G512)-1,"")),"")</f>
      </c>
      <c r="I512" s="159" t="str">
        <f t="shared" si="113"/>
        <v/>
      </c>
      <c r="J512" s="160" t="str">
        <f>IFERROR(IF($F512="","",VLOOKUP($F512,'Data Mercado'!$A$7:$I$300,3,0)),"ND")</f>
      </c>
      <c r="K512" s="161" t="str">
        <f>IFERROR(IF($E512="","",IF($J512&gt;$E512,($E512/$J512)-1,"")),"")</f>
      </c>
      <c r="L512" s="159" t="str">
        <f t="shared" si="115"/>
        <v/>
      </c>
      <c r="M512" s="160" t="str">
        <f>IFERROR(IF($F512="","",VLOOKUP($F512,'Data Mercado'!$A$7:$I$300,4,0)),"ND")</f>
      </c>
      <c r="N512" s="161" t="str">
        <f>IFERROR(IF($E512="","",IF($M512&gt;$E512,($E512/$M512)-1,"")),"")</f>
      </c>
      <c r="O512" s="159" t="str">
        <f t="shared" si="117"/>
        <v/>
      </c>
      <c r="P512" s="160" t="str">
        <f>IFERROR(IF($F512="","",VLOOKUP($F512,'Data Mercado'!$A$7:$I$300,5,0)),"ND")</f>
      </c>
      <c r="Q512" s="161" t="str">
        <f>IFERROR(IF($E512="","",IF($P512&gt;$E512,($E512/$P512)-1,"")),"")</f>
      </c>
      <c r="R512" s="159" t="str">
        <f t="shared" si="119"/>
        <v/>
      </c>
      <c r="S512" s="160" t="str">
        <f>IFERROR(IF($F512="","",VLOOKUP($F512,'Data Mercado'!$A$7:$I$300,6,0)),"ND")</f>
      </c>
      <c r="T512" s="161" t="str">
        <f>IFERROR(IF($E512="","",IF($S512&gt;$E512,($E512/$S512)-1,"")),"")</f>
      </c>
      <c r="U512" s="159" t="str">
        <f t="shared" si="121"/>
        <v/>
      </c>
      <c r="V512" s="160" t="str">
        <f>IFERROR(IF($F512="","",VLOOKUP($F512,'Data Mercado'!$A$7:$I$300,7,0)),"ND")</f>
      </c>
      <c r="W512" s="161" t="str">
        <f>IFERROR(IF($E512="","",IF($V512&gt;$E512,($E512/$V512)-1,"")),"")</f>
      </c>
      <c r="X512" s="159" t="str">
        <f t="shared" si="123"/>
        <v/>
      </c>
      <c r="Y512" s="160" t="str">
        <f>IFERROR(IF($F512="","",VLOOKUP($F512,'Data Mercado'!$A$7:$I$300,8,0)),"ND")</f>
      </c>
      <c r="Z512" s="161" t="str">
        <f>IFERROR(IF($E512="","",IF($Y512&gt;$E512,($E512/$Y512)-1,"")),"")</f>
      </c>
      <c r="AA512" s="159" t="str">
        <f t="shared" si="125"/>
        <v/>
      </c>
      <c r="AB512" s="160" t="str">
        <f>IFERROR(IF($F512="","",VLOOKUP($F512,'Data Mercado'!$A$7:$I$300,9,0)),"ND")</f>
      </c>
      <c r="AC512" s="161" t="str">
        <f>IFERROR(IF($E512="","",IF($AB512&gt;$E512,($E512/$AB512)-1,"")),"")</f>
      </c>
      <c r="AD512" s="159" t="str">
        <f t="shared" si="127"/>
        <v/>
      </c>
    </row>
    <row r="513" spans="1:30" s="162" customFormat="1" ht="19" customHeight="1">
      <c r="A513" s="164"/>
      <c r="B513" s="165"/>
      <c r="C513" s="143"/>
      <c r="D513" s="143"/>
      <c r="E513" s="196"/>
      <c r="F513" s="160"/>
      <c r="G513" s="160" t="str">
        <f>IFERROR(IF($F513="","",VLOOKUP($F513,'Data Mercado'!$A$7:$I$300,2,0)),"ND")</f>
      </c>
      <c r="H513" s="161" t="str">
        <f>IFERROR(IF($E513="","",IF($G513&gt;$E513,($E513/$G513)-1,"")),"")</f>
      </c>
      <c r="I513" s="159" t="str">
        <f t="shared" si="113"/>
        <v/>
      </c>
      <c r="J513" s="160" t="str">
        <f>IFERROR(IF($F513="","",VLOOKUP($F513,'Data Mercado'!$A$7:$I$300,3,0)),"ND")</f>
      </c>
      <c r="K513" s="161" t="str">
        <f>IFERROR(IF($E513="","",IF($J513&gt;$E513,($E513/$J513)-1,"")),"")</f>
      </c>
      <c r="L513" s="159" t="str">
        <f t="shared" si="115"/>
        <v/>
      </c>
      <c r="M513" s="160" t="str">
        <f>IFERROR(IF($F513="","",VLOOKUP($F513,'Data Mercado'!$A$7:$I$300,4,0)),"ND")</f>
      </c>
      <c r="N513" s="161" t="str">
        <f>IFERROR(IF($E513="","",IF($M513&gt;$E513,($E513/$M513)-1,"")),"")</f>
      </c>
      <c r="O513" s="159" t="str">
        <f t="shared" si="117"/>
        <v/>
      </c>
      <c r="P513" s="160" t="str">
        <f>IFERROR(IF($F513="","",VLOOKUP($F513,'Data Mercado'!$A$7:$I$300,5,0)),"ND")</f>
      </c>
      <c r="Q513" s="161" t="str">
        <f>IFERROR(IF($E513="","",IF($P513&gt;$E513,($E513/$P513)-1,"")),"")</f>
      </c>
      <c r="R513" s="159" t="str">
        <f t="shared" si="119"/>
        <v/>
      </c>
      <c r="S513" s="160" t="str">
        <f>IFERROR(IF($F513="","",VLOOKUP($F513,'Data Mercado'!$A$7:$I$300,6,0)),"ND")</f>
      </c>
      <c r="T513" s="161" t="str">
        <f>IFERROR(IF($E513="","",IF($S513&gt;$E513,($E513/$S513)-1,"")),"")</f>
      </c>
      <c r="U513" s="159" t="str">
        <f t="shared" si="121"/>
        <v/>
      </c>
      <c r="V513" s="160" t="str">
        <f>IFERROR(IF($F513="","",VLOOKUP($F513,'Data Mercado'!$A$7:$I$300,7,0)),"ND")</f>
      </c>
      <c r="W513" s="161" t="str">
        <f>IFERROR(IF($E513="","",IF($V513&gt;$E513,($E513/$V513)-1,"")),"")</f>
      </c>
      <c r="X513" s="159" t="str">
        <f t="shared" si="123"/>
        <v/>
      </c>
      <c r="Y513" s="160" t="str">
        <f>IFERROR(IF($F513="","",VLOOKUP($F513,'Data Mercado'!$A$7:$I$300,8,0)),"ND")</f>
      </c>
      <c r="Z513" s="161" t="str">
        <f>IFERROR(IF($E513="","",IF($Y513&gt;$E513,($E513/$Y513)-1,"")),"")</f>
      </c>
      <c r="AA513" s="159" t="str">
        <f t="shared" si="125"/>
        <v/>
      </c>
      <c r="AB513" s="160" t="str">
        <f>IFERROR(IF($F513="","",VLOOKUP($F513,'Data Mercado'!$A$7:$I$300,9,0)),"ND")</f>
      </c>
      <c r="AC513" s="161" t="str">
        <f>IFERROR(IF($E513="","",IF($AB513&gt;$E513,($E513/$AB513)-1,"")),"")</f>
      </c>
      <c r="AD513" s="159" t="str">
        <f t="shared" si="127"/>
        <v/>
      </c>
    </row>
    <row r="514" spans="1:30" s="162" customFormat="1" ht="19" customHeight="1">
      <c r="A514" s="164"/>
      <c r="B514" s="165"/>
      <c r="C514" s="143"/>
      <c r="D514" s="143"/>
      <c r="E514" s="196"/>
      <c r="F514" s="160"/>
      <c r="G514" s="160" t="str">
        <f>IFERROR(IF($F514="","",VLOOKUP($F514,'Data Mercado'!$A$7:$I$300,2,0)),"ND")</f>
      </c>
      <c r="H514" s="161" t="str">
        <f>IFERROR(IF($E514="","",IF($G514&gt;$E514,($E514/$G514)-1,"")),"")</f>
      </c>
      <c r="I514" s="159" t="str">
        <f t="shared" si="113"/>
        <v/>
      </c>
      <c r="J514" s="160" t="str">
        <f>IFERROR(IF($F514="","",VLOOKUP($F514,'Data Mercado'!$A$7:$I$300,3,0)),"ND")</f>
      </c>
      <c r="K514" s="161" t="str">
        <f>IFERROR(IF($E514="","",IF($J514&gt;$E514,($E514/$J514)-1,"")),"")</f>
      </c>
      <c r="L514" s="159" t="str">
        <f t="shared" si="115"/>
        <v/>
      </c>
      <c r="M514" s="160" t="str">
        <f>IFERROR(IF($F514="","",VLOOKUP($F514,'Data Mercado'!$A$7:$I$300,4,0)),"ND")</f>
      </c>
      <c r="N514" s="161" t="str">
        <f>IFERROR(IF($E514="","",IF($M514&gt;$E514,($E514/$M514)-1,"")),"")</f>
      </c>
      <c r="O514" s="159" t="str">
        <f t="shared" si="117"/>
        <v/>
      </c>
      <c r="P514" s="160" t="str">
        <f>IFERROR(IF($F514="","",VLOOKUP($F514,'Data Mercado'!$A$7:$I$300,5,0)),"ND")</f>
      </c>
      <c r="Q514" s="161" t="str">
        <f>IFERROR(IF($E514="","",IF($P514&gt;$E514,($E514/$P514)-1,"")),"")</f>
      </c>
      <c r="R514" s="159" t="str">
        <f t="shared" si="119"/>
        <v/>
      </c>
      <c r="S514" s="160" t="str">
        <f>IFERROR(IF($F514="","",VLOOKUP($F514,'Data Mercado'!$A$7:$I$300,6,0)),"ND")</f>
      </c>
      <c r="T514" s="161" t="str">
        <f>IFERROR(IF($E514="","",IF($S514&gt;$E514,($E514/$S514)-1,"")),"")</f>
      </c>
      <c r="U514" s="159" t="str">
        <f t="shared" si="121"/>
        <v/>
      </c>
      <c r="V514" s="160" t="str">
        <f>IFERROR(IF($F514="","",VLOOKUP($F514,'Data Mercado'!$A$7:$I$300,7,0)),"ND")</f>
      </c>
      <c r="W514" s="161" t="str">
        <f>IFERROR(IF($E514="","",IF($V514&gt;$E514,($E514/$V514)-1,"")),"")</f>
      </c>
      <c r="X514" s="159" t="str">
        <f t="shared" si="123"/>
        <v/>
      </c>
      <c r="Y514" s="160" t="str">
        <f>IFERROR(IF($F514="","",VLOOKUP($F514,'Data Mercado'!$A$7:$I$300,8,0)),"ND")</f>
      </c>
      <c r="Z514" s="161" t="str">
        <f>IFERROR(IF($E514="","",IF($Y514&gt;$E514,($E514/$Y514)-1,"")),"")</f>
      </c>
      <c r="AA514" s="159" t="str">
        <f t="shared" si="125"/>
        <v/>
      </c>
      <c r="AB514" s="160" t="str">
        <f>IFERROR(IF($F514="","",VLOOKUP($F514,'Data Mercado'!$A$7:$I$300,9,0)),"ND")</f>
      </c>
      <c r="AC514" s="161" t="str">
        <f>IFERROR(IF($E514="","",IF($AB514&gt;$E514,($E514/$AB514)-1,"")),"")</f>
      </c>
      <c r="AD514" s="159" t="str">
        <f t="shared" si="127"/>
        <v/>
      </c>
    </row>
    <row r="515" spans="1:30" s="162" customFormat="1" ht="19" customHeight="1">
      <c r="A515" s="164"/>
      <c r="B515" s="165"/>
      <c r="C515" s="143"/>
      <c r="D515" s="143"/>
      <c r="E515" s="196"/>
      <c r="F515" s="160"/>
      <c r="G515" s="160" t="str">
        <f>IFERROR(IF($F515="","",VLOOKUP($F515,'Data Mercado'!$A$7:$I$300,2,0)),"ND")</f>
      </c>
      <c r="H515" s="161" t="str">
        <f>IFERROR(IF($E515="","",IF($G515&gt;$E515,($E515/$G515)-1,"")),"")</f>
      </c>
      <c r="I515" s="159" t="str">
        <f t="shared" si="113"/>
        <v/>
      </c>
      <c r="J515" s="160" t="str">
        <f>IFERROR(IF($F515="","",VLOOKUP($F515,'Data Mercado'!$A$7:$I$300,3,0)),"ND")</f>
      </c>
      <c r="K515" s="161" t="str">
        <f>IFERROR(IF($E515="","",IF($J515&gt;$E515,($E515/$J515)-1,"")),"")</f>
      </c>
      <c r="L515" s="159" t="str">
        <f t="shared" si="115"/>
        <v/>
      </c>
      <c r="M515" s="160" t="str">
        <f>IFERROR(IF($F515="","",VLOOKUP($F515,'Data Mercado'!$A$7:$I$300,4,0)),"ND")</f>
      </c>
      <c r="N515" s="161" t="str">
        <f>IFERROR(IF($E515="","",IF($M515&gt;$E515,($E515/$M515)-1,"")),"")</f>
      </c>
      <c r="O515" s="159" t="str">
        <f t="shared" si="117"/>
        <v/>
      </c>
      <c r="P515" s="160" t="str">
        <f>IFERROR(IF($F515="","",VLOOKUP($F515,'Data Mercado'!$A$7:$I$300,5,0)),"ND")</f>
      </c>
      <c r="Q515" s="161" t="str">
        <f>IFERROR(IF($E515="","",IF($P515&gt;$E515,($E515/$P515)-1,"")),"")</f>
      </c>
      <c r="R515" s="159" t="str">
        <f t="shared" si="119"/>
        <v/>
      </c>
      <c r="S515" s="160" t="str">
        <f>IFERROR(IF($F515="","",VLOOKUP($F515,'Data Mercado'!$A$7:$I$300,6,0)),"ND")</f>
      </c>
      <c r="T515" s="161" t="str">
        <f>IFERROR(IF($E515="","",IF($S515&gt;$E515,($E515/$S515)-1,"")),"")</f>
      </c>
      <c r="U515" s="159" t="str">
        <f t="shared" si="121"/>
        <v/>
      </c>
      <c r="V515" s="160" t="str">
        <f>IFERROR(IF($F515="","",VLOOKUP($F515,'Data Mercado'!$A$7:$I$300,7,0)),"ND")</f>
      </c>
      <c r="W515" s="161" t="str">
        <f>IFERROR(IF($E515="","",IF($V515&gt;$E515,($E515/$V515)-1,"")),"")</f>
      </c>
      <c r="X515" s="159" t="str">
        <f t="shared" si="123"/>
        <v/>
      </c>
      <c r="Y515" s="160" t="str">
        <f>IFERROR(IF($F515="","",VLOOKUP($F515,'Data Mercado'!$A$7:$I$300,8,0)),"ND")</f>
      </c>
      <c r="Z515" s="161" t="str">
        <f>IFERROR(IF($E515="","",IF($Y515&gt;$E515,($E515/$Y515)-1,"")),"")</f>
      </c>
      <c r="AA515" s="159" t="str">
        <f t="shared" si="125"/>
        <v/>
      </c>
      <c r="AB515" s="160" t="str">
        <f>IFERROR(IF($F515="","",VLOOKUP($F515,'Data Mercado'!$A$7:$I$300,9,0)),"ND")</f>
      </c>
      <c r="AC515" s="161" t="str">
        <f>IFERROR(IF($E515="","",IF($AB515&gt;$E515,($E515/$AB515)-1,"")),"")</f>
      </c>
      <c r="AD515" s="159" t="str">
        <f t="shared" si="127"/>
        <v/>
      </c>
    </row>
    <row r="516" spans="1:30" s="162" customFormat="1" ht="19" customHeight="1">
      <c r="A516" s="164"/>
      <c r="B516" s="165"/>
      <c r="C516" s="143"/>
      <c r="D516" s="143"/>
      <c r="E516" s="196"/>
      <c r="F516" s="160"/>
      <c r="G516" s="160" t="str">
        <f>IFERROR(IF($F516="","",VLOOKUP($F516,'Data Mercado'!$A$7:$I$300,2,0)),"ND")</f>
      </c>
      <c r="H516" s="161" t="str">
        <f>IFERROR(IF($E516="","",IF($G516&gt;$E516,($E516/$G516)-1,"")),"")</f>
      </c>
      <c r="I516" s="159" t="str">
        <f t="shared" si="113"/>
        <v/>
      </c>
      <c r="J516" s="160" t="str">
        <f>IFERROR(IF($F516="","",VLOOKUP($F516,'Data Mercado'!$A$7:$I$300,3,0)),"ND")</f>
      </c>
      <c r="K516" s="161" t="str">
        <f>IFERROR(IF($E516="","",IF($J516&gt;$E516,($E516/$J516)-1,"")),"")</f>
      </c>
      <c r="L516" s="159" t="str">
        <f t="shared" si="115"/>
        <v/>
      </c>
      <c r="M516" s="160" t="str">
        <f>IFERROR(IF($F516="","",VLOOKUP($F516,'Data Mercado'!$A$7:$I$300,4,0)),"ND")</f>
      </c>
      <c r="N516" s="161" t="str">
        <f>IFERROR(IF($E516="","",IF($M516&gt;$E516,($E516/$M516)-1,"")),"")</f>
      </c>
      <c r="O516" s="159" t="str">
        <f t="shared" si="117"/>
        <v/>
      </c>
      <c r="P516" s="160" t="str">
        <f>IFERROR(IF($F516="","",VLOOKUP($F516,'Data Mercado'!$A$7:$I$300,5,0)),"ND")</f>
      </c>
      <c r="Q516" s="161" t="str">
        <f>IFERROR(IF($E516="","",IF($P516&gt;$E516,($E516/$P516)-1,"")),"")</f>
      </c>
      <c r="R516" s="159" t="str">
        <f t="shared" si="119"/>
        <v/>
      </c>
      <c r="S516" s="160" t="str">
        <f>IFERROR(IF($F516="","",VLOOKUP($F516,'Data Mercado'!$A$7:$I$300,6,0)),"ND")</f>
      </c>
      <c r="T516" s="161" t="str">
        <f>IFERROR(IF($E516="","",IF($S516&gt;$E516,($E516/$S516)-1,"")),"")</f>
      </c>
      <c r="U516" s="159" t="str">
        <f t="shared" si="121"/>
        <v/>
      </c>
      <c r="V516" s="160" t="str">
        <f>IFERROR(IF($F516="","",VLOOKUP($F516,'Data Mercado'!$A$7:$I$300,7,0)),"ND")</f>
      </c>
      <c r="W516" s="161" t="str">
        <f>IFERROR(IF($E516="","",IF($V516&gt;$E516,($E516/$V516)-1,"")),"")</f>
      </c>
      <c r="X516" s="159" t="str">
        <f t="shared" si="123"/>
        <v/>
      </c>
      <c r="Y516" s="160" t="str">
        <f>IFERROR(IF($F516="","",VLOOKUP($F516,'Data Mercado'!$A$7:$I$300,8,0)),"ND")</f>
      </c>
      <c r="Z516" s="161" t="str">
        <f>IFERROR(IF($E516="","",IF($Y516&gt;$E516,($E516/$Y516)-1,"")),"")</f>
      </c>
      <c r="AA516" s="159" t="str">
        <f t="shared" si="125"/>
        <v/>
      </c>
      <c r="AB516" s="160" t="str">
        <f>IFERROR(IF($F516="","",VLOOKUP($F516,'Data Mercado'!$A$7:$I$300,9,0)),"ND")</f>
      </c>
      <c r="AC516" s="161" t="str">
        <f>IFERROR(IF($E516="","",IF($AB516&gt;$E516,($E516/$AB516)-1,"")),"")</f>
      </c>
      <c r="AD516" s="159" t="str">
        <f t="shared" si="127"/>
        <v/>
      </c>
    </row>
    <row r="517" spans="1:30" s="162" customFormat="1" ht="19" customHeight="1">
      <c r="A517" s="164"/>
      <c r="B517" s="165"/>
      <c r="C517" s="143"/>
      <c r="D517" s="143"/>
      <c r="E517" s="196"/>
      <c r="F517" s="160"/>
      <c r="G517" s="160" t="str">
        <f>IFERROR(IF($F517="","",VLOOKUP($F517,'Data Mercado'!$A$7:$I$300,2,0)),"ND")</f>
      </c>
      <c r="H517" s="161" t="str">
        <f>IFERROR(IF($E517="","",IF($G517&gt;$E517,($E517/$G517)-1,"")),"")</f>
      </c>
      <c r="I517" s="159" t="str">
        <f t="shared" si="113"/>
        <v/>
      </c>
      <c r="J517" s="160" t="str">
        <f>IFERROR(IF($F517="","",VLOOKUP($F517,'Data Mercado'!$A$7:$I$300,3,0)),"ND")</f>
      </c>
      <c r="K517" s="161" t="str">
        <f>IFERROR(IF($E517="","",IF($J517&gt;$E517,($E517/$J517)-1,"")),"")</f>
      </c>
      <c r="L517" s="159" t="str">
        <f t="shared" si="115"/>
        <v/>
      </c>
      <c r="M517" s="160" t="str">
        <f>IFERROR(IF($F517="","",VLOOKUP($F517,'Data Mercado'!$A$7:$I$300,4,0)),"ND")</f>
      </c>
      <c r="N517" s="161" t="str">
        <f>IFERROR(IF($E517="","",IF($M517&gt;$E517,($E517/$M517)-1,"")),"")</f>
      </c>
      <c r="O517" s="159" t="str">
        <f t="shared" si="117"/>
        <v/>
      </c>
      <c r="P517" s="160" t="str">
        <f>IFERROR(IF($F517="","",VLOOKUP($F517,'Data Mercado'!$A$7:$I$300,5,0)),"ND")</f>
      </c>
      <c r="Q517" s="161" t="str">
        <f>IFERROR(IF($E517="","",IF($P517&gt;$E517,($E517/$P517)-1,"")),"")</f>
      </c>
      <c r="R517" s="159" t="str">
        <f t="shared" si="119"/>
        <v/>
      </c>
      <c r="S517" s="160" t="str">
        <f>IFERROR(IF($F517="","",VLOOKUP($F517,'Data Mercado'!$A$7:$I$300,6,0)),"ND")</f>
      </c>
      <c r="T517" s="161" t="str">
        <f>IFERROR(IF($E517="","",IF($S517&gt;$E517,($E517/$S517)-1,"")),"")</f>
      </c>
      <c r="U517" s="159" t="str">
        <f t="shared" si="121"/>
        <v/>
      </c>
      <c r="V517" s="160" t="str">
        <f>IFERROR(IF($F517="","",VLOOKUP($F517,'Data Mercado'!$A$7:$I$300,7,0)),"ND")</f>
      </c>
      <c r="W517" s="161" t="str">
        <f>IFERROR(IF($E517="","",IF($V517&gt;$E517,($E517/$V517)-1,"")),"")</f>
      </c>
      <c r="X517" s="159" t="str">
        <f t="shared" si="123"/>
        <v/>
      </c>
      <c r="Y517" s="160" t="str">
        <f>IFERROR(IF($F517="","",VLOOKUP($F517,'Data Mercado'!$A$7:$I$300,8,0)),"ND")</f>
      </c>
      <c r="Z517" s="161" t="str">
        <f>IFERROR(IF($E517="","",IF($Y517&gt;$E517,($E517/$Y517)-1,"")),"")</f>
      </c>
      <c r="AA517" s="159" t="str">
        <f t="shared" si="125"/>
        <v/>
      </c>
      <c r="AB517" s="160" t="str">
        <f>IFERROR(IF($F517="","",VLOOKUP($F517,'Data Mercado'!$A$7:$I$300,9,0)),"ND")</f>
      </c>
      <c r="AC517" s="161" t="str">
        <f>IFERROR(IF($E517="","",IF($AB517&gt;$E517,($E517/$AB517)-1,"")),"")</f>
      </c>
      <c r="AD517" s="159" t="str">
        <f t="shared" si="127"/>
        <v/>
      </c>
    </row>
    <row r="518" spans="1:30" s="162" customFormat="1" ht="19" customHeight="1">
      <c r="A518" s="164"/>
      <c r="B518" s="165"/>
      <c r="C518" s="143"/>
      <c r="D518" s="143"/>
      <c r="E518" s="196"/>
      <c r="F518" s="160"/>
      <c r="G518" s="160" t="str">
        <f>IFERROR(IF($F518="","",VLOOKUP($F518,'Data Mercado'!$A$7:$I$300,2,0)),"ND")</f>
      </c>
      <c r="H518" s="161" t="str">
        <f>IFERROR(IF($E518="","",IF($G518&gt;$E518,($E518/$G518)-1,"")),"")</f>
      </c>
      <c r="I518" s="159" t="str">
        <f t="shared" si="113"/>
        <v/>
      </c>
      <c r="J518" s="160" t="str">
        <f>IFERROR(IF($F518="","",VLOOKUP($F518,'Data Mercado'!$A$7:$I$300,3,0)),"ND")</f>
      </c>
      <c r="K518" s="161" t="str">
        <f>IFERROR(IF($E518="","",IF($J518&gt;$E518,($E518/$J518)-1,"")),"")</f>
      </c>
      <c r="L518" s="159" t="str">
        <f t="shared" si="115"/>
        <v/>
      </c>
      <c r="M518" s="160" t="str">
        <f>IFERROR(IF($F518="","",VLOOKUP($F518,'Data Mercado'!$A$7:$I$300,4,0)),"ND")</f>
      </c>
      <c r="N518" s="161" t="str">
        <f>IFERROR(IF($E518="","",IF($M518&gt;$E518,($E518/$M518)-1,"")),"")</f>
      </c>
      <c r="O518" s="159" t="str">
        <f t="shared" si="117"/>
        <v/>
      </c>
      <c r="P518" s="160" t="str">
        <f>IFERROR(IF($F518="","",VLOOKUP($F518,'Data Mercado'!$A$7:$I$300,5,0)),"ND")</f>
      </c>
      <c r="Q518" s="161" t="str">
        <f>IFERROR(IF($E518="","",IF($P518&gt;$E518,($E518/$P518)-1,"")),"")</f>
      </c>
      <c r="R518" s="159" t="str">
        <f t="shared" si="119"/>
        <v/>
      </c>
      <c r="S518" s="160" t="str">
        <f>IFERROR(IF($F518="","",VLOOKUP($F518,'Data Mercado'!$A$7:$I$300,6,0)),"ND")</f>
      </c>
      <c r="T518" s="161" t="str">
        <f>IFERROR(IF($E518="","",IF($S518&gt;$E518,($E518/$S518)-1,"")),"")</f>
      </c>
      <c r="U518" s="159" t="str">
        <f t="shared" si="121"/>
        <v/>
      </c>
      <c r="V518" s="160" t="str">
        <f>IFERROR(IF($F518="","",VLOOKUP($F518,'Data Mercado'!$A$7:$I$300,7,0)),"ND")</f>
      </c>
      <c r="W518" s="161" t="str">
        <f>IFERROR(IF($E518="","",IF($V518&gt;$E518,($E518/$V518)-1,"")),"")</f>
      </c>
      <c r="X518" s="159" t="str">
        <f t="shared" si="123"/>
        <v/>
      </c>
      <c r="Y518" s="160" t="str">
        <f>IFERROR(IF($F518="","",VLOOKUP($F518,'Data Mercado'!$A$7:$I$300,8,0)),"ND")</f>
      </c>
      <c r="Z518" s="161" t="str">
        <f>IFERROR(IF($E518="","",IF($Y518&gt;$E518,($E518/$Y518)-1,"")),"")</f>
      </c>
      <c r="AA518" s="159" t="str">
        <f t="shared" si="125"/>
        <v/>
      </c>
      <c r="AB518" s="160" t="str">
        <f>IFERROR(IF($F518="","",VLOOKUP($F518,'Data Mercado'!$A$7:$I$300,9,0)),"ND")</f>
      </c>
      <c r="AC518" s="161" t="str">
        <f>IFERROR(IF($E518="","",IF($AB518&gt;$E518,($E518/$AB518)-1,"")),"")</f>
      </c>
      <c r="AD518" s="159" t="str">
        <f t="shared" si="127"/>
        <v/>
      </c>
    </row>
    <row r="519" spans="1:30" s="162" customFormat="1" ht="19" customHeight="1">
      <c r="A519" s="164"/>
      <c r="B519" s="165"/>
      <c r="C519" s="143"/>
      <c r="D519" s="143"/>
      <c r="E519" s="196"/>
      <c r="F519" s="160"/>
      <c r="G519" s="160" t="str">
        <f>IFERROR(IF($F519="","",VLOOKUP($F519,'Data Mercado'!$A$7:$I$300,2,0)),"ND")</f>
      </c>
      <c r="H519" s="161" t="str">
        <f>IFERROR(IF($E519="","",IF($G519&gt;$E519,($E519/$G519)-1,"")),"")</f>
      </c>
      <c r="I519" s="159" t="str">
        <f t="shared" si="113"/>
        <v/>
      </c>
      <c r="J519" s="160" t="str">
        <f>IFERROR(IF($F519="","",VLOOKUP($F519,'Data Mercado'!$A$7:$I$300,3,0)),"ND")</f>
      </c>
      <c r="K519" s="161" t="str">
        <f>IFERROR(IF($E519="","",IF($J519&gt;$E519,($E519/$J519)-1,"")),"")</f>
      </c>
      <c r="L519" s="159" t="str">
        <f t="shared" si="115"/>
        <v/>
      </c>
      <c r="M519" s="160" t="str">
        <f>IFERROR(IF($F519="","",VLOOKUP($F519,'Data Mercado'!$A$7:$I$300,4,0)),"ND")</f>
      </c>
      <c r="N519" s="161" t="str">
        <f>IFERROR(IF($E519="","",IF($M519&gt;$E519,($E519/$M519)-1,"")),"")</f>
      </c>
      <c r="O519" s="159" t="str">
        <f t="shared" si="117"/>
        <v/>
      </c>
      <c r="P519" s="160" t="str">
        <f>IFERROR(IF($F519="","",VLOOKUP($F519,'Data Mercado'!$A$7:$I$300,5,0)),"ND")</f>
      </c>
      <c r="Q519" s="161" t="str">
        <f>IFERROR(IF($E519="","",IF($P519&gt;$E519,($E519/$P519)-1,"")),"")</f>
      </c>
      <c r="R519" s="159" t="str">
        <f t="shared" si="119"/>
        <v/>
      </c>
      <c r="S519" s="160" t="str">
        <f>IFERROR(IF($F519="","",VLOOKUP($F519,'Data Mercado'!$A$7:$I$300,6,0)),"ND")</f>
      </c>
      <c r="T519" s="161" t="str">
        <f>IFERROR(IF($E519="","",IF($S519&gt;$E519,($E519/$S519)-1,"")),"")</f>
      </c>
      <c r="U519" s="159" t="str">
        <f t="shared" si="121"/>
        <v/>
      </c>
      <c r="V519" s="160" t="str">
        <f>IFERROR(IF($F519="","",VLOOKUP($F519,'Data Mercado'!$A$7:$I$300,7,0)),"ND")</f>
      </c>
      <c r="W519" s="161" t="str">
        <f>IFERROR(IF($E519="","",IF($V519&gt;$E519,($E519/$V519)-1,"")),"")</f>
      </c>
      <c r="X519" s="159" t="str">
        <f t="shared" si="123"/>
        <v/>
      </c>
      <c r="Y519" s="160" t="str">
        <f>IFERROR(IF($F519="","",VLOOKUP($F519,'Data Mercado'!$A$7:$I$300,8,0)),"ND")</f>
      </c>
      <c r="Z519" s="161" t="str">
        <f>IFERROR(IF($E519="","",IF($Y519&gt;$E519,($E519/$Y519)-1,"")),"")</f>
      </c>
      <c r="AA519" s="159" t="str">
        <f t="shared" si="125"/>
        <v/>
      </c>
      <c r="AB519" s="160" t="str">
        <f>IFERROR(IF($F519="","",VLOOKUP($F519,'Data Mercado'!$A$7:$I$300,9,0)),"ND")</f>
      </c>
      <c r="AC519" s="161" t="str">
        <f>IFERROR(IF($E519="","",IF($AB519&gt;$E519,($E519/$AB519)-1,"")),"")</f>
      </c>
      <c r="AD519" s="159" t="str">
        <f t="shared" si="127"/>
        <v/>
      </c>
    </row>
    <row r="520" spans="1:30" s="162" customFormat="1" ht="19" customHeight="1">
      <c r="A520" s="164"/>
      <c r="B520" s="165"/>
      <c r="C520" s="143"/>
      <c r="D520" s="143"/>
      <c r="E520" s="196"/>
      <c r="F520" s="160"/>
      <c r="G520" s="160" t="str">
        <f>IFERROR(IF($F520="","",VLOOKUP($F520,'Data Mercado'!$A$7:$I$300,2,0)),"ND")</f>
      </c>
      <c r="H520" s="161" t="str">
        <f>IFERROR(IF($E520="","",IF($G520&gt;$E520,($E520/$G520)-1,"")),"")</f>
      </c>
      <c r="I520" s="159" t="str">
        <f t="shared" si="113"/>
        <v/>
      </c>
      <c r="J520" s="160" t="str">
        <f>IFERROR(IF($F520="","",VLOOKUP($F520,'Data Mercado'!$A$7:$I$300,3,0)),"ND")</f>
      </c>
      <c r="K520" s="161" t="str">
        <f>IFERROR(IF($E520="","",IF($J520&gt;$E520,($E520/$J520)-1,"")),"")</f>
      </c>
      <c r="L520" s="159" t="str">
        <f t="shared" si="115"/>
        <v/>
      </c>
      <c r="M520" s="160" t="str">
        <f>IFERROR(IF($F520="","",VLOOKUP($F520,'Data Mercado'!$A$7:$I$300,4,0)),"ND")</f>
      </c>
      <c r="N520" s="161" t="str">
        <f>IFERROR(IF($E520="","",IF($M520&gt;$E520,($E520/$M520)-1,"")),"")</f>
      </c>
      <c r="O520" s="159" t="str">
        <f t="shared" si="117"/>
        <v/>
      </c>
      <c r="P520" s="160" t="str">
        <f>IFERROR(IF($F520="","",VLOOKUP($F520,'Data Mercado'!$A$7:$I$300,5,0)),"ND")</f>
      </c>
      <c r="Q520" s="161" t="str">
        <f>IFERROR(IF($E520="","",IF($P520&gt;$E520,($E520/$P520)-1,"")),"")</f>
      </c>
      <c r="R520" s="159" t="str">
        <f t="shared" si="119"/>
        <v/>
      </c>
      <c r="S520" s="160" t="str">
        <f>IFERROR(IF($F520="","",VLOOKUP($F520,'Data Mercado'!$A$7:$I$300,6,0)),"ND")</f>
      </c>
      <c r="T520" s="161" t="str">
        <f>IFERROR(IF($E520="","",IF($S520&gt;$E520,($E520/$S520)-1,"")),"")</f>
      </c>
      <c r="U520" s="159" t="str">
        <f t="shared" si="121"/>
        <v/>
      </c>
      <c r="V520" s="160" t="str">
        <f>IFERROR(IF($F520="","",VLOOKUP($F520,'Data Mercado'!$A$7:$I$300,7,0)),"ND")</f>
      </c>
      <c r="W520" s="161" t="str">
        <f>IFERROR(IF($E520="","",IF($V520&gt;$E520,($E520/$V520)-1,"")),"")</f>
      </c>
      <c r="X520" s="159" t="str">
        <f t="shared" si="123"/>
        <v/>
      </c>
      <c r="Y520" s="160" t="str">
        <f>IFERROR(IF($F520="","",VLOOKUP($F520,'Data Mercado'!$A$7:$I$300,8,0)),"ND")</f>
      </c>
      <c r="Z520" s="161" t="str">
        <f>IFERROR(IF($E520="","",IF($Y520&gt;$E520,($E520/$Y520)-1,"")),"")</f>
      </c>
      <c r="AA520" s="159" t="str">
        <f t="shared" si="125"/>
        <v/>
      </c>
      <c r="AB520" s="160" t="str">
        <f>IFERROR(IF($F520="","",VLOOKUP($F520,'Data Mercado'!$A$7:$I$300,9,0)),"ND")</f>
      </c>
      <c r="AC520" s="161" t="str">
        <f>IFERROR(IF($E520="","",IF($AB520&gt;$E520,($E520/$AB520)-1,"")),"")</f>
      </c>
      <c r="AD520" s="159" t="str">
        <f t="shared" si="127"/>
        <v/>
      </c>
    </row>
    <row r="521" spans="1:30" s="162" customFormat="1" ht="19" customHeight="1">
      <c r="A521" s="164"/>
      <c r="B521" s="165"/>
      <c r="C521" s="143"/>
      <c r="D521" s="143"/>
      <c r="E521" s="196"/>
      <c r="F521" s="160"/>
      <c r="G521" s="160" t="str">
        <f>IFERROR(IF($F521="","",VLOOKUP($F521,'Data Mercado'!$A$7:$I$300,2,0)),"ND")</f>
      </c>
      <c r="H521" s="161" t="str">
        <f>IFERROR(IF($E521="","",IF($G521&gt;$E521,($E521/$G521)-1,"")),"")</f>
      </c>
      <c r="I521" s="159" t="str">
        <f t="shared" si="113"/>
        <v/>
      </c>
      <c r="J521" s="160" t="str">
        <f>IFERROR(IF($F521="","",VLOOKUP($F521,'Data Mercado'!$A$7:$I$300,3,0)),"ND")</f>
      </c>
      <c r="K521" s="161" t="str">
        <f>IFERROR(IF($E521="","",IF($J521&gt;$E521,($E521/$J521)-1,"")),"")</f>
      </c>
      <c r="L521" s="159" t="str">
        <f t="shared" si="115"/>
        <v/>
      </c>
      <c r="M521" s="160" t="str">
        <f>IFERROR(IF($F521="","",VLOOKUP($F521,'Data Mercado'!$A$7:$I$300,4,0)),"ND")</f>
      </c>
      <c r="N521" s="161" t="str">
        <f>IFERROR(IF($E521="","",IF($M521&gt;$E521,($E521/$M521)-1,"")),"")</f>
      </c>
      <c r="O521" s="159" t="str">
        <f t="shared" si="117"/>
        <v/>
      </c>
      <c r="P521" s="160" t="str">
        <f>IFERROR(IF($F521="","",VLOOKUP($F521,'Data Mercado'!$A$7:$I$300,5,0)),"ND")</f>
      </c>
      <c r="Q521" s="161" t="str">
        <f>IFERROR(IF($E521="","",IF($P521&gt;$E521,($E521/$P521)-1,"")),"")</f>
      </c>
      <c r="R521" s="159" t="str">
        <f t="shared" si="119"/>
        <v/>
      </c>
      <c r="S521" s="160" t="str">
        <f>IFERROR(IF($F521="","",VLOOKUP($F521,'Data Mercado'!$A$7:$I$300,6,0)),"ND")</f>
      </c>
      <c r="T521" s="161" t="str">
        <f>IFERROR(IF($E521="","",IF($S521&gt;$E521,($E521/$S521)-1,"")),"")</f>
      </c>
      <c r="U521" s="159" t="str">
        <f t="shared" si="121"/>
        <v/>
      </c>
      <c r="V521" s="160" t="str">
        <f>IFERROR(IF($F521="","",VLOOKUP($F521,'Data Mercado'!$A$7:$I$300,7,0)),"ND")</f>
      </c>
      <c r="W521" s="161" t="str">
        <f>IFERROR(IF($E521="","",IF($V521&gt;$E521,($E521/$V521)-1,"")),"")</f>
      </c>
      <c r="X521" s="159" t="str">
        <f t="shared" si="123"/>
        <v/>
      </c>
      <c r="Y521" s="160" t="str">
        <f>IFERROR(IF($F521="","",VLOOKUP($F521,'Data Mercado'!$A$7:$I$300,8,0)),"ND")</f>
      </c>
      <c r="Z521" s="161" t="str">
        <f>IFERROR(IF($E521="","",IF($Y521&gt;$E521,($E521/$Y521)-1,"")),"")</f>
      </c>
      <c r="AA521" s="159" t="str">
        <f t="shared" si="125"/>
        <v/>
      </c>
      <c r="AB521" s="160" t="str">
        <f>IFERROR(IF($F521="","",VLOOKUP($F521,'Data Mercado'!$A$7:$I$300,9,0)),"ND")</f>
      </c>
      <c r="AC521" s="161" t="str">
        <f>IFERROR(IF($E521="","",IF($AB521&gt;$E521,($E521/$AB521)-1,"")),"")</f>
      </c>
      <c r="AD521" s="159" t="str">
        <f t="shared" si="127"/>
        <v/>
      </c>
    </row>
    <row r="522" spans="1:30" s="162" customFormat="1" ht="19" customHeight="1">
      <c r="A522" s="164"/>
      <c r="B522" s="165"/>
      <c r="C522" s="143"/>
      <c r="D522" s="143"/>
      <c r="E522" s="196"/>
      <c r="F522" s="160"/>
      <c r="G522" s="160" t="str">
        <f>IFERROR(IF($F522="","",VLOOKUP($F522,'Data Mercado'!$A$7:$I$300,2,0)),"ND")</f>
      </c>
      <c r="H522" s="161" t="str">
        <f>IFERROR(IF($E522="","",IF($G522&gt;$E522,($E522/$G522)-1,"")),"")</f>
      </c>
      <c r="I522" s="159" t="str">
        <f t="shared" si="113"/>
        <v/>
      </c>
      <c r="J522" s="160" t="str">
        <f>IFERROR(IF($F522="","",VLOOKUP($F522,'Data Mercado'!$A$7:$I$300,3,0)),"ND")</f>
      </c>
      <c r="K522" s="161" t="str">
        <f>IFERROR(IF($E522="","",IF($J522&gt;$E522,($E522/$J522)-1,"")),"")</f>
      </c>
      <c r="L522" s="159" t="str">
        <f t="shared" si="115"/>
        <v/>
      </c>
      <c r="M522" s="160" t="str">
        <f>IFERROR(IF($F522="","",VLOOKUP($F522,'Data Mercado'!$A$7:$I$300,4,0)),"ND")</f>
      </c>
      <c r="N522" s="161" t="str">
        <f>IFERROR(IF($E522="","",IF($M522&gt;$E522,($E522/$M522)-1,"")),"")</f>
      </c>
      <c r="O522" s="159" t="str">
        <f t="shared" si="117"/>
        <v/>
      </c>
      <c r="P522" s="160" t="str">
        <f>IFERROR(IF($F522="","",VLOOKUP($F522,'Data Mercado'!$A$7:$I$300,5,0)),"ND")</f>
      </c>
      <c r="Q522" s="161" t="str">
        <f>IFERROR(IF($E522="","",IF($P522&gt;$E522,($E522/$P522)-1,"")),"")</f>
      </c>
      <c r="R522" s="159" t="str">
        <f t="shared" si="119"/>
        <v/>
      </c>
      <c r="S522" s="160" t="str">
        <f>IFERROR(IF($F522="","",VLOOKUP($F522,'Data Mercado'!$A$7:$I$300,6,0)),"ND")</f>
      </c>
      <c r="T522" s="161" t="str">
        <f>IFERROR(IF($E522="","",IF($S522&gt;$E522,($E522/$S522)-1,"")),"")</f>
      </c>
      <c r="U522" s="159" t="str">
        <f t="shared" si="121"/>
        <v/>
      </c>
      <c r="V522" s="160" t="str">
        <f>IFERROR(IF($F522="","",VLOOKUP($F522,'Data Mercado'!$A$7:$I$300,7,0)),"ND")</f>
      </c>
      <c r="W522" s="161" t="str">
        <f>IFERROR(IF($E522="","",IF($V522&gt;$E522,($E522/$V522)-1,"")),"")</f>
      </c>
      <c r="X522" s="159" t="str">
        <f t="shared" si="123"/>
        <v/>
      </c>
      <c r="Y522" s="160" t="str">
        <f>IFERROR(IF($F522="","",VLOOKUP($F522,'Data Mercado'!$A$7:$I$300,8,0)),"ND")</f>
      </c>
      <c r="Z522" s="161" t="str">
        <f>IFERROR(IF($E522="","",IF($Y522&gt;$E522,($E522/$Y522)-1,"")),"")</f>
      </c>
      <c r="AA522" s="159" t="str">
        <f t="shared" si="125"/>
        <v/>
      </c>
      <c r="AB522" s="160" t="str">
        <f>IFERROR(IF($F522="","",VLOOKUP($F522,'Data Mercado'!$A$7:$I$300,9,0)),"ND")</f>
      </c>
      <c r="AC522" s="161" t="str">
        <f>IFERROR(IF($E522="","",IF($AB522&gt;$E522,($E522/$AB522)-1,"")),"")</f>
      </c>
      <c r="AD522" s="159" t="str">
        <f t="shared" si="127"/>
        <v/>
      </c>
    </row>
    <row r="523" spans="1:30" s="162" customFormat="1" ht="19" customHeight="1">
      <c r="A523" s="164"/>
      <c r="B523" s="165"/>
      <c r="C523" s="143"/>
      <c r="D523" s="143"/>
      <c r="E523" s="196"/>
      <c r="F523" s="160"/>
      <c r="G523" s="160" t="str">
        <f>IFERROR(IF($F523="","",VLOOKUP($F523,'Data Mercado'!$A$7:$I$300,2,0)),"ND")</f>
      </c>
      <c r="H523" s="161" t="str">
        <f>IFERROR(IF($E523="","",IF($G523&gt;$E523,($E523/$G523)-1,"")),"")</f>
      </c>
      <c r="I523" s="159" t="str">
        <f t="shared" si="113"/>
        <v/>
      </c>
      <c r="J523" s="160" t="str">
        <f>IFERROR(IF($F523="","",VLOOKUP($F523,'Data Mercado'!$A$7:$I$300,3,0)),"ND")</f>
      </c>
      <c r="K523" s="161" t="str">
        <f>IFERROR(IF($E523="","",IF($J523&gt;$E523,($E523/$J523)-1,"")),"")</f>
      </c>
      <c r="L523" s="159" t="str">
        <f t="shared" si="115"/>
        <v/>
      </c>
      <c r="M523" s="160" t="str">
        <f>IFERROR(IF($F523="","",VLOOKUP($F523,'Data Mercado'!$A$7:$I$300,4,0)),"ND")</f>
      </c>
      <c r="N523" s="161" t="str">
        <f>IFERROR(IF($E523="","",IF($M523&gt;$E523,($E523/$M523)-1,"")),"")</f>
      </c>
      <c r="O523" s="159" t="str">
        <f t="shared" si="117"/>
        <v/>
      </c>
      <c r="P523" s="160" t="str">
        <f>IFERROR(IF($F523="","",VLOOKUP($F523,'Data Mercado'!$A$7:$I$300,5,0)),"ND")</f>
      </c>
      <c r="Q523" s="161" t="str">
        <f>IFERROR(IF($E523="","",IF($P523&gt;$E523,($E523/$P523)-1,"")),"")</f>
      </c>
      <c r="R523" s="159" t="str">
        <f t="shared" si="119"/>
        <v/>
      </c>
      <c r="S523" s="160" t="str">
        <f>IFERROR(IF($F523="","",VLOOKUP($F523,'Data Mercado'!$A$7:$I$300,6,0)),"ND")</f>
      </c>
      <c r="T523" s="161" t="str">
        <f>IFERROR(IF($E523="","",IF($S523&gt;$E523,($E523/$S523)-1,"")),"")</f>
      </c>
      <c r="U523" s="159" t="str">
        <f t="shared" si="121"/>
        <v/>
      </c>
      <c r="V523" s="160" t="str">
        <f>IFERROR(IF($F523="","",VLOOKUP($F523,'Data Mercado'!$A$7:$I$300,7,0)),"ND")</f>
      </c>
      <c r="W523" s="161" t="str">
        <f>IFERROR(IF($E523="","",IF($V523&gt;$E523,($E523/$V523)-1,"")),"")</f>
      </c>
      <c r="X523" s="159" t="str">
        <f t="shared" si="123"/>
        <v/>
      </c>
      <c r="Y523" s="160" t="str">
        <f>IFERROR(IF($F523="","",VLOOKUP($F523,'Data Mercado'!$A$7:$I$300,8,0)),"ND")</f>
      </c>
      <c r="Z523" s="161" t="str">
        <f>IFERROR(IF($E523="","",IF($Y523&gt;$E523,($E523/$Y523)-1,"")),"")</f>
      </c>
      <c r="AA523" s="159" t="str">
        <f t="shared" si="125"/>
        <v/>
      </c>
      <c r="AB523" s="160" t="str">
        <f>IFERROR(IF($F523="","",VLOOKUP($F523,'Data Mercado'!$A$7:$I$300,9,0)),"ND")</f>
      </c>
      <c r="AC523" s="161" t="str">
        <f>IFERROR(IF($E523="","",IF($AB523&gt;$E523,($E523/$AB523)-1,"")),"")</f>
      </c>
      <c r="AD523" s="159" t="str">
        <f t="shared" si="127"/>
        <v/>
      </c>
    </row>
    <row r="524" spans="1:30" s="162" customFormat="1" ht="19" customHeight="1">
      <c r="A524" s="164"/>
      <c r="B524" s="165"/>
      <c r="C524" s="143"/>
      <c r="D524" s="143"/>
      <c r="E524" s="196"/>
      <c r="F524" s="160"/>
      <c r="G524" s="160" t="str">
        <f>IFERROR(IF($F524="","",VLOOKUP($F524,'Data Mercado'!$A$7:$I$300,2,0)),"ND")</f>
      </c>
      <c r="H524" s="161" t="str">
        <f>IFERROR(IF($E524="","",IF($G524&gt;$E524,($E524/$G524)-1,"")),"")</f>
      </c>
      <c r="I524" s="159" t="str">
        <f t="shared" ref="I524:I587" si="129">IF(AND($E524&lt;&gt;"",$G524&lt;&gt;""),IF($H524="","",$G524-$E524),"")</f>
        <v/>
      </c>
      <c r="J524" s="160" t="str">
        <f>IFERROR(IF($F524="","",VLOOKUP($F524,'Data Mercado'!$A$7:$I$300,3,0)),"ND")</f>
      </c>
      <c r="K524" s="161" t="str">
        <f>IFERROR(IF($E524="","",IF($J524&gt;$E524,($E524/$J524)-1,"")),"")</f>
      </c>
      <c r="L524" s="159" t="str">
        <f t="shared" ref="L524:L587" si="131">IF(AND($E524&lt;&gt;"",$J524&lt;&gt;""),IF($K524="","",$J524-$E524),"")</f>
        <v/>
      </c>
      <c r="M524" s="160" t="str">
        <f>IFERROR(IF($F524="","",VLOOKUP($F524,'Data Mercado'!$A$7:$I$300,4,0)),"ND")</f>
      </c>
      <c r="N524" s="161" t="str">
        <f>IFERROR(IF($E524="","",IF($M524&gt;$E524,($E524/$M524)-1,"")),"")</f>
      </c>
      <c r="O524" s="159" t="str">
        <f t="shared" ref="O524:O587" si="133">IF(AND($E524&lt;&gt;"",$M524&lt;&gt;""),IF($N524="","",$M524-$E524),"")</f>
        <v/>
      </c>
      <c r="P524" s="160" t="str">
        <f>IFERROR(IF($F524="","",VLOOKUP($F524,'Data Mercado'!$A$7:$I$300,5,0)),"ND")</f>
      </c>
      <c r="Q524" s="161" t="str">
        <f>IFERROR(IF($E524="","",IF($P524&gt;$E524,($E524/$P524)-1,"")),"")</f>
      </c>
      <c r="R524" s="159" t="str">
        <f t="shared" ref="R524:R587" si="135">IF(AND($E524&lt;&gt;"",$P524&lt;&gt;""),IF($Q524="","",$P524-$E524),"")</f>
        <v/>
      </c>
      <c r="S524" s="160" t="str">
        <f>IFERROR(IF($F524="","",VLOOKUP($F524,'Data Mercado'!$A$7:$I$300,6,0)),"ND")</f>
      </c>
      <c r="T524" s="161" t="str">
        <f>IFERROR(IF($E524="","",IF($S524&gt;$E524,($E524/$S524)-1,"")),"")</f>
      </c>
      <c r="U524" s="159" t="str">
        <f t="shared" ref="U524:U587" si="137">IF(AND($E524&lt;&gt;"",$S524&lt;&gt;""),IF($T524="","",$S524-$E524),"")</f>
        <v/>
      </c>
      <c r="V524" s="160" t="str">
        <f>IFERROR(IF($F524="","",VLOOKUP($F524,'Data Mercado'!$A$7:$I$300,7,0)),"ND")</f>
      </c>
      <c r="W524" s="161" t="str">
        <f>IFERROR(IF($E524="","",IF($V524&gt;$E524,($E524/$V524)-1,"")),"")</f>
      </c>
      <c r="X524" s="159" t="str">
        <f t="shared" ref="X524:X587" si="139">IF(AND($E524&lt;&gt;"",$V524&lt;&gt;""),IF($W524="","",$V524-$E524),"")</f>
        <v/>
      </c>
      <c r="Y524" s="160" t="str">
        <f>IFERROR(IF($F524="","",VLOOKUP($F524,'Data Mercado'!$A$7:$I$300,8,0)),"ND")</f>
      </c>
      <c r="Z524" s="161" t="str">
        <f>IFERROR(IF($E524="","",IF($Y524&gt;$E524,($E524/$Y524)-1,"")),"")</f>
      </c>
      <c r="AA524" s="159" t="str">
        <f t="shared" ref="AA524:AA587" si="141">IF(AND($E524&lt;&gt;"",$Y524&lt;&gt;""),IF($Z524="","",$Y524-$E524),"")</f>
        <v/>
      </c>
      <c r="AB524" s="160" t="str">
        <f>IFERROR(IF($F524="","",VLOOKUP($F524,'Data Mercado'!$A$7:$I$300,9,0)),"ND")</f>
      </c>
      <c r="AC524" s="161" t="str">
        <f>IFERROR(IF($E524="","",IF($AB524&gt;$E524,($E524/$AB524)-1,"")),"")</f>
      </c>
      <c r="AD524" s="159" t="str">
        <f t="shared" ref="AD524:AD587" si="143">IF(AND($E524&lt;&gt;"",$AB524&lt;&gt;""),IF($AC524="","",$AB524-$E524),"")</f>
        <v/>
      </c>
    </row>
    <row r="525" spans="1:30" s="162" customFormat="1" ht="19" customHeight="1">
      <c r="A525" s="164"/>
      <c r="B525" s="165"/>
      <c r="C525" s="143"/>
      <c r="D525" s="143"/>
      <c r="E525" s="196"/>
      <c r="F525" s="160"/>
      <c r="G525" s="160" t="str">
        <f>IFERROR(IF($F525="","",VLOOKUP($F525,'Data Mercado'!$A$7:$I$300,2,0)),"ND")</f>
      </c>
      <c r="H525" s="161" t="str">
        <f>IFERROR(IF($E525="","",IF($G525&gt;$E525,($E525/$G525)-1,"")),"")</f>
      </c>
      <c r="I525" s="159" t="str">
        <f t="shared" si="129"/>
        <v/>
      </c>
      <c r="J525" s="160" t="str">
        <f>IFERROR(IF($F525="","",VLOOKUP($F525,'Data Mercado'!$A$7:$I$300,3,0)),"ND")</f>
      </c>
      <c r="K525" s="161" t="str">
        <f>IFERROR(IF($E525="","",IF($J525&gt;$E525,($E525/$J525)-1,"")),"")</f>
      </c>
      <c r="L525" s="159" t="str">
        <f t="shared" si="131"/>
        <v/>
      </c>
      <c r="M525" s="160" t="str">
        <f>IFERROR(IF($F525="","",VLOOKUP($F525,'Data Mercado'!$A$7:$I$300,4,0)),"ND")</f>
      </c>
      <c r="N525" s="161" t="str">
        <f>IFERROR(IF($E525="","",IF($M525&gt;$E525,($E525/$M525)-1,"")),"")</f>
      </c>
      <c r="O525" s="159" t="str">
        <f t="shared" si="133"/>
        <v/>
      </c>
      <c r="P525" s="160" t="str">
        <f>IFERROR(IF($F525="","",VLOOKUP($F525,'Data Mercado'!$A$7:$I$300,5,0)),"ND")</f>
      </c>
      <c r="Q525" s="161" t="str">
        <f>IFERROR(IF($E525="","",IF($P525&gt;$E525,($E525/$P525)-1,"")),"")</f>
      </c>
      <c r="R525" s="159" t="str">
        <f t="shared" si="135"/>
        <v/>
      </c>
      <c r="S525" s="160" t="str">
        <f>IFERROR(IF($F525="","",VLOOKUP($F525,'Data Mercado'!$A$7:$I$300,6,0)),"ND")</f>
      </c>
      <c r="T525" s="161" t="str">
        <f>IFERROR(IF($E525="","",IF($S525&gt;$E525,($E525/$S525)-1,"")),"")</f>
      </c>
      <c r="U525" s="159" t="str">
        <f t="shared" si="137"/>
        <v/>
      </c>
      <c r="V525" s="160" t="str">
        <f>IFERROR(IF($F525="","",VLOOKUP($F525,'Data Mercado'!$A$7:$I$300,7,0)),"ND")</f>
      </c>
      <c r="W525" s="161" t="str">
        <f>IFERROR(IF($E525="","",IF($V525&gt;$E525,($E525/$V525)-1,"")),"")</f>
      </c>
      <c r="X525" s="159" t="str">
        <f t="shared" si="139"/>
        <v/>
      </c>
      <c r="Y525" s="160" t="str">
        <f>IFERROR(IF($F525="","",VLOOKUP($F525,'Data Mercado'!$A$7:$I$300,8,0)),"ND")</f>
      </c>
      <c r="Z525" s="161" t="str">
        <f>IFERROR(IF($E525="","",IF($Y525&gt;$E525,($E525/$Y525)-1,"")),"")</f>
      </c>
      <c r="AA525" s="159" t="str">
        <f t="shared" si="141"/>
        <v/>
      </c>
      <c r="AB525" s="160" t="str">
        <f>IFERROR(IF($F525="","",VLOOKUP($F525,'Data Mercado'!$A$7:$I$300,9,0)),"ND")</f>
      </c>
      <c r="AC525" s="161" t="str">
        <f>IFERROR(IF($E525="","",IF($AB525&gt;$E525,($E525/$AB525)-1,"")),"")</f>
      </c>
      <c r="AD525" s="159" t="str">
        <f t="shared" si="143"/>
        <v/>
      </c>
    </row>
    <row r="526" spans="1:30" s="162" customFormat="1" ht="19" customHeight="1">
      <c r="A526" s="164"/>
      <c r="B526" s="165"/>
      <c r="C526" s="143"/>
      <c r="D526" s="143"/>
      <c r="E526" s="196"/>
      <c r="F526" s="160"/>
      <c r="G526" s="160" t="str">
        <f>IFERROR(IF($F526="","",VLOOKUP($F526,'Data Mercado'!$A$7:$I$300,2,0)),"ND")</f>
      </c>
      <c r="H526" s="161" t="str">
        <f>IFERROR(IF($E526="","",IF($G526&gt;$E526,($E526/$G526)-1,"")),"")</f>
      </c>
      <c r="I526" s="159" t="str">
        <f t="shared" si="129"/>
        <v/>
      </c>
      <c r="J526" s="160" t="str">
        <f>IFERROR(IF($F526="","",VLOOKUP($F526,'Data Mercado'!$A$7:$I$300,3,0)),"ND")</f>
      </c>
      <c r="K526" s="161" t="str">
        <f>IFERROR(IF($E526="","",IF($J526&gt;$E526,($E526/$J526)-1,"")),"")</f>
      </c>
      <c r="L526" s="159" t="str">
        <f t="shared" si="131"/>
        <v/>
      </c>
      <c r="M526" s="160" t="str">
        <f>IFERROR(IF($F526="","",VLOOKUP($F526,'Data Mercado'!$A$7:$I$300,4,0)),"ND")</f>
      </c>
      <c r="N526" s="161" t="str">
        <f>IFERROR(IF($E526="","",IF($M526&gt;$E526,($E526/$M526)-1,"")),"")</f>
      </c>
      <c r="O526" s="159" t="str">
        <f t="shared" si="133"/>
        <v/>
      </c>
      <c r="P526" s="160" t="str">
        <f>IFERROR(IF($F526="","",VLOOKUP($F526,'Data Mercado'!$A$7:$I$300,5,0)),"ND")</f>
      </c>
      <c r="Q526" s="161" t="str">
        <f>IFERROR(IF($E526="","",IF($P526&gt;$E526,($E526/$P526)-1,"")),"")</f>
      </c>
      <c r="R526" s="159" t="str">
        <f t="shared" si="135"/>
        <v/>
      </c>
      <c r="S526" s="160" t="str">
        <f>IFERROR(IF($F526="","",VLOOKUP($F526,'Data Mercado'!$A$7:$I$300,6,0)),"ND")</f>
      </c>
      <c r="T526" s="161" t="str">
        <f>IFERROR(IF($E526="","",IF($S526&gt;$E526,($E526/$S526)-1,"")),"")</f>
      </c>
      <c r="U526" s="159" t="str">
        <f t="shared" si="137"/>
        <v/>
      </c>
      <c r="V526" s="160" t="str">
        <f>IFERROR(IF($F526="","",VLOOKUP($F526,'Data Mercado'!$A$7:$I$300,7,0)),"ND")</f>
      </c>
      <c r="W526" s="161" t="str">
        <f>IFERROR(IF($E526="","",IF($V526&gt;$E526,($E526/$V526)-1,"")),"")</f>
      </c>
      <c r="X526" s="159" t="str">
        <f t="shared" si="139"/>
        <v/>
      </c>
      <c r="Y526" s="160" t="str">
        <f>IFERROR(IF($F526="","",VLOOKUP($F526,'Data Mercado'!$A$7:$I$300,8,0)),"ND")</f>
      </c>
      <c r="Z526" s="161" t="str">
        <f>IFERROR(IF($E526="","",IF($Y526&gt;$E526,($E526/$Y526)-1,"")),"")</f>
      </c>
      <c r="AA526" s="159" t="str">
        <f t="shared" si="141"/>
        <v/>
      </c>
      <c r="AB526" s="160" t="str">
        <f>IFERROR(IF($F526="","",VLOOKUP($F526,'Data Mercado'!$A$7:$I$300,9,0)),"ND")</f>
      </c>
      <c r="AC526" s="161" t="str">
        <f>IFERROR(IF($E526="","",IF($AB526&gt;$E526,($E526/$AB526)-1,"")),"")</f>
      </c>
      <c r="AD526" s="159" t="str">
        <f t="shared" si="143"/>
        <v/>
      </c>
    </row>
    <row r="527" spans="1:30" s="162" customFormat="1" ht="19" customHeight="1">
      <c r="A527" s="164"/>
      <c r="B527" s="165"/>
      <c r="C527" s="143"/>
      <c r="D527" s="143"/>
      <c r="E527" s="196"/>
      <c r="F527" s="160"/>
      <c r="G527" s="160" t="str">
        <f>IFERROR(IF($F527="","",VLOOKUP($F527,'Data Mercado'!$A$7:$I$300,2,0)),"ND")</f>
      </c>
      <c r="H527" s="161" t="str">
        <f>IFERROR(IF($E527="","",IF($G527&gt;$E527,($E527/$G527)-1,"")),"")</f>
      </c>
      <c r="I527" s="159" t="str">
        <f t="shared" si="129"/>
        <v/>
      </c>
      <c r="J527" s="160" t="str">
        <f>IFERROR(IF($F527="","",VLOOKUP($F527,'Data Mercado'!$A$7:$I$300,3,0)),"ND")</f>
      </c>
      <c r="K527" s="161" t="str">
        <f>IFERROR(IF($E527="","",IF($J527&gt;$E527,($E527/$J527)-1,"")),"")</f>
      </c>
      <c r="L527" s="159" t="str">
        <f t="shared" si="131"/>
        <v/>
      </c>
      <c r="M527" s="160" t="str">
        <f>IFERROR(IF($F527="","",VLOOKUP($F527,'Data Mercado'!$A$7:$I$300,4,0)),"ND")</f>
      </c>
      <c r="N527" s="161" t="str">
        <f>IFERROR(IF($E527="","",IF($M527&gt;$E527,($E527/$M527)-1,"")),"")</f>
      </c>
      <c r="O527" s="159" t="str">
        <f t="shared" si="133"/>
        <v/>
      </c>
      <c r="P527" s="160" t="str">
        <f>IFERROR(IF($F527="","",VLOOKUP($F527,'Data Mercado'!$A$7:$I$300,5,0)),"ND")</f>
      </c>
      <c r="Q527" s="161" t="str">
        <f>IFERROR(IF($E527="","",IF($P527&gt;$E527,($E527/$P527)-1,"")),"")</f>
      </c>
      <c r="R527" s="159" t="str">
        <f t="shared" si="135"/>
        <v/>
      </c>
      <c r="S527" s="160" t="str">
        <f>IFERROR(IF($F527="","",VLOOKUP($F527,'Data Mercado'!$A$7:$I$300,6,0)),"ND")</f>
      </c>
      <c r="T527" s="161" t="str">
        <f>IFERROR(IF($E527="","",IF($S527&gt;$E527,($E527/$S527)-1,"")),"")</f>
      </c>
      <c r="U527" s="159" t="str">
        <f t="shared" si="137"/>
        <v/>
      </c>
      <c r="V527" s="160" t="str">
        <f>IFERROR(IF($F527="","",VLOOKUP($F527,'Data Mercado'!$A$7:$I$300,7,0)),"ND")</f>
      </c>
      <c r="W527" s="161" t="str">
        <f>IFERROR(IF($E527="","",IF($V527&gt;$E527,($E527/$V527)-1,"")),"")</f>
      </c>
      <c r="X527" s="159" t="str">
        <f t="shared" si="139"/>
        <v/>
      </c>
      <c r="Y527" s="160" t="str">
        <f>IFERROR(IF($F527="","",VLOOKUP($F527,'Data Mercado'!$A$7:$I$300,8,0)),"ND")</f>
      </c>
      <c r="Z527" s="161" t="str">
        <f>IFERROR(IF($E527="","",IF($Y527&gt;$E527,($E527/$Y527)-1,"")),"")</f>
      </c>
      <c r="AA527" s="159" t="str">
        <f t="shared" si="141"/>
        <v/>
      </c>
      <c r="AB527" s="160" t="str">
        <f>IFERROR(IF($F527="","",VLOOKUP($F527,'Data Mercado'!$A$7:$I$300,9,0)),"ND")</f>
      </c>
      <c r="AC527" s="161" t="str">
        <f>IFERROR(IF($E527="","",IF($AB527&gt;$E527,($E527/$AB527)-1,"")),"")</f>
      </c>
      <c r="AD527" s="159" t="str">
        <f t="shared" si="143"/>
        <v/>
      </c>
    </row>
    <row r="528" spans="1:30" s="162" customFormat="1" ht="19" customHeight="1">
      <c r="A528" s="164"/>
      <c r="B528" s="165"/>
      <c r="C528" s="143"/>
      <c r="D528" s="143"/>
      <c r="E528" s="196"/>
      <c r="F528" s="160"/>
      <c r="G528" s="160" t="str">
        <f>IFERROR(IF($F528="","",VLOOKUP($F528,'Data Mercado'!$A$7:$I$300,2,0)),"ND")</f>
      </c>
      <c r="H528" s="161" t="str">
        <f>IFERROR(IF($E528="","",IF($G528&gt;$E528,($E528/$G528)-1,"")),"")</f>
      </c>
      <c r="I528" s="159" t="str">
        <f t="shared" si="129"/>
        <v/>
      </c>
      <c r="J528" s="160" t="str">
        <f>IFERROR(IF($F528="","",VLOOKUP($F528,'Data Mercado'!$A$7:$I$300,3,0)),"ND")</f>
      </c>
      <c r="K528" s="161" t="str">
        <f>IFERROR(IF($E528="","",IF($J528&gt;$E528,($E528/$J528)-1,"")),"")</f>
      </c>
      <c r="L528" s="159" t="str">
        <f t="shared" si="131"/>
        <v/>
      </c>
      <c r="M528" s="160" t="str">
        <f>IFERROR(IF($F528="","",VLOOKUP($F528,'Data Mercado'!$A$7:$I$300,4,0)),"ND")</f>
      </c>
      <c r="N528" s="161" t="str">
        <f>IFERROR(IF($E528="","",IF($M528&gt;$E528,($E528/$M528)-1,"")),"")</f>
      </c>
      <c r="O528" s="159" t="str">
        <f t="shared" si="133"/>
        <v/>
      </c>
      <c r="P528" s="160" t="str">
        <f>IFERROR(IF($F528="","",VLOOKUP($F528,'Data Mercado'!$A$7:$I$300,5,0)),"ND")</f>
      </c>
      <c r="Q528" s="161" t="str">
        <f>IFERROR(IF($E528="","",IF($P528&gt;$E528,($E528/$P528)-1,"")),"")</f>
      </c>
      <c r="R528" s="159" t="str">
        <f t="shared" si="135"/>
        <v/>
      </c>
      <c r="S528" s="160" t="str">
        <f>IFERROR(IF($F528="","",VLOOKUP($F528,'Data Mercado'!$A$7:$I$300,6,0)),"ND")</f>
      </c>
      <c r="T528" s="161" t="str">
        <f>IFERROR(IF($E528="","",IF($S528&gt;$E528,($E528/$S528)-1,"")),"")</f>
      </c>
      <c r="U528" s="159" t="str">
        <f t="shared" si="137"/>
        <v/>
      </c>
      <c r="V528" s="160" t="str">
        <f>IFERROR(IF($F528="","",VLOOKUP($F528,'Data Mercado'!$A$7:$I$300,7,0)),"ND")</f>
      </c>
      <c r="W528" s="161" t="str">
        <f>IFERROR(IF($E528="","",IF($V528&gt;$E528,($E528/$V528)-1,"")),"")</f>
      </c>
      <c r="X528" s="159" t="str">
        <f t="shared" si="139"/>
        <v/>
      </c>
      <c r="Y528" s="160" t="str">
        <f>IFERROR(IF($F528="","",VLOOKUP($F528,'Data Mercado'!$A$7:$I$300,8,0)),"ND")</f>
      </c>
      <c r="Z528" s="161" t="str">
        <f>IFERROR(IF($E528="","",IF($Y528&gt;$E528,($E528/$Y528)-1,"")),"")</f>
      </c>
      <c r="AA528" s="159" t="str">
        <f t="shared" si="141"/>
        <v/>
      </c>
      <c r="AB528" s="160" t="str">
        <f>IFERROR(IF($F528="","",VLOOKUP($F528,'Data Mercado'!$A$7:$I$300,9,0)),"ND")</f>
      </c>
      <c r="AC528" s="161" t="str">
        <f>IFERROR(IF($E528="","",IF($AB528&gt;$E528,($E528/$AB528)-1,"")),"")</f>
      </c>
      <c r="AD528" s="159" t="str">
        <f t="shared" si="143"/>
        <v/>
      </c>
    </row>
    <row r="529" spans="1:30" s="162" customFormat="1" ht="19" customHeight="1">
      <c r="A529" s="164"/>
      <c r="B529" s="165"/>
      <c r="C529" s="143"/>
      <c r="D529" s="143"/>
      <c r="E529" s="196"/>
      <c r="F529" s="160"/>
      <c r="G529" s="160" t="str">
        <f>IFERROR(IF($F529="","",VLOOKUP($F529,'Data Mercado'!$A$7:$I$300,2,0)),"ND")</f>
      </c>
      <c r="H529" s="161" t="str">
        <f>IFERROR(IF($E529="","",IF($G529&gt;$E529,($E529/$G529)-1,"")),"")</f>
      </c>
      <c r="I529" s="159" t="str">
        <f t="shared" si="129"/>
        <v/>
      </c>
      <c r="J529" s="160" t="str">
        <f>IFERROR(IF($F529="","",VLOOKUP($F529,'Data Mercado'!$A$7:$I$300,3,0)),"ND")</f>
      </c>
      <c r="K529" s="161" t="str">
        <f>IFERROR(IF($E529="","",IF($J529&gt;$E529,($E529/$J529)-1,"")),"")</f>
      </c>
      <c r="L529" s="159" t="str">
        <f t="shared" si="131"/>
        <v/>
      </c>
      <c r="M529" s="160" t="str">
        <f>IFERROR(IF($F529="","",VLOOKUP($F529,'Data Mercado'!$A$7:$I$300,4,0)),"ND")</f>
      </c>
      <c r="N529" s="161" t="str">
        <f>IFERROR(IF($E529="","",IF($M529&gt;$E529,($E529/$M529)-1,"")),"")</f>
      </c>
      <c r="O529" s="159" t="str">
        <f t="shared" si="133"/>
        <v/>
      </c>
      <c r="P529" s="160" t="str">
        <f>IFERROR(IF($F529="","",VLOOKUP($F529,'Data Mercado'!$A$7:$I$300,5,0)),"ND")</f>
      </c>
      <c r="Q529" s="161" t="str">
        <f>IFERROR(IF($E529="","",IF($P529&gt;$E529,($E529/$P529)-1,"")),"")</f>
      </c>
      <c r="R529" s="159" t="str">
        <f t="shared" si="135"/>
        <v/>
      </c>
      <c r="S529" s="160" t="str">
        <f>IFERROR(IF($F529="","",VLOOKUP($F529,'Data Mercado'!$A$7:$I$300,6,0)),"ND")</f>
      </c>
      <c r="T529" s="161" t="str">
        <f>IFERROR(IF($E529="","",IF($S529&gt;$E529,($E529/$S529)-1,"")),"")</f>
      </c>
      <c r="U529" s="159" t="str">
        <f t="shared" si="137"/>
        <v/>
      </c>
      <c r="V529" s="160" t="str">
        <f>IFERROR(IF($F529="","",VLOOKUP($F529,'Data Mercado'!$A$7:$I$300,7,0)),"ND")</f>
      </c>
      <c r="W529" s="161" t="str">
        <f>IFERROR(IF($E529="","",IF($V529&gt;$E529,($E529/$V529)-1,"")),"")</f>
      </c>
      <c r="X529" s="159" t="str">
        <f t="shared" si="139"/>
        <v/>
      </c>
      <c r="Y529" s="160" t="str">
        <f>IFERROR(IF($F529="","",VLOOKUP($F529,'Data Mercado'!$A$7:$I$300,8,0)),"ND")</f>
      </c>
      <c r="Z529" s="161" t="str">
        <f>IFERROR(IF($E529="","",IF($Y529&gt;$E529,($E529/$Y529)-1,"")),"")</f>
      </c>
      <c r="AA529" s="159" t="str">
        <f t="shared" si="141"/>
        <v/>
      </c>
      <c r="AB529" s="160" t="str">
        <f>IFERROR(IF($F529="","",VLOOKUP($F529,'Data Mercado'!$A$7:$I$300,9,0)),"ND")</f>
      </c>
      <c r="AC529" s="161" t="str">
        <f>IFERROR(IF($E529="","",IF($AB529&gt;$E529,($E529/$AB529)-1,"")),"")</f>
      </c>
      <c r="AD529" s="159" t="str">
        <f t="shared" si="143"/>
        <v/>
      </c>
    </row>
    <row r="530" spans="1:30" s="162" customFormat="1" ht="19" customHeight="1">
      <c r="A530" s="164"/>
      <c r="B530" s="165"/>
      <c r="C530" s="143"/>
      <c r="D530" s="143"/>
      <c r="E530" s="196"/>
      <c r="F530" s="160"/>
      <c r="G530" s="160" t="str">
        <f>IFERROR(IF($F530="","",VLOOKUP($F530,'Data Mercado'!$A$7:$I$300,2,0)),"ND")</f>
      </c>
      <c r="H530" s="161" t="str">
        <f>IFERROR(IF($E530="","",IF($G530&gt;$E530,($E530/$G530)-1,"")),"")</f>
      </c>
      <c r="I530" s="159" t="str">
        <f t="shared" si="129"/>
        <v/>
      </c>
      <c r="J530" s="160" t="str">
        <f>IFERROR(IF($F530="","",VLOOKUP($F530,'Data Mercado'!$A$7:$I$300,3,0)),"ND")</f>
      </c>
      <c r="K530" s="161" t="str">
        <f>IFERROR(IF($E530="","",IF($J530&gt;$E530,($E530/$J530)-1,"")),"")</f>
      </c>
      <c r="L530" s="159" t="str">
        <f t="shared" si="131"/>
        <v/>
      </c>
      <c r="M530" s="160" t="str">
        <f>IFERROR(IF($F530="","",VLOOKUP($F530,'Data Mercado'!$A$7:$I$300,4,0)),"ND")</f>
      </c>
      <c r="N530" s="161" t="str">
        <f>IFERROR(IF($E530="","",IF($M530&gt;$E530,($E530/$M530)-1,"")),"")</f>
      </c>
      <c r="O530" s="159" t="str">
        <f t="shared" si="133"/>
        <v/>
      </c>
      <c r="P530" s="160" t="str">
        <f>IFERROR(IF($F530="","",VLOOKUP($F530,'Data Mercado'!$A$7:$I$300,5,0)),"ND")</f>
      </c>
      <c r="Q530" s="161" t="str">
        <f>IFERROR(IF($E530="","",IF($P530&gt;$E530,($E530/$P530)-1,"")),"")</f>
      </c>
      <c r="R530" s="159" t="str">
        <f t="shared" si="135"/>
        <v/>
      </c>
      <c r="S530" s="160" t="str">
        <f>IFERROR(IF($F530="","",VLOOKUP($F530,'Data Mercado'!$A$7:$I$300,6,0)),"ND")</f>
      </c>
      <c r="T530" s="161" t="str">
        <f>IFERROR(IF($E530="","",IF($S530&gt;$E530,($E530/$S530)-1,"")),"")</f>
      </c>
      <c r="U530" s="159" t="str">
        <f t="shared" si="137"/>
        <v/>
      </c>
      <c r="V530" s="160" t="str">
        <f>IFERROR(IF($F530="","",VLOOKUP($F530,'Data Mercado'!$A$7:$I$300,7,0)),"ND")</f>
      </c>
      <c r="W530" s="161" t="str">
        <f>IFERROR(IF($E530="","",IF($V530&gt;$E530,($E530/$V530)-1,"")),"")</f>
      </c>
      <c r="X530" s="159" t="str">
        <f t="shared" si="139"/>
        <v/>
      </c>
      <c r="Y530" s="160" t="str">
        <f>IFERROR(IF($F530="","",VLOOKUP($F530,'Data Mercado'!$A$7:$I$300,8,0)),"ND")</f>
      </c>
      <c r="Z530" s="161" t="str">
        <f>IFERROR(IF($E530="","",IF($Y530&gt;$E530,($E530/$Y530)-1,"")),"")</f>
      </c>
      <c r="AA530" s="159" t="str">
        <f t="shared" si="141"/>
        <v/>
      </c>
      <c r="AB530" s="160" t="str">
        <f>IFERROR(IF($F530="","",VLOOKUP($F530,'Data Mercado'!$A$7:$I$300,9,0)),"ND")</f>
      </c>
      <c r="AC530" s="161" t="str">
        <f>IFERROR(IF($E530="","",IF($AB530&gt;$E530,($E530/$AB530)-1,"")),"")</f>
      </c>
      <c r="AD530" s="159" t="str">
        <f t="shared" si="143"/>
        <v/>
      </c>
    </row>
    <row r="531" spans="1:30" s="162" customFormat="1" ht="19" customHeight="1">
      <c r="A531" s="164"/>
      <c r="B531" s="165"/>
      <c r="C531" s="143"/>
      <c r="D531" s="143"/>
      <c r="E531" s="196"/>
      <c r="F531" s="160"/>
      <c r="G531" s="160" t="str">
        <f>IFERROR(IF($F531="","",VLOOKUP($F531,'Data Mercado'!$A$7:$I$300,2,0)),"ND")</f>
      </c>
      <c r="H531" s="161" t="str">
        <f>IFERROR(IF($E531="","",IF($G531&gt;$E531,($E531/$G531)-1,"")),"")</f>
      </c>
      <c r="I531" s="159" t="str">
        <f t="shared" si="129"/>
        <v/>
      </c>
      <c r="J531" s="160" t="str">
        <f>IFERROR(IF($F531="","",VLOOKUP($F531,'Data Mercado'!$A$7:$I$300,3,0)),"ND")</f>
      </c>
      <c r="K531" s="161" t="str">
        <f>IFERROR(IF($E531="","",IF($J531&gt;$E531,($E531/$J531)-1,"")),"")</f>
      </c>
      <c r="L531" s="159" t="str">
        <f t="shared" si="131"/>
        <v/>
      </c>
      <c r="M531" s="160" t="str">
        <f>IFERROR(IF($F531="","",VLOOKUP($F531,'Data Mercado'!$A$7:$I$300,4,0)),"ND")</f>
      </c>
      <c r="N531" s="161" t="str">
        <f>IFERROR(IF($E531="","",IF($M531&gt;$E531,($E531/$M531)-1,"")),"")</f>
      </c>
      <c r="O531" s="159" t="str">
        <f t="shared" si="133"/>
        <v/>
      </c>
      <c r="P531" s="160" t="str">
        <f>IFERROR(IF($F531="","",VLOOKUP($F531,'Data Mercado'!$A$7:$I$300,5,0)),"ND")</f>
      </c>
      <c r="Q531" s="161" t="str">
        <f>IFERROR(IF($E531="","",IF($P531&gt;$E531,($E531/$P531)-1,"")),"")</f>
      </c>
      <c r="R531" s="159" t="str">
        <f t="shared" si="135"/>
        <v/>
      </c>
      <c r="S531" s="160" t="str">
        <f>IFERROR(IF($F531="","",VLOOKUP($F531,'Data Mercado'!$A$7:$I$300,6,0)),"ND")</f>
      </c>
      <c r="T531" s="161" t="str">
        <f>IFERROR(IF($E531="","",IF($S531&gt;$E531,($E531/$S531)-1,"")),"")</f>
      </c>
      <c r="U531" s="159" t="str">
        <f t="shared" si="137"/>
        <v/>
      </c>
      <c r="V531" s="160" t="str">
        <f>IFERROR(IF($F531="","",VLOOKUP($F531,'Data Mercado'!$A$7:$I$300,7,0)),"ND")</f>
      </c>
      <c r="W531" s="161" t="str">
        <f>IFERROR(IF($E531="","",IF($V531&gt;$E531,($E531/$V531)-1,"")),"")</f>
      </c>
      <c r="X531" s="159" t="str">
        <f t="shared" si="139"/>
        <v/>
      </c>
      <c r="Y531" s="160" t="str">
        <f>IFERROR(IF($F531="","",VLOOKUP($F531,'Data Mercado'!$A$7:$I$300,8,0)),"ND")</f>
      </c>
      <c r="Z531" s="161" t="str">
        <f>IFERROR(IF($E531="","",IF($Y531&gt;$E531,($E531/$Y531)-1,"")),"")</f>
      </c>
      <c r="AA531" s="159" t="str">
        <f t="shared" si="141"/>
        <v/>
      </c>
      <c r="AB531" s="160" t="str">
        <f>IFERROR(IF($F531="","",VLOOKUP($F531,'Data Mercado'!$A$7:$I$300,9,0)),"ND")</f>
      </c>
      <c r="AC531" s="161" t="str">
        <f>IFERROR(IF($E531="","",IF($AB531&gt;$E531,($E531/$AB531)-1,"")),"")</f>
      </c>
      <c r="AD531" s="159" t="str">
        <f t="shared" si="143"/>
        <v/>
      </c>
    </row>
    <row r="532" spans="1:30" s="162" customFormat="1" ht="19" customHeight="1">
      <c r="A532" s="164"/>
      <c r="B532" s="165"/>
      <c r="C532" s="143"/>
      <c r="D532" s="143"/>
      <c r="E532" s="196"/>
      <c r="F532" s="160"/>
      <c r="G532" s="160" t="str">
        <f>IFERROR(IF($F532="","",VLOOKUP($F532,'Data Mercado'!$A$7:$I$300,2,0)),"ND")</f>
      </c>
      <c r="H532" s="161" t="str">
        <f>IFERROR(IF($E532="","",IF($G532&gt;$E532,($E532/$G532)-1,"")),"")</f>
      </c>
      <c r="I532" s="159" t="str">
        <f t="shared" si="129"/>
        <v/>
      </c>
      <c r="J532" s="160" t="str">
        <f>IFERROR(IF($F532="","",VLOOKUP($F532,'Data Mercado'!$A$7:$I$300,3,0)),"ND")</f>
      </c>
      <c r="K532" s="161" t="str">
        <f>IFERROR(IF($E532="","",IF($J532&gt;$E532,($E532/$J532)-1,"")),"")</f>
      </c>
      <c r="L532" s="159" t="str">
        <f t="shared" si="131"/>
        <v/>
      </c>
      <c r="M532" s="160" t="str">
        <f>IFERROR(IF($F532="","",VLOOKUP($F532,'Data Mercado'!$A$7:$I$300,4,0)),"ND")</f>
      </c>
      <c r="N532" s="161" t="str">
        <f>IFERROR(IF($E532="","",IF($M532&gt;$E532,($E532/$M532)-1,"")),"")</f>
      </c>
      <c r="O532" s="159" t="str">
        <f t="shared" si="133"/>
        <v/>
      </c>
      <c r="P532" s="160" t="str">
        <f>IFERROR(IF($F532="","",VLOOKUP($F532,'Data Mercado'!$A$7:$I$300,5,0)),"ND")</f>
      </c>
      <c r="Q532" s="161" t="str">
        <f>IFERROR(IF($E532="","",IF($P532&gt;$E532,($E532/$P532)-1,"")),"")</f>
      </c>
      <c r="R532" s="159" t="str">
        <f t="shared" si="135"/>
        <v/>
      </c>
      <c r="S532" s="160" t="str">
        <f>IFERROR(IF($F532="","",VLOOKUP($F532,'Data Mercado'!$A$7:$I$300,6,0)),"ND")</f>
      </c>
      <c r="T532" s="161" t="str">
        <f>IFERROR(IF($E532="","",IF($S532&gt;$E532,($E532/$S532)-1,"")),"")</f>
      </c>
      <c r="U532" s="159" t="str">
        <f t="shared" si="137"/>
        <v/>
      </c>
      <c r="V532" s="160" t="str">
        <f>IFERROR(IF($F532="","",VLOOKUP($F532,'Data Mercado'!$A$7:$I$300,7,0)),"ND")</f>
      </c>
      <c r="W532" s="161" t="str">
        <f>IFERROR(IF($E532="","",IF($V532&gt;$E532,($E532/$V532)-1,"")),"")</f>
      </c>
      <c r="X532" s="159" t="str">
        <f t="shared" si="139"/>
        <v/>
      </c>
      <c r="Y532" s="160" t="str">
        <f>IFERROR(IF($F532="","",VLOOKUP($F532,'Data Mercado'!$A$7:$I$300,8,0)),"ND")</f>
      </c>
      <c r="Z532" s="161" t="str">
        <f>IFERROR(IF($E532="","",IF($Y532&gt;$E532,($E532/$Y532)-1,"")),"")</f>
      </c>
      <c r="AA532" s="159" t="str">
        <f t="shared" si="141"/>
        <v/>
      </c>
      <c r="AB532" s="160" t="str">
        <f>IFERROR(IF($F532="","",VLOOKUP($F532,'Data Mercado'!$A$7:$I$300,9,0)),"ND")</f>
      </c>
      <c r="AC532" s="161" t="str">
        <f>IFERROR(IF($E532="","",IF($AB532&gt;$E532,($E532/$AB532)-1,"")),"")</f>
      </c>
      <c r="AD532" s="159" t="str">
        <f t="shared" si="143"/>
        <v/>
      </c>
    </row>
    <row r="533" spans="1:30" s="162" customFormat="1" ht="19" customHeight="1">
      <c r="A533" s="164"/>
      <c r="B533" s="165"/>
      <c r="C533" s="143"/>
      <c r="D533" s="143"/>
      <c r="E533" s="196"/>
      <c r="F533" s="160"/>
      <c r="G533" s="160" t="str">
        <f>IFERROR(IF($F533="","",VLOOKUP($F533,'Data Mercado'!$A$7:$I$300,2,0)),"ND")</f>
      </c>
      <c r="H533" s="161" t="str">
        <f>IFERROR(IF($E533="","",IF($G533&gt;$E533,($E533/$G533)-1,"")),"")</f>
      </c>
      <c r="I533" s="159" t="str">
        <f t="shared" si="129"/>
        <v/>
      </c>
      <c r="J533" s="160" t="str">
        <f>IFERROR(IF($F533="","",VLOOKUP($F533,'Data Mercado'!$A$7:$I$300,3,0)),"ND")</f>
      </c>
      <c r="K533" s="161" t="str">
        <f>IFERROR(IF($E533="","",IF($J533&gt;$E533,($E533/$J533)-1,"")),"")</f>
      </c>
      <c r="L533" s="159" t="str">
        <f t="shared" si="131"/>
        <v/>
      </c>
      <c r="M533" s="160" t="str">
        <f>IFERROR(IF($F533="","",VLOOKUP($F533,'Data Mercado'!$A$7:$I$300,4,0)),"ND")</f>
      </c>
      <c r="N533" s="161" t="str">
        <f>IFERROR(IF($E533="","",IF($M533&gt;$E533,($E533/$M533)-1,"")),"")</f>
      </c>
      <c r="O533" s="159" t="str">
        <f t="shared" si="133"/>
        <v/>
      </c>
      <c r="P533" s="160" t="str">
        <f>IFERROR(IF($F533="","",VLOOKUP($F533,'Data Mercado'!$A$7:$I$300,5,0)),"ND")</f>
      </c>
      <c r="Q533" s="161" t="str">
        <f>IFERROR(IF($E533="","",IF($P533&gt;$E533,($E533/$P533)-1,"")),"")</f>
      </c>
      <c r="R533" s="159" t="str">
        <f t="shared" si="135"/>
        <v/>
      </c>
      <c r="S533" s="160" t="str">
        <f>IFERROR(IF($F533="","",VLOOKUP($F533,'Data Mercado'!$A$7:$I$300,6,0)),"ND")</f>
      </c>
      <c r="T533" s="161" t="str">
        <f>IFERROR(IF($E533="","",IF($S533&gt;$E533,($E533/$S533)-1,"")),"")</f>
      </c>
      <c r="U533" s="159" t="str">
        <f t="shared" si="137"/>
        <v/>
      </c>
      <c r="V533" s="160" t="str">
        <f>IFERROR(IF($F533="","",VLOOKUP($F533,'Data Mercado'!$A$7:$I$300,7,0)),"ND")</f>
      </c>
      <c r="W533" s="161" t="str">
        <f>IFERROR(IF($E533="","",IF($V533&gt;$E533,($E533/$V533)-1,"")),"")</f>
      </c>
      <c r="X533" s="159" t="str">
        <f t="shared" si="139"/>
        <v/>
      </c>
      <c r="Y533" s="160" t="str">
        <f>IFERROR(IF($F533="","",VLOOKUP($F533,'Data Mercado'!$A$7:$I$300,8,0)),"ND")</f>
      </c>
      <c r="Z533" s="161" t="str">
        <f>IFERROR(IF($E533="","",IF($Y533&gt;$E533,($E533/$Y533)-1,"")),"")</f>
      </c>
      <c r="AA533" s="159" t="str">
        <f t="shared" si="141"/>
        <v/>
      </c>
      <c r="AB533" s="160" t="str">
        <f>IFERROR(IF($F533="","",VLOOKUP($F533,'Data Mercado'!$A$7:$I$300,9,0)),"ND")</f>
      </c>
      <c r="AC533" s="161" t="str">
        <f>IFERROR(IF($E533="","",IF($AB533&gt;$E533,($E533/$AB533)-1,"")),"")</f>
      </c>
      <c r="AD533" s="159" t="str">
        <f t="shared" si="143"/>
        <v/>
      </c>
    </row>
    <row r="534" spans="1:30" s="162" customFormat="1" ht="19" customHeight="1">
      <c r="A534" s="164"/>
      <c r="B534" s="165"/>
      <c r="C534" s="143"/>
      <c r="D534" s="143"/>
      <c r="E534" s="196"/>
      <c r="F534" s="160"/>
      <c r="G534" s="160" t="str">
        <f>IFERROR(IF($F534="","",VLOOKUP($F534,'Data Mercado'!$A$7:$I$300,2,0)),"ND")</f>
      </c>
      <c r="H534" s="161" t="str">
        <f>IFERROR(IF($E534="","",IF($G534&gt;$E534,($E534/$G534)-1,"")),"")</f>
      </c>
      <c r="I534" s="159" t="str">
        <f t="shared" si="129"/>
        <v/>
      </c>
      <c r="J534" s="160" t="str">
        <f>IFERROR(IF($F534="","",VLOOKUP($F534,'Data Mercado'!$A$7:$I$300,3,0)),"ND")</f>
      </c>
      <c r="K534" s="161" t="str">
        <f>IFERROR(IF($E534="","",IF($J534&gt;$E534,($E534/$J534)-1,"")),"")</f>
      </c>
      <c r="L534" s="159" t="str">
        <f t="shared" si="131"/>
        <v/>
      </c>
      <c r="M534" s="160" t="str">
        <f>IFERROR(IF($F534="","",VLOOKUP($F534,'Data Mercado'!$A$7:$I$300,4,0)),"ND")</f>
      </c>
      <c r="N534" s="161" t="str">
        <f>IFERROR(IF($E534="","",IF($M534&gt;$E534,($E534/$M534)-1,"")),"")</f>
      </c>
      <c r="O534" s="159" t="str">
        <f t="shared" si="133"/>
        <v/>
      </c>
      <c r="P534" s="160" t="str">
        <f>IFERROR(IF($F534="","",VLOOKUP($F534,'Data Mercado'!$A$7:$I$300,5,0)),"ND")</f>
      </c>
      <c r="Q534" s="161" t="str">
        <f>IFERROR(IF($E534="","",IF($P534&gt;$E534,($E534/$P534)-1,"")),"")</f>
      </c>
      <c r="R534" s="159" t="str">
        <f t="shared" si="135"/>
        <v/>
      </c>
      <c r="S534" s="160" t="str">
        <f>IFERROR(IF($F534="","",VLOOKUP($F534,'Data Mercado'!$A$7:$I$300,6,0)),"ND")</f>
      </c>
      <c r="T534" s="161" t="str">
        <f>IFERROR(IF($E534="","",IF($S534&gt;$E534,($E534/$S534)-1,"")),"")</f>
      </c>
      <c r="U534" s="159" t="str">
        <f t="shared" si="137"/>
        <v/>
      </c>
      <c r="V534" s="160" t="str">
        <f>IFERROR(IF($F534="","",VLOOKUP($F534,'Data Mercado'!$A$7:$I$300,7,0)),"ND")</f>
      </c>
      <c r="W534" s="161" t="str">
        <f>IFERROR(IF($E534="","",IF($V534&gt;$E534,($E534/$V534)-1,"")),"")</f>
      </c>
      <c r="X534" s="159" t="str">
        <f t="shared" si="139"/>
        <v/>
      </c>
      <c r="Y534" s="160" t="str">
        <f>IFERROR(IF($F534="","",VLOOKUP($F534,'Data Mercado'!$A$7:$I$300,8,0)),"ND")</f>
      </c>
      <c r="Z534" s="161" t="str">
        <f>IFERROR(IF($E534="","",IF($Y534&gt;$E534,($E534/$Y534)-1,"")),"")</f>
      </c>
      <c r="AA534" s="159" t="str">
        <f t="shared" si="141"/>
        <v/>
      </c>
      <c r="AB534" s="160" t="str">
        <f>IFERROR(IF($F534="","",VLOOKUP($F534,'Data Mercado'!$A$7:$I$300,9,0)),"ND")</f>
      </c>
      <c r="AC534" s="161" t="str">
        <f>IFERROR(IF($E534="","",IF($AB534&gt;$E534,($E534/$AB534)-1,"")),"")</f>
      </c>
      <c r="AD534" s="159" t="str">
        <f t="shared" si="143"/>
        <v/>
      </c>
    </row>
    <row r="535" spans="1:30" s="162" customFormat="1" ht="19" customHeight="1">
      <c r="A535" s="164"/>
      <c r="B535" s="165"/>
      <c r="C535" s="143"/>
      <c r="D535" s="143"/>
      <c r="E535" s="196"/>
      <c r="F535" s="160"/>
      <c r="G535" s="160" t="str">
        <f>IFERROR(IF($F535="","",VLOOKUP($F535,'Data Mercado'!$A$7:$I$300,2,0)),"ND")</f>
      </c>
      <c r="H535" s="161" t="str">
        <f>IFERROR(IF($E535="","",IF($G535&gt;$E535,($E535/$G535)-1,"")),"")</f>
      </c>
      <c r="I535" s="159" t="str">
        <f t="shared" si="129"/>
        <v/>
      </c>
      <c r="J535" s="160" t="str">
        <f>IFERROR(IF($F535="","",VLOOKUP($F535,'Data Mercado'!$A$7:$I$300,3,0)),"ND")</f>
      </c>
      <c r="K535" s="161" t="str">
        <f>IFERROR(IF($E535="","",IF($J535&gt;$E535,($E535/$J535)-1,"")),"")</f>
      </c>
      <c r="L535" s="159" t="str">
        <f t="shared" si="131"/>
        <v/>
      </c>
      <c r="M535" s="160" t="str">
        <f>IFERROR(IF($F535="","",VLOOKUP($F535,'Data Mercado'!$A$7:$I$300,4,0)),"ND")</f>
      </c>
      <c r="N535" s="161" t="str">
        <f>IFERROR(IF($E535="","",IF($M535&gt;$E535,($E535/$M535)-1,"")),"")</f>
      </c>
      <c r="O535" s="159" t="str">
        <f t="shared" si="133"/>
        <v/>
      </c>
      <c r="P535" s="160" t="str">
        <f>IFERROR(IF($F535="","",VLOOKUP($F535,'Data Mercado'!$A$7:$I$300,5,0)),"ND")</f>
      </c>
      <c r="Q535" s="161" t="str">
        <f>IFERROR(IF($E535="","",IF($P535&gt;$E535,($E535/$P535)-1,"")),"")</f>
      </c>
      <c r="R535" s="159" t="str">
        <f t="shared" si="135"/>
        <v/>
      </c>
      <c r="S535" s="160" t="str">
        <f>IFERROR(IF($F535="","",VLOOKUP($F535,'Data Mercado'!$A$7:$I$300,6,0)),"ND")</f>
      </c>
      <c r="T535" s="161" t="str">
        <f>IFERROR(IF($E535="","",IF($S535&gt;$E535,($E535/$S535)-1,"")),"")</f>
      </c>
      <c r="U535" s="159" t="str">
        <f t="shared" si="137"/>
        <v/>
      </c>
      <c r="V535" s="160" t="str">
        <f>IFERROR(IF($F535="","",VLOOKUP($F535,'Data Mercado'!$A$7:$I$300,7,0)),"ND")</f>
      </c>
      <c r="W535" s="161" t="str">
        <f>IFERROR(IF($E535="","",IF($V535&gt;$E535,($E535/$V535)-1,"")),"")</f>
      </c>
      <c r="X535" s="159" t="str">
        <f t="shared" si="139"/>
        <v/>
      </c>
      <c r="Y535" s="160" t="str">
        <f>IFERROR(IF($F535="","",VLOOKUP($F535,'Data Mercado'!$A$7:$I$300,8,0)),"ND")</f>
      </c>
      <c r="Z535" s="161" t="str">
        <f>IFERROR(IF($E535="","",IF($Y535&gt;$E535,($E535/$Y535)-1,"")),"")</f>
      </c>
      <c r="AA535" s="159" t="str">
        <f t="shared" si="141"/>
        <v/>
      </c>
      <c r="AB535" s="160" t="str">
        <f>IFERROR(IF($F535="","",VLOOKUP($F535,'Data Mercado'!$A$7:$I$300,9,0)),"ND")</f>
      </c>
      <c r="AC535" s="161" t="str">
        <f>IFERROR(IF($E535="","",IF($AB535&gt;$E535,($E535/$AB535)-1,"")),"")</f>
      </c>
      <c r="AD535" s="159" t="str">
        <f t="shared" si="143"/>
        <v/>
      </c>
    </row>
    <row r="536" spans="1:30" s="162" customFormat="1" ht="19" customHeight="1">
      <c r="A536" s="164"/>
      <c r="B536" s="165"/>
      <c r="C536" s="143"/>
      <c r="D536" s="143"/>
      <c r="E536" s="196"/>
      <c r="F536" s="160"/>
      <c r="G536" s="160" t="str">
        <f>IFERROR(IF($F536="","",VLOOKUP($F536,'Data Mercado'!$A$7:$I$300,2,0)),"ND")</f>
      </c>
      <c r="H536" s="161" t="str">
        <f>IFERROR(IF($E536="","",IF($G536&gt;$E536,($E536/$G536)-1,"")),"")</f>
      </c>
      <c r="I536" s="159" t="str">
        <f t="shared" si="129"/>
        <v/>
      </c>
      <c r="J536" s="160" t="str">
        <f>IFERROR(IF($F536="","",VLOOKUP($F536,'Data Mercado'!$A$7:$I$300,3,0)),"ND")</f>
      </c>
      <c r="K536" s="161" t="str">
        <f>IFERROR(IF($E536="","",IF($J536&gt;$E536,($E536/$J536)-1,"")),"")</f>
      </c>
      <c r="L536" s="159" t="str">
        <f t="shared" si="131"/>
        <v/>
      </c>
      <c r="M536" s="160" t="str">
        <f>IFERROR(IF($F536="","",VLOOKUP($F536,'Data Mercado'!$A$7:$I$300,4,0)),"ND")</f>
      </c>
      <c r="N536" s="161" t="str">
        <f>IFERROR(IF($E536="","",IF($M536&gt;$E536,($E536/$M536)-1,"")),"")</f>
      </c>
      <c r="O536" s="159" t="str">
        <f t="shared" si="133"/>
        <v/>
      </c>
      <c r="P536" s="160" t="str">
        <f>IFERROR(IF($F536="","",VLOOKUP($F536,'Data Mercado'!$A$7:$I$300,5,0)),"ND")</f>
      </c>
      <c r="Q536" s="161" t="str">
        <f>IFERROR(IF($E536="","",IF($P536&gt;$E536,($E536/$P536)-1,"")),"")</f>
      </c>
      <c r="R536" s="159" t="str">
        <f t="shared" si="135"/>
        <v/>
      </c>
      <c r="S536" s="160" t="str">
        <f>IFERROR(IF($F536="","",VLOOKUP($F536,'Data Mercado'!$A$7:$I$300,6,0)),"ND")</f>
      </c>
      <c r="T536" s="161" t="str">
        <f>IFERROR(IF($E536="","",IF($S536&gt;$E536,($E536/$S536)-1,"")),"")</f>
      </c>
      <c r="U536" s="159" t="str">
        <f t="shared" si="137"/>
        <v/>
      </c>
      <c r="V536" s="160" t="str">
        <f>IFERROR(IF($F536="","",VLOOKUP($F536,'Data Mercado'!$A$7:$I$300,7,0)),"ND")</f>
      </c>
      <c r="W536" s="161" t="str">
        <f>IFERROR(IF($E536="","",IF($V536&gt;$E536,($E536/$V536)-1,"")),"")</f>
      </c>
      <c r="X536" s="159" t="str">
        <f t="shared" si="139"/>
        <v/>
      </c>
      <c r="Y536" s="160" t="str">
        <f>IFERROR(IF($F536="","",VLOOKUP($F536,'Data Mercado'!$A$7:$I$300,8,0)),"ND")</f>
      </c>
      <c r="Z536" s="161" t="str">
        <f>IFERROR(IF($E536="","",IF($Y536&gt;$E536,($E536/$Y536)-1,"")),"")</f>
      </c>
      <c r="AA536" s="159" t="str">
        <f t="shared" si="141"/>
        <v/>
      </c>
      <c r="AB536" s="160" t="str">
        <f>IFERROR(IF($F536="","",VLOOKUP($F536,'Data Mercado'!$A$7:$I$300,9,0)),"ND")</f>
      </c>
      <c r="AC536" s="161" t="str">
        <f>IFERROR(IF($E536="","",IF($AB536&gt;$E536,($E536/$AB536)-1,"")),"")</f>
      </c>
      <c r="AD536" s="159" t="str">
        <f t="shared" si="143"/>
        <v/>
      </c>
    </row>
    <row r="537" spans="1:30" s="162" customFormat="1" ht="19" customHeight="1">
      <c r="A537" s="164"/>
      <c r="B537" s="165"/>
      <c r="C537" s="143"/>
      <c r="D537" s="143"/>
      <c r="E537" s="196"/>
      <c r="F537" s="160"/>
      <c r="G537" s="160" t="str">
        <f>IFERROR(IF($F537="","",VLOOKUP($F537,'Data Mercado'!$A$7:$I$300,2,0)),"ND")</f>
      </c>
      <c r="H537" s="161" t="str">
        <f>IFERROR(IF($E537="","",IF($G537&gt;$E537,($E537/$G537)-1,"")),"")</f>
      </c>
      <c r="I537" s="159" t="str">
        <f t="shared" si="129"/>
        <v/>
      </c>
      <c r="J537" s="160" t="str">
        <f>IFERROR(IF($F537="","",VLOOKUP($F537,'Data Mercado'!$A$7:$I$300,3,0)),"ND")</f>
      </c>
      <c r="K537" s="161" t="str">
        <f>IFERROR(IF($E537="","",IF($J537&gt;$E537,($E537/$J537)-1,"")),"")</f>
      </c>
      <c r="L537" s="159" t="str">
        <f t="shared" si="131"/>
        <v/>
      </c>
      <c r="M537" s="160" t="str">
        <f>IFERROR(IF($F537="","",VLOOKUP($F537,'Data Mercado'!$A$7:$I$300,4,0)),"ND")</f>
      </c>
      <c r="N537" s="161" t="str">
        <f>IFERROR(IF($E537="","",IF($M537&gt;$E537,($E537/$M537)-1,"")),"")</f>
      </c>
      <c r="O537" s="159" t="str">
        <f t="shared" si="133"/>
        <v/>
      </c>
      <c r="P537" s="160" t="str">
        <f>IFERROR(IF($F537="","",VLOOKUP($F537,'Data Mercado'!$A$7:$I$300,5,0)),"ND")</f>
      </c>
      <c r="Q537" s="161" t="str">
        <f>IFERROR(IF($E537="","",IF($P537&gt;$E537,($E537/$P537)-1,"")),"")</f>
      </c>
      <c r="R537" s="159" t="str">
        <f t="shared" si="135"/>
        <v/>
      </c>
      <c r="S537" s="160" t="str">
        <f>IFERROR(IF($F537="","",VLOOKUP($F537,'Data Mercado'!$A$7:$I$300,6,0)),"ND")</f>
      </c>
      <c r="T537" s="161" t="str">
        <f>IFERROR(IF($E537="","",IF($S537&gt;$E537,($E537/$S537)-1,"")),"")</f>
      </c>
      <c r="U537" s="159" t="str">
        <f t="shared" si="137"/>
        <v/>
      </c>
      <c r="V537" s="160" t="str">
        <f>IFERROR(IF($F537="","",VLOOKUP($F537,'Data Mercado'!$A$7:$I$300,7,0)),"ND")</f>
      </c>
      <c r="W537" s="161" t="str">
        <f>IFERROR(IF($E537="","",IF($V537&gt;$E537,($E537/$V537)-1,"")),"")</f>
      </c>
      <c r="X537" s="159" t="str">
        <f t="shared" si="139"/>
        <v/>
      </c>
      <c r="Y537" s="160" t="str">
        <f>IFERROR(IF($F537="","",VLOOKUP($F537,'Data Mercado'!$A$7:$I$300,8,0)),"ND")</f>
      </c>
      <c r="Z537" s="161" t="str">
        <f>IFERROR(IF($E537="","",IF($Y537&gt;$E537,($E537/$Y537)-1,"")),"")</f>
      </c>
      <c r="AA537" s="159" t="str">
        <f t="shared" si="141"/>
        <v/>
      </c>
      <c r="AB537" s="160" t="str">
        <f>IFERROR(IF($F537="","",VLOOKUP($F537,'Data Mercado'!$A$7:$I$300,9,0)),"ND")</f>
      </c>
      <c r="AC537" s="161" t="str">
        <f>IFERROR(IF($E537="","",IF($AB537&gt;$E537,($E537/$AB537)-1,"")),"")</f>
      </c>
      <c r="AD537" s="159" t="str">
        <f t="shared" si="143"/>
        <v/>
      </c>
    </row>
    <row r="538" spans="1:30" s="162" customFormat="1" ht="19" customHeight="1">
      <c r="A538" s="164"/>
      <c r="B538" s="165"/>
      <c r="C538" s="143"/>
      <c r="D538" s="143"/>
      <c r="E538" s="196"/>
      <c r="F538" s="160"/>
      <c r="G538" s="160" t="str">
        <f>IFERROR(IF($F538="","",VLOOKUP($F538,'Data Mercado'!$A$7:$I$300,2,0)),"ND")</f>
      </c>
      <c r="H538" s="161" t="str">
        <f>IFERROR(IF($E538="","",IF($G538&gt;$E538,($E538/$G538)-1,"")),"")</f>
      </c>
      <c r="I538" s="159" t="str">
        <f t="shared" si="129"/>
        <v/>
      </c>
      <c r="J538" s="160" t="str">
        <f>IFERROR(IF($F538="","",VLOOKUP($F538,'Data Mercado'!$A$7:$I$300,3,0)),"ND")</f>
      </c>
      <c r="K538" s="161" t="str">
        <f>IFERROR(IF($E538="","",IF($J538&gt;$E538,($E538/$J538)-1,"")),"")</f>
      </c>
      <c r="L538" s="159" t="str">
        <f t="shared" si="131"/>
        <v/>
      </c>
      <c r="M538" s="160" t="str">
        <f>IFERROR(IF($F538="","",VLOOKUP($F538,'Data Mercado'!$A$7:$I$300,4,0)),"ND")</f>
      </c>
      <c r="N538" s="161" t="str">
        <f>IFERROR(IF($E538="","",IF($M538&gt;$E538,($E538/$M538)-1,"")),"")</f>
      </c>
      <c r="O538" s="159" t="str">
        <f t="shared" si="133"/>
        <v/>
      </c>
      <c r="P538" s="160" t="str">
        <f>IFERROR(IF($F538="","",VLOOKUP($F538,'Data Mercado'!$A$7:$I$300,5,0)),"ND")</f>
      </c>
      <c r="Q538" s="161" t="str">
        <f>IFERROR(IF($E538="","",IF($P538&gt;$E538,($E538/$P538)-1,"")),"")</f>
      </c>
      <c r="R538" s="159" t="str">
        <f t="shared" si="135"/>
        <v/>
      </c>
      <c r="S538" s="160" t="str">
        <f>IFERROR(IF($F538="","",VLOOKUP($F538,'Data Mercado'!$A$7:$I$300,6,0)),"ND")</f>
      </c>
      <c r="T538" s="161" t="str">
        <f>IFERROR(IF($E538="","",IF($S538&gt;$E538,($E538/$S538)-1,"")),"")</f>
      </c>
      <c r="U538" s="159" t="str">
        <f t="shared" si="137"/>
        <v/>
      </c>
      <c r="V538" s="160" t="str">
        <f>IFERROR(IF($F538="","",VLOOKUP($F538,'Data Mercado'!$A$7:$I$300,7,0)),"ND")</f>
      </c>
      <c r="W538" s="161" t="str">
        <f>IFERROR(IF($E538="","",IF($V538&gt;$E538,($E538/$V538)-1,"")),"")</f>
      </c>
      <c r="X538" s="159" t="str">
        <f t="shared" si="139"/>
        <v/>
      </c>
      <c r="Y538" s="160" t="str">
        <f>IFERROR(IF($F538="","",VLOOKUP($F538,'Data Mercado'!$A$7:$I$300,8,0)),"ND")</f>
      </c>
      <c r="Z538" s="161" t="str">
        <f>IFERROR(IF($E538="","",IF($Y538&gt;$E538,($E538/$Y538)-1,"")),"")</f>
      </c>
      <c r="AA538" s="159" t="str">
        <f t="shared" si="141"/>
        <v/>
      </c>
      <c r="AB538" s="160" t="str">
        <f>IFERROR(IF($F538="","",VLOOKUP($F538,'Data Mercado'!$A$7:$I$300,9,0)),"ND")</f>
      </c>
      <c r="AC538" s="161" t="str">
        <f>IFERROR(IF($E538="","",IF($AB538&gt;$E538,($E538/$AB538)-1,"")),"")</f>
      </c>
      <c r="AD538" s="159" t="str">
        <f t="shared" si="143"/>
        <v/>
      </c>
    </row>
    <row r="539" spans="1:30" s="162" customFormat="1" ht="19" customHeight="1">
      <c r="A539" s="164"/>
      <c r="B539" s="165"/>
      <c r="C539" s="143"/>
      <c r="D539" s="143"/>
      <c r="E539" s="196"/>
      <c r="F539" s="160"/>
      <c r="G539" s="160" t="str">
        <f>IFERROR(IF($F539="","",VLOOKUP($F539,'Data Mercado'!$A$7:$I$300,2,0)),"ND")</f>
      </c>
      <c r="H539" s="161" t="str">
        <f>IFERROR(IF($E539="","",IF($G539&gt;$E539,($E539/$G539)-1,"")),"")</f>
      </c>
      <c r="I539" s="159" t="str">
        <f t="shared" si="129"/>
        <v/>
      </c>
      <c r="J539" s="160" t="str">
        <f>IFERROR(IF($F539="","",VLOOKUP($F539,'Data Mercado'!$A$7:$I$300,3,0)),"ND")</f>
      </c>
      <c r="K539" s="161" t="str">
        <f>IFERROR(IF($E539="","",IF($J539&gt;$E539,($E539/$J539)-1,"")),"")</f>
      </c>
      <c r="L539" s="159" t="str">
        <f t="shared" si="131"/>
        <v/>
      </c>
      <c r="M539" s="160" t="str">
        <f>IFERROR(IF($F539="","",VLOOKUP($F539,'Data Mercado'!$A$7:$I$300,4,0)),"ND")</f>
      </c>
      <c r="N539" s="161" t="str">
        <f>IFERROR(IF($E539="","",IF($M539&gt;$E539,($E539/$M539)-1,"")),"")</f>
      </c>
      <c r="O539" s="159" t="str">
        <f t="shared" si="133"/>
        <v/>
      </c>
      <c r="P539" s="160" t="str">
        <f>IFERROR(IF($F539="","",VLOOKUP($F539,'Data Mercado'!$A$7:$I$300,5,0)),"ND")</f>
      </c>
      <c r="Q539" s="161" t="str">
        <f>IFERROR(IF($E539="","",IF($P539&gt;$E539,($E539/$P539)-1,"")),"")</f>
      </c>
      <c r="R539" s="159" t="str">
        <f t="shared" si="135"/>
        <v/>
      </c>
      <c r="S539" s="160" t="str">
        <f>IFERROR(IF($F539="","",VLOOKUP($F539,'Data Mercado'!$A$7:$I$300,6,0)),"ND")</f>
      </c>
      <c r="T539" s="161" t="str">
        <f>IFERROR(IF($E539="","",IF($S539&gt;$E539,($E539/$S539)-1,"")),"")</f>
      </c>
      <c r="U539" s="159" t="str">
        <f t="shared" si="137"/>
        <v/>
      </c>
      <c r="V539" s="160" t="str">
        <f>IFERROR(IF($F539="","",VLOOKUP($F539,'Data Mercado'!$A$7:$I$300,7,0)),"ND")</f>
      </c>
      <c r="W539" s="161" t="str">
        <f>IFERROR(IF($E539="","",IF($V539&gt;$E539,($E539/$V539)-1,"")),"")</f>
      </c>
      <c r="X539" s="159" t="str">
        <f t="shared" si="139"/>
        <v/>
      </c>
      <c r="Y539" s="160" t="str">
        <f>IFERROR(IF($F539="","",VLOOKUP($F539,'Data Mercado'!$A$7:$I$300,8,0)),"ND")</f>
      </c>
      <c r="Z539" s="161" t="str">
        <f>IFERROR(IF($E539="","",IF($Y539&gt;$E539,($E539/$Y539)-1,"")),"")</f>
      </c>
      <c r="AA539" s="159" t="str">
        <f t="shared" si="141"/>
        <v/>
      </c>
      <c r="AB539" s="160" t="str">
        <f>IFERROR(IF($F539="","",VLOOKUP($F539,'Data Mercado'!$A$7:$I$300,9,0)),"ND")</f>
      </c>
      <c r="AC539" s="161" t="str">
        <f>IFERROR(IF($E539="","",IF($AB539&gt;$E539,($E539/$AB539)-1,"")),"")</f>
      </c>
      <c r="AD539" s="159" t="str">
        <f t="shared" si="143"/>
        <v/>
      </c>
    </row>
    <row r="540" spans="1:30" s="162" customFormat="1" ht="19" customHeight="1">
      <c r="A540" s="164"/>
      <c r="B540" s="165"/>
      <c r="C540" s="143"/>
      <c r="D540" s="143"/>
      <c r="E540" s="196"/>
      <c r="F540" s="160"/>
      <c r="G540" s="160" t="str">
        <f>IFERROR(IF($F540="","",VLOOKUP($F540,'Data Mercado'!$A$7:$I$300,2,0)),"ND")</f>
      </c>
      <c r="H540" s="161" t="str">
        <f>IFERROR(IF($E540="","",IF($G540&gt;$E540,($E540/$G540)-1,"")),"")</f>
      </c>
      <c r="I540" s="159" t="str">
        <f t="shared" si="129"/>
        <v/>
      </c>
      <c r="J540" s="160" t="str">
        <f>IFERROR(IF($F540="","",VLOOKUP($F540,'Data Mercado'!$A$7:$I$300,3,0)),"ND")</f>
      </c>
      <c r="K540" s="161" t="str">
        <f>IFERROR(IF($E540="","",IF($J540&gt;$E540,($E540/$J540)-1,"")),"")</f>
      </c>
      <c r="L540" s="159" t="str">
        <f t="shared" si="131"/>
        <v/>
      </c>
      <c r="M540" s="160" t="str">
        <f>IFERROR(IF($F540="","",VLOOKUP($F540,'Data Mercado'!$A$7:$I$300,4,0)),"ND")</f>
      </c>
      <c r="N540" s="161" t="str">
        <f>IFERROR(IF($E540="","",IF($M540&gt;$E540,($E540/$M540)-1,"")),"")</f>
      </c>
      <c r="O540" s="159" t="str">
        <f t="shared" si="133"/>
        <v/>
      </c>
      <c r="P540" s="160" t="str">
        <f>IFERROR(IF($F540="","",VLOOKUP($F540,'Data Mercado'!$A$7:$I$300,5,0)),"ND")</f>
      </c>
      <c r="Q540" s="161" t="str">
        <f>IFERROR(IF($E540="","",IF($P540&gt;$E540,($E540/$P540)-1,"")),"")</f>
      </c>
      <c r="R540" s="159" t="str">
        <f t="shared" si="135"/>
        <v/>
      </c>
      <c r="S540" s="160" t="str">
        <f>IFERROR(IF($F540="","",VLOOKUP($F540,'Data Mercado'!$A$7:$I$300,6,0)),"ND")</f>
      </c>
      <c r="T540" s="161" t="str">
        <f>IFERROR(IF($E540="","",IF($S540&gt;$E540,($E540/$S540)-1,"")),"")</f>
      </c>
      <c r="U540" s="159" t="str">
        <f t="shared" si="137"/>
        <v/>
      </c>
      <c r="V540" s="160" t="str">
        <f>IFERROR(IF($F540="","",VLOOKUP($F540,'Data Mercado'!$A$7:$I$300,7,0)),"ND")</f>
      </c>
      <c r="W540" s="161" t="str">
        <f>IFERROR(IF($E540="","",IF($V540&gt;$E540,($E540/$V540)-1,"")),"")</f>
      </c>
      <c r="X540" s="159" t="str">
        <f t="shared" si="139"/>
        <v/>
      </c>
      <c r="Y540" s="160" t="str">
        <f>IFERROR(IF($F540="","",VLOOKUP($F540,'Data Mercado'!$A$7:$I$300,8,0)),"ND")</f>
      </c>
      <c r="Z540" s="161" t="str">
        <f>IFERROR(IF($E540="","",IF($Y540&gt;$E540,($E540/$Y540)-1,"")),"")</f>
      </c>
      <c r="AA540" s="159" t="str">
        <f t="shared" si="141"/>
        <v/>
      </c>
      <c r="AB540" s="160" t="str">
        <f>IFERROR(IF($F540="","",VLOOKUP($F540,'Data Mercado'!$A$7:$I$300,9,0)),"ND")</f>
      </c>
      <c r="AC540" s="161" t="str">
        <f>IFERROR(IF($E540="","",IF($AB540&gt;$E540,($E540/$AB540)-1,"")),"")</f>
      </c>
      <c r="AD540" s="159" t="str">
        <f t="shared" si="143"/>
        <v/>
      </c>
    </row>
    <row r="541" spans="1:30" s="162" customFormat="1" ht="19" customHeight="1">
      <c r="A541" s="164"/>
      <c r="B541" s="165"/>
      <c r="C541" s="143"/>
      <c r="D541" s="143"/>
      <c r="E541" s="196"/>
      <c r="F541" s="160"/>
      <c r="G541" s="160" t="str">
        <f>IFERROR(IF($F541="","",VLOOKUP($F541,'Data Mercado'!$A$7:$I$300,2,0)),"ND")</f>
      </c>
      <c r="H541" s="161" t="str">
        <f>IFERROR(IF($E541="","",IF($G541&gt;$E541,($E541/$G541)-1,"")),"")</f>
      </c>
      <c r="I541" s="159" t="str">
        <f t="shared" si="129"/>
        <v/>
      </c>
      <c r="J541" s="160" t="str">
        <f>IFERROR(IF($F541="","",VLOOKUP($F541,'Data Mercado'!$A$7:$I$300,3,0)),"ND")</f>
      </c>
      <c r="K541" s="161" t="str">
        <f>IFERROR(IF($E541="","",IF($J541&gt;$E541,($E541/$J541)-1,"")),"")</f>
      </c>
      <c r="L541" s="159" t="str">
        <f t="shared" si="131"/>
        <v/>
      </c>
      <c r="M541" s="160" t="str">
        <f>IFERROR(IF($F541="","",VLOOKUP($F541,'Data Mercado'!$A$7:$I$300,4,0)),"ND")</f>
      </c>
      <c r="N541" s="161" t="str">
        <f>IFERROR(IF($E541="","",IF($M541&gt;$E541,($E541/$M541)-1,"")),"")</f>
      </c>
      <c r="O541" s="159" t="str">
        <f t="shared" si="133"/>
        <v/>
      </c>
      <c r="P541" s="160" t="str">
        <f>IFERROR(IF($F541="","",VLOOKUP($F541,'Data Mercado'!$A$7:$I$300,5,0)),"ND")</f>
      </c>
      <c r="Q541" s="161" t="str">
        <f>IFERROR(IF($E541="","",IF($P541&gt;$E541,($E541/$P541)-1,"")),"")</f>
      </c>
      <c r="R541" s="159" t="str">
        <f t="shared" si="135"/>
        <v/>
      </c>
      <c r="S541" s="160" t="str">
        <f>IFERROR(IF($F541="","",VLOOKUP($F541,'Data Mercado'!$A$7:$I$300,6,0)),"ND")</f>
      </c>
      <c r="T541" s="161" t="str">
        <f>IFERROR(IF($E541="","",IF($S541&gt;$E541,($E541/$S541)-1,"")),"")</f>
      </c>
      <c r="U541" s="159" t="str">
        <f t="shared" si="137"/>
        <v/>
      </c>
      <c r="V541" s="160" t="str">
        <f>IFERROR(IF($F541="","",VLOOKUP($F541,'Data Mercado'!$A$7:$I$300,7,0)),"ND")</f>
      </c>
      <c r="W541" s="161" t="str">
        <f>IFERROR(IF($E541="","",IF($V541&gt;$E541,($E541/$V541)-1,"")),"")</f>
      </c>
      <c r="X541" s="159" t="str">
        <f t="shared" si="139"/>
        <v/>
      </c>
      <c r="Y541" s="160" t="str">
        <f>IFERROR(IF($F541="","",VLOOKUP($F541,'Data Mercado'!$A$7:$I$300,8,0)),"ND")</f>
      </c>
      <c r="Z541" s="161" t="str">
        <f>IFERROR(IF($E541="","",IF($Y541&gt;$E541,($E541/$Y541)-1,"")),"")</f>
      </c>
      <c r="AA541" s="159" t="str">
        <f t="shared" si="141"/>
        <v/>
      </c>
      <c r="AB541" s="160" t="str">
        <f>IFERROR(IF($F541="","",VLOOKUP($F541,'Data Mercado'!$A$7:$I$300,9,0)),"ND")</f>
      </c>
      <c r="AC541" s="161" t="str">
        <f>IFERROR(IF($E541="","",IF($AB541&gt;$E541,($E541/$AB541)-1,"")),"")</f>
      </c>
      <c r="AD541" s="159" t="str">
        <f t="shared" si="143"/>
        <v/>
      </c>
    </row>
    <row r="542" spans="1:30" s="162" customFormat="1" ht="19" customHeight="1">
      <c r="A542" s="164"/>
      <c r="B542" s="165"/>
      <c r="C542" s="143"/>
      <c r="D542" s="143"/>
      <c r="E542" s="196"/>
      <c r="F542" s="160"/>
      <c r="G542" s="160" t="str">
        <f>IFERROR(IF($F542="","",VLOOKUP($F542,'Data Mercado'!$A$7:$I$300,2,0)),"ND")</f>
      </c>
      <c r="H542" s="161" t="str">
        <f>IFERROR(IF($E542="","",IF($G542&gt;$E542,($E542/$G542)-1,"")),"")</f>
      </c>
      <c r="I542" s="159" t="str">
        <f t="shared" si="129"/>
        <v/>
      </c>
      <c r="J542" s="160" t="str">
        <f>IFERROR(IF($F542="","",VLOOKUP($F542,'Data Mercado'!$A$7:$I$300,3,0)),"ND")</f>
      </c>
      <c r="K542" s="161" t="str">
        <f>IFERROR(IF($E542="","",IF($J542&gt;$E542,($E542/$J542)-1,"")),"")</f>
      </c>
      <c r="L542" s="159" t="str">
        <f t="shared" si="131"/>
        <v/>
      </c>
      <c r="M542" s="160" t="str">
        <f>IFERROR(IF($F542="","",VLOOKUP($F542,'Data Mercado'!$A$7:$I$300,4,0)),"ND")</f>
      </c>
      <c r="N542" s="161" t="str">
        <f>IFERROR(IF($E542="","",IF($M542&gt;$E542,($E542/$M542)-1,"")),"")</f>
      </c>
      <c r="O542" s="159" t="str">
        <f t="shared" si="133"/>
        <v/>
      </c>
      <c r="P542" s="160" t="str">
        <f>IFERROR(IF($F542="","",VLOOKUP($F542,'Data Mercado'!$A$7:$I$300,5,0)),"ND")</f>
      </c>
      <c r="Q542" s="161" t="str">
        <f>IFERROR(IF($E542="","",IF($P542&gt;$E542,($E542/$P542)-1,"")),"")</f>
      </c>
      <c r="R542" s="159" t="str">
        <f t="shared" si="135"/>
        <v/>
      </c>
      <c r="S542" s="160" t="str">
        <f>IFERROR(IF($F542="","",VLOOKUP($F542,'Data Mercado'!$A$7:$I$300,6,0)),"ND")</f>
      </c>
      <c r="T542" s="161" t="str">
        <f>IFERROR(IF($E542="","",IF($S542&gt;$E542,($E542/$S542)-1,"")),"")</f>
      </c>
      <c r="U542" s="159" t="str">
        <f t="shared" si="137"/>
        <v/>
      </c>
      <c r="V542" s="160" t="str">
        <f>IFERROR(IF($F542="","",VLOOKUP($F542,'Data Mercado'!$A$7:$I$300,7,0)),"ND")</f>
      </c>
      <c r="W542" s="161" t="str">
        <f>IFERROR(IF($E542="","",IF($V542&gt;$E542,($E542/$V542)-1,"")),"")</f>
      </c>
      <c r="X542" s="159" t="str">
        <f t="shared" si="139"/>
        <v/>
      </c>
      <c r="Y542" s="160" t="str">
        <f>IFERROR(IF($F542="","",VLOOKUP($F542,'Data Mercado'!$A$7:$I$300,8,0)),"ND")</f>
      </c>
      <c r="Z542" s="161" t="str">
        <f>IFERROR(IF($E542="","",IF($Y542&gt;$E542,($E542/$Y542)-1,"")),"")</f>
      </c>
      <c r="AA542" s="159" t="str">
        <f t="shared" si="141"/>
        <v/>
      </c>
      <c r="AB542" s="160" t="str">
        <f>IFERROR(IF($F542="","",VLOOKUP($F542,'Data Mercado'!$A$7:$I$300,9,0)),"ND")</f>
      </c>
      <c r="AC542" s="161" t="str">
        <f>IFERROR(IF($E542="","",IF($AB542&gt;$E542,($E542/$AB542)-1,"")),"")</f>
      </c>
      <c r="AD542" s="159" t="str">
        <f t="shared" si="143"/>
        <v/>
      </c>
    </row>
    <row r="543" spans="1:30" s="162" customFormat="1" ht="19" customHeight="1">
      <c r="A543" s="164"/>
      <c r="B543" s="165"/>
      <c r="C543" s="143"/>
      <c r="D543" s="143"/>
      <c r="E543" s="196"/>
      <c r="F543" s="160"/>
      <c r="G543" s="160" t="str">
        <f>IFERROR(IF($F543="","",VLOOKUP($F543,'Data Mercado'!$A$7:$I$300,2,0)),"ND")</f>
      </c>
      <c r="H543" s="161" t="str">
        <f>IFERROR(IF($E543="","",IF($G543&gt;$E543,($E543/$G543)-1,"")),"")</f>
      </c>
      <c r="I543" s="159" t="str">
        <f t="shared" si="129"/>
        <v/>
      </c>
      <c r="J543" s="160" t="str">
        <f>IFERROR(IF($F543="","",VLOOKUP($F543,'Data Mercado'!$A$7:$I$300,3,0)),"ND")</f>
      </c>
      <c r="K543" s="161" t="str">
        <f>IFERROR(IF($E543="","",IF($J543&gt;$E543,($E543/$J543)-1,"")),"")</f>
      </c>
      <c r="L543" s="159" t="str">
        <f t="shared" si="131"/>
        <v/>
      </c>
      <c r="M543" s="160" t="str">
        <f>IFERROR(IF($F543="","",VLOOKUP($F543,'Data Mercado'!$A$7:$I$300,4,0)),"ND")</f>
      </c>
      <c r="N543" s="161" t="str">
        <f>IFERROR(IF($E543="","",IF($M543&gt;$E543,($E543/$M543)-1,"")),"")</f>
      </c>
      <c r="O543" s="159" t="str">
        <f t="shared" si="133"/>
        <v/>
      </c>
      <c r="P543" s="160" t="str">
        <f>IFERROR(IF($F543="","",VLOOKUP($F543,'Data Mercado'!$A$7:$I$300,5,0)),"ND")</f>
      </c>
      <c r="Q543" s="161" t="str">
        <f>IFERROR(IF($E543="","",IF($P543&gt;$E543,($E543/$P543)-1,"")),"")</f>
      </c>
      <c r="R543" s="159" t="str">
        <f t="shared" si="135"/>
        <v/>
      </c>
      <c r="S543" s="160" t="str">
        <f>IFERROR(IF($F543="","",VLOOKUP($F543,'Data Mercado'!$A$7:$I$300,6,0)),"ND")</f>
      </c>
      <c r="T543" s="161" t="str">
        <f>IFERROR(IF($E543="","",IF($S543&gt;$E543,($E543/$S543)-1,"")),"")</f>
      </c>
      <c r="U543" s="159" t="str">
        <f t="shared" si="137"/>
        <v/>
      </c>
      <c r="V543" s="160" t="str">
        <f>IFERROR(IF($F543="","",VLOOKUP($F543,'Data Mercado'!$A$7:$I$300,7,0)),"ND")</f>
      </c>
      <c r="W543" s="161" t="str">
        <f>IFERROR(IF($E543="","",IF($V543&gt;$E543,($E543/$V543)-1,"")),"")</f>
      </c>
      <c r="X543" s="159" t="str">
        <f t="shared" si="139"/>
        <v/>
      </c>
      <c r="Y543" s="160" t="str">
        <f>IFERROR(IF($F543="","",VLOOKUP($F543,'Data Mercado'!$A$7:$I$300,8,0)),"ND")</f>
      </c>
      <c r="Z543" s="161" t="str">
        <f>IFERROR(IF($E543="","",IF($Y543&gt;$E543,($E543/$Y543)-1,"")),"")</f>
      </c>
      <c r="AA543" s="159" t="str">
        <f t="shared" si="141"/>
        <v/>
      </c>
      <c r="AB543" s="160" t="str">
        <f>IFERROR(IF($F543="","",VLOOKUP($F543,'Data Mercado'!$A$7:$I$300,9,0)),"ND")</f>
      </c>
      <c r="AC543" s="161" t="str">
        <f>IFERROR(IF($E543="","",IF($AB543&gt;$E543,($E543/$AB543)-1,"")),"")</f>
      </c>
      <c r="AD543" s="159" t="str">
        <f t="shared" si="143"/>
        <v/>
      </c>
    </row>
    <row r="544" spans="1:30" s="162" customFormat="1" ht="19" customHeight="1">
      <c r="A544" s="164"/>
      <c r="B544" s="165"/>
      <c r="C544" s="143"/>
      <c r="D544" s="143"/>
      <c r="E544" s="196"/>
      <c r="F544" s="160"/>
      <c r="G544" s="160" t="str">
        <f>IFERROR(IF($F544="","",VLOOKUP($F544,'Data Mercado'!$A$7:$I$300,2,0)),"ND")</f>
      </c>
      <c r="H544" s="161" t="str">
        <f>IFERROR(IF($E544="","",IF($G544&gt;$E544,($E544/$G544)-1,"")),"")</f>
      </c>
      <c r="I544" s="159" t="str">
        <f t="shared" si="129"/>
        <v/>
      </c>
      <c r="J544" s="160" t="str">
        <f>IFERROR(IF($F544="","",VLOOKUP($F544,'Data Mercado'!$A$7:$I$300,3,0)),"ND")</f>
      </c>
      <c r="K544" s="161" t="str">
        <f>IFERROR(IF($E544="","",IF($J544&gt;$E544,($E544/$J544)-1,"")),"")</f>
      </c>
      <c r="L544" s="159" t="str">
        <f t="shared" si="131"/>
        <v/>
      </c>
      <c r="M544" s="160" t="str">
        <f>IFERROR(IF($F544="","",VLOOKUP($F544,'Data Mercado'!$A$7:$I$300,4,0)),"ND")</f>
      </c>
      <c r="N544" s="161" t="str">
        <f>IFERROR(IF($E544="","",IF($M544&gt;$E544,($E544/$M544)-1,"")),"")</f>
      </c>
      <c r="O544" s="159" t="str">
        <f t="shared" si="133"/>
        <v/>
      </c>
      <c r="P544" s="160" t="str">
        <f>IFERROR(IF($F544="","",VLOOKUP($F544,'Data Mercado'!$A$7:$I$300,5,0)),"ND")</f>
      </c>
      <c r="Q544" s="161" t="str">
        <f>IFERROR(IF($E544="","",IF($P544&gt;$E544,($E544/$P544)-1,"")),"")</f>
      </c>
      <c r="R544" s="159" t="str">
        <f t="shared" si="135"/>
        <v/>
      </c>
      <c r="S544" s="160" t="str">
        <f>IFERROR(IF($F544="","",VLOOKUP($F544,'Data Mercado'!$A$7:$I$300,6,0)),"ND")</f>
      </c>
      <c r="T544" s="161" t="str">
        <f>IFERROR(IF($E544="","",IF($S544&gt;$E544,($E544/$S544)-1,"")),"")</f>
      </c>
      <c r="U544" s="159" t="str">
        <f t="shared" si="137"/>
        <v/>
      </c>
      <c r="V544" s="160" t="str">
        <f>IFERROR(IF($F544="","",VLOOKUP($F544,'Data Mercado'!$A$7:$I$300,7,0)),"ND")</f>
      </c>
      <c r="W544" s="161" t="str">
        <f>IFERROR(IF($E544="","",IF($V544&gt;$E544,($E544/$V544)-1,"")),"")</f>
      </c>
      <c r="X544" s="159" t="str">
        <f t="shared" si="139"/>
        <v/>
      </c>
      <c r="Y544" s="160" t="str">
        <f>IFERROR(IF($F544="","",VLOOKUP($F544,'Data Mercado'!$A$7:$I$300,8,0)),"ND")</f>
      </c>
      <c r="Z544" s="161" t="str">
        <f>IFERROR(IF($E544="","",IF($Y544&gt;$E544,($E544/$Y544)-1,"")),"")</f>
      </c>
      <c r="AA544" s="159" t="str">
        <f t="shared" si="141"/>
        <v/>
      </c>
      <c r="AB544" s="160" t="str">
        <f>IFERROR(IF($F544="","",VLOOKUP($F544,'Data Mercado'!$A$7:$I$300,9,0)),"ND")</f>
      </c>
      <c r="AC544" s="161" t="str">
        <f>IFERROR(IF($E544="","",IF($AB544&gt;$E544,($E544/$AB544)-1,"")),"")</f>
      </c>
      <c r="AD544" s="159" t="str">
        <f t="shared" si="143"/>
        <v/>
      </c>
    </row>
    <row r="545" spans="1:30" s="162" customFormat="1" ht="19" customHeight="1">
      <c r="A545" s="164"/>
      <c r="B545" s="165"/>
      <c r="C545" s="143"/>
      <c r="D545" s="143"/>
      <c r="E545" s="196"/>
      <c r="F545" s="160"/>
      <c r="G545" s="160" t="str">
        <f>IFERROR(IF($F545="","",VLOOKUP($F545,'Data Mercado'!$A$7:$I$300,2,0)),"ND")</f>
      </c>
      <c r="H545" s="161" t="str">
        <f>IFERROR(IF($E545="","",IF($G545&gt;$E545,($E545/$G545)-1,"")),"")</f>
      </c>
      <c r="I545" s="159" t="str">
        <f t="shared" si="129"/>
        <v/>
      </c>
      <c r="J545" s="160" t="str">
        <f>IFERROR(IF($F545="","",VLOOKUP($F545,'Data Mercado'!$A$7:$I$300,3,0)),"ND")</f>
      </c>
      <c r="K545" s="161" t="str">
        <f>IFERROR(IF($E545="","",IF($J545&gt;$E545,($E545/$J545)-1,"")),"")</f>
      </c>
      <c r="L545" s="159" t="str">
        <f t="shared" si="131"/>
        <v/>
      </c>
      <c r="M545" s="160" t="str">
        <f>IFERROR(IF($F545="","",VLOOKUP($F545,'Data Mercado'!$A$7:$I$300,4,0)),"ND")</f>
      </c>
      <c r="N545" s="161" t="str">
        <f>IFERROR(IF($E545="","",IF($M545&gt;$E545,($E545/$M545)-1,"")),"")</f>
      </c>
      <c r="O545" s="159" t="str">
        <f t="shared" si="133"/>
        <v/>
      </c>
      <c r="P545" s="160" t="str">
        <f>IFERROR(IF($F545="","",VLOOKUP($F545,'Data Mercado'!$A$7:$I$300,5,0)),"ND")</f>
      </c>
      <c r="Q545" s="161" t="str">
        <f>IFERROR(IF($E545="","",IF($P545&gt;$E545,($E545/$P545)-1,"")),"")</f>
      </c>
      <c r="R545" s="159" t="str">
        <f t="shared" si="135"/>
        <v/>
      </c>
      <c r="S545" s="160" t="str">
        <f>IFERROR(IF($F545="","",VLOOKUP($F545,'Data Mercado'!$A$7:$I$300,6,0)),"ND")</f>
      </c>
      <c r="T545" s="161" t="str">
        <f>IFERROR(IF($E545="","",IF($S545&gt;$E545,($E545/$S545)-1,"")),"")</f>
      </c>
      <c r="U545" s="159" t="str">
        <f t="shared" si="137"/>
        <v/>
      </c>
      <c r="V545" s="160" t="str">
        <f>IFERROR(IF($F545="","",VLOOKUP($F545,'Data Mercado'!$A$7:$I$300,7,0)),"ND")</f>
      </c>
      <c r="W545" s="161" t="str">
        <f>IFERROR(IF($E545="","",IF($V545&gt;$E545,($E545/$V545)-1,"")),"")</f>
      </c>
      <c r="X545" s="159" t="str">
        <f t="shared" si="139"/>
        <v/>
      </c>
      <c r="Y545" s="160" t="str">
        <f>IFERROR(IF($F545="","",VLOOKUP($F545,'Data Mercado'!$A$7:$I$300,8,0)),"ND")</f>
      </c>
      <c r="Z545" s="161" t="str">
        <f>IFERROR(IF($E545="","",IF($Y545&gt;$E545,($E545/$Y545)-1,"")),"")</f>
      </c>
      <c r="AA545" s="159" t="str">
        <f t="shared" si="141"/>
        <v/>
      </c>
      <c r="AB545" s="160" t="str">
        <f>IFERROR(IF($F545="","",VLOOKUP($F545,'Data Mercado'!$A$7:$I$300,9,0)),"ND")</f>
      </c>
      <c r="AC545" s="161" t="str">
        <f>IFERROR(IF($E545="","",IF($AB545&gt;$E545,($E545/$AB545)-1,"")),"")</f>
      </c>
      <c r="AD545" s="159" t="str">
        <f t="shared" si="143"/>
        <v/>
      </c>
    </row>
    <row r="546" spans="1:30" s="162" customFormat="1" ht="19" customHeight="1">
      <c r="A546" s="164"/>
      <c r="B546" s="165"/>
      <c r="C546" s="143"/>
      <c r="D546" s="143"/>
      <c r="E546" s="196"/>
      <c r="F546" s="160"/>
      <c r="G546" s="160" t="str">
        <f>IFERROR(IF($F546="","",VLOOKUP($F546,'Data Mercado'!$A$7:$I$300,2,0)),"ND")</f>
      </c>
      <c r="H546" s="161" t="str">
        <f>IFERROR(IF($E546="","",IF($G546&gt;$E546,($E546/$G546)-1,"")),"")</f>
      </c>
      <c r="I546" s="159" t="str">
        <f t="shared" si="129"/>
        <v/>
      </c>
      <c r="J546" s="160" t="str">
        <f>IFERROR(IF($F546="","",VLOOKUP($F546,'Data Mercado'!$A$7:$I$300,3,0)),"ND")</f>
      </c>
      <c r="K546" s="161" t="str">
        <f>IFERROR(IF($E546="","",IF($J546&gt;$E546,($E546/$J546)-1,"")),"")</f>
      </c>
      <c r="L546" s="159" t="str">
        <f t="shared" si="131"/>
        <v/>
      </c>
      <c r="M546" s="160" t="str">
        <f>IFERROR(IF($F546="","",VLOOKUP($F546,'Data Mercado'!$A$7:$I$300,4,0)),"ND")</f>
      </c>
      <c r="N546" s="161" t="str">
        <f>IFERROR(IF($E546="","",IF($M546&gt;$E546,($E546/$M546)-1,"")),"")</f>
      </c>
      <c r="O546" s="159" t="str">
        <f t="shared" si="133"/>
        <v/>
      </c>
      <c r="P546" s="160" t="str">
        <f>IFERROR(IF($F546="","",VLOOKUP($F546,'Data Mercado'!$A$7:$I$300,5,0)),"ND")</f>
      </c>
      <c r="Q546" s="161" t="str">
        <f>IFERROR(IF($E546="","",IF($P546&gt;$E546,($E546/$P546)-1,"")),"")</f>
      </c>
      <c r="R546" s="159" t="str">
        <f t="shared" si="135"/>
        <v/>
      </c>
      <c r="S546" s="160" t="str">
        <f>IFERROR(IF($F546="","",VLOOKUP($F546,'Data Mercado'!$A$7:$I$300,6,0)),"ND")</f>
      </c>
      <c r="T546" s="161" t="str">
        <f>IFERROR(IF($E546="","",IF($S546&gt;$E546,($E546/$S546)-1,"")),"")</f>
      </c>
      <c r="U546" s="159" t="str">
        <f t="shared" si="137"/>
        <v/>
      </c>
      <c r="V546" s="160" t="str">
        <f>IFERROR(IF($F546="","",VLOOKUP($F546,'Data Mercado'!$A$7:$I$300,7,0)),"ND")</f>
      </c>
      <c r="W546" s="161" t="str">
        <f>IFERROR(IF($E546="","",IF($V546&gt;$E546,($E546/$V546)-1,"")),"")</f>
      </c>
      <c r="X546" s="159" t="str">
        <f t="shared" si="139"/>
        <v/>
      </c>
      <c r="Y546" s="160" t="str">
        <f>IFERROR(IF($F546="","",VLOOKUP($F546,'Data Mercado'!$A$7:$I$300,8,0)),"ND")</f>
      </c>
      <c r="Z546" s="161" t="str">
        <f>IFERROR(IF($E546="","",IF($Y546&gt;$E546,($E546/$Y546)-1,"")),"")</f>
      </c>
      <c r="AA546" s="159" t="str">
        <f t="shared" si="141"/>
        <v/>
      </c>
      <c r="AB546" s="160" t="str">
        <f>IFERROR(IF($F546="","",VLOOKUP($F546,'Data Mercado'!$A$7:$I$300,9,0)),"ND")</f>
      </c>
      <c r="AC546" s="161" t="str">
        <f>IFERROR(IF($E546="","",IF($AB546&gt;$E546,($E546/$AB546)-1,"")),"")</f>
      </c>
      <c r="AD546" s="159" t="str">
        <f t="shared" si="143"/>
        <v/>
      </c>
    </row>
    <row r="547" spans="1:30" s="162" customFormat="1" ht="19" customHeight="1">
      <c r="A547" s="164"/>
      <c r="B547" s="165"/>
      <c r="C547" s="143"/>
      <c r="D547" s="143"/>
      <c r="E547" s="196"/>
      <c r="F547" s="160"/>
      <c r="G547" s="160" t="str">
        <f>IFERROR(IF($F547="","",VLOOKUP($F547,'Data Mercado'!$A$7:$I$300,2,0)),"ND")</f>
      </c>
      <c r="H547" s="161" t="str">
        <f>IFERROR(IF($E547="","",IF($G547&gt;$E547,($E547/$G547)-1,"")),"")</f>
      </c>
      <c r="I547" s="159" t="str">
        <f t="shared" si="129"/>
        <v/>
      </c>
      <c r="J547" s="160" t="str">
        <f>IFERROR(IF($F547="","",VLOOKUP($F547,'Data Mercado'!$A$7:$I$300,3,0)),"ND")</f>
      </c>
      <c r="K547" s="161" t="str">
        <f>IFERROR(IF($E547="","",IF($J547&gt;$E547,($E547/$J547)-1,"")),"")</f>
      </c>
      <c r="L547" s="159" t="str">
        <f t="shared" si="131"/>
        <v/>
      </c>
      <c r="M547" s="160" t="str">
        <f>IFERROR(IF($F547="","",VLOOKUP($F547,'Data Mercado'!$A$7:$I$300,4,0)),"ND")</f>
      </c>
      <c r="N547" s="161" t="str">
        <f>IFERROR(IF($E547="","",IF($M547&gt;$E547,($E547/$M547)-1,"")),"")</f>
      </c>
      <c r="O547" s="159" t="str">
        <f t="shared" si="133"/>
        <v/>
      </c>
      <c r="P547" s="160" t="str">
        <f>IFERROR(IF($F547="","",VLOOKUP($F547,'Data Mercado'!$A$7:$I$300,5,0)),"ND")</f>
      </c>
      <c r="Q547" s="161" t="str">
        <f>IFERROR(IF($E547="","",IF($P547&gt;$E547,($E547/$P547)-1,"")),"")</f>
      </c>
      <c r="R547" s="159" t="str">
        <f t="shared" si="135"/>
        <v/>
      </c>
      <c r="S547" s="160" t="str">
        <f>IFERROR(IF($F547="","",VLOOKUP($F547,'Data Mercado'!$A$7:$I$300,6,0)),"ND")</f>
      </c>
      <c r="T547" s="161" t="str">
        <f>IFERROR(IF($E547="","",IF($S547&gt;$E547,($E547/$S547)-1,"")),"")</f>
      </c>
      <c r="U547" s="159" t="str">
        <f t="shared" si="137"/>
        <v/>
      </c>
      <c r="V547" s="160" t="str">
        <f>IFERROR(IF($F547="","",VLOOKUP($F547,'Data Mercado'!$A$7:$I$300,7,0)),"ND")</f>
      </c>
      <c r="W547" s="161" t="str">
        <f>IFERROR(IF($E547="","",IF($V547&gt;$E547,($E547/$V547)-1,"")),"")</f>
      </c>
      <c r="X547" s="159" t="str">
        <f t="shared" si="139"/>
        <v/>
      </c>
      <c r="Y547" s="160" t="str">
        <f>IFERROR(IF($F547="","",VLOOKUP($F547,'Data Mercado'!$A$7:$I$300,8,0)),"ND")</f>
      </c>
      <c r="Z547" s="161" t="str">
        <f>IFERROR(IF($E547="","",IF($Y547&gt;$E547,($E547/$Y547)-1,"")),"")</f>
      </c>
      <c r="AA547" s="159" t="str">
        <f t="shared" si="141"/>
        <v/>
      </c>
      <c r="AB547" s="160" t="str">
        <f>IFERROR(IF($F547="","",VLOOKUP($F547,'Data Mercado'!$A$7:$I$300,9,0)),"ND")</f>
      </c>
      <c r="AC547" s="161" t="str">
        <f>IFERROR(IF($E547="","",IF($AB547&gt;$E547,($E547/$AB547)-1,"")),"")</f>
      </c>
      <c r="AD547" s="159" t="str">
        <f t="shared" si="143"/>
        <v/>
      </c>
    </row>
    <row r="548" spans="1:30" s="162" customFormat="1" ht="19" customHeight="1">
      <c r="A548" s="164"/>
      <c r="B548" s="165"/>
      <c r="C548" s="143"/>
      <c r="D548" s="143"/>
      <c r="E548" s="196"/>
      <c r="F548" s="160"/>
      <c r="G548" s="160" t="str">
        <f>IFERROR(IF($F548="","",VLOOKUP($F548,'Data Mercado'!$A$7:$I$300,2,0)),"ND")</f>
      </c>
      <c r="H548" s="161" t="str">
        <f>IFERROR(IF($E548="","",IF($G548&gt;$E548,($E548/$G548)-1,"")),"")</f>
      </c>
      <c r="I548" s="159" t="str">
        <f t="shared" si="129"/>
        <v/>
      </c>
      <c r="J548" s="160" t="str">
        <f>IFERROR(IF($F548="","",VLOOKUP($F548,'Data Mercado'!$A$7:$I$300,3,0)),"ND")</f>
      </c>
      <c r="K548" s="161" t="str">
        <f>IFERROR(IF($E548="","",IF($J548&gt;$E548,($E548/$J548)-1,"")),"")</f>
      </c>
      <c r="L548" s="159" t="str">
        <f t="shared" si="131"/>
        <v/>
      </c>
      <c r="M548" s="160" t="str">
        <f>IFERROR(IF($F548="","",VLOOKUP($F548,'Data Mercado'!$A$7:$I$300,4,0)),"ND")</f>
      </c>
      <c r="N548" s="161" t="str">
        <f>IFERROR(IF($E548="","",IF($M548&gt;$E548,($E548/$M548)-1,"")),"")</f>
      </c>
      <c r="O548" s="159" t="str">
        <f t="shared" si="133"/>
        <v/>
      </c>
      <c r="P548" s="160" t="str">
        <f>IFERROR(IF($F548="","",VLOOKUP($F548,'Data Mercado'!$A$7:$I$300,5,0)),"ND")</f>
      </c>
      <c r="Q548" s="161" t="str">
        <f>IFERROR(IF($E548="","",IF($P548&gt;$E548,($E548/$P548)-1,"")),"")</f>
      </c>
      <c r="R548" s="159" t="str">
        <f t="shared" si="135"/>
        <v/>
      </c>
      <c r="S548" s="160" t="str">
        <f>IFERROR(IF($F548="","",VLOOKUP($F548,'Data Mercado'!$A$7:$I$300,6,0)),"ND")</f>
      </c>
      <c r="T548" s="161" t="str">
        <f>IFERROR(IF($E548="","",IF($S548&gt;$E548,($E548/$S548)-1,"")),"")</f>
      </c>
      <c r="U548" s="159" t="str">
        <f t="shared" si="137"/>
        <v/>
      </c>
      <c r="V548" s="160" t="str">
        <f>IFERROR(IF($F548="","",VLOOKUP($F548,'Data Mercado'!$A$7:$I$300,7,0)),"ND")</f>
      </c>
      <c r="W548" s="161" t="str">
        <f>IFERROR(IF($E548="","",IF($V548&gt;$E548,($E548/$V548)-1,"")),"")</f>
      </c>
      <c r="X548" s="159" t="str">
        <f t="shared" si="139"/>
        <v/>
      </c>
      <c r="Y548" s="160" t="str">
        <f>IFERROR(IF($F548="","",VLOOKUP($F548,'Data Mercado'!$A$7:$I$300,8,0)),"ND")</f>
      </c>
      <c r="Z548" s="161" t="str">
        <f>IFERROR(IF($E548="","",IF($Y548&gt;$E548,($E548/$Y548)-1,"")),"")</f>
      </c>
      <c r="AA548" s="159" t="str">
        <f t="shared" si="141"/>
        <v/>
      </c>
      <c r="AB548" s="160" t="str">
        <f>IFERROR(IF($F548="","",VLOOKUP($F548,'Data Mercado'!$A$7:$I$300,9,0)),"ND")</f>
      </c>
      <c r="AC548" s="161" t="str">
        <f>IFERROR(IF($E548="","",IF($AB548&gt;$E548,($E548/$AB548)-1,"")),"")</f>
      </c>
      <c r="AD548" s="159" t="str">
        <f t="shared" si="143"/>
        <v/>
      </c>
    </row>
    <row r="549" spans="1:30" s="162" customFormat="1" ht="19" customHeight="1">
      <c r="A549" s="164"/>
      <c r="B549" s="165"/>
      <c r="C549" s="143"/>
      <c r="D549" s="143"/>
      <c r="E549" s="196"/>
      <c r="F549" s="160"/>
      <c r="G549" s="160" t="str">
        <f>IFERROR(IF($F549="","",VLOOKUP($F549,'Data Mercado'!$A$7:$I$300,2,0)),"ND")</f>
      </c>
      <c r="H549" s="161" t="str">
        <f>IFERROR(IF($E549="","",IF($G549&gt;$E549,($E549/$G549)-1,"")),"")</f>
      </c>
      <c r="I549" s="159" t="str">
        <f t="shared" si="129"/>
        <v/>
      </c>
      <c r="J549" s="160" t="str">
        <f>IFERROR(IF($F549="","",VLOOKUP($F549,'Data Mercado'!$A$7:$I$300,3,0)),"ND")</f>
      </c>
      <c r="K549" s="161" t="str">
        <f>IFERROR(IF($E549="","",IF($J549&gt;$E549,($E549/$J549)-1,"")),"")</f>
      </c>
      <c r="L549" s="159" t="str">
        <f t="shared" si="131"/>
        <v/>
      </c>
      <c r="M549" s="160" t="str">
        <f>IFERROR(IF($F549="","",VLOOKUP($F549,'Data Mercado'!$A$7:$I$300,4,0)),"ND")</f>
      </c>
      <c r="N549" s="161" t="str">
        <f>IFERROR(IF($E549="","",IF($M549&gt;$E549,($E549/$M549)-1,"")),"")</f>
      </c>
      <c r="O549" s="159" t="str">
        <f t="shared" si="133"/>
        <v/>
      </c>
      <c r="P549" s="160" t="str">
        <f>IFERROR(IF($F549="","",VLOOKUP($F549,'Data Mercado'!$A$7:$I$300,5,0)),"ND")</f>
      </c>
      <c r="Q549" s="161" t="str">
        <f>IFERROR(IF($E549="","",IF($P549&gt;$E549,($E549/$P549)-1,"")),"")</f>
      </c>
      <c r="R549" s="159" t="str">
        <f t="shared" si="135"/>
        <v/>
      </c>
      <c r="S549" s="160" t="str">
        <f>IFERROR(IF($F549="","",VLOOKUP($F549,'Data Mercado'!$A$7:$I$300,6,0)),"ND")</f>
      </c>
      <c r="T549" s="161" t="str">
        <f>IFERROR(IF($E549="","",IF($S549&gt;$E549,($E549/$S549)-1,"")),"")</f>
      </c>
      <c r="U549" s="159" t="str">
        <f t="shared" si="137"/>
        <v/>
      </c>
      <c r="V549" s="160" t="str">
        <f>IFERROR(IF($F549="","",VLOOKUP($F549,'Data Mercado'!$A$7:$I$300,7,0)),"ND")</f>
      </c>
      <c r="W549" s="161" t="str">
        <f>IFERROR(IF($E549="","",IF($V549&gt;$E549,($E549/$V549)-1,"")),"")</f>
      </c>
      <c r="X549" s="159" t="str">
        <f t="shared" si="139"/>
        <v/>
      </c>
      <c r="Y549" s="160" t="str">
        <f>IFERROR(IF($F549="","",VLOOKUP($F549,'Data Mercado'!$A$7:$I$300,8,0)),"ND")</f>
      </c>
      <c r="Z549" s="161" t="str">
        <f>IFERROR(IF($E549="","",IF($Y549&gt;$E549,($E549/$Y549)-1,"")),"")</f>
      </c>
      <c r="AA549" s="159" t="str">
        <f t="shared" si="141"/>
        <v/>
      </c>
      <c r="AB549" s="160" t="str">
        <f>IFERROR(IF($F549="","",VLOOKUP($F549,'Data Mercado'!$A$7:$I$300,9,0)),"ND")</f>
      </c>
      <c r="AC549" s="161" t="str">
        <f>IFERROR(IF($E549="","",IF($AB549&gt;$E549,($E549/$AB549)-1,"")),"")</f>
      </c>
      <c r="AD549" s="159" t="str">
        <f t="shared" si="143"/>
        <v/>
      </c>
    </row>
    <row r="550" spans="1:30" s="162" customFormat="1" ht="19" customHeight="1">
      <c r="A550" s="164"/>
      <c r="B550" s="165"/>
      <c r="C550" s="143"/>
      <c r="D550" s="143"/>
      <c r="E550" s="196"/>
      <c r="F550" s="160"/>
      <c r="G550" s="160" t="str">
        <f>IFERROR(IF($F550="","",VLOOKUP($F550,'Data Mercado'!$A$7:$I$300,2,0)),"ND")</f>
      </c>
      <c r="H550" s="161" t="str">
        <f>IFERROR(IF($E550="","",IF($G550&gt;$E550,($E550/$G550)-1,"")),"")</f>
      </c>
      <c r="I550" s="159" t="str">
        <f t="shared" si="129"/>
        <v/>
      </c>
      <c r="J550" s="160" t="str">
        <f>IFERROR(IF($F550="","",VLOOKUP($F550,'Data Mercado'!$A$7:$I$300,3,0)),"ND")</f>
      </c>
      <c r="K550" s="161" t="str">
        <f>IFERROR(IF($E550="","",IF($J550&gt;$E550,($E550/$J550)-1,"")),"")</f>
      </c>
      <c r="L550" s="159" t="str">
        <f t="shared" si="131"/>
        <v/>
      </c>
      <c r="M550" s="160" t="str">
        <f>IFERROR(IF($F550="","",VLOOKUP($F550,'Data Mercado'!$A$7:$I$300,4,0)),"ND")</f>
      </c>
      <c r="N550" s="161" t="str">
        <f>IFERROR(IF($E550="","",IF($M550&gt;$E550,($E550/$M550)-1,"")),"")</f>
      </c>
      <c r="O550" s="159" t="str">
        <f t="shared" si="133"/>
        <v/>
      </c>
      <c r="P550" s="160" t="str">
        <f>IFERROR(IF($F550="","",VLOOKUP($F550,'Data Mercado'!$A$7:$I$300,5,0)),"ND")</f>
      </c>
      <c r="Q550" s="161" t="str">
        <f>IFERROR(IF($E550="","",IF($P550&gt;$E550,($E550/$P550)-1,"")),"")</f>
      </c>
      <c r="R550" s="159" t="str">
        <f t="shared" si="135"/>
        <v/>
      </c>
      <c r="S550" s="160" t="str">
        <f>IFERROR(IF($F550="","",VLOOKUP($F550,'Data Mercado'!$A$7:$I$300,6,0)),"ND")</f>
      </c>
      <c r="T550" s="161" t="str">
        <f>IFERROR(IF($E550="","",IF($S550&gt;$E550,($E550/$S550)-1,"")),"")</f>
      </c>
      <c r="U550" s="159" t="str">
        <f t="shared" si="137"/>
        <v/>
      </c>
      <c r="V550" s="160" t="str">
        <f>IFERROR(IF($F550="","",VLOOKUP($F550,'Data Mercado'!$A$7:$I$300,7,0)),"ND")</f>
      </c>
      <c r="W550" s="161" t="str">
        <f>IFERROR(IF($E550="","",IF($V550&gt;$E550,($E550/$V550)-1,"")),"")</f>
      </c>
      <c r="X550" s="159" t="str">
        <f t="shared" si="139"/>
        <v/>
      </c>
      <c r="Y550" s="160" t="str">
        <f>IFERROR(IF($F550="","",VLOOKUP($F550,'Data Mercado'!$A$7:$I$300,8,0)),"ND")</f>
      </c>
      <c r="Z550" s="161" t="str">
        <f>IFERROR(IF($E550="","",IF($Y550&gt;$E550,($E550/$Y550)-1,"")),"")</f>
      </c>
      <c r="AA550" s="159" t="str">
        <f t="shared" si="141"/>
        <v/>
      </c>
      <c r="AB550" s="160" t="str">
        <f>IFERROR(IF($F550="","",VLOOKUP($F550,'Data Mercado'!$A$7:$I$300,9,0)),"ND")</f>
      </c>
      <c r="AC550" s="161" t="str">
        <f>IFERROR(IF($E550="","",IF($AB550&gt;$E550,($E550/$AB550)-1,"")),"")</f>
      </c>
      <c r="AD550" s="159" t="str">
        <f t="shared" si="143"/>
        <v/>
      </c>
    </row>
    <row r="551" spans="1:30" s="162" customFormat="1" ht="19" customHeight="1">
      <c r="A551" s="164"/>
      <c r="B551" s="165"/>
      <c r="C551" s="143"/>
      <c r="D551" s="143"/>
      <c r="E551" s="196"/>
      <c r="F551" s="160"/>
      <c r="G551" s="160" t="str">
        <f>IFERROR(IF($F551="","",VLOOKUP($F551,'Data Mercado'!$A$7:$I$300,2,0)),"ND")</f>
      </c>
      <c r="H551" s="161" t="str">
        <f>IFERROR(IF($E551="","",IF($G551&gt;$E551,($E551/$G551)-1,"")),"")</f>
      </c>
      <c r="I551" s="159" t="str">
        <f t="shared" si="129"/>
        <v/>
      </c>
      <c r="J551" s="160" t="str">
        <f>IFERROR(IF($F551="","",VLOOKUP($F551,'Data Mercado'!$A$7:$I$300,3,0)),"ND")</f>
      </c>
      <c r="K551" s="161" t="str">
        <f>IFERROR(IF($E551="","",IF($J551&gt;$E551,($E551/$J551)-1,"")),"")</f>
      </c>
      <c r="L551" s="159" t="str">
        <f t="shared" si="131"/>
        <v/>
      </c>
      <c r="M551" s="160" t="str">
        <f>IFERROR(IF($F551="","",VLOOKUP($F551,'Data Mercado'!$A$7:$I$300,4,0)),"ND")</f>
      </c>
      <c r="N551" s="161" t="str">
        <f>IFERROR(IF($E551="","",IF($M551&gt;$E551,($E551/$M551)-1,"")),"")</f>
      </c>
      <c r="O551" s="159" t="str">
        <f t="shared" si="133"/>
        <v/>
      </c>
      <c r="P551" s="160" t="str">
        <f>IFERROR(IF($F551="","",VLOOKUP($F551,'Data Mercado'!$A$7:$I$300,5,0)),"ND")</f>
      </c>
      <c r="Q551" s="161" t="str">
        <f>IFERROR(IF($E551="","",IF($P551&gt;$E551,($E551/$P551)-1,"")),"")</f>
      </c>
      <c r="R551" s="159" t="str">
        <f t="shared" si="135"/>
        <v/>
      </c>
      <c r="S551" s="160" t="str">
        <f>IFERROR(IF($F551="","",VLOOKUP($F551,'Data Mercado'!$A$7:$I$300,6,0)),"ND")</f>
      </c>
      <c r="T551" s="161" t="str">
        <f>IFERROR(IF($E551="","",IF($S551&gt;$E551,($E551/$S551)-1,"")),"")</f>
      </c>
      <c r="U551" s="159" t="str">
        <f t="shared" si="137"/>
        <v/>
      </c>
      <c r="V551" s="160" t="str">
        <f>IFERROR(IF($F551="","",VLOOKUP($F551,'Data Mercado'!$A$7:$I$300,7,0)),"ND")</f>
      </c>
      <c r="W551" s="161" t="str">
        <f>IFERROR(IF($E551="","",IF($V551&gt;$E551,($E551/$V551)-1,"")),"")</f>
      </c>
      <c r="X551" s="159" t="str">
        <f t="shared" si="139"/>
        <v/>
      </c>
      <c r="Y551" s="160" t="str">
        <f>IFERROR(IF($F551="","",VLOOKUP($F551,'Data Mercado'!$A$7:$I$300,8,0)),"ND")</f>
      </c>
      <c r="Z551" s="161" t="str">
        <f>IFERROR(IF($E551="","",IF($Y551&gt;$E551,($E551/$Y551)-1,"")),"")</f>
      </c>
      <c r="AA551" s="159" t="str">
        <f t="shared" si="141"/>
        <v/>
      </c>
      <c r="AB551" s="160" t="str">
        <f>IFERROR(IF($F551="","",VLOOKUP($F551,'Data Mercado'!$A$7:$I$300,9,0)),"ND")</f>
      </c>
      <c r="AC551" s="161" t="str">
        <f>IFERROR(IF($E551="","",IF($AB551&gt;$E551,($E551/$AB551)-1,"")),"")</f>
      </c>
      <c r="AD551" s="159" t="str">
        <f t="shared" si="143"/>
        <v/>
      </c>
    </row>
    <row r="552" spans="1:30" s="162" customFormat="1" ht="19" customHeight="1">
      <c r="A552" s="164"/>
      <c r="B552" s="165"/>
      <c r="C552" s="143"/>
      <c r="D552" s="143"/>
      <c r="E552" s="196"/>
      <c r="F552" s="160"/>
      <c r="G552" s="160" t="str">
        <f>IFERROR(IF($F552="","",VLOOKUP($F552,'Data Mercado'!$A$7:$I$300,2,0)),"ND")</f>
      </c>
      <c r="H552" s="161" t="str">
        <f>IFERROR(IF($E552="","",IF($G552&gt;$E552,($E552/$G552)-1,"")),"")</f>
      </c>
      <c r="I552" s="159" t="str">
        <f t="shared" si="129"/>
        <v/>
      </c>
      <c r="J552" s="160" t="str">
        <f>IFERROR(IF($F552="","",VLOOKUP($F552,'Data Mercado'!$A$7:$I$300,3,0)),"ND")</f>
      </c>
      <c r="K552" s="161" t="str">
        <f>IFERROR(IF($E552="","",IF($J552&gt;$E552,($E552/$J552)-1,"")),"")</f>
      </c>
      <c r="L552" s="159" t="str">
        <f t="shared" si="131"/>
        <v/>
      </c>
      <c r="M552" s="160" t="str">
        <f>IFERROR(IF($F552="","",VLOOKUP($F552,'Data Mercado'!$A$7:$I$300,4,0)),"ND")</f>
      </c>
      <c r="N552" s="161" t="str">
        <f>IFERROR(IF($E552="","",IF($M552&gt;$E552,($E552/$M552)-1,"")),"")</f>
      </c>
      <c r="O552" s="159" t="str">
        <f t="shared" si="133"/>
        <v/>
      </c>
      <c r="P552" s="160" t="str">
        <f>IFERROR(IF($F552="","",VLOOKUP($F552,'Data Mercado'!$A$7:$I$300,5,0)),"ND")</f>
      </c>
      <c r="Q552" s="161" t="str">
        <f>IFERROR(IF($E552="","",IF($P552&gt;$E552,($E552/$P552)-1,"")),"")</f>
      </c>
      <c r="R552" s="159" t="str">
        <f t="shared" si="135"/>
        <v/>
      </c>
      <c r="S552" s="160" t="str">
        <f>IFERROR(IF($F552="","",VLOOKUP($F552,'Data Mercado'!$A$7:$I$300,6,0)),"ND")</f>
      </c>
      <c r="T552" s="161" t="str">
        <f>IFERROR(IF($E552="","",IF($S552&gt;$E552,($E552/$S552)-1,"")),"")</f>
      </c>
      <c r="U552" s="159" t="str">
        <f t="shared" si="137"/>
        <v/>
      </c>
      <c r="V552" s="160" t="str">
        <f>IFERROR(IF($F552="","",VLOOKUP($F552,'Data Mercado'!$A$7:$I$300,7,0)),"ND")</f>
      </c>
      <c r="W552" s="161" t="str">
        <f>IFERROR(IF($E552="","",IF($V552&gt;$E552,($E552/$V552)-1,"")),"")</f>
      </c>
      <c r="X552" s="159" t="str">
        <f t="shared" si="139"/>
        <v/>
      </c>
      <c r="Y552" s="160" t="str">
        <f>IFERROR(IF($F552="","",VLOOKUP($F552,'Data Mercado'!$A$7:$I$300,8,0)),"ND")</f>
      </c>
      <c r="Z552" s="161" t="str">
        <f>IFERROR(IF($E552="","",IF($Y552&gt;$E552,($E552/$Y552)-1,"")),"")</f>
      </c>
      <c r="AA552" s="159" t="str">
        <f t="shared" si="141"/>
        <v/>
      </c>
      <c r="AB552" s="160" t="str">
        <f>IFERROR(IF($F552="","",VLOOKUP($F552,'Data Mercado'!$A$7:$I$300,9,0)),"ND")</f>
      </c>
      <c r="AC552" s="161" t="str">
        <f>IFERROR(IF($E552="","",IF($AB552&gt;$E552,($E552/$AB552)-1,"")),"")</f>
      </c>
      <c r="AD552" s="159" t="str">
        <f t="shared" si="143"/>
        <v/>
      </c>
    </row>
    <row r="553" spans="1:30" s="162" customFormat="1" ht="19" customHeight="1">
      <c r="A553" s="164"/>
      <c r="B553" s="165"/>
      <c r="C553" s="143"/>
      <c r="D553" s="143"/>
      <c r="E553" s="196"/>
      <c r="F553" s="160"/>
      <c r="G553" s="160" t="str">
        <f>IFERROR(IF($F553="","",VLOOKUP($F553,'Data Mercado'!$A$7:$I$300,2,0)),"ND")</f>
      </c>
      <c r="H553" s="161" t="str">
        <f>IFERROR(IF($E553="","",IF($G553&gt;$E553,($E553/$G553)-1,"")),"")</f>
      </c>
      <c r="I553" s="159" t="str">
        <f t="shared" si="129"/>
        <v/>
      </c>
      <c r="J553" s="160" t="str">
        <f>IFERROR(IF($F553="","",VLOOKUP($F553,'Data Mercado'!$A$7:$I$300,3,0)),"ND")</f>
      </c>
      <c r="K553" s="161" t="str">
        <f>IFERROR(IF($E553="","",IF($J553&gt;$E553,($E553/$J553)-1,"")),"")</f>
      </c>
      <c r="L553" s="159" t="str">
        <f t="shared" si="131"/>
        <v/>
      </c>
      <c r="M553" s="160" t="str">
        <f>IFERROR(IF($F553="","",VLOOKUP($F553,'Data Mercado'!$A$7:$I$300,4,0)),"ND")</f>
      </c>
      <c r="N553" s="161" t="str">
        <f>IFERROR(IF($E553="","",IF($M553&gt;$E553,($E553/$M553)-1,"")),"")</f>
      </c>
      <c r="O553" s="159" t="str">
        <f t="shared" si="133"/>
        <v/>
      </c>
      <c r="P553" s="160" t="str">
        <f>IFERROR(IF($F553="","",VLOOKUP($F553,'Data Mercado'!$A$7:$I$300,5,0)),"ND")</f>
      </c>
      <c r="Q553" s="161" t="str">
        <f>IFERROR(IF($E553="","",IF($P553&gt;$E553,($E553/$P553)-1,"")),"")</f>
      </c>
      <c r="R553" s="159" t="str">
        <f t="shared" si="135"/>
        <v/>
      </c>
      <c r="S553" s="160" t="str">
        <f>IFERROR(IF($F553="","",VLOOKUP($F553,'Data Mercado'!$A$7:$I$300,6,0)),"ND")</f>
      </c>
      <c r="T553" s="161" t="str">
        <f>IFERROR(IF($E553="","",IF($S553&gt;$E553,($E553/$S553)-1,"")),"")</f>
      </c>
      <c r="U553" s="159" t="str">
        <f t="shared" si="137"/>
        <v/>
      </c>
      <c r="V553" s="160" t="str">
        <f>IFERROR(IF($F553="","",VLOOKUP($F553,'Data Mercado'!$A$7:$I$300,7,0)),"ND")</f>
      </c>
      <c r="W553" s="161" t="str">
        <f>IFERROR(IF($E553="","",IF($V553&gt;$E553,($E553/$V553)-1,"")),"")</f>
      </c>
      <c r="X553" s="159" t="str">
        <f t="shared" si="139"/>
        <v/>
      </c>
      <c r="Y553" s="160" t="str">
        <f>IFERROR(IF($F553="","",VLOOKUP($F553,'Data Mercado'!$A$7:$I$300,8,0)),"ND")</f>
      </c>
      <c r="Z553" s="161" t="str">
        <f>IFERROR(IF($E553="","",IF($Y553&gt;$E553,($E553/$Y553)-1,"")),"")</f>
      </c>
      <c r="AA553" s="159" t="str">
        <f t="shared" si="141"/>
        <v/>
      </c>
      <c r="AB553" s="160" t="str">
        <f>IFERROR(IF($F553="","",VLOOKUP($F553,'Data Mercado'!$A$7:$I$300,9,0)),"ND")</f>
      </c>
      <c r="AC553" s="161" t="str">
        <f>IFERROR(IF($E553="","",IF($AB553&gt;$E553,($E553/$AB553)-1,"")),"")</f>
      </c>
      <c r="AD553" s="159" t="str">
        <f t="shared" si="143"/>
        <v/>
      </c>
    </row>
    <row r="554" spans="1:30" s="162" customFormat="1" ht="19" customHeight="1">
      <c r="A554" s="164"/>
      <c r="B554" s="165"/>
      <c r="C554" s="143"/>
      <c r="D554" s="143"/>
      <c r="E554" s="196"/>
      <c r="F554" s="160"/>
      <c r="G554" s="160" t="str">
        <f>IFERROR(IF($F554="","",VLOOKUP($F554,'Data Mercado'!$A$7:$I$300,2,0)),"ND")</f>
      </c>
      <c r="H554" s="161" t="str">
        <f>IFERROR(IF($E554="","",IF($G554&gt;$E554,($E554/$G554)-1,"")),"")</f>
      </c>
      <c r="I554" s="159" t="str">
        <f t="shared" si="129"/>
        <v/>
      </c>
      <c r="J554" s="160" t="str">
        <f>IFERROR(IF($F554="","",VLOOKUP($F554,'Data Mercado'!$A$7:$I$300,3,0)),"ND")</f>
      </c>
      <c r="K554" s="161" t="str">
        <f>IFERROR(IF($E554="","",IF($J554&gt;$E554,($E554/$J554)-1,"")),"")</f>
      </c>
      <c r="L554" s="159" t="str">
        <f t="shared" si="131"/>
        <v/>
      </c>
      <c r="M554" s="160" t="str">
        <f>IFERROR(IF($F554="","",VLOOKUP($F554,'Data Mercado'!$A$7:$I$300,4,0)),"ND")</f>
      </c>
      <c r="N554" s="161" t="str">
        <f>IFERROR(IF($E554="","",IF($M554&gt;$E554,($E554/$M554)-1,"")),"")</f>
      </c>
      <c r="O554" s="159" t="str">
        <f t="shared" si="133"/>
        <v/>
      </c>
      <c r="P554" s="160" t="str">
        <f>IFERROR(IF($F554="","",VLOOKUP($F554,'Data Mercado'!$A$7:$I$300,5,0)),"ND")</f>
      </c>
      <c r="Q554" s="161" t="str">
        <f>IFERROR(IF($E554="","",IF($P554&gt;$E554,($E554/$P554)-1,"")),"")</f>
      </c>
      <c r="R554" s="159" t="str">
        <f t="shared" si="135"/>
        <v/>
      </c>
      <c r="S554" s="160" t="str">
        <f>IFERROR(IF($F554="","",VLOOKUP($F554,'Data Mercado'!$A$7:$I$300,6,0)),"ND")</f>
      </c>
      <c r="T554" s="161" t="str">
        <f>IFERROR(IF($E554="","",IF($S554&gt;$E554,($E554/$S554)-1,"")),"")</f>
      </c>
      <c r="U554" s="159" t="str">
        <f t="shared" si="137"/>
        <v/>
      </c>
      <c r="V554" s="160" t="str">
        <f>IFERROR(IF($F554="","",VLOOKUP($F554,'Data Mercado'!$A$7:$I$300,7,0)),"ND")</f>
      </c>
      <c r="W554" s="161" t="str">
        <f>IFERROR(IF($E554="","",IF($V554&gt;$E554,($E554/$V554)-1,"")),"")</f>
      </c>
      <c r="X554" s="159" t="str">
        <f t="shared" si="139"/>
        <v/>
      </c>
      <c r="Y554" s="160" t="str">
        <f>IFERROR(IF($F554="","",VLOOKUP($F554,'Data Mercado'!$A$7:$I$300,8,0)),"ND")</f>
      </c>
      <c r="Z554" s="161" t="str">
        <f>IFERROR(IF($E554="","",IF($Y554&gt;$E554,($E554/$Y554)-1,"")),"")</f>
      </c>
      <c r="AA554" s="159" t="str">
        <f t="shared" si="141"/>
        <v/>
      </c>
      <c r="AB554" s="160" t="str">
        <f>IFERROR(IF($F554="","",VLOOKUP($F554,'Data Mercado'!$A$7:$I$300,9,0)),"ND")</f>
      </c>
      <c r="AC554" s="161" t="str">
        <f>IFERROR(IF($E554="","",IF($AB554&gt;$E554,($E554/$AB554)-1,"")),"")</f>
      </c>
      <c r="AD554" s="159" t="str">
        <f t="shared" si="143"/>
        <v/>
      </c>
    </row>
    <row r="555" spans="1:30" s="162" customFormat="1" ht="19" customHeight="1">
      <c r="A555" s="164"/>
      <c r="B555" s="165"/>
      <c r="C555" s="143"/>
      <c r="D555" s="143"/>
      <c r="E555" s="196"/>
      <c r="F555" s="160"/>
      <c r="G555" s="160" t="str">
        <f>IFERROR(IF($F555="","",VLOOKUP($F555,'Data Mercado'!$A$7:$I$300,2,0)),"ND")</f>
      </c>
      <c r="H555" s="161" t="str">
        <f>IFERROR(IF($E555="","",IF($G555&gt;$E555,($E555/$G555)-1,"")),"")</f>
      </c>
      <c r="I555" s="159" t="str">
        <f t="shared" si="129"/>
        <v/>
      </c>
      <c r="J555" s="160" t="str">
        <f>IFERROR(IF($F555="","",VLOOKUP($F555,'Data Mercado'!$A$7:$I$300,3,0)),"ND")</f>
      </c>
      <c r="K555" s="161" t="str">
        <f>IFERROR(IF($E555="","",IF($J555&gt;$E555,($E555/$J555)-1,"")),"")</f>
      </c>
      <c r="L555" s="159" t="str">
        <f t="shared" si="131"/>
        <v/>
      </c>
      <c r="M555" s="160" t="str">
        <f>IFERROR(IF($F555="","",VLOOKUP($F555,'Data Mercado'!$A$7:$I$300,4,0)),"ND")</f>
      </c>
      <c r="N555" s="161" t="str">
        <f>IFERROR(IF($E555="","",IF($M555&gt;$E555,($E555/$M555)-1,"")),"")</f>
      </c>
      <c r="O555" s="159" t="str">
        <f t="shared" si="133"/>
        <v/>
      </c>
      <c r="P555" s="160" t="str">
        <f>IFERROR(IF($F555="","",VLOOKUP($F555,'Data Mercado'!$A$7:$I$300,5,0)),"ND")</f>
      </c>
      <c r="Q555" s="161" t="str">
        <f>IFERROR(IF($E555="","",IF($P555&gt;$E555,($E555/$P555)-1,"")),"")</f>
      </c>
      <c r="R555" s="159" t="str">
        <f t="shared" si="135"/>
        <v/>
      </c>
      <c r="S555" s="160" t="str">
        <f>IFERROR(IF($F555="","",VLOOKUP($F555,'Data Mercado'!$A$7:$I$300,6,0)),"ND")</f>
      </c>
      <c r="T555" s="161" t="str">
        <f>IFERROR(IF($E555="","",IF($S555&gt;$E555,($E555/$S555)-1,"")),"")</f>
      </c>
      <c r="U555" s="159" t="str">
        <f t="shared" si="137"/>
        <v/>
      </c>
      <c r="V555" s="160" t="str">
        <f>IFERROR(IF($F555="","",VLOOKUP($F555,'Data Mercado'!$A$7:$I$300,7,0)),"ND")</f>
      </c>
      <c r="W555" s="161" t="str">
        <f>IFERROR(IF($E555="","",IF($V555&gt;$E555,($E555/$V555)-1,"")),"")</f>
      </c>
      <c r="X555" s="159" t="str">
        <f t="shared" si="139"/>
        <v/>
      </c>
      <c r="Y555" s="160" t="str">
        <f>IFERROR(IF($F555="","",VLOOKUP($F555,'Data Mercado'!$A$7:$I$300,8,0)),"ND")</f>
      </c>
      <c r="Z555" s="161" t="str">
        <f>IFERROR(IF($E555="","",IF($Y555&gt;$E555,($E555/$Y555)-1,"")),"")</f>
      </c>
      <c r="AA555" s="159" t="str">
        <f t="shared" si="141"/>
        <v/>
      </c>
      <c r="AB555" s="160" t="str">
        <f>IFERROR(IF($F555="","",VLOOKUP($F555,'Data Mercado'!$A$7:$I$300,9,0)),"ND")</f>
      </c>
      <c r="AC555" s="161" t="str">
        <f>IFERROR(IF($E555="","",IF($AB555&gt;$E555,($E555/$AB555)-1,"")),"")</f>
      </c>
      <c r="AD555" s="159" t="str">
        <f t="shared" si="143"/>
        <v/>
      </c>
    </row>
    <row r="556" spans="1:30" s="162" customFormat="1" ht="19" customHeight="1">
      <c r="A556" s="164"/>
      <c r="B556" s="165"/>
      <c r="C556" s="143"/>
      <c r="D556" s="143"/>
      <c r="E556" s="196"/>
      <c r="F556" s="160"/>
      <c r="G556" s="160" t="str">
        <f>IFERROR(IF($F556="","",VLOOKUP($F556,'Data Mercado'!$A$7:$I$300,2,0)),"ND")</f>
      </c>
      <c r="H556" s="161" t="str">
        <f>IFERROR(IF($E556="","",IF($G556&gt;$E556,($E556/$G556)-1,"")),"")</f>
      </c>
      <c r="I556" s="159" t="str">
        <f t="shared" si="129"/>
        <v/>
      </c>
      <c r="J556" s="160" t="str">
        <f>IFERROR(IF($F556="","",VLOOKUP($F556,'Data Mercado'!$A$7:$I$300,3,0)),"ND")</f>
      </c>
      <c r="K556" s="161" t="str">
        <f>IFERROR(IF($E556="","",IF($J556&gt;$E556,($E556/$J556)-1,"")),"")</f>
      </c>
      <c r="L556" s="159" t="str">
        <f t="shared" si="131"/>
        <v/>
      </c>
      <c r="M556" s="160" t="str">
        <f>IFERROR(IF($F556="","",VLOOKUP($F556,'Data Mercado'!$A$7:$I$300,4,0)),"ND")</f>
      </c>
      <c r="N556" s="161" t="str">
        <f>IFERROR(IF($E556="","",IF($M556&gt;$E556,($E556/$M556)-1,"")),"")</f>
      </c>
      <c r="O556" s="159" t="str">
        <f t="shared" si="133"/>
        <v/>
      </c>
      <c r="P556" s="160" t="str">
        <f>IFERROR(IF($F556="","",VLOOKUP($F556,'Data Mercado'!$A$7:$I$300,5,0)),"ND")</f>
      </c>
      <c r="Q556" s="161" t="str">
        <f>IFERROR(IF($E556="","",IF($P556&gt;$E556,($E556/$P556)-1,"")),"")</f>
      </c>
      <c r="R556" s="159" t="str">
        <f t="shared" si="135"/>
        <v/>
      </c>
      <c r="S556" s="160" t="str">
        <f>IFERROR(IF($F556="","",VLOOKUP($F556,'Data Mercado'!$A$7:$I$300,6,0)),"ND")</f>
      </c>
      <c r="T556" s="161" t="str">
        <f>IFERROR(IF($E556="","",IF($S556&gt;$E556,($E556/$S556)-1,"")),"")</f>
      </c>
      <c r="U556" s="159" t="str">
        <f t="shared" si="137"/>
        <v/>
      </c>
      <c r="V556" s="160" t="str">
        <f>IFERROR(IF($F556="","",VLOOKUP($F556,'Data Mercado'!$A$7:$I$300,7,0)),"ND")</f>
      </c>
      <c r="W556" s="161" t="str">
        <f>IFERROR(IF($E556="","",IF($V556&gt;$E556,($E556/$V556)-1,"")),"")</f>
      </c>
      <c r="X556" s="159" t="str">
        <f t="shared" si="139"/>
        <v/>
      </c>
      <c r="Y556" s="160" t="str">
        <f>IFERROR(IF($F556="","",VLOOKUP($F556,'Data Mercado'!$A$7:$I$300,8,0)),"ND")</f>
      </c>
      <c r="Z556" s="161" t="str">
        <f>IFERROR(IF($E556="","",IF($Y556&gt;$E556,($E556/$Y556)-1,"")),"")</f>
      </c>
      <c r="AA556" s="159" t="str">
        <f t="shared" si="141"/>
        <v/>
      </c>
      <c r="AB556" s="160" t="str">
        <f>IFERROR(IF($F556="","",VLOOKUP($F556,'Data Mercado'!$A$7:$I$300,9,0)),"ND")</f>
      </c>
      <c r="AC556" s="161" t="str">
        <f>IFERROR(IF($E556="","",IF($AB556&gt;$E556,($E556/$AB556)-1,"")),"")</f>
      </c>
      <c r="AD556" s="159" t="str">
        <f t="shared" si="143"/>
        <v/>
      </c>
    </row>
    <row r="557" spans="1:30" s="162" customFormat="1" ht="19" customHeight="1">
      <c r="A557" s="164"/>
      <c r="B557" s="165"/>
      <c r="C557" s="143"/>
      <c r="D557" s="143"/>
      <c r="E557" s="196"/>
      <c r="F557" s="160"/>
      <c r="G557" s="160" t="str">
        <f>IFERROR(IF($F557="","",VLOOKUP($F557,'Data Mercado'!$A$7:$I$300,2,0)),"ND")</f>
      </c>
      <c r="H557" s="161" t="str">
        <f>IFERROR(IF($E557="","",IF($G557&gt;$E557,($E557/$G557)-1,"")),"")</f>
      </c>
      <c r="I557" s="159" t="str">
        <f t="shared" si="129"/>
        <v/>
      </c>
      <c r="J557" s="160" t="str">
        <f>IFERROR(IF($F557="","",VLOOKUP($F557,'Data Mercado'!$A$7:$I$300,3,0)),"ND")</f>
      </c>
      <c r="K557" s="161" t="str">
        <f>IFERROR(IF($E557="","",IF($J557&gt;$E557,($E557/$J557)-1,"")),"")</f>
      </c>
      <c r="L557" s="159" t="str">
        <f t="shared" si="131"/>
        <v/>
      </c>
      <c r="M557" s="160" t="str">
        <f>IFERROR(IF($F557="","",VLOOKUP($F557,'Data Mercado'!$A$7:$I$300,4,0)),"ND")</f>
      </c>
      <c r="N557" s="161" t="str">
        <f>IFERROR(IF($E557="","",IF($M557&gt;$E557,($E557/$M557)-1,"")),"")</f>
      </c>
      <c r="O557" s="159" t="str">
        <f t="shared" si="133"/>
        <v/>
      </c>
      <c r="P557" s="160" t="str">
        <f>IFERROR(IF($F557="","",VLOOKUP($F557,'Data Mercado'!$A$7:$I$300,5,0)),"ND")</f>
      </c>
      <c r="Q557" s="161" t="str">
        <f>IFERROR(IF($E557="","",IF($P557&gt;$E557,($E557/$P557)-1,"")),"")</f>
      </c>
      <c r="R557" s="159" t="str">
        <f t="shared" si="135"/>
        <v/>
      </c>
      <c r="S557" s="160" t="str">
        <f>IFERROR(IF($F557="","",VLOOKUP($F557,'Data Mercado'!$A$7:$I$300,6,0)),"ND")</f>
      </c>
      <c r="T557" s="161" t="str">
        <f>IFERROR(IF($E557="","",IF($S557&gt;$E557,($E557/$S557)-1,"")),"")</f>
      </c>
      <c r="U557" s="159" t="str">
        <f t="shared" si="137"/>
        <v/>
      </c>
      <c r="V557" s="160" t="str">
        <f>IFERROR(IF($F557="","",VLOOKUP($F557,'Data Mercado'!$A$7:$I$300,7,0)),"ND")</f>
      </c>
      <c r="W557" s="161" t="str">
        <f>IFERROR(IF($E557="","",IF($V557&gt;$E557,($E557/$V557)-1,"")),"")</f>
      </c>
      <c r="X557" s="159" t="str">
        <f t="shared" si="139"/>
        <v/>
      </c>
      <c r="Y557" s="160" t="str">
        <f>IFERROR(IF($F557="","",VLOOKUP($F557,'Data Mercado'!$A$7:$I$300,8,0)),"ND")</f>
      </c>
      <c r="Z557" s="161" t="str">
        <f>IFERROR(IF($E557="","",IF($Y557&gt;$E557,($E557/$Y557)-1,"")),"")</f>
      </c>
      <c r="AA557" s="159" t="str">
        <f t="shared" si="141"/>
        <v/>
      </c>
      <c r="AB557" s="160" t="str">
        <f>IFERROR(IF($F557="","",VLOOKUP($F557,'Data Mercado'!$A$7:$I$300,9,0)),"ND")</f>
      </c>
      <c r="AC557" s="161" t="str">
        <f>IFERROR(IF($E557="","",IF($AB557&gt;$E557,($E557/$AB557)-1,"")),"")</f>
      </c>
      <c r="AD557" s="159" t="str">
        <f t="shared" si="143"/>
        <v/>
      </c>
    </row>
    <row r="558" spans="1:30" s="162" customFormat="1" ht="19" customHeight="1">
      <c r="A558" s="164"/>
      <c r="B558" s="165"/>
      <c r="C558" s="143"/>
      <c r="D558" s="143"/>
      <c r="E558" s="196"/>
      <c r="F558" s="160"/>
      <c r="G558" s="160" t="str">
        <f>IFERROR(IF($F558="","",VLOOKUP($F558,'Data Mercado'!$A$7:$I$300,2,0)),"ND")</f>
      </c>
      <c r="H558" s="161" t="str">
        <f>IFERROR(IF($E558="","",IF($G558&gt;$E558,($E558/$G558)-1,"")),"")</f>
      </c>
      <c r="I558" s="159" t="str">
        <f t="shared" si="129"/>
        <v/>
      </c>
      <c r="J558" s="160" t="str">
        <f>IFERROR(IF($F558="","",VLOOKUP($F558,'Data Mercado'!$A$7:$I$300,3,0)),"ND")</f>
      </c>
      <c r="K558" s="161" t="str">
        <f>IFERROR(IF($E558="","",IF($J558&gt;$E558,($E558/$J558)-1,"")),"")</f>
      </c>
      <c r="L558" s="159" t="str">
        <f t="shared" si="131"/>
        <v/>
      </c>
      <c r="M558" s="160" t="str">
        <f>IFERROR(IF($F558="","",VLOOKUP($F558,'Data Mercado'!$A$7:$I$300,4,0)),"ND")</f>
      </c>
      <c r="N558" s="161" t="str">
        <f>IFERROR(IF($E558="","",IF($M558&gt;$E558,($E558/$M558)-1,"")),"")</f>
      </c>
      <c r="O558" s="159" t="str">
        <f t="shared" si="133"/>
        <v/>
      </c>
      <c r="P558" s="160" t="str">
        <f>IFERROR(IF($F558="","",VLOOKUP($F558,'Data Mercado'!$A$7:$I$300,5,0)),"ND")</f>
      </c>
      <c r="Q558" s="161" t="str">
        <f>IFERROR(IF($E558="","",IF($P558&gt;$E558,($E558/$P558)-1,"")),"")</f>
      </c>
      <c r="R558" s="159" t="str">
        <f t="shared" si="135"/>
        <v/>
      </c>
      <c r="S558" s="160" t="str">
        <f>IFERROR(IF($F558="","",VLOOKUP($F558,'Data Mercado'!$A$7:$I$300,6,0)),"ND")</f>
      </c>
      <c r="T558" s="161" t="str">
        <f>IFERROR(IF($E558="","",IF($S558&gt;$E558,($E558/$S558)-1,"")),"")</f>
      </c>
      <c r="U558" s="159" t="str">
        <f t="shared" si="137"/>
        <v/>
      </c>
      <c r="V558" s="160" t="str">
        <f>IFERROR(IF($F558="","",VLOOKUP($F558,'Data Mercado'!$A$7:$I$300,7,0)),"ND")</f>
      </c>
      <c r="W558" s="161" t="str">
        <f>IFERROR(IF($E558="","",IF($V558&gt;$E558,($E558/$V558)-1,"")),"")</f>
      </c>
      <c r="X558" s="159" t="str">
        <f t="shared" si="139"/>
        <v/>
      </c>
      <c r="Y558" s="160" t="str">
        <f>IFERROR(IF($F558="","",VLOOKUP($F558,'Data Mercado'!$A$7:$I$300,8,0)),"ND")</f>
      </c>
      <c r="Z558" s="161" t="str">
        <f>IFERROR(IF($E558="","",IF($Y558&gt;$E558,($E558/$Y558)-1,"")),"")</f>
      </c>
      <c r="AA558" s="159" t="str">
        <f t="shared" si="141"/>
        <v/>
      </c>
      <c r="AB558" s="160" t="str">
        <f>IFERROR(IF($F558="","",VLOOKUP($F558,'Data Mercado'!$A$7:$I$300,9,0)),"ND")</f>
      </c>
      <c r="AC558" s="161" t="str">
        <f>IFERROR(IF($E558="","",IF($AB558&gt;$E558,($E558/$AB558)-1,"")),"")</f>
      </c>
      <c r="AD558" s="159" t="str">
        <f t="shared" si="143"/>
        <v/>
      </c>
    </row>
    <row r="559" spans="1:30" s="162" customFormat="1" ht="19" customHeight="1">
      <c r="A559" s="164"/>
      <c r="B559" s="165"/>
      <c r="C559" s="143"/>
      <c r="D559" s="143"/>
      <c r="E559" s="196"/>
      <c r="F559" s="160"/>
      <c r="G559" s="160" t="str">
        <f>IFERROR(IF($F559="","",VLOOKUP($F559,'Data Mercado'!$A$7:$I$300,2,0)),"ND")</f>
      </c>
      <c r="H559" s="161" t="str">
        <f>IFERROR(IF($E559="","",IF($G559&gt;$E559,($E559/$G559)-1,"")),"")</f>
      </c>
      <c r="I559" s="159" t="str">
        <f t="shared" si="129"/>
        <v/>
      </c>
      <c r="J559" s="160" t="str">
        <f>IFERROR(IF($F559="","",VLOOKUP($F559,'Data Mercado'!$A$7:$I$300,3,0)),"ND")</f>
      </c>
      <c r="K559" s="161" t="str">
        <f>IFERROR(IF($E559="","",IF($J559&gt;$E559,($E559/$J559)-1,"")),"")</f>
      </c>
      <c r="L559" s="159" t="str">
        <f t="shared" si="131"/>
        <v/>
      </c>
      <c r="M559" s="160" t="str">
        <f>IFERROR(IF($F559="","",VLOOKUP($F559,'Data Mercado'!$A$7:$I$300,4,0)),"ND")</f>
      </c>
      <c r="N559" s="161" t="str">
        <f>IFERROR(IF($E559="","",IF($M559&gt;$E559,($E559/$M559)-1,"")),"")</f>
      </c>
      <c r="O559" s="159" t="str">
        <f t="shared" si="133"/>
        <v/>
      </c>
      <c r="P559" s="160" t="str">
        <f>IFERROR(IF($F559="","",VLOOKUP($F559,'Data Mercado'!$A$7:$I$300,5,0)),"ND")</f>
      </c>
      <c r="Q559" s="161" t="str">
        <f>IFERROR(IF($E559="","",IF($P559&gt;$E559,($E559/$P559)-1,"")),"")</f>
      </c>
      <c r="R559" s="159" t="str">
        <f t="shared" si="135"/>
        <v/>
      </c>
      <c r="S559" s="160" t="str">
        <f>IFERROR(IF($F559="","",VLOOKUP($F559,'Data Mercado'!$A$7:$I$300,6,0)),"ND")</f>
      </c>
      <c r="T559" s="161" t="str">
        <f>IFERROR(IF($E559="","",IF($S559&gt;$E559,($E559/$S559)-1,"")),"")</f>
      </c>
      <c r="U559" s="159" t="str">
        <f t="shared" si="137"/>
        <v/>
      </c>
      <c r="V559" s="160" t="str">
        <f>IFERROR(IF($F559="","",VLOOKUP($F559,'Data Mercado'!$A$7:$I$300,7,0)),"ND")</f>
      </c>
      <c r="W559" s="161" t="str">
        <f>IFERROR(IF($E559="","",IF($V559&gt;$E559,($E559/$V559)-1,"")),"")</f>
      </c>
      <c r="X559" s="159" t="str">
        <f t="shared" si="139"/>
        <v/>
      </c>
      <c r="Y559" s="160" t="str">
        <f>IFERROR(IF($F559="","",VLOOKUP($F559,'Data Mercado'!$A$7:$I$300,8,0)),"ND")</f>
      </c>
      <c r="Z559" s="161" t="str">
        <f>IFERROR(IF($E559="","",IF($Y559&gt;$E559,($E559/$Y559)-1,"")),"")</f>
      </c>
      <c r="AA559" s="159" t="str">
        <f t="shared" si="141"/>
        <v/>
      </c>
      <c r="AB559" s="160" t="str">
        <f>IFERROR(IF($F559="","",VLOOKUP($F559,'Data Mercado'!$A$7:$I$300,9,0)),"ND")</f>
      </c>
      <c r="AC559" s="161" t="str">
        <f>IFERROR(IF($E559="","",IF($AB559&gt;$E559,($E559/$AB559)-1,"")),"")</f>
      </c>
      <c r="AD559" s="159" t="str">
        <f t="shared" si="143"/>
        <v/>
      </c>
    </row>
    <row r="560" spans="1:30" s="162" customFormat="1" ht="19" customHeight="1">
      <c r="A560" s="164"/>
      <c r="B560" s="165"/>
      <c r="C560" s="143"/>
      <c r="D560" s="143"/>
      <c r="E560" s="196"/>
      <c r="F560" s="160"/>
      <c r="G560" s="160" t="str">
        <f>IFERROR(IF($F560="","",VLOOKUP($F560,'Data Mercado'!$A$7:$I$300,2,0)),"ND")</f>
      </c>
      <c r="H560" s="161" t="str">
        <f>IFERROR(IF($E560="","",IF($G560&gt;$E560,($E560/$G560)-1,"")),"")</f>
      </c>
      <c r="I560" s="159" t="str">
        <f t="shared" si="129"/>
        <v/>
      </c>
      <c r="J560" s="160" t="str">
        <f>IFERROR(IF($F560="","",VLOOKUP($F560,'Data Mercado'!$A$7:$I$300,3,0)),"ND")</f>
      </c>
      <c r="K560" s="161" t="str">
        <f>IFERROR(IF($E560="","",IF($J560&gt;$E560,($E560/$J560)-1,"")),"")</f>
      </c>
      <c r="L560" s="159" t="str">
        <f t="shared" si="131"/>
        <v/>
      </c>
      <c r="M560" s="160" t="str">
        <f>IFERROR(IF($F560="","",VLOOKUP($F560,'Data Mercado'!$A$7:$I$300,4,0)),"ND")</f>
      </c>
      <c r="N560" s="161" t="str">
        <f>IFERROR(IF($E560="","",IF($M560&gt;$E560,($E560/$M560)-1,"")),"")</f>
      </c>
      <c r="O560" s="159" t="str">
        <f t="shared" si="133"/>
        <v/>
      </c>
      <c r="P560" s="160" t="str">
        <f>IFERROR(IF($F560="","",VLOOKUP($F560,'Data Mercado'!$A$7:$I$300,5,0)),"ND")</f>
      </c>
      <c r="Q560" s="161" t="str">
        <f>IFERROR(IF($E560="","",IF($P560&gt;$E560,($E560/$P560)-1,"")),"")</f>
      </c>
      <c r="R560" s="159" t="str">
        <f t="shared" si="135"/>
        <v/>
      </c>
      <c r="S560" s="160" t="str">
        <f>IFERROR(IF($F560="","",VLOOKUP($F560,'Data Mercado'!$A$7:$I$300,6,0)),"ND")</f>
      </c>
      <c r="T560" s="161" t="str">
        <f>IFERROR(IF($E560="","",IF($S560&gt;$E560,($E560/$S560)-1,"")),"")</f>
      </c>
      <c r="U560" s="159" t="str">
        <f t="shared" si="137"/>
        <v/>
      </c>
      <c r="V560" s="160" t="str">
        <f>IFERROR(IF($F560="","",VLOOKUP($F560,'Data Mercado'!$A$7:$I$300,7,0)),"ND")</f>
      </c>
      <c r="W560" s="161" t="str">
        <f>IFERROR(IF($E560="","",IF($V560&gt;$E560,($E560/$V560)-1,"")),"")</f>
      </c>
      <c r="X560" s="159" t="str">
        <f t="shared" si="139"/>
        <v/>
      </c>
      <c r="Y560" s="160" t="str">
        <f>IFERROR(IF($F560="","",VLOOKUP($F560,'Data Mercado'!$A$7:$I$300,8,0)),"ND")</f>
      </c>
      <c r="Z560" s="161" t="str">
        <f>IFERROR(IF($E560="","",IF($Y560&gt;$E560,($E560/$Y560)-1,"")),"")</f>
      </c>
      <c r="AA560" s="159" t="str">
        <f t="shared" si="141"/>
        <v/>
      </c>
      <c r="AB560" s="160" t="str">
        <f>IFERROR(IF($F560="","",VLOOKUP($F560,'Data Mercado'!$A$7:$I$300,9,0)),"ND")</f>
      </c>
      <c r="AC560" s="161" t="str">
        <f>IFERROR(IF($E560="","",IF($AB560&gt;$E560,($E560/$AB560)-1,"")),"")</f>
      </c>
      <c r="AD560" s="159" t="str">
        <f t="shared" si="143"/>
        <v/>
      </c>
    </row>
    <row r="561" spans="1:30" s="162" customFormat="1" ht="19" customHeight="1">
      <c r="A561" s="164"/>
      <c r="B561" s="165"/>
      <c r="C561" s="143"/>
      <c r="D561" s="143"/>
      <c r="E561" s="196"/>
      <c r="F561" s="160"/>
      <c r="G561" s="160" t="str">
        <f>IFERROR(IF($F561="","",VLOOKUP($F561,'Data Mercado'!$A$7:$I$300,2,0)),"ND")</f>
      </c>
      <c r="H561" s="161" t="str">
        <f>IFERROR(IF($E561="","",IF($G561&gt;$E561,($E561/$G561)-1,"")),"")</f>
      </c>
      <c r="I561" s="159" t="str">
        <f t="shared" si="129"/>
        <v/>
      </c>
      <c r="J561" s="160" t="str">
        <f>IFERROR(IF($F561="","",VLOOKUP($F561,'Data Mercado'!$A$7:$I$300,3,0)),"ND")</f>
      </c>
      <c r="K561" s="161" t="str">
        <f>IFERROR(IF($E561="","",IF($J561&gt;$E561,($E561/$J561)-1,"")),"")</f>
      </c>
      <c r="L561" s="159" t="str">
        <f t="shared" si="131"/>
        <v/>
      </c>
      <c r="M561" s="160" t="str">
        <f>IFERROR(IF($F561="","",VLOOKUP($F561,'Data Mercado'!$A$7:$I$300,4,0)),"ND")</f>
      </c>
      <c r="N561" s="161" t="str">
        <f>IFERROR(IF($E561="","",IF($M561&gt;$E561,($E561/$M561)-1,"")),"")</f>
      </c>
      <c r="O561" s="159" t="str">
        <f t="shared" si="133"/>
        <v/>
      </c>
      <c r="P561" s="160" t="str">
        <f>IFERROR(IF($F561="","",VLOOKUP($F561,'Data Mercado'!$A$7:$I$300,5,0)),"ND")</f>
      </c>
      <c r="Q561" s="161" t="str">
        <f>IFERROR(IF($E561="","",IF($P561&gt;$E561,($E561/$P561)-1,"")),"")</f>
      </c>
      <c r="R561" s="159" t="str">
        <f t="shared" si="135"/>
        <v/>
      </c>
      <c r="S561" s="160" t="str">
        <f>IFERROR(IF($F561="","",VLOOKUP($F561,'Data Mercado'!$A$7:$I$300,6,0)),"ND")</f>
      </c>
      <c r="T561" s="161" t="str">
        <f>IFERROR(IF($E561="","",IF($S561&gt;$E561,($E561/$S561)-1,"")),"")</f>
      </c>
      <c r="U561" s="159" t="str">
        <f t="shared" si="137"/>
        <v/>
      </c>
      <c r="V561" s="160" t="str">
        <f>IFERROR(IF($F561="","",VLOOKUP($F561,'Data Mercado'!$A$7:$I$300,7,0)),"ND")</f>
      </c>
      <c r="W561" s="161" t="str">
        <f>IFERROR(IF($E561="","",IF($V561&gt;$E561,($E561/$V561)-1,"")),"")</f>
      </c>
      <c r="X561" s="159" t="str">
        <f t="shared" si="139"/>
        <v/>
      </c>
      <c r="Y561" s="160" t="str">
        <f>IFERROR(IF($F561="","",VLOOKUP($F561,'Data Mercado'!$A$7:$I$300,8,0)),"ND")</f>
      </c>
      <c r="Z561" s="161" t="str">
        <f>IFERROR(IF($E561="","",IF($Y561&gt;$E561,($E561/$Y561)-1,"")),"")</f>
      </c>
      <c r="AA561" s="159" t="str">
        <f t="shared" si="141"/>
        <v/>
      </c>
      <c r="AB561" s="160" t="str">
        <f>IFERROR(IF($F561="","",VLOOKUP($F561,'Data Mercado'!$A$7:$I$300,9,0)),"ND")</f>
      </c>
      <c r="AC561" s="161" t="str">
        <f>IFERROR(IF($E561="","",IF($AB561&gt;$E561,($E561/$AB561)-1,"")),"")</f>
      </c>
      <c r="AD561" s="159" t="str">
        <f t="shared" si="143"/>
        <v/>
      </c>
    </row>
    <row r="562" spans="1:30" s="162" customFormat="1" ht="19" customHeight="1">
      <c r="A562" s="164"/>
      <c r="B562" s="165"/>
      <c r="C562" s="143"/>
      <c r="D562" s="143"/>
      <c r="E562" s="196"/>
      <c r="F562" s="160"/>
      <c r="G562" s="160" t="str">
        <f>IFERROR(IF($F562="","",VLOOKUP($F562,'Data Mercado'!$A$7:$I$300,2,0)),"ND")</f>
      </c>
      <c r="H562" s="161" t="str">
        <f>IFERROR(IF($E562="","",IF($G562&gt;$E562,($E562/$G562)-1,"")),"")</f>
      </c>
      <c r="I562" s="159" t="str">
        <f t="shared" si="129"/>
        <v/>
      </c>
      <c r="J562" s="160" t="str">
        <f>IFERROR(IF($F562="","",VLOOKUP($F562,'Data Mercado'!$A$7:$I$300,3,0)),"ND")</f>
      </c>
      <c r="K562" s="161" t="str">
        <f>IFERROR(IF($E562="","",IF($J562&gt;$E562,($E562/$J562)-1,"")),"")</f>
      </c>
      <c r="L562" s="159" t="str">
        <f t="shared" si="131"/>
        <v/>
      </c>
      <c r="M562" s="160" t="str">
        <f>IFERROR(IF($F562="","",VLOOKUP($F562,'Data Mercado'!$A$7:$I$300,4,0)),"ND")</f>
      </c>
      <c r="N562" s="161" t="str">
        <f>IFERROR(IF($E562="","",IF($M562&gt;$E562,($E562/$M562)-1,"")),"")</f>
      </c>
      <c r="O562" s="159" t="str">
        <f t="shared" si="133"/>
        <v/>
      </c>
      <c r="P562" s="160" t="str">
        <f>IFERROR(IF($F562="","",VLOOKUP($F562,'Data Mercado'!$A$7:$I$300,5,0)),"ND")</f>
      </c>
      <c r="Q562" s="161" t="str">
        <f>IFERROR(IF($E562="","",IF($P562&gt;$E562,($E562/$P562)-1,"")),"")</f>
      </c>
      <c r="R562" s="159" t="str">
        <f t="shared" si="135"/>
        <v/>
      </c>
      <c r="S562" s="160" t="str">
        <f>IFERROR(IF($F562="","",VLOOKUP($F562,'Data Mercado'!$A$7:$I$300,6,0)),"ND")</f>
      </c>
      <c r="T562" s="161" t="str">
        <f>IFERROR(IF($E562="","",IF($S562&gt;$E562,($E562/$S562)-1,"")),"")</f>
      </c>
      <c r="U562" s="159" t="str">
        <f t="shared" si="137"/>
        <v/>
      </c>
      <c r="V562" s="160" t="str">
        <f>IFERROR(IF($F562="","",VLOOKUP($F562,'Data Mercado'!$A$7:$I$300,7,0)),"ND")</f>
      </c>
      <c r="W562" s="161" t="str">
        <f>IFERROR(IF($E562="","",IF($V562&gt;$E562,($E562/$V562)-1,"")),"")</f>
      </c>
      <c r="X562" s="159" t="str">
        <f t="shared" si="139"/>
        <v/>
      </c>
      <c r="Y562" s="160" t="str">
        <f>IFERROR(IF($F562="","",VLOOKUP($F562,'Data Mercado'!$A$7:$I$300,8,0)),"ND")</f>
      </c>
      <c r="Z562" s="161" t="str">
        <f>IFERROR(IF($E562="","",IF($Y562&gt;$E562,($E562/$Y562)-1,"")),"")</f>
      </c>
      <c r="AA562" s="159" t="str">
        <f t="shared" si="141"/>
        <v/>
      </c>
      <c r="AB562" s="160" t="str">
        <f>IFERROR(IF($F562="","",VLOOKUP($F562,'Data Mercado'!$A$7:$I$300,9,0)),"ND")</f>
      </c>
      <c r="AC562" s="161" t="str">
        <f>IFERROR(IF($E562="","",IF($AB562&gt;$E562,($E562/$AB562)-1,"")),"")</f>
      </c>
      <c r="AD562" s="159" t="str">
        <f t="shared" si="143"/>
        <v/>
      </c>
    </row>
    <row r="563" spans="1:30" s="162" customFormat="1" ht="19" customHeight="1">
      <c r="A563" s="164"/>
      <c r="B563" s="165"/>
      <c r="C563" s="143"/>
      <c r="D563" s="143"/>
      <c r="E563" s="196"/>
      <c r="F563" s="160"/>
      <c r="G563" s="160" t="str">
        <f>IFERROR(IF($F563="","",VLOOKUP($F563,'Data Mercado'!$A$7:$I$300,2,0)),"ND")</f>
      </c>
      <c r="H563" s="161" t="str">
        <f>IFERROR(IF($E563="","",IF($G563&gt;$E563,($E563/$G563)-1,"")),"")</f>
      </c>
      <c r="I563" s="159" t="str">
        <f t="shared" si="129"/>
        <v/>
      </c>
      <c r="J563" s="160" t="str">
        <f>IFERROR(IF($F563="","",VLOOKUP($F563,'Data Mercado'!$A$7:$I$300,3,0)),"ND")</f>
      </c>
      <c r="K563" s="161" t="str">
        <f>IFERROR(IF($E563="","",IF($J563&gt;$E563,($E563/$J563)-1,"")),"")</f>
      </c>
      <c r="L563" s="159" t="str">
        <f t="shared" si="131"/>
        <v/>
      </c>
      <c r="M563" s="160" t="str">
        <f>IFERROR(IF($F563="","",VLOOKUP($F563,'Data Mercado'!$A$7:$I$300,4,0)),"ND")</f>
      </c>
      <c r="N563" s="161" t="str">
        <f>IFERROR(IF($E563="","",IF($M563&gt;$E563,($E563/$M563)-1,"")),"")</f>
      </c>
      <c r="O563" s="159" t="str">
        <f t="shared" si="133"/>
        <v/>
      </c>
      <c r="P563" s="160" t="str">
        <f>IFERROR(IF($F563="","",VLOOKUP($F563,'Data Mercado'!$A$7:$I$300,5,0)),"ND")</f>
      </c>
      <c r="Q563" s="161" t="str">
        <f>IFERROR(IF($E563="","",IF($P563&gt;$E563,($E563/$P563)-1,"")),"")</f>
      </c>
      <c r="R563" s="159" t="str">
        <f t="shared" si="135"/>
        <v/>
      </c>
      <c r="S563" s="160" t="str">
        <f>IFERROR(IF($F563="","",VLOOKUP($F563,'Data Mercado'!$A$7:$I$300,6,0)),"ND")</f>
      </c>
      <c r="T563" s="161" t="str">
        <f>IFERROR(IF($E563="","",IF($S563&gt;$E563,($E563/$S563)-1,"")),"")</f>
      </c>
      <c r="U563" s="159" t="str">
        <f t="shared" si="137"/>
        <v/>
      </c>
      <c r="V563" s="160" t="str">
        <f>IFERROR(IF($F563="","",VLOOKUP($F563,'Data Mercado'!$A$7:$I$300,7,0)),"ND")</f>
      </c>
      <c r="W563" s="161" t="str">
        <f>IFERROR(IF($E563="","",IF($V563&gt;$E563,($E563/$V563)-1,"")),"")</f>
      </c>
      <c r="X563" s="159" t="str">
        <f t="shared" si="139"/>
        <v/>
      </c>
      <c r="Y563" s="160" t="str">
        <f>IFERROR(IF($F563="","",VLOOKUP($F563,'Data Mercado'!$A$7:$I$300,8,0)),"ND")</f>
      </c>
      <c r="Z563" s="161" t="str">
        <f>IFERROR(IF($E563="","",IF($Y563&gt;$E563,($E563/$Y563)-1,"")),"")</f>
      </c>
      <c r="AA563" s="159" t="str">
        <f t="shared" si="141"/>
        <v/>
      </c>
      <c r="AB563" s="160" t="str">
        <f>IFERROR(IF($F563="","",VLOOKUP($F563,'Data Mercado'!$A$7:$I$300,9,0)),"ND")</f>
      </c>
      <c r="AC563" s="161" t="str">
        <f>IFERROR(IF($E563="","",IF($AB563&gt;$E563,($E563/$AB563)-1,"")),"")</f>
      </c>
      <c r="AD563" s="159" t="str">
        <f t="shared" si="143"/>
        <v/>
      </c>
    </row>
    <row r="564" spans="1:30" s="162" customFormat="1" ht="19" customHeight="1">
      <c r="A564" s="164"/>
      <c r="B564" s="165"/>
      <c r="C564" s="143"/>
      <c r="D564" s="143"/>
      <c r="E564" s="196"/>
      <c r="F564" s="160"/>
      <c r="G564" s="160" t="str">
        <f>IFERROR(IF($F564="","",VLOOKUP($F564,'Data Mercado'!$A$7:$I$300,2,0)),"ND")</f>
      </c>
      <c r="H564" s="161" t="str">
        <f>IFERROR(IF($E564="","",IF($G564&gt;$E564,($E564/$G564)-1,"")),"")</f>
      </c>
      <c r="I564" s="159" t="str">
        <f t="shared" si="129"/>
        <v/>
      </c>
      <c r="J564" s="160" t="str">
        <f>IFERROR(IF($F564="","",VLOOKUP($F564,'Data Mercado'!$A$7:$I$300,3,0)),"ND")</f>
      </c>
      <c r="K564" s="161" t="str">
        <f>IFERROR(IF($E564="","",IF($J564&gt;$E564,($E564/$J564)-1,"")),"")</f>
      </c>
      <c r="L564" s="159" t="str">
        <f t="shared" si="131"/>
        <v/>
      </c>
      <c r="M564" s="160" t="str">
        <f>IFERROR(IF($F564="","",VLOOKUP($F564,'Data Mercado'!$A$7:$I$300,4,0)),"ND")</f>
      </c>
      <c r="N564" s="161" t="str">
        <f>IFERROR(IF($E564="","",IF($M564&gt;$E564,($E564/$M564)-1,"")),"")</f>
      </c>
      <c r="O564" s="159" t="str">
        <f t="shared" si="133"/>
        <v/>
      </c>
      <c r="P564" s="160" t="str">
        <f>IFERROR(IF($F564="","",VLOOKUP($F564,'Data Mercado'!$A$7:$I$300,5,0)),"ND")</f>
      </c>
      <c r="Q564" s="161" t="str">
        <f>IFERROR(IF($E564="","",IF($P564&gt;$E564,($E564/$P564)-1,"")),"")</f>
      </c>
      <c r="R564" s="159" t="str">
        <f t="shared" si="135"/>
        <v/>
      </c>
      <c r="S564" s="160" t="str">
        <f>IFERROR(IF($F564="","",VLOOKUP($F564,'Data Mercado'!$A$7:$I$300,6,0)),"ND")</f>
      </c>
      <c r="T564" s="161" t="str">
        <f>IFERROR(IF($E564="","",IF($S564&gt;$E564,($E564/$S564)-1,"")),"")</f>
      </c>
      <c r="U564" s="159" t="str">
        <f t="shared" si="137"/>
        <v/>
      </c>
      <c r="V564" s="160" t="str">
        <f>IFERROR(IF($F564="","",VLOOKUP($F564,'Data Mercado'!$A$7:$I$300,7,0)),"ND")</f>
      </c>
      <c r="W564" s="161" t="str">
        <f>IFERROR(IF($E564="","",IF($V564&gt;$E564,($E564/$V564)-1,"")),"")</f>
      </c>
      <c r="X564" s="159" t="str">
        <f t="shared" si="139"/>
        <v/>
      </c>
      <c r="Y564" s="160" t="str">
        <f>IFERROR(IF($F564="","",VLOOKUP($F564,'Data Mercado'!$A$7:$I$300,8,0)),"ND")</f>
      </c>
      <c r="Z564" s="161" t="str">
        <f>IFERROR(IF($E564="","",IF($Y564&gt;$E564,($E564/$Y564)-1,"")),"")</f>
      </c>
      <c r="AA564" s="159" t="str">
        <f t="shared" si="141"/>
        <v/>
      </c>
      <c r="AB564" s="160" t="str">
        <f>IFERROR(IF($F564="","",VLOOKUP($F564,'Data Mercado'!$A$7:$I$300,9,0)),"ND")</f>
      </c>
      <c r="AC564" s="161" t="str">
        <f>IFERROR(IF($E564="","",IF($AB564&gt;$E564,($E564/$AB564)-1,"")),"")</f>
      </c>
      <c r="AD564" s="159" t="str">
        <f t="shared" si="143"/>
        <v/>
      </c>
    </row>
    <row r="565" spans="1:30" s="162" customFormat="1" ht="19" customHeight="1">
      <c r="A565" s="164"/>
      <c r="B565" s="165"/>
      <c r="C565" s="143"/>
      <c r="D565" s="143"/>
      <c r="E565" s="196"/>
      <c r="F565" s="160"/>
      <c r="G565" s="160" t="str">
        <f>IFERROR(IF($F565="","",VLOOKUP($F565,'Data Mercado'!$A$7:$I$300,2,0)),"ND")</f>
      </c>
      <c r="H565" s="161" t="str">
        <f>IFERROR(IF($E565="","",IF($G565&gt;$E565,($E565/$G565)-1,"")),"")</f>
      </c>
      <c r="I565" s="159" t="str">
        <f t="shared" si="129"/>
        <v/>
      </c>
      <c r="J565" s="160" t="str">
        <f>IFERROR(IF($F565="","",VLOOKUP($F565,'Data Mercado'!$A$7:$I$300,3,0)),"ND")</f>
      </c>
      <c r="K565" s="161" t="str">
        <f>IFERROR(IF($E565="","",IF($J565&gt;$E565,($E565/$J565)-1,"")),"")</f>
      </c>
      <c r="L565" s="159" t="str">
        <f t="shared" si="131"/>
        <v/>
      </c>
      <c r="M565" s="160" t="str">
        <f>IFERROR(IF($F565="","",VLOOKUP($F565,'Data Mercado'!$A$7:$I$300,4,0)),"ND")</f>
      </c>
      <c r="N565" s="161" t="str">
        <f>IFERROR(IF($E565="","",IF($M565&gt;$E565,($E565/$M565)-1,"")),"")</f>
      </c>
      <c r="O565" s="159" t="str">
        <f t="shared" si="133"/>
        <v/>
      </c>
      <c r="P565" s="160" t="str">
        <f>IFERROR(IF($F565="","",VLOOKUP($F565,'Data Mercado'!$A$7:$I$300,5,0)),"ND")</f>
      </c>
      <c r="Q565" s="161" t="str">
        <f>IFERROR(IF($E565="","",IF($P565&gt;$E565,($E565/$P565)-1,"")),"")</f>
      </c>
      <c r="R565" s="159" t="str">
        <f t="shared" si="135"/>
        <v/>
      </c>
      <c r="S565" s="160" t="str">
        <f>IFERROR(IF($F565="","",VLOOKUP($F565,'Data Mercado'!$A$7:$I$300,6,0)),"ND")</f>
      </c>
      <c r="T565" s="161" t="str">
        <f>IFERROR(IF($E565="","",IF($S565&gt;$E565,($E565/$S565)-1,"")),"")</f>
      </c>
      <c r="U565" s="159" t="str">
        <f t="shared" si="137"/>
        <v/>
      </c>
      <c r="V565" s="160" t="str">
        <f>IFERROR(IF($F565="","",VLOOKUP($F565,'Data Mercado'!$A$7:$I$300,7,0)),"ND")</f>
      </c>
      <c r="W565" s="161" t="str">
        <f>IFERROR(IF($E565="","",IF($V565&gt;$E565,($E565/$V565)-1,"")),"")</f>
      </c>
      <c r="X565" s="159" t="str">
        <f t="shared" si="139"/>
        <v/>
      </c>
      <c r="Y565" s="160" t="str">
        <f>IFERROR(IF($F565="","",VLOOKUP($F565,'Data Mercado'!$A$7:$I$300,8,0)),"ND")</f>
      </c>
      <c r="Z565" s="161" t="str">
        <f>IFERROR(IF($E565="","",IF($Y565&gt;$E565,($E565/$Y565)-1,"")),"")</f>
      </c>
      <c r="AA565" s="159" t="str">
        <f t="shared" si="141"/>
        <v/>
      </c>
      <c r="AB565" s="160" t="str">
        <f>IFERROR(IF($F565="","",VLOOKUP($F565,'Data Mercado'!$A$7:$I$300,9,0)),"ND")</f>
      </c>
      <c r="AC565" s="161" t="str">
        <f>IFERROR(IF($E565="","",IF($AB565&gt;$E565,($E565/$AB565)-1,"")),"")</f>
      </c>
      <c r="AD565" s="159" t="str">
        <f t="shared" si="143"/>
        <v/>
      </c>
    </row>
    <row r="566" spans="1:30" s="162" customFormat="1" ht="19" customHeight="1">
      <c r="A566" s="164"/>
      <c r="B566" s="165"/>
      <c r="C566" s="143"/>
      <c r="D566" s="143"/>
      <c r="E566" s="196"/>
      <c r="F566" s="160"/>
      <c r="G566" s="160" t="str">
        <f>IFERROR(IF($F566="","",VLOOKUP($F566,'Data Mercado'!$A$7:$I$300,2,0)),"ND")</f>
      </c>
      <c r="H566" s="161" t="str">
        <f>IFERROR(IF($E566="","",IF($G566&gt;$E566,($E566/$G566)-1,"")),"")</f>
      </c>
      <c r="I566" s="159" t="str">
        <f t="shared" si="129"/>
        <v/>
      </c>
      <c r="J566" s="160" t="str">
        <f>IFERROR(IF($F566="","",VLOOKUP($F566,'Data Mercado'!$A$7:$I$300,3,0)),"ND")</f>
      </c>
      <c r="K566" s="161" t="str">
        <f>IFERROR(IF($E566="","",IF($J566&gt;$E566,($E566/$J566)-1,"")),"")</f>
      </c>
      <c r="L566" s="159" t="str">
        <f t="shared" si="131"/>
        <v/>
      </c>
      <c r="M566" s="160" t="str">
        <f>IFERROR(IF($F566="","",VLOOKUP($F566,'Data Mercado'!$A$7:$I$300,4,0)),"ND")</f>
      </c>
      <c r="N566" s="161" t="str">
        <f>IFERROR(IF($E566="","",IF($M566&gt;$E566,($E566/$M566)-1,"")),"")</f>
      </c>
      <c r="O566" s="159" t="str">
        <f t="shared" si="133"/>
        <v/>
      </c>
      <c r="P566" s="160" t="str">
        <f>IFERROR(IF($F566="","",VLOOKUP($F566,'Data Mercado'!$A$7:$I$300,5,0)),"ND")</f>
      </c>
      <c r="Q566" s="161" t="str">
        <f>IFERROR(IF($E566="","",IF($P566&gt;$E566,($E566/$P566)-1,"")),"")</f>
      </c>
      <c r="R566" s="159" t="str">
        <f t="shared" si="135"/>
        <v/>
      </c>
      <c r="S566" s="160" t="str">
        <f>IFERROR(IF($F566="","",VLOOKUP($F566,'Data Mercado'!$A$7:$I$300,6,0)),"ND")</f>
      </c>
      <c r="T566" s="161" t="str">
        <f>IFERROR(IF($E566="","",IF($S566&gt;$E566,($E566/$S566)-1,"")),"")</f>
      </c>
      <c r="U566" s="159" t="str">
        <f t="shared" si="137"/>
        <v/>
      </c>
      <c r="V566" s="160" t="str">
        <f>IFERROR(IF($F566="","",VLOOKUP($F566,'Data Mercado'!$A$7:$I$300,7,0)),"ND")</f>
      </c>
      <c r="W566" s="161" t="str">
        <f>IFERROR(IF($E566="","",IF($V566&gt;$E566,($E566/$V566)-1,"")),"")</f>
      </c>
      <c r="X566" s="159" t="str">
        <f t="shared" si="139"/>
        <v/>
      </c>
      <c r="Y566" s="160" t="str">
        <f>IFERROR(IF($F566="","",VLOOKUP($F566,'Data Mercado'!$A$7:$I$300,8,0)),"ND")</f>
      </c>
      <c r="Z566" s="161" t="str">
        <f>IFERROR(IF($E566="","",IF($Y566&gt;$E566,($E566/$Y566)-1,"")),"")</f>
      </c>
      <c r="AA566" s="159" t="str">
        <f t="shared" si="141"/>
        <v/>
      </c>
      <c r="AB566" s="160" t="str">
        <f>IFERROR(IF($F566="","",VLOOKUP($F566,'Data Mercado'!$A$7:$I$300,9,0)),"ND")</f>
      </c>
      <c r="AC566" s="161" t="str">
        <f>IFERROR(IF($E566="","",IF($AB566&gt;$E566,($E566/$AB566)-1,"")),"")</f>
      </c>
      <c r="AD566" s="159" t="str">
        <f t="shared" si="143"/>
        <v/>
      </c>
    </row>
    <row r="567" spans="1:30" s="162" customFormat="1" ht="19" customHeight="1">
      <c r="A567" s="164"/>
      <c r="B567" s="165"/>
      <c r="C567" s="143"/>
      <c r="D567" s="143"/>
      <c r="E567" s="196"/>
      <c r="F567" s="160"/>
      <c r="G567" s="160" t="str">
        <f>IFERROR(IF($F567="","",VLOOKUP($F567,'Data Mercado'!$A$7:$I$300,2,0)),"ND")</f>
      </c>
      <c r="H567" s="161" t="str">
        <f>IFERROR(IF($E567="","",IF($G567&gt;$E567,($E567/$G567)-1,"")),"")</f>
      </c>
      <c r="I567" s="159" t="str">
        <f t="shared" si="129"/>
        <v/>
      </c>
      <c r="J567" s="160" t="str">
        <f>IFERROR(IF($F567="","",VLOOKUP($F567,'Data Mercado'!$A$7:$I$300,3,0)),"ND")</f>
      </c>
      <c r="K567" s="161" t="str">
        <f>IFERROR(IF($E567="","",IF($J567&gt;$E567,($E567/$J567)-1,"")),"")</f>
      </c>
      <c r="L567" s="159" t="str">
        <f t="shared" si="131"/>
        <v/>
      </c>
      <c r="M567" s="160" t="str">
        <f>IFERROR(IF($F567="","",VLOOKUP($F567,'Data Mercado'!$A$7:$I$300,4,0)),"ND")</f>
      </c>
      <c r="N567" s="161" t="str">
        <f>IFERROR(IF($E567="","",IF($M567&gt;$E567,($E567/$M567)-1,"")),"")</f>
      </c>
      <c r="O567" s="159" t="str">
        <f t="shared" si="133"/>
        <v/>
      </c>
      <c r="P567" s="160" t="str">
        <f>IFERROR(IF($F567="","",VLOOKUP($F567,'Data Mercado'!$A$7:$I$300,5,0)),"ND")</f>
      </c>
      <c r="Q567" s="161" t="str">
        <f>IFERROR(IF($E567="","",IF($P567&gt;$E567,($E567/$P567)-1,"")),"")</f>
      </c>
      <c r="R567" s="159" t="str">
        <f t="shared" si="135"/>
        <v/>
      </c>
      <c r="S567" s="160" t="str">
        <f>IFERROR(IF($F567="","",VLOOKUP($F567,'Data Mercado'!$A$7:$I$300,6,0)),"ND")</f>
      </c>
      <c r="T567" s="161" t="str">
        <f>IFERROR(IF($E567="","",IF($S567&gt;$E567,($E567/$S567)-1,"")),"")</f>
      </c>
      <c r="U567" s="159" t="str">
        <f t="shared" si="137"/>
        <v/>
      </c>
      <c r="V567" s="160" t="str">
        <f>IFERROR(IF($F567="","",VLOOKUP($F567,'Data Mercado'!$A$7:$I$300,7,0)),"ND")</f>
      </c>
      <c r="W567" s="161" t="str">
        <f>IFERROR(IF($E567="","",IF($V567&gt;$E567,($E567/$V567)-1,"")),"")</f>
      </c>
      <c r="X567" s="159" t="str">
        <f t="shared" si="139"/>
        <v/>
      </c>
      <c r="Y567" s="160" t="str">
        <f>IFERROR(IF($F567="","",VLOOKUP($F567,'Data Mercado'!$A$7:$I$300,8,0)),"ND")</f>
      </c>
      <c r="Z567" s="161" t="str">
        <f>IFERROR(IF($E567="","",IF($Y567&gt;$E567,($E567/$Y567)-1,"")),"")</f>
      </c>
      <c r="AA567" s="159" t="str">
        <f t="shared" si="141"/>
        <v/>
      </c>
      <c r="AB567" s="160" t="str">
        <f>IFERROR(IF($F567="","",VLOOKUP($F567,'Data Mercado'!$A$7:$I$300,9,0)),"ND")</f>
      </c>
      <c r="AC567" s="161" t="str">
        <f>IFERROR(IF($E567="","",IF($AB567&gt;$E567,($E567/$AB567)-1,"")),"")</f>
      </c>
      <c r="AD567" s="159" t="str">
        <f t="shared" si="143"/>
        <v/>
      </c>
    </row>
    <row r="568" spans="1:30" s="162" customFormat="1" ht="19" customHeight="1">
      <c r="A568" s="164"/>
      <c r="B568" s="165"/>
      <c r="C568" s="143"/>
      <c r="D568" s="143"/>
      <c r="E568" s="196"/>
      <c r="F568" s="160"/>
      <c r="G568" s="160" t="str">
        <f>IFERROR(IF($F568="","",VLOOKUP($F568,'Data Mercado'!$A$7:$I$300,2,0)),"ND")</f>
      </c>
      <c r="H568" s="161" t="str">
        <f>IFERROR(IF($E568="","",IF($G568&gt;$E568,($E568/$G568)-1,"")),"")</f>
      </c>
      <c r="I568" s="159" t="str">
        <f t="shared" si="129"/>
        <v/>
      </c>
      <c r="J568" s="160" t="str">
        <f>IFERROR(IF($F568="","",VLOOKUP($F568,'Data Mercado'!$A$7:$I$300,3,0)),"ND")</f>
      </c>
      <c r="K568" s="161" t="str">
        <f>IFERROR(IF($E568="","",IF($J568&gt;$E568,($E568/$J568)-1,"")),"")</f>
      </c>
      <c r="L568" s="159" t="str">
        <f t="shared" si="131"/>
        <v/>
      </c>
      <c r="M568" s="160" t="str">
        <f>IFERROR(IF($F568="","",VLOOKUP($F568,'Data Mercado'!$A$7:$I$300,4,0)),"ND")</f>
      </c>
      <c r="N568" s="161" t="str">
        <f>IFERROR(IF($E568="","",IF($M568&gt;$E568,($E568/$M568)-1,"")),"")</f>
      </c>
      <c r="O568" s="159" t="str">
        <f t="shared" si="133"/>
        <v/>
      </c>
      <c r="P568" s="160" t="str">
        <f>IFERROR(IF($F568="","",VLOOKUP($F568,'Data Mercado'!$A$7:$I$300,5,0)),"ND")</f>
      </c>
      <c r="Q568" s="161" t="str">
        <f>IFERROR(IF($E568="","",IF($P568&gt;$E568,($E568/$P568)-1,"")),"")</f>
      </c>
      <c r="R568" s="159" t="str">
        <f t="shared" si="135"/>
        <v/>
      </c>
      <c r="S568" s="160" t="str">
        <f>IFERROR(IF($F568="","",VLOOKUP($F568,'Data Mercado'!$A$7:$I$300,6,0)),"ND")</f>
      </c>
      <c r="T568" s="161" t="str">
        <f>IFERROR(IF($E568="","",IF($S568&gt;$E568,($E568/$S568)-1,"")),"")</f>
      </c>
      <c r="U568" s="159" t="str">
        <f t="shared" si="137"/>
        <v/>
      </c>
      <c r="V568" s="160" t="str">
        <f>IFERROR(IF($F568="","",VLOOKUP($F568,'Data Mercado'!$A$7:$I$300,7,0)),"ND")</f>
      </c>
      <c r="W568" s="161" t="str">
        <f>IFERROR(IF($E568="","",IF($V568&gt;$E568,($E568/$V568)-1,"")),"")</f>
      </c>
      <c r="X568" s="159" t="str">
        <f t="shared" si="139"/>
        <v/>
      </c>
      <c r="Y568" s="160" t="str">
        <f>IFERROR(IF($F568="","",VLOOKUP($F568,'Data Mercado'!$A$7:$I$300,8,0)),"ND")</f>
      </c>
      <c r="Z568" s="161" t="str">
        <f>IFERROR(IF($E568="","",IF($Y568&gt;$E568,($E568/$Y568)-1,"")),"")</f>
      </c>
      <c r="AA568" s="159" t="str">
        <f t="shared" si="141"/>
        <v/>
      </c>
      <c r="AB568" s="160" t="str">
        <f>IFERROR(IF($F568="","",VLOOKUP($F568,'Data Mercado'!$A$7:$I$300,9,0)),"ND")</f>
      </c>
      <c r="AC568" s="161" t="str">
        <f>IFERROR(IF($E568="","",IF($AB568&gt;$E568,($E568/$AB568)-1,"")),"")</f>
      </c>
      <c r="AD568" s="159" t="str">
        <f t="shared" si="143"/>
        <v/>
      </c>
    </row>
    <row r="569" spans="1:30" s="162" customFormat="1" ht="19" customHeight="1">
      <c r="A569" s="164"/>
      <c r="B569" s="165"/>
      <c r="C569" s="143"/>
      <c r="D569" s="143"/>
      <c r="E569" s="196"/>
      <c r="F569" s="160"/>
      <c r="G569" s="160" t="str">
        <f>IFERROR(IF($F569="","",VLOOKUP($F569,'Data Mercado'!$A$7:$I$300,2,0)),"ND")</f>
      </c>
      <c r="H569" s="161" t="str">
        <f>IFERROR(IF($E569="","",IF($G569&gt;$E569,($E569/$G569)-1,"")),"")</f>
      </c>
      <c r="I569" s="159" t="str">
        <f t="shared" si="129"/>
        <v/>
      </c>
      <c r="J569" s="160" t="str">
        <f>IFERROR(IF($F569="","",VLOOKUP($F569,'Data Mercado'!$A$7:$I$300,3,0)),"ND")</f>
      </c>
      <c r="K569" s="161" t="str">
        <f>IFERROR(IF($E569="","",IF($J569&gt;$E569,($E569/$J569)-1,"")),"")</f>
      </c>
      <c r="L569" s="159" t="str">
        <f t="shared" si="131"/>
        <v/>
      </c>
      <c r="M569" s="160" t="str">
        <f>IFERROR(IF($F569="","",VLOOKUP($F569,'Data Mercado'!$A$7:$I$300,4,0)),"ND")</f>
      </c>
      <c r="N569" s="161" t="str">
        <f>IFERROR(IF($E569="","",IF($M569&gt;$E569,($E569/$M569)-1,"")),"")</f>
      </c>
      <c r="O569" s="159" t="str">
        <f t="shared" si="133"/>
        <v/>
      </c>
      <c r="P569" s="160" t="str">
        <f>IFERROR(IF($F569="","",VLOOKUP($F569,'Data Mercado'!$A$7:$I$300,5,0)),"ND")</f>
      </c>
      <c r="Q569" s="161" t="str">
        <f>IFERROR(IF($E569="","",IF($P569&gt;$E569,($E569/$P569)-1,"")),"")</f>
      </c>
      <c r="R569" s="159" t="str">
        <f t="shared" si="135"/>
        <v/>
      </c>
      <c r="S569" s="160" t="str">
        <f>IFERROR(IF($F569="","",VLOOKUP($F569,'Data Mercado'!$A$7:$I$300,6,0)),"ND")</f>
      </c>
      <c r="T569" s="161" t="str">
        <f>IFERROR(IF($E569="","",IF($S569&gt;$E569,($E569/$S569)-1,"")),"")</f>
      </c>
      <c r="U569" s="159" t="str">
        <f t="shared" si="137"/>
        <v/>
      </c>
      <c r="V569" s="160" t="str">
        <f>IFERROR(IF($F569="","",VLOOKUP($F569,'Data Mercado'!$A$7:$I$300,7,0)),"ND")</f>
      </c>
      <c r="W569" s="161" t="str">
        <f>IFERROR(IF($E569="","",IF($V569&gt;$E569,($E569/$V569)-1,"")),"")</f>
      </c>
      <c r="X569" s="159" t="str">
        <f t="shared" si="139"/>
        <v/>
      </c>
      <c r="Y569" s="160" t="str">
        <f>IFERROR(IF($F569="","",VLOOKUP($F569,'Data Mercado'!$A$7:$I$300,8,0)),"ND")</f>
      </c>
      <c r="Z569" s="161" t="str">
        <f>IFERROR(IF($E569="","",IF($Y569&gt;$E569,($E569/$Y569)-1,"")),"")</f>
      </c>
      <c r="AA569" s="159" t="str">
        <f t="shared" si="141"/>
        <v/>
      </c>
      <c r="AB569" s="160" t="str">
        <f>IFERROR(IF($F569="","",VLOOKUP($F569,'Data Mercado'!$A$7:$I$300,9,0)),"ND")</f>
      </c>
      <c r="AC569" s="161" t="str">
        <f>IFERROR(IF($E569="","",IF($AB569&gt;$E569,($E569/$AB569)-1,"")),"")</f>
      </c>
      <c r="AD569" s="159" t="str">
        <f t="shared" si="143"/>
        <v/>
      </c>
    </row>
    <row r="570" spans="1:30" s="162" customFormat="1" ht="19" customHeight="1">
      <c r="A570" s="164"/>
      <c r="B570" s="165"/>
      <c r="C570" s="143"/>
      <c r="D570" s="143"/>
      <c r="E570" s="196"/>
      <c r="F570" s="160"/>
      <c r="G570" s="160" t="str">
        <f>IFERROR(IF($F570="","",VLOOKUP($F570,'Data Mercado'!$A$7:$I$300,2,0)),"ND")</f>
      </c>
      <c r="H570" s="161" t="str">
        <f>IFERROR(IF($E570="","",IF($G570&gt;$E570,($E570/$G570)-1,"")),"")</f>
      </c>
      <c r="I570" s="159" t="str">
        <f t="shared" si="129"/>
        <v/>
      </c>
      <c r="J570" s="160" t="str">
        <f>IFERROR(IF($F570="","",VLOOKUP($F570,'Data Mercado'!$A$7:$I$300,3,0)),"ND")</f>
      </c>
      <c r="K570" s="161" t="str">
        <f>IFERROR(IF($E570="","",IF($J570&gt;$E570,($E570/$J570)-1,"")),"")</f>
      </c>
      <c r="L570" s="159" t="str">
        <f t="shared" si="131"/>
        <v/>
      </c>
      <c r="M570" s="160" t="str">
        <f>IFERROR(IF($F570="","",VLOOKUP($F570,'Data Mercado'!$A$7:$I$300,4,0)),"ND")</f>
      </c>
      <c r="N570" s="161" t="str">
        <f>IFERROR(IF($E570="","",IF($M570&gt;$E570,($E570/$M570)-1,"")),"")</f>
      </c>
      <c r="O570" s="159" t="str">
        <f t="shared" si="133"/>
        <v/>
      </c>
      <c r="P570" s="160" t="str">
        <f>IFERROR(IF($F570="","",VLOOKUP($F570,'Data Mercado'!$A$7:$I$300,5,0)),"ND")</f>
      </c>
      <c r="Q570" s="161" t="str">
        <f>IFERROR(IF($E570="","",IF($P570&gt;$E570,($E570/$P570)-1,"")),"")</f>
      </c>
      <c r="R570" s="159" t="str">
        <f t="shared" si="135"/>
        <v/>
      </c>
      <c r="S570" s="160" t="str">
        <f>IFERROR(IF($F570="","",VLOOKUP($F570,'Data Mercado'!$A$7:$I$300,6,0)),"ND")</f>
      </c>
      <c r="T570" s="161" t="str">
        <f>IFERROR(IF($E570="","",IF($S570&gt;$E570,($E570/$S570)-1,"")),"")</f>
      </c>
      <c r="U570" s="159" t="str">
        <f t="shared" si="137"/>
        <v/>
      </c>
      <c r="V570" s="160" t="str">
        <f>IFERROR(IF($F570="","",VLOOKUP($F570,'Data Mercado'!$A$7:$I$300,7,0)),"ND")</f>
      </c>
      <c r="W570" s="161" t="str">
        <f>IFERROR(IF($E570="","",IF($V570&gt;$E570,($E570/$V570)-1,"")),"")</f>
      </c>
      <c r="X570" s="159" t="str">
        <f t="shared" si="139"/>
        <v/>
      </c>
      <c r="Y570" s="160" t="str">
        <f>IFERROR(IF($F570="","",VLOOKUP($F570,'Data Mercado'!$A$7:$I$300,8,0)),"ND")</f>
      </c>
      <c r="Z570" s="161" t="str">
        <f>IFERROR(IF($E570="","",IF($Y570&gt;$E570,($E570/$Y570)-1,"")),"")</f>
      </c>
      <c r="AA570" s="159" t="str">
        <f t="shared" si="141"/>
        <v/>
      </c>
      <c r="AB570" s="160" t="str">
        <f>IFERROR(IF($F570="","",VLOOKUP($F570,'Data Mercado'!$A$7:$I$300,9,0)),"ND")</f>
      </c>
      <c r="AC570" s="161" t="str">
        <f>IFERROR(IF($E570="","",IF($AB570&gt;$E570,($E570/$AB570)-1,"")),"")</f>
      </c>
      <c r="AD570" s="159" t="str">
        <f t="shared" si="143"/>
        <v/>
      </c>
    </row>
    <row r="571" spans="1:30" s="162" customFormat="1" ht="19" customHeight="1">
      <c r="A571" s="164"/>
      <c r="B571" s="165"/>
      <c r="C571" s="143"/>
      <c r="D571" s="143"/>
      <c r="E571" s="196"/>
      <c r="F571" s="160"/>
      <c r="G571" s="160" t="str">
        <f>IFERROR(IF($F571="","",VLOOKUP($F571,'Data Mercado'!$A$7:$I$300,2,0)),"ND")</f>
      </c>
      <c r="H571" s="161" t="str">
        <f>IFERROR(IF($E571="","",IF($G571&gt;$E571,($E571/$G571)-1,"")),"")</f>
      </c>
      <c r="I571" s="159" t="str">
        <f t="shared" si="129"/>
        <v/>
      </c>
      <c r="J571" s="160" t="str">
        <f>IFERROR(IF($F571="","",VLOOKUP($F571,'Data Mercado'!$A$7:$I$300,3,0)),"ND")</f>
      </c>
      <c r="K571" s="161" t="str">
        <f>IFERROR(IF($E571="","",IF($J571&gt;$E571,($E571/$J571)-1,"")),"")</f>
      </c>
      <c r="L571" s="159" t="str">
        <f t="shared" si="131"/>
        <v/>
      </c>
      <c r="M571" s="160" t="str">
        <f>IFERROR(IF($F571="","",VLOOKUP($F571,'Data Mercado'!$A$7:$I$300,4,0)),"ND")</f>
      </c>
      <c r="N571" s="161" t="str">
        <f>IFERROR(IF($E571="","",IF($M571&gt;$E571,($E571/$M571)-1,"")),"")</f>
      </c>
      <c r="O571" s="159" t="str">
        <f t="shared" si="133"/>
        <v/>
      </c>
      <c r="P571" s="160" t="str">
        <f>IFERROR(IF($F571="","",VLOOKUP($F571,'Data Mercado'!$A$7:$I$300,5,0)),"ND")</f>
      </c>
      <c r="Q571" s="161" t="str">
        <f>IFERROR(IF($E571="","",IF($P571&gt;$E571,($E571/$P571)-1,"")),"")</f>
      </c>
      <c r="R571" s="159" t="str">
        <f t="shared" si="135"/>
        <v/>
      </c>
      <c r="S571" s="160" t="str">
        <f>IFERROR(IF($F571="","",VLOOKUP($F571,'Data Mercado'!$A$7:$I$300,6,0)),"ND")</f>
      </c>
      <c r="T571" s="161" t="str">
        <f>IFERROR(IF($E571="","",IF($S571&gt;$E571,($E571/$S571)-1,"")),"")</f>
      </c>
      <c r="U571" s="159" t="str">
        <f t="shared" si="137"/>
        <v/>
      </c>
      <c r="V571" s="160" t="str">
        <f>IFERROR(IF($F571="","",VLOOKUP($F571,'Data Mercado'!$A$7:$I$300,7,0)),"ND")</f>
      </c>
      <c r="W571" s="161" t="str">
        <f>IFERROR(IF($E571="","",IF($V571&gt;$E571,($E571/$V571)-1,"")),"")</f>
      </c>
      <c r="X571" s="159" t="str">
        <f t="shared" si="139"/>
        <v/>
      </c>
      <c r="Y571" s="160" t="str">
        <f>IFERROR(IF($F571="","",VLOOKUP($F571,'Data Mercado'!$A$7:$I$300,8,0)),"ND")</f>
      </c>
      <c r="Z571" s="161" t="str">
        <f>IFERROR(IF($E571="","",IF($Y571&gt;$E571,($E571/$Y571)-1,"")),"")</f>
      </c>
      <c r="AA571" s="159" t="str">
        <f t="shared" si="141"/>
        <v/>
      </c>
      <c r="AB571" s="160" t="str">
        <f>IFERROR(IF($F571="","",VLOOKUP($F571,'Data Mercado'!$A$7:$I$300,9,0)),"ND")</f>
      </c>
      <c r="AC571" s="161" t="str">
        <f>IFERROR(IF($E571="","",IF($AB571&gt;$E571,($E571/$AB571)-1,"")),"")</f>
      </c>
      <c r="AD571" s="159" t="str">
        <f t="shared" si="143"/>
        <v/>
      </c>
    </row>
    <row r="572" spans="1:30" s="162" customFormat="1" ht="19" customHeight="1">
      <c r="A572" s="164"/>
      <c r="B572" s="165"/>
      <c r="C572" s="143"/>
      <c r="D572" s="143"/>
      <c r="E572" s="196"/>
      <c r="F572" s="160"/>
      <c r="G572" s="160" t="str">
        <f>IFERROR(IF($F572="","",VLOOKUP($F572,'Data Mercado'!$A$7:$I$300,2,0)),"ND")</f>
      </c>
      <c r="H572" s="161" t="str">
        <f>IFERROR(IF($E572="","",IF($G572&gt;$E572,($E572/$G572)-1,"")),"")</f>
      </c>
      <c r="I572" s="159" t="str">
        <f t="shared" si="129"/>
        <v/>
      </c>
      <c r="J572" s="160" t="str">
        <f>IFERROR(IF($F572="","",VLOOKUP($F572,'Data Mercado'!$A$7:$I$300,3,0)),"ND")</f>
      </c>
      <c r="K572" s="161" t="str">
        <f>IFERROR(IF($E572="","",IF($J572&gt;$E572,($E572/$J572)-1,"")),"")</f>
      </c>
      <c r="L572" s="159" t="str">
        <f t="shared" si="131"/>
        <v/>
      </c>
      <c r="M572" s="160" t="str">
        <f>IFERROR(IF($F572="","",VLOOKUP($F572,'Data Mercado'!$A$7:$I$300,4,0)),"ND")</f>
      </c>
      <c r="N572" s="161" t="str">
        <f>IFERROR(IF($E572="","",IF($M572&gt;$E572,($E572/$M572)-1,"")),"")</f>
      </c>
      <c r="O572" s="159" t="str">
        <f t="shared" si="133"/>
        <v/>
      </c>
      <c r="P572" s="160" t="str">
        <f>IFERROR(IF($F572="","",VLOOKUP($F572,'Data Mercado'!$A$7:$I$300,5,0)),"ND")</f>
      </c>
      <c r="Q572" s="161" t="str">
        <f>IFERROR(IF($E572="","",IF($P572&gt;$E572,($E572/$P572)-1,"")),"")</f>
      </c>
      <c r="R572" s="159" t="str">
        <f t="shared" si="135"/>
        <v/>
      </c>
      <c r="S572" s="160" t="str">
        <f>IFERROR(IF($F572="","",VLOOKUP($F572,'Data Mercado'!$A$7:$I$300,6,0)),"ND")</f>
      </c>
      <c r="T572" s="161" t="str">
        <f>IFERROR(IF($E572="","",IF($S572&gt;$E572,($E572/$S572)-1,"")),"")</f>
      </c>
      <c r="U572" s="159" t="str">
        <f t="shared" si="137"/>
        <v/>
      </c>
      <c r="V572" s="160" t="str">
        <f>IFERROR(IF($F572="","",VLOOKUP($F572,'Data Mercado'!$A$7:$I$300,7,0)),"ND")</f>
      </c>
      <c r="W572" s="161" t="str">
        <f>IFERROR(IF($E572="","",IF($V572&gt;$E572,($E572/$V572)-1,"")),"")</f>
      </c>
      <c r="X572" s="159" t="str">
        <f t="shared" si="139"/>
        <v/>
      </c>
      <c r="Y572" s="160" t="str">
        <f>IFERROR(IF($F572="","",VLOOKUP($F572,'Data Mercado'!$A$7:$I$300,8,0)),"ND")</f>
      </c>
      <c r="Z572" s="161" t="str">
        <f>IFERROR(IF($E572="","",IF($Y572&gt;$E572,($E572/$Y572)-1,"")),"")</f>
      </c>
      <c r="AA572" s="159" t="str">
        <f t="shared" si="141"/>
        <v/>
      </c>
      <c r="AB572" s="160" t="str">
        <f>IFERROR(IF($F572="","",VLOOKUP($F572,'Data Mercado'!$A$7:$I$300,9,0)),"ND")</f>
      </c>
      <c r="AC572" s="161" t="str">
        <f>IFERROR(IF($E572="","",IF($AB572&gt;$E572,($E572/$AB572)-1,"")),"")</f>
      </c>
      <c r="AD572" s="159" t="str">
        <f t="shared" si="143"/>
        <v/>
      </c>
    </row>
    <row r="573" spans="1:30" s="162" customFormat="1" ht="19" customHeight="1">
      <c r="A573" s="164"/>
      <c r="B573" s="165"/>
      <c r="C573" s="143"/>
      <c r="D573" s="143"/>
      <c r="E573" s="196"/>
      <c r="F573" s="160"/>
      <c r="G573" s="160" t="str">
        <f>IFERROR(IF($F573="","",VLOOKUP($F573,'Data Mercado'!$A$7:$I$300,2,0)),"ND")</f>
      </c>
      <c r="H573" s="161" t="str">
        <f>IFERROR(IF($E573="","",IF($G573&gt;$E573,($E573/$G573)-1,"")),"")</f>
      </c>
      <c r="I573" s="159" t="str">
        <f t="shared" si="129"/>
        <v/>
      </c>
      <c r="J573" s="160" t="str">
        <f>IFERROR(IF($F573="","",VLOOKUP($F573,'Data Mercado'!$A$7:$I$300,3,0)),"ND")</f>
      </c>
      <c r="K573" s="161" t="str">
        <f>IFERROR(IF($E573="","",IF($J573&gt;$E573,($E573/$J573)-1,"")),"")</f>
      </c>
      <c r="L573" s="159" t="str">
        <f t="shared" si="131"/>
        <v/>
      </c>
      <c r="M573" s="160" t="str">
        <f>IFERROR(IF($F573="","",VLOOKUP($F573,'Data Mercado'!$A$7:$I$300,4,0)),"ND")</f>
      </c>
      <c r="N573" s="161" t="str">
        <f>IFERROR(IF($E573="","",IF($M573&gt;$E573,($E573/$M573)-1,"")),"")</f>
      </c>
      <c r="O573" s="159" t="str">
        <f t="shared" si="133"/>
        <v/>
      </c>
      <c r="P573" s="160" t="str">
        <f>IFERROR(IF($F573="","",VLOOKUP($F573,'Data Mercado'!$A$7:$I$300,5,0)),"ND")</f>
      </c>
      <c r="Q573" s="161" t="str">
        <f>IFERROR(IF($E573="","",IF($P573&gt;$E573,($E573/$P573)-1,"")),"")</f>
      </c>
      <c r="R573" s="159" t="str">
        <f t="shared" si="135"/>
        <v/>
      </c>
      <c r="S573" s="160" t="str">
        <f>IFERROR(IF($F573="","",VLOOKUP($F573,'Data Mercado'!$A$7:$I$300,6,0)),"ND")</f>
      </c>
      <c r="T573" s="161" t="str">
        <f>IFERROR(IF($E573="","",IF($S573&gt;$E573,($E573/$S573)-1,"")),"")</f>
      </c>
      <c r="U573" s="159" t="str">
        <f t="shared" si="137"/>
        <v/>
      </c>
      <c r="V573" s="160" t="str">
        <f>IFERROR(IF($F573="","",VLOOKUP($F573,'Data Mercado'!$A$7:$I$300,7,0)),"ND")</f>
      </c>
      <c r="W573" s="161" t="str">
        <f>IFERROR(IF($E573="","",IF($V573&gt;$E573,($E573/$V573)-1,"")),"")</f>
      </c>
      <c r="X573" s="159" t="str">
        <f t="shared" si="139"/>
        <v/>
      </c>
      <c r="Y573" s="160" t="str">
        <f>IFERROR(IF($F573="","",VLOOKUP($F573,'Data Mercado'!$A$7:$I$300,8,0)),"ND")</f>
      </c>
      <c r="Z573" s="161" t="str">
        <f>IFERROR(IF($E573="","",IF($Y573&gt;$E573,($E573/$Y573)-1,"")),"")</f>
      </c>
      <c r="AA573" s="159" t="str">
        <f t="shared" si="141"/>
        <v/>
      </c>
      <c r="AB573" s="160" t="str">
        <f>IFERROR(IF($F573="","",VLOOKUP($F573,'Data Mercado'!$A$7:$I$300,9,0)),"ND")</f>
      </c>
      <c r="AC573" s="161" t="str">
        <f>IFERROR(IF($E573="","",IF($AB573&gt;$E573,($E573/$AB573)-1,"")),"")</f>
      </c>
      <c r="AD573" s="159" t="str">
        <f t="shared" si="143"/>
        <v/>
      </c>
    </row>
    <row r="574" spans="1:30" s="162" customFormat="1" ht="19" customHeight="1">
      <c r="A574" s="164"/>
      <c r="B574" s="165"/>
      <c r="C574" s="143"/>
      <c r="D574" s="143"/>
      <c r="E574" s="196"/>
      <c r="F574" s="160"/>
      <c r="G574" s="160" t="str">
        <f>IFERROR(IF($F574="","",VLOOKUP($F574,'Data Mercado'!$A$7:$I$300,2,0)),"ND")</f>
      </c>
      <c r="H574" s="161" t="str">
        <f>IFERROR(IF($E574="","",IF($G574&gt;$E574,($E574/$G574)-1,"")),"")</f>
      </c>
      <c r="I574" s="159" t="str">
        <f t="shared" si="129"/>
        <v/>
      </c>
      <c r="J574" s="160" t="str">
        <f>IFERROR(IF($F574="","",VLOOKUP($F574,'Data Mercado'!$A$7:$I$300,3,0)),"ND")</f>
      </c>
      <c r="K574" s="161" t="str">
        <f>IFERROR(IF($E574="","",IF($J574&gt;$E574,($E574/$J574)-1,"")),"")</f>
      </c>
      <c r="L574" s="159" t="str">
        <f t="shared" si="131"/>
        <v/>
      </c>
      <c r="M574" s="160" t="str">
        <f>IFERROR(IF($F574="","",VLOOKUP($F574,'Data Mercado'!$A$7:$I$300,4,0)),"ND")</f>
      </c>
      <c r="N574" s="161" t="str">
        <f>IFERROR(IF($E574="","",IF($M574&gt;$E574,($E574/$M574)-1,"")),"")</f>
      </c>
      <c r="O574" s="159" t="str">
        <f t="shared" si="133"/>
        <v/>
      </c>
      <c r="P574" s="160" t="str">
        <f>IFERROR(IF($F574="","",VLOOKUP($F574,'Data Mercado'!$A$7:$I$300,5,0)),"ND")</f>
      </c>
      <c r="Q574" s="161" t="str">
        <f>IFERROR(IF($E574="","",IF($P574&gt;$E574,($E574/$P574)-1,"")),"")</f>
      </c>
      <c r="R574" s="159" t="str">
        <f t="shared" si="135"/>
        <v/>
      </c>
      <c r="S574" s="160" t="str">
        <f>IFERROR(IF($F574="","",VLOOKUP($F574,'Data Mercado'!$A$7:$I$300,6,0)),"ND")</f>
      </c>
      <c r="T574" s="161" t="str">
        <f>IFERROR(IF($E574="","",IF($S574&gt;$E574,($E574/$S574)-1,"")),"")</f>
      </c>
      <c r="U574" s="159" t="str">
        <f t="shared" si="137"/>
        <v/>
      </c>
      <c r="V574" s="160" t="str">
        <f>IFERROR(IF($F574="","",VLOOKUP($F574,'Data Mercado'!$A$7:$I$300,7,0)),"ND")</f>
      </c>
      <c r="W574" s="161" t="str">
        <f>IFERROR(IF($E574="","",IF($V574&gt;$E574,($E574/$V574)-1,"")),"")</f>
      </c>
      <c r="X574" s="159" t="str">
        <f t="shared" si="139"/>
        <v/>
      </c>
      <c r="Y574" s="160" t="str">
        <f>IFERROR(IF($F574="","",VLOOKUP($F574,'Data Mercado'!$A$7:$I$300,8,0)),"ND")</f>
      </c>
      <c r="Z574" s="161" t="str">
        <f>IFERROR(IF($E574="","",IF($Y574&gt;$E574,($E574/$Y574)-1,"")),"")</f>
      </c>
      <c r="AA574" s="159" t="str">
        <f t="shared" si="141"/>
        <v/>
      </c>
      <c r="AB574" s="160" t="str">
        <f>IFERROR(IF($F574="","",VLOOKUP($F574,'Data Mercado'!$A$7:$I$300,9,0)),"ND")</f>
      </c>
      <c r="AC574" s="161" t="str">
        <f>IFERROR(IF($E574="","",IF($AB574&gt;$E574,($E574/$AB574)-1,"")),"")</f>
      </c>
      <c r="AD574" s="159" t="str">
        <f t="shared" si="143"/>
        <v/>
      </c>
    </row>
    <row r="575" spans="1:30" s="162" customFormat="1" ht="19" customHeight="1">
      <c r="A575" s="164"/>
      <c r="B575" s="165"/>
      <c r="C575" s="143"/>
      <c r="D575" s="143"/>
      <c r="E575" s="196"/>
      <c r="F575" s="160"/>
      <c r="G575" s="160" t="str">
        <f>IFERROR(IF($F575="","",VLOOKUP($F575,'Data Mercado'!$A$7:$I$300,2,0)),"ND")</f>
      </c>
      <c r="H575" s="161" t="str">
        <f>IFERROR(IF($E575="","",IF($G575&gt;$E575,($E575/$G575)-1,"")),"")</f>
      </c>
      <c r="I575" s="159" t="str">
        <f t="shared" si="129"/>
        <v/>
      </c>
      <c r="J575" s="160" t="str">
        <f>IFERROR(IF($F575="","",VLOOKUP($F575,'Data Mercado'!$A$7:$I$300,3,0)),"ND")</f>
      </c>
      <c r="K575" s="161" t="str">
        <f>IFERROR(IF($E575="","",IF($J575&gt;$E575,($E575/$J575)-1,"")),"")</f>
      </c>
      <c r="L575" s="159" t="str">
        <f t="shared" si="131"/>
        <v/>
      </c>
      <c r="M575" s="160" t="str">
        <f>IFERROR(IF($F575="","",VLOOKUP($F575,'Data Mercado'!$A$7:$I$300,4,0)),"ND")</f>
      </c>
      <c r="N575" s="161" t="str">
        <f>IFERROR(IF($E575="","",IF($M575&gt;$E575,($E575/$M575)-1,"")),"")</f>
      </c>
      <c r="O575" s="159" t="str">
        <f t="shared" si="133"/>
        <v/>
      </c>
      <c r="P575" s="160" t="str">
        <f>IFERROR(IF($F575="","",VLOOKUP($F575,'Data Mercado'!$A$7:$I$300,5,0)),"ND")</f>
      </c>
      <c r="Q575" s="161" t="str">
        <f>IFERROR(IF($E575="","",IF($P575&gt;$E575,($E575/$P575)-1,"")),"")</f>
      </c>
      <c r="R575" s="159" t="str">
        <f t="shared" si="135"/>
        <v/>
      </c>
      <c r="S575" s="160" t="str">
        <f>IFERROR(IF($F575="","",VLOOKUP($F575,'Data Mercado'!$A$7:$I$300,6,0)),"ND")</f>
      </c>
      <c r="T575" s="161" t="str">
        <f>IFERROR(IF($E575="","",IF($S575&gt;$E575,($E575/$S575)-1,"")),"")</f>
      </c>
      <c r="U575" s="159" t="str">
        <f t="shared" si="137"/>
        <v/>
      </c>
      <c r="V575" s="160" t="str">
        <f>IFERROR(IF($F575="","",VLOOKUP($F575,'Data Mercado'!$A$7:$I$300,7,0)),"ND")</f>
      </c>
      <c r="W575" s="161" t="str">
        <f>IFERROR(IF($E575="","",IF($V575&gt;$E575,($E575/$V575)-1,"")),"")</f>
      </c>
      <c r="X575" s="159" t="str">
        <f t="shared" si="139"/>
        <v/>
      </c>
      <c r="Y575" s="160" t="str">
        <f>IFERROR(IF($F575="","",VLOOKUP($F575,'Data Mercado'!$A$7:$I$300,8,0)),"ND")</f>
      </c>
      <c r="Z575" s="161" t="str">
        <f>IFERROR(IF($E575="","",IF($Y575&gt;$E575,($E575/$Y575)-1,"")),"")</f>
      </c>
      <c r="AA575" s="159" t="str">
        <f t="shared" si="141"/>
        <v/>
      </c>
      <c r="AB575" s="160" t="str">
        <f>IFERROR(IF($F575="","",VLOOKUP($F575,'Data Mercado'!$A$7:$I$300,9,0)),"ND")</f>
      </c>
      <c r="AC575" s="161" t="str">
        <f>IFERROR(IF($E575="","",IF($AB575&gt;$E575,($E575/$AB575)-1,"")),"")</f>
      </c>
      <c r="AD575" s="159" t="str">
        <f t="shared" si="143"/>
        <v/>
      </c>
    </row>
    <row r="576" spans="1:30" s="162" customFormat="1" ht="19" customHeight="1">
      <c r="A576" s="164"/>
      <c r="B576" s="165"/>
      <c r="C576" s="143"/>
      <c r="D576" s="143"/>
      <c r="E576" s="196"/>
      <c r="F576" s="160"/>
      <c r="G576" s="160" t="str">
        <f>IFERROR(IF($F576="","",VLOOKUP($F576,'Data Mercado'!$A$7:$I$300,2,0)),"ND")</f>
      </c>
      <c r="H576" s="161" t="str">
        <f>IFERROR(IF($E576="","",IF($G576&gt;$E576,($E576/$G576)-1,"")),"")</f>
      </c>
      <c r="I576" s="159" t="str">
        <f t="shared" si="129"/>
        <v/>
      </c>
      <c r="J576" s="160" t="str">
        <f>IFERROR(IF($F576="","",VLOOKUP($F576,'Data Mercado'!$A$7:$I$300,3,0)),"ND")</f>
      </c>
      <c r="K576" s="161" t="str">
        <f>IFERROR(IF($E576="","",IF($J576&gt;$E576,($E576/$J576)-1,"")),"")</f>
      </c>
      <c r="L576" s="159" t="str">
        <f t="shared" si="131"/>
        <v/>
      </c>
      <c r="M576" s="160" t="str">
        <f>IFERROR(IF($F576="","",VLOOKUP($F576,'Data Mercado'!$A$7:$I$300,4,0)),"ND")</f>
      </c>
      <c r="N576" s="161" t="str">
        <f>IFERROR(IF($E576="","",IF($M576&gt;$E576,($E576/$M576)-1,"")),"")</f>
      </c>
      <c r="O576" s="159" t="str">
        <f t="shared" si="133"/>
        <v/>
      </c>
      <c r="P576" s="160" t="str">
        <f>IFERROR(IF($F576="","",VLOOKUP($F576,'Data Mercado'!$A$7:$I$300,5,0)),"ND")</f>
      </c>
      <c r="Q576" s="161" t="str">
        <f>IFERROR(IF($E576="","",IF($P576&gt;$E576,($E576/$P576)-1,"")),"")</f>
      </c>
      <c r="R576" s="159" t="str">
        <f t="shared" si="135"/>
        <v/>
      </c>
      <c r="S576" s="160" t="str">
        <f>IFERROR(IF($F576="","",VLOOKUP($F576,'Data Mercado'!$A$7:$I$300,6,0)),"ND")</f>
      </c>
      <c r="T576" s="161" t="str">
        <f>IFERROR(IF($E576="","",IF($S576&gt;$E576,($E576/$S576)-1,"")),"")</f>
      </c>
      <c r="U576" s="159" t="str">
        <f t="shared" si="137"/>
        <v/>
      </c>
      <c r="V576" s="160" t="str">
        <f>IFERROR(IF($F576="","",VLOOKUP($F576,'Data Mercado'!$A$7:$I$300,7,0)),"ND")</f>
      </c>
      <c r="W576" s="161" t="str">
        <f>IFERROR(IF($E576="","",IF($V576&gt;$E576,($E576/$V576)-1,"")),"")</f>
      </c>
      <c r="X576" s="159" t="str">
        <f t="shared" si="139"/>
        <v/>
      </c>
      <c r="Y576" s="160" t="str">
        <f>IFERROR(IF($F576="","",VLOOKUP($F576,'Data Mercado'!$A$7:$I$300,8,0)),"ND")</f>
      </c>
      <c r="Z576" s="161" t="str">
        <f>IFERROR(IF($E576="","",IF($Y576&gt;$E576,($E576/$Y576)-1,"")),"")</f>
      </c>
      <c r="AA576" s="159" t="str">
        <f t="shared" si="141"/>
        <v/>
      </c>
      <c r="AB576" s="160" t="str">
        <f>IFERROR(IF($F576="","",VLOOKUP($F576,'Data Mercado'!$A$7:$I$300,9,0)),"ND")</f>
      </c>
      <c r="AC576" s="161" t="str">
        <f>IFERROR(IF($E576="","",IF($AB576&gt;$E576,($E576/$AB576)-1,"")),"")</f>
      </c>
      <c r="AD576" s="159" t="str">
        <f t="shared" si="143"/>
        <v/>
      </c>
    </row>
    <row r="577" spans="1:30" s="162" customFormat="1" ht="19" customHeight="1">
      <c r="A577" s="164"/>
      <c r="B577" s="165"/>
      <c r="C577" s="143"/>
      <c r="D577" s="143"/>
      <c r="E577" s="196"/>
      <c r="F577" s="160"/>
      <c r="G577" s="160" t="str">
        <f>IFERROR(IF($F577="","",VLOOKUP($F577,'Data Mercado'!$A$7:$I$300,2,0)),"ND")</f>
      </c>
      <c r="H577" s="161" t="str">
        <f>IFERROR(IF($E577="","",IF($G577&gt;$E577,($E577/$G577)-1,"")),"")</f>
      </c>
      <c r="I577" s="159" t="str">
        <f t="shared" si="129"/>
        <v/>
      </c>
      <c r="J577" s="160" t="str">
        <f>IFERROR(IF($F577="","",VLOOKUP($F577,'Data Mercado'!$A$7:$I$300,3,0)),"ND")</f>
      </c>
      <c r="K577" s="161" t="str">
        <f>IFERROR(IF($E577="","",IF($J577&gt;$E577,($E577/$J577)-1,"")),"")</f>
      </c>
      <c r="L577" s="159" t="str">
        <f t="shared" si="131"/>
        <v/>
      </c>
      <c r="M577" s="160" t="str">
        <f>IFERROR(IF($F577="","",VLOOKUP($F577,'Data Mercado'!$A$7:$I$300,4,0)),"ND")</f>
      </c>
      <c r="N577" s="161" t="str">
        <f>IFERROR(IF($E577="","",IF($M577&gt;$E577,($E577/$M577)-1,"")),"")</f>
      </c>
      <c r="O577" s="159" t="str">
        <f t="shared" si="133"/>
        <v/>
      </c>
      <c r="P577" s="160" t="str">
        <f>IFERROR(IF($F577="","",VLOOKUP($F577,'Data Mercado'!$A$7:$I$300,5,0)),"ND")</f>
      </c>
      <c r="Q577" s="161" t="str">
        <f>IFERROR(IF($E577="","",IF($P577&gt;$E577,($E577/$P577)-1,"")),"")</f>
      </c>
      <c r="R577" s="159" t="str">
        <f t="shared" si="135"/>
        <v/>
      </c>
      <c r="S577" s="160" t="str">
        <f>IFERROR(IF($F577="","",VLOOKUP($F577,'Data Mercado'!$A$7:$I$300,6,0)),"ND")</f>
      </c>
      <c r="T577" s="161" t="str">
        <f>IFERROR(IF($E577="","",IF($S577&gt;$E577,($E577/$S577)-1,"")),"")</f>
      </c>
      <c r="U577" s="159" t="str">
        <f t="shared" si="137"/>
        <v/>
      </c>
      <c r="V577" s="160" t="str">
        <f>IFERROR(IF($F577="","",VLOOKUP($F577,'Data Mercado'!$A$7:$I$300,7,0)),"ND")</f>
      </c>
      <c r="W577" s="161" t="str">
        <f>IFERROR(IF($E577="","",IF($V577&gt;$E577,($E577/$V577)-1,"")),"")</f>
      </c>
      <c r="X577" s="159" t="str">
        <f t="shared" si="139"/>
        <v/>
      </c>
      <c r="Y577" s="160" t="str">
        <f>IFERROR(IF($F577="","",VLOOKUP($F577,'Data Mercado'!$A$7:$I$300,8,0)),"ND")</f>
      </c>
      <c r="Z577" s="161" t="str">
        <f>IFERROR(IF($E577="","",IF($Y577&gt;$E577,($E577/$Y577)-1,"")),"")</f>
      </c>
      <c r="AA577" s="159" t="str">
        <f t="shared" si="141"/>
        <v/>
      </c>
      <c r="AB577" s="160" t="str">
        <f>IFERROR(IF($F577="","",VLOOKUP($F577,'Data Mercado'!$A$7:$I$300,9,0)),"ND")</f>
      </c>
      <c r="AC577" s="161" t="str">
        <f>IFERROR(IF($E577="","",IF($AB577&gt;$E577,($E577/$AB577)-1,"")),"")</f>
      </c>
      <c r="AD577" s="159" t="str">
        <f t="shared" si="143"/>
        <v/>
      </c>
    </row>
    <row r="578" spans="1:30" s="162" customFormat="1" ht="19" customHeight="1">
      <c r="A578" s="164"/>
      <c r="B578" s="165"/>
      <c r="C578" s="143"/>
      <c r="D578" s="143"/>
      <c r="E578" s="196"/>
      <c r="F578" s="160"/>
      <c r="G578" s="160" t="str">
        <f>IFERROR(IF($F578="","",VLOOKUP($F578,'Data Mercado'!$A$7:$I$300,2,0)),"ND")</f>
      </c>
      <c r="H578" s="161" t="str">
        <f>IFERROR(IF($E578="","",IF($G578&gt;$E578,($E578/$G578)-1,"")),"")</f>
      </c>
      <c r="I578" s="159" t="str">
        <f t="shared" si="129"/>
        <v/>
      </c>
      <c r="J578" s="160" t="str">
        <f>IFERROR(IF($F578="","",VLOOKUP($F578,'Data Mercado'!$A$7:$I$300,3,0)),"ND")</f>
      </c>
      <c r="K578" s="161" t="str">
        <f>IFERROR(IF($E578="","",IF($J578&gt;$E578,($E578/$J578)-1,"")),"")</f>
      </c>
      <c r="L578" s="159" t="str">
        <f t="shared" si="131"/>
        <v/>
      </c>
      <c r="M578" s="160" t="str">
        <f>IFERROR(IF($F578="","",VLOOKUP($F578,'Data Mercado'!$A$7:$I$300,4,0)),"ND")</f>
      </c>
      <c r="N578" s="161" t="str">
        <f>IFERROR(IF($E578="","",IF($M578&gt;$E578,($E578/$M578)-1,"")),"")</f>
      </c>
      <c r="O578" s="159" t="str">
        <f t="shared" si="133"/>
        <v/>
      </c>
      <c r="P578" s="160" t="str">
        <f>IFERROR(IF($F578="","",VLOOKUP($F578,'Data Mercado'!$A$7:$I$300,5,0)),"ND")</f>
      </c>
      <c r="Q578" s="161" t="str">
        <f>IFERROR(IF($E578="","",IF($P578&gt;$E578,($E578/$P578)-1,"")),"")</f>
      </c>
      <c r="R578" s="159" t="str">
        <f t="shared" si="135"/>
        <v/>
      </c>
      <c r="S578" s="160" t="str">
        <f>IFERROR(IF($F578="","",VLOOKUP($F578,'Data Mercado'!$A$7:$I$300,6,0)),"ND")</f>
      </c>
      <c r="T578" s="161" t="str">
        <f>IFERROR(IF($E578="","",IF($S578&gt;$E578,($E578/$S578)-1,"")),"")</f>
      </c>
      <c r="U578" s="159" t="str">
        <f t="shared" si="137"/>
        <v/>
      </c>
      <c r="V578" s="160" t="str">
        <f>IFERROR(IF($F578="","",VLOOKUP($F578,'Data Mercado'!$A$7:$I$300,7,0)),"ND")</f>
      </c>
      <c r="W578" s="161" t="str">
        <f>IFERROR(IF($E578="","",IF($V578&gt;$E578,($E578/$V578)-1,"")),"")</f>
      </c>
      <c r="X578" s="159" t="str">
        <f t="shared" si="139"/>
        <v/>
      </c>
      <c r="Y578" s="160" t="str">
        <f>IFERROR(IF($F578="","",VLOOKUP($F578,'Data Mercado'!$A$7:$I$300,8,0)),"ND")</f>
      </c>
      <c r="Z578" s="161" t="str">
        <f>IFERROR(IF($E578="","",IF($Y578&gt;$E578,($E578/$Y578)-1,"")),"")</f>
      </c>
      <c r="AA578" s="159" t="str">
        <f t="shared" si="141"/>
        <v/>
      </c>
      <c r="AB578" s="160" t="str">
        <f>IFERROR(IF($F578="","",VLOOKUP($F578,'Data Mercado'!$A$7:$I$300,9,0)),"ND")</f>
      </c>
      <c r="AC578" s="161" t="str">
        <f>IFERROR(IF($E578="","",IF($AB578&gt;$E578,($E578/$AB578)-1,"")),"")</f>
      </c>
      <c r="AD578" s="159" t="str">
        <f t="shared" si="143"/>
        <v/>
      </c>
    </row>
    <row r="579" spans="1:30" s="162" customFormat="1" ht="19" customHeight="1">
      <c r="A579" s="164"/>
      <c r="B579" s="165"/>
      <c r="C579" s="143"/>
      <c r="D579" s="143"/>
      <c r="E579" s="196"/>
      <c r="F579" s="160"/>
      <c r="G579" s="160" t="str">
        <f>IFERROR(IF($F579="","",VLOOKUP($F579,'Data Mercado'!$A$7:$I$300,2,0)),"ND")</f>
      </c>
      <c r="H579" s="161" t="str">
        <f>IFERROR(IF($E579="","",IF($G579&gt;$E579,($E579/$G579)-1,"")),"")</f>
      </c>
      <c r="I579" s="159" t="str">
        <f t="shared" si="129"/>
        <v/>
      </c>
      <c r="J579" s="160" t="str">
        <f>IFERROR(IF($F579="","",VLOOKUP($F579,'Data Mercado'!$A$7:$I$300,3,0)),"ND")</f>
      </c>
      <c r="K579" s="161" t="str">
        <f>IFERROR(IF($E579="","",IF($J579&gt;$E579,($E579/$J579)-1,"")),"")</f>
      </c>
      <c r="L579" s="159" t="str">
        <f t="shared" si="131"/>
        <v/>
      </c>
      <c r="M579" s="160" t="str">
        <f>IFERROR(IF($F579="","",VLOOKUP($F579,'Data Mercado'!$A$7:$I$300,4,0)),"ND")</f>
      </c>
      <c r="N579" s="161" t="str">
        <f>IFERROR(IF($E579="","",IF($M579&gt;$E579,($E579/$M579)-1,"")),"")</f>
      </c>
      <c r="O579" s="159" t="str">
        <f t="shared" si="133"/>
        <v/>
      </c>
      <c r="P579" s="160" t="str">
        <f>IFERROR(IF($F579="","",VLOOKUP($F579,'Data Mercado'!$A$7:$I$300,5,0)),"ND")</f>
      </c>
      <c r="Q579" s="161" t="str">
        <f>IFERROR(IF($E579="","",IF($P579&gt;$E579,($E579/$P579)-1,"")),"")</f>
      </c>
      <c r="R579" s="159" t="str">
        <f t="shared" si="135"/>
        <v/>
      </c>
      <c r="S579" s="160" t="str">
        <f>IFERROR(IF($F579="","",VLOOKUP($F579,'Data Mercado'!$A$7:$I$300,6,0)),"ND")</f>
      </c>
      <c r="T579" s="161" t="str">
        <f>IFERROR(IF($E579="","",IF($S579&gt;$E579,($E579/$S579)-1,"")),"")</f>
      </c>
      <c r="U579" s="159" t="str">
        <f t="shared" si="137"/>
        <v/>
      </c>
      <c r="V579" s="160" t="str">
        <f>IFERROR(IF($F579="","",VLOOKUP($F579,'Data Mercado'!$A$7:$I$300,7,0)),"ND")</f>
      </c>
      <c r="W579" s="161" t="str">
        <f>IFERROR(IF($E579="","",IF($V579&gt;$E579,($E579/$V579)-1,"")),"")</f>
      </c>
      <c r="X579" s="159" t="str">
        <f t="shared" si="139"/>
        <v/>
      </c>
      <c r="Y579" s="160" t="str">
        <f>IFERROR(IF($F579="","",VLOOKUP($F579,'Data Mercado'!$A$7:$I$300,8,0)),"ND")</f>
      </c>
      <c r="Z579" s="161" t="str">
        <f>IFERROR(IF($E579="","",IF($Y579&gt;$E579,($E579/$Y579)-1,"")),"")</f>
      </c>
      <c r="AA579" s="159" t="str">
        <f t="shared" si="141"/>
        <v/>
      </c>
      <c r="AB579" s="160" t="str">
        <f>IFERROR(IF($F579="","",VLOOKUP($F579,'Data Mercado'!$A$7:$I$300,9,0)),"ND")</f>
      </c>
      <c r="AC579" s="161" t="str">
        <f>IFERROR(IF($E579="","",IF($AB579&gt;$E579,($E579/$AB579)-1,"")),"")</f>
      </c>
      <c r="AD579" s="159" t="str">
        <f t="shared" si="143"/>
        <v/>
      </c>
    </row>
    <row r="580" spans="1:30" s="162" customFormat="1" ht="19" customHeight="1">
      <c r="A580" s="164"/>
      <c r="B580" s="165"/>
      <c r="C580" s="143"/>
      <c r="D580" s="143"/>
      <c r="E580" s="196"/>
      <c r="F580" s="160"/>
      <c r="G580" s="160" t="str">
        <f>IFERROR(IF($F580="","",VLOOKUP($F580,'Data Mercado'!$A$7:$I$300,2,0)),"ND")</f>
      </c>
      <c r="H580" s="161" t="str">
        <f>IFERROR(IF($E580="","",IF($G580&gt;$E580,($E580/$G580)-1,"")),"")</f>
      </c>
      <c r="I580" s="159" t="str">
        <f t="shared" si="129"/>
        <v/>
      </c>
      <c r="J580" s="160" t="str">
        <f>IFERROR(IF($F580="","",VLOOKUP($F580,'Data Mercado'!$A$7:$I$300,3,0)),"ND")</f>
      </c>
      <c r="K580" s="161" t="str">
        <f>IFERROR(IF($E580="","",IF($J580&gt;$E580,($E580/$J580)-1,"")),"")</f>
      </c>
      <c r="L580" s="159" t="str">
        <f t="shared" si="131"/>
        <v/>
      </c>
      <c r="M580" s="160" t="str">
        <f>IFERROR(IF($F580="","",VLOOKUP($F580,'Data Mercado'!$A$7:$I$300,4,0)),"ND")</f>
      </c>
      <c r="N580" s="161" t="str">
        <f>IFERROR(IF($E580="","",IF($M580&gt;$E580,($E580/$M580)-1,"")),"")</f>
      </c>
      <c r="O580" s="159" t="str">
        <f t="shared" si="133"/>
        <v/>
      </c>
      <c r="P580" s="160" t="str">
        <f>IFERROR(IF($F580="","",VLOOKUP($F580,'Data Mercado'!$A$7:$I$300,5,0)),"ND")</f>
      </c>
      <c r="Q580" s="161" t="str">
        <f>IFERROR(IF($E580="","",IF($P580&gt;$E580,($E580/$P580)-1,"")),"")</f>
      </c>
      <c r="R580" s="159" t="str">
        <f t="shared" si="135"/>
        <v/>
      </c>
      <c r="S580" s="160" t="str">
        <f>IFERROR(IF($F580="","",VLOOKUP($F580,'Data Mercado'!$A$7:$I$300,6,0)),"ND")</f>
      </c>
      <c r="T580" s="161" t="str">
        <f>IFERROR(IF($E580="","",IF($S580&gt;$E580,($E580/$S580)-1,"")),"")</f>
      </c>
      <c r="U580" s="159" t="str">
        <f t="shared" si="137"/>
        <v/>
      </c>
      <c r="V580" s="160" t="str">
        <f>IFERROR(IF($F580="","",VLOOKUP($F580,'Data Mercado'!$A$7:$I$300,7,0)),"ND")</f>
      </c>
      <c r="W580" s="161" t="str">
        <f>IFERROR(IF($E580="","",IF($V580&gt;$E580,($E580/$V580)-1,"")),"")</f>
      </c>
      <c r="X580" s="159" t="str">
        <f t="shared" si="139"/>
        <v/>
      </c>
      <c r="Y580" s="160" t="str">
        <f>IFERROR(IF($F580="","",VLOOKUP($F580,'Data Mercado'!$A$7:$I$300,8,0)),"ND")</f>
      </c>
      <c r="Z580" s="161" t="str">
        <f>IFERROR(IF($E580="","",IF($Y580&gt;$E580,($E580/$Y580)-1,"")),"")</f>
      </c>
      <c r="AA580" s="159" t="str">
        <f t="shared" si="141"/>
        <v/>
      </c>
      <c r="AB580" s="160" t="str">
        <f>IFERROR(IF($F580="","",VLOOKUP($F580,'Data Mercado'!$A$7:$I$300,9,0)),"ND")</f>
      </c>
      <c r="AC580" s="161" t="str">
        <f>IFERROR(IF($E580="","",IF($AB580&gt;$E580,($E580/$AB580)-1,"")),"")</f>
      </c>
      <c r="AD580" s="159" t="str">
        <f t="shared" si="143"/>
        <v/>
      </c>
    </row>
    <row r="581" spans="1:30" s="162" customFormat="1" ht="19" customHeight="1">
      <c r="A581" s="164"/>
      <c r="B581" s="165"/>
      <c r="C581" s="143"/>
      <c r="D581" s="143"/>
      <c r="E581" s="196"/>
      <c r="F581" s="160"/>
      <c r="G581" s="160" t="str">
        <f>IFERROR(IF($F581="","",VLOOKUP($F581,'Data Mercado'!$A$7:$I$300,2,0)),"ND")</f>
      </c>
      <c r="H581" s="161" t="str">
        <f>IFERROR(IF($E581="","",IF($G581&gt;$E581,($E581/$G581)-1,"")),"")</f>
      </c>
      <c r="I581" s="159" t="str">
        <f t="shared" si="129"/>
        <v/>
      </c>
      <c r="J581" s="160" t="str">
        <f>IFERROR(IF($F581="","",VLOOKUP($F581,'Data Mercado'!$A$7:$I$300,3,0)),"ND")</f>
      </c>
      <c r="K581" s="161" t="str">
        <f>IFERROR(IF($E581="","",IF($J581&gt;$E581,($E581/$J581)-1,"")),"")</f>
      </c>
      <c r="L581" s="159" t="str">
        <f t="shared" si="131"/>
        <v/>
      </c>
      <c r="M581" s="160" t="str">
        <f>IFERROR(IF($F581="","",VLOOKUP($F581,'Data Mercado'!$A$7:$I$300,4,0)),"ND")</f>
      </c>
      <c r="N581" s="161" t="str">
        <f>IFERROR(IF($E581="","",IF($M581&gt;$E581,($E581/$M581)-1,"")),"")</f>
      </c>
      <c r="O581" s="159" t="str">
        <f t="shared" si="133"/>
        <v/>
      </c>
      <c r="P581" s="160" t="str">
        <f>IFERROR(IF($F581="","",VLOOKUP($F581,'Data Mercado'!$A$7:$I$300,5,0)),"ND")</f>
      </c>
      <c r="Q581" s="161" t="str">
        <f>IFERROR(IF($E581="","",IF($P581&gt;$E581,($E581/$P581)-1,"")),"")</f>
      </c>
      <c r="R581" s="159" t="str">
        <f t="shared" si="135"/>
        <v/>
      </c>
      <c r="S581" s="160" t="str">
        <f>IFERROR(IF($F581="","",VLOOKUP($F581,'Data Mercado'!$A$7:$I$300,6,0)),"ND")</f>
      </c>
      <c r="T581" s="161" t="str">
        <f>IFERROR(IF($E581="","",IF($S581&gt;$E581,($E581/$S581)-1,"")),"")</f>
      </c>
      <c r="U581" s="159" t="str">
        <f t="shared" si="137"/>
        <v/>
      </c>
      <c r="V581" s="160" t="str">
        <f>IFERROR(IF($F581="","",VLOOKUP($F581,'Data Mercado'!$A$7:$I$300,7,0)),"ND")</f>
      </c>
      <c r="W581" s="161" t="str">
        <f>IFERROR(IF($E581="","",IF($V581&gt;$E581,($E581/$V581)-1,"")),"")</f>
      </c>
      <c r="X581" s="159" t="str">
        <f t="shared" si="139"/>
        <v/>
      </c>
      <c r="Y581" s="160" t="str">
        <f>IFERROR(IF($F581="","",VLOOKUP($F581,'Data Mercado'!$A$7:$I$300,8,0)),"ND")</f>
      </c>
      <c r="Z581" s="161" t="str">
        <f>IFERROR(IF($E581="","",IF($Y581&gt;$E581,($E581/$Y581)-1,"")),"")</f>
      </c>
      <c r="AA581" s="159" t="str">
        <f t="shared" si="141"/>
        <v/>
      </c>
      <c r="AB581" s="160" t="str">
        <f>IFERROR(IF($F581="","",VLOOKUP($F581,'Data Mercado'!$A$7:$I$300,9,0)),"ND")</f>
      </c>
      <c r="AC581" s="161" t="str">
        <f>IFERROR(IF($E581="","",IF($AB581&gt;$E581,($E581/$AB581)-1,"")),"")</f>
      </c>
      <c r="AD581" s="159" t="str">
        <f t="shared" si="143"/>
        <v/>
      </c>
    </row>
    <row r="582" spans="1:30" s="162" customFormat="1" ht="19" customHeight="1">
      <c r="A582" s="164"/>
      <c r="B582" s="165"/>
      <c r="C582" s="143"/>
      <c r="D582" s="143"/>
      <c r="E582" s="196"/>
      <c r="F582" s="160"/>
      <c r="G582" s="160" t="str">
        <f>IFERROR(IF($F582="","",VLOOKUP($F582,'Data Mercado'!$A$7:$I$300,2,0)),"ND")</f>
      </c>
      <c r="H582" s="161" t="str">
        <f>IFERROR(IF($E582="","",IF($G582&gt;$E582,($E582/$G582)-1,"")),"")</f>
      </c>
      <c r="I582" s="159" t="str">
        <f t="shared" si="129"/>
        <v/>
      </c>
      <c r="J582" s="160" t="str">
        <f>IFERROR(IF($F582="","",VLOOKUP($F582,'Data Mercado'!$A$7:$I$300,3,0)),"ND")</f>
      </c>
      <c r="K582" s="161" t="str">
        <f>IFERROR(IF($E582="","",IF($J582&gt;$E582,($E582/$J582)-1,"")),"")</f>
      </c>
      <c r="L582" s="159" t="str">
        <f t="shared" si="131"/>
        <v/>
      </c>
      <c r="M582" s="160" t="str">
        <f>IFERROR(IF($F582="","",VLOOKUP($F582,'Data Mercado'!$A$7:$I$300,4,0)),"ND")</f>
      </c>
      <c r="N582" s="161" t="str">
        <f>IFERROR(IF($E582="","",IF($M582&gt;$E582,($E582/$M582)-1,"")),"")</f>
      </c>
      <c r="O582" s="159" t="str">
        <f t="shared" si="133"/>
        <v/>
      </c>
      <c r="P582" s="160" t="str">
        <f>IFERROR(IF($F582="","",VLOOKUP($F582,'Data Mercado'!$A$7:$I$300,5,0)),"ND")</f>
      </c>
      <c r="Q582" s="161" t="str">
        <f>IFERROR(IF($E582="","",IF($P582&gt;$E582,($E582/$P582)-1,"")),"")</f>
      </c>
      <c r="R582" s="159" t="str">
        <f t="shared" si="135"/>
        <v/>
      </c>
      <c r="S582" s="160" t="str">
        <f>IFERROR(IF($F582="","",VLOOKUP($F582,'Data Mercado'!$A$7:$I$300,6,0)),"ND")</f>
      </c>
      <c r="T582" s="161" t="str">
        <f>IFERROR(IF($E582="","",IF($S582&gt;$E582,($E582/$S582)-1,"")),"")</f>
      </c>
      <c r="U582" s="159" t="str">
        <f t="shared" si="137"/>
        <v/>
      </c>
      <c r="V582" s="160" t="str">
        <f>IFERROR(IF($F582="","",VLOOKUP($F582,'Data Mercado'!$A$7:$I$300,7,0)),"ND")</f>
      </c>
      <c r="W582" s="161" t="str">
        <f>IFERROR(IF($E582="","",IF($V582&gt;$E582,($E582/$V582)-1,"")),"")</f>
      </c>
      <c r="X582" s="159" t="str">
        <f t="shared" si="139"/>
        <v/>
      </c>
      <c r="Y582" s="160" t="str">
        <f>IFERROR(IF($F582="","",VLOOKUP($F582,'Data Mercado'!$A$7:$I$300,8,0)),"ND")</f>
      </c>
      <c r="Z582" s="161" t="str">
        <f>IFERROR(IF($E582="","",IF($Y582&gt;$E582,($E582/$Y582)-1,"")),"")</f>
      </c>
      <c r="AA582" s="159" t="str">
        <f t="shared" si="141"/>
        <v/>
      </c>
      <c r="AB582" s="160" t="str">
        <f>IFERROR(IF($F582="","",VLOOKUP($F582,'Data Mercado'!$A$7:$I$300,9,0)),"ND")</f>
      </c>
      <c r="AC582" s="161" t="str">
        <f>IFERROR(IF($E582="","",IF($AB582&gt;$E582,($E582/$AB582)-1,"")),"")</f>
      </c>
      <c r="AD582" s="159" t="str">
        <f t="shared" si="143"/>
        <v/>
      </c>
    </row>
    <row r="583" spans="1:30" s="162" customFormat="1" ht="19" customHeight="1">
      <c r="A583" s="164"/>
      <c r="B583" s="165"/>
      <c r="C583" s="143"/>
      <c r="D583" s="143"/>
      <c r="E583" s="196"/>
      <c r="F583" s="160"/>
      <c r="G583" s="160" t="str">
        <f>IFERROR(IF($F583="","",VLOOKUP($F583,'Data Mercado'!$A$7:$I$300,2,0)),"ND")</f>
      </c>
      <c r="H583" s="161" t="str">
        <f>IFERROR(IF($E583="","",IF($G583&gt;$E583,($E583/$G583)-1,"")),"")</f>
      </c>
      <c r="I583" s="159" t="str">
        <f t="shared" si="129"/>
        <v/>
      </c>
      <c r="J583" s="160" t="str">
        <f>IFERROR(IF($F583="","",VLOOKUP($F583,'Data Mercado'!$A$7:$I$300,3,0)),"ND")</f>
      </c>
      <c r="K583" s="161" t="str">
        <f>IFERROR(IF($E583="","",IF($J583&gt;$E583,($E583/$J583)-1,"")),"")</f>
      </c>
      <c r="L583" s="159" t="str">
        <f t="shared" si="131"/>
        <v/>
      </c>
      <c r="M583" s="160" t="str">
        <f>IFERROR(IF($F583="","",VLOOKUP($F583,'Data Mercado'!$A$7:$I$300,4,0)),"ND")</f>
      </c>
      <c r="N583" s="161" t="str">
        <f>IFERROR(IF($E583="","",IF($M583&gt;$E583,($E583/$M583)-1,"")),"")</f>
      </c>
      <c r="O583" s="159" t="str">
        <f t="shared" si="133"/>
        <v/>
      </c>
      <c r="P583" s="160" t="str">
        <f>IFERROR(IF($F583="","",VLOOKUP($F583,'Data Mercado'!$A$7:$I$300,5,0)),"ND")</f>
      </c>
      <c r="Q583" s="161" t="str">
        <f>IFERROR(IF($E583="","",IF($P583&gt;$E583,($E583/$P583)-1,"")),"")</f>
      </c>
      <c r="R583" s="159" t="str">
        <f t="shared" si="135"/>
        <v/>
      </c>
      <c r="S583" s="160" t="str">
        <f>IFERROR(IF($F583="","",VLOOKUP($F583,'Data Mercado'!$A$7:$I$300,6,0)),"ND")</f>
      </c>
      <c r="T583" s="161" t="str">
        <f>IFERROR(IF($E583="","",IF($S583&gt;$E583,($E583/$S583)-1,"")),"")</f>
      </c>
      <c r="U583" s="159" t="str">
        <f t="shared" si="137"/>
        <v/>
      </c>
      <c r="V583" s="160" t="str">
        <f>IFERROR(IF($F583="","",VLOOKUP($F583,'Data Mercado'!$A$7:$I$300,7,0)),"ND")</f>
      </c>
      <c r="W583" s="161" t="str">
        <f>IFERROR(IF($E583="","",IF($V583&gt;$E583,($E583/$V583)-1,"")),"")</f>
      </c>
      <c r="X583" s="159" t="str">
        <f t="shared" si="139"/>
        <v/>
      </c>
      <c r="Y583" s="160" t="str">
        <f>IFERROR(IF($F583="","",VLOOKUP($F583,'Data Mercado'!$A$7:$I$300,8,0)),"ND")</f>
      </c>
      <c r="Z583" s="161" t="str">
        <f>IFERROR(IF($E583="","",IF($Y583&gt;$E583,($E583/$Y583)-1,"")),"")</f>
      </c>
      <c r="AA583" s="159" t="str">
        <f t="shared" si="141"/>
        <v/>
      </c>
      <c r="AB583" s="160" t="str">
        <f>IFERROR(IF($F583="","",VLOOKUP($F583,'Data Mercado'!$A$7:$I$300,9,0)),"ND")</f>
      </c>
      <c r="AC583" s="161" t="str">
        <f>IFERROR(IF($E583="","",IF($AB583&gt;$E583,($E583/$AB583)-1,"")),"")</f>
      </c>
      <c r="AD583" s="159" t="str">
        <f t="shared" si="143"/>
        <v/>
      </c>
    </row>
    <row r="584" spans="1:30" s="162" customFormat="1" ht="19" customHeight="1">
      <c r="A584" s="164"/>
      <c r="B584" s="165"/>
      <c r="C584" s="143"/>
      <c r="D584" s="143"/>
      <c r="E584" s="196"/>
      <c r="F584" s="160"/>
      <c r="G584" s="160" t="str">
        <f>IFERROR(IF($F584="","",VLOOKUP($F584,'Data Mercado'!$A$7:$I$300,2,0)),"ND")</f>
      </c>
      <c r="H584" s="161" t="str">
        <f>IFERROR(IF($E584="","",IF($G584&gt;$E584,($E584/$G584)-1,"")),"")</f>
      </c>
      <c r="I584" s="159" t="str">
        <f t="shared" si="129"/>
        <v/>
      </c>
      <c r="J584" s="160" t="str">
        <f>IFERROR(IF($F584="","",VLOOKUP($F584,'Data Mercado'!$A$7:$I$300,3,0)),"ND")</f>
      </c>
      <c r="K584" s="161" t="str">
        <f>IFERROR(IF($E584="","",IF($J584&gt;$E584,($E584/$J584)-1,"")),"")</f>
      </c>
      <c r="L584" s="159" t="str">
        <f t="shared" si="131"/>
        <v/>
      </c>
      <c r="M584" s="160" t="str">
        <f>IFERROR(IF($F584="","",VLOOKUP($F584,'Data Mercado'!$A$7:$I$300,4,0)),"ND")</f>
      </c>
      <c r="N584" s="161" t="str">
        <f>IFERROR(IF($E584="","",IF($M584&gt;$E584,($E584/$M584)-1,"")),"")</f>
      </c>
      <c r="O584" s="159" t="str">
        <f t="shared" si="133"/>
        <v/>
      </c>
      <c r="P584" s="160" t="str">
        <f>IFERROR(IF($F584="","",VLOOKUP($F584,'Data Mercado'!$A$7:$I$300,5,0)),"ND")</f>
      </c>
      <c r="Q584" s="161" t="str">
        <f>IFERROR(IF($E584="","",IF($P584&gt;$E584,($E584/$P584)-1,"")),"")</f>
      </c>
      <c r="R584" s="159" t="str">
        <f t="shared" si="135"/>
        <v/>
      </c>
      <c r="S584" s="160" t="str">
        <f>IFERROR(IF($F584="","",VLOOKUP($F584,'Data Mercado'!$A$7:$I$300,6,0)),"ND")</f>
      </c>
      <c r="T584" s="161" t="str">
        <f>IFERROR(IF($E584="","",IF($S584&gt;$E584,($E584/$S584)-1,"")),"")</f>
      </c>
      <c r="U584" s="159" t="str">
        <f t="shared" si="137"/>
        <v/>
      </c>
      <c r="V584" s="160" t="str">
        <f>IFERROR(IF($F584="","",VLOOKUP($F584,'Data Mercado'!$A$7:$I$300,7,0)),"ND")</f>
      </c>
      <c r="W584" s="161" t="str">
        <f>IFERROR(IF($E584="","",IF($V584&gt;$E584,($E584/$V584)-1,"")),"")</f>
      </c>
      <c r="X584" s="159" t="str">
        <f t="shared" si="139"/>
        <v/>
      </c>
      <c r="Y584" s="160" t="str">
        <f>IFERROR(IF($F584="","",VLOOKUP($F584,'Data Mercado'!$A$7:$I$300,8,0)),"ND")</f>
      </c>
      <c r="Z584" s="161" t="str">
        <f>IFERROR(IF($E584="","",IF($Y584&gt;$E584,($E584/$Y584)-1,"")),"")</f>
      </c>
      <c r="AA584" s="159" t="str">
        <f t="shared" si="141"/>
        <v/>
      </c>
      <c r="AB584" s="160" t="str">
        <f>IFERROR(IF($F584="","",VLOOKUP($F584,'Data Mercado'!$A$7:$I$300,9,0)),"ND")</f>
      </c>
      <c r="AC584" s="161" t="str">
        <f>IFERROR(IF($E584="","",IF($AB584&gt;$E584,($E584/$AB584)-1,"")),"")</f>
      </c>
      <c r="AD584" s="159" t="str">
        <f t="shared" si="143"/>
        <v/>
      </c>
    </row>
    <row r="585" spans="1:30" s="162" customFormat="1" ht="19" customHeight="1">
      <c r="A585" s="164"/>
      <c r="B585" s="165"/>
      <c r="C585" s="143"/>
      <c r="D585" s="143"/>
      <c r="E585" s="196"/>
      <c r="F585" s="160"/>
      <c r="G585" s="160" t="str">
        <f>IFERROR(IF($F585="","",VLOOKUP($F585,'Data Mercado'!$A$7:$I$300,2,0)),"ND")</f>
      </c>
      <c r="H585" s="161" t="str">
        <f>IFERROR(IF($E585="","",IF($G585&gt;$E585,($E585/$G585)-1,"")),"")</f>
      </c>
      <c r="I585" s="159" t="str">
        <f t="shared" si="129"/>
        <v/>
      </c>
      <c r="J585" s="160" t="str">
        <f>IFERROR(IF($F585="","",VLOOKUP($F585,'Data Mercado'!$A$7:$I$300,3,0)),"ND")</f>
      </c>
      <c r="K585" s="161" t="str">
        <f>IFERROR(IF($E585="","",IF($J585&gt;$E585,($E585/$J585)-1,"")),"")</f>
      </c>
      <c r="L585" s="159" t="str">
        <f t="shared" si="131"/>
        <v/>
      </c>
      <c r="M585" s="160" t="str">
        <f>IFERROR(IF($F585="","",VLOOKUP($F585,'Data Mercado'!$A$7:$I$300,4,0)),"ND")</f>
      </c>
      <c r="N585" s="161" t="str">
        <f>IFERROR(IF($E585="","",IF($M585&gt;$E585,($E585/$M585)-1,"")),"")</f>
      </c>
      <c r="O585" s="159" t="str">
        <f t="shared" si="133"/>
        <v/>
      </c>
      <c r="P585" s="160" t="str">
        <f>IFERROR(IF($F585="","",VLOOKUP($F585,'Data Mercado'!$A$7:$I$300,5,0)),"ND")</f>
      </c>
      <c r="Q585" s="161" t="str">
        <f>IFERROR(IF($E585="","",IF($P585&gt;$E585,($E585/$P585)-1,"")),"")</f>
      </c>
      <c r="R585" s="159" t="str">
        <f t="shared" si="135"/>
        <v/>
      </c>
      <c r="S585" s="160" t="str">
        <f>IFERROR(IF($F585="","",VLOOKUP($F585,'Data Mercado'!$A$7:$I$300,6,0)),"ND")</f>
      </c>
      <c r="T585" s="161" t="str">
        <f>IFERROR(IF($E585="","",IF($S585&gt;$E585,($E585/$S585)-1,"")),"")</f>
      </c>
      <c r="U585" s="159" t="str">
        <f t="shared" si="137"/>
        <v/>
      </c>
      <c r="V585" s="160" t="str">
        <f>IFERROR(IF($F585="","",VLOOKUP($F585,'Data Mercado'!$A$7:$I$300,7,0)),"ND")</f>
      </c>
      <c r="W585" s="161" t="str">
        <f>IFERROR(IF($E585="","",IF($V585&gt;$E585,($E585/$V585)-1,"")),"")</f>
      </c>
      <c r="X585" s="159" t="str">
        <f t="shared" si="139"/>
        <v/>
      </c>
      <c r="Y585" s="160" t="str">
        <f>IFERROR(IF($F585="","",VLOOKUP($F585,'Data Mercado'!$A$7:$I$300,8,0)),"ND")</f>
      </c>
      <c r="Z585" s="161" t="str">
        <f>IFERROR(IF($E585="","",IF($Y585&gt;$E585,($E585/$Y585)-1,"")),"")</f>
      </c>
      <c r="AA585" s="159" t="str">
        <f t="shared" si="141"/>
        <v/>
      </c>
      <c r="AB585" s="160" t="str">
        <f>IFERROR(IF($F585="","",VLOOKUP($F585,'Data Mercado'!$A$7:$I$300,9,0)),"ND")</f>
      </c>
      <c r="AC585" s="161" t="str">
        <f>IFERROR(IF($E585="","",IF($AB585&gt;$E585,($E585/$AB585)-1,"")),"")</f>
      </c>
      <c r="AD585" s="159" t="str">
        <f t="shared" si="143"/>
        <v/>
      </c>
    </row>
    <row r="586" spans="1:30" s="162" customFormat="1" ht="19" customHeight="1">
      <c r="A586" s="164"/>
      <c r="B586" s="165"/>
      <c r="C586" s="143"/>
      <c r="D586" s="143"/>
      <c r="E586" s="196"/>
      <c r="F586" s="160"/>
      <c r="G586" s="160" t="str">
        <f>IFERROR(IF($F586="","",VLOOKUP($F586,'Data Mercado'!$A$7:$I$300,2,0)),"ND")</f>
      </c>
      <c r="H586" s="161" t="str">
        <f>IFERROR(IF($E586="","",IF($G586&gt;$E586,($E586/$G586)-1,"")),"")</f>
      </c>
      <c r="I586" s="159" t="str">
        <f t="shared" si="129"/>
        <v/>
      </c>
      <c r="J586" s="160" t="str">
        <f>IFERROR(IF($F586="","",VLOOKUP($F586,'Data Mercado'!$A$7:$I$300,3,0)),"ND")</f>
      </c>
      <c r="K586" s="161" t="str">
        <f>IFERROR(IF($E586="","",IF($J586&gt;$E586,($E586/$J586)-1,"")),"")</f>
      </c>
      <c r="L586" s="159" t="str">
        <f t="shared" si="131"/>
        <v/>
      </c>
      <c r="M586" s="160" t="str">
        <f>IFERROR(IF($F586="","",VLOOKUP($F586,'Data Mercado'!$A$7:$I$300,4,0)),"ND")</f>
      </c>
      <c r="N586" s="161" t="str">
        <f>IFERROR(IF($E586="","",IF($M586&gt;$E586,($E586/$M586)-1,"")),"")</f>
      </c>
      <c r="O586" s="159" t="str">
        <f t="shared" si="133"/>
        <v/>
      </c>
      <c r="P586" s="160" t="str">
        <f>IFERROR(IF($F586="","",VLOOKUP($F586,'Data Mercado'!$A$7:$I$300,5,0)),"ND")</f>
      </c>
      <c r="Q586" s="161" t="str">
        <f>IFERROR(IF($E586="","",IF($P586&gt;$E586,($E586/$P586)-1,"")),"")</f>
      </c>
      <c r="R586" s="159" t="str">
        <f t="shared" si="135"/>
        <v/>
      </c>
      <c r="S586" s="160" t="str">
        <f>IFERROR(IF($F586="","",VLOOKUP($F586,'Data Mercado'!$A$7:$I$300,6,0)),"ND")</f>
      </c>
      <c r="T586" s="161" t="str">
        <f>IFERROR(IF($E586="","",IF($S586&gt;$E586,($E586/$S586)-1,"")),"")</f>
      </c>
      <c r="U586" s="159" t="str">
        <f t="shared" si="137"/>
        <v/>
      </c>
      <c r="V586" s="160" t="str">
        <f>IFERROR(IF($F586="","",VLOOKUP($F586,'Data Mercado'!$A$7:$I$300,7,0)),"ND")</f>
      </c>
      <c r="W586" s="161" t="str">
        <f>IFERROR(IF($E586="","",IF($V586&gt;$E586,($E586/$V586)-1,"")),"")</f>
      </c>
      <c r="X586" s="159" t="str">
        <f t="shared" si="139"/>
        <v/>
      </c>
      <c r="Y586" s="160" t="str">
        <f>IFERROR(IF($F586="","",VLOOKUP($F586,'Data Mercado'!$A$7:$I$300,8,0)),"ND")</f>
      </c>
      <c r="Z586" s="161" t="str">
        <f>IFERROR(IF($E586="","",IF($Y586&gt;$E586,($E586/$Y586)-1,"")),"")</f>
      </c>
      <c r="AA586" s="159" t="str">
        <f t="shared" si="141"/>
        <v/>
      </c>
      <c r="AB586" s="160" t="str">
        <f>IFERROR(IF($F586="","",VLOOKUP($F586,'Data Mercado'!$A$7:$I$300,9,0)),"ND")</f>
      </c>
      <c r="AC586" s="161" t="str">
        <f>IFERROR(IF($E586="","",IF($AB586&gt;$E586,($E586/$AB586)-1,"")),"")</f>
      </c>
      <c r="AD586" s="159" t="str">
        <f t="shared" si="143"/>
        <v/>
      </c>
    </row>
    <row r="587" spans="1:30" s="162" customFormat="1" ht="19" customHeight="1">
      <c r="A587" s="164"/>
      <c r="B587" s="165"/>
      <c r="C587" s="143"/>
      <c r="D587" s="143"/>
      <c r="E587" s="196"/>
      <c r="F587" s="160"/>
      <c r="G587" s="160" t="str">
        <f>IFERROR(IF($F587="","",VLOOKUP($F587,'Data Mercado'!$A$7:$I$300,2,0)),"ND")</f>
      </c>
      <c r="H587" s="161" t="str">
        <f>IFERROR(IF($E587="","",IF($G587&gt;$E587,($E587/$G587)-1,"")),"")</f>
      </c>
      <c r="I587" s="159" t="str">
        <f t="shared" si="129"/>
        <v/>
      </c>
      <c r="J587" s="160" t="str">
        <f>IFERROR(IF($F587="","",VLOOKUP($F587,'Data Mercado'!$A$7:$I$300,3,0)),"ND")</f>
      </c>
      <c r="K587" s="161" t="str">
        <f>IFERROR(IF($E587="","",IF($J587&gt;$E587,($E587/$J587)-1,"")),"")</f>
      </c>
      <c r="L587" s="159" t="str">
        <f t="shared" si="131"/>
        <v/>
      </c>
      <c r="M587" s="160" t="str">
        <f>IFERROR(IF($F587="","",VLOOKUP($F587,'Data Mercado'!$A$7:$I$300,4,0)),"ND")</f>
      </c>
      <c r="N587" s="161" t="str">
        <f>IFERROR(IF($E587="","",IF($M587&gt;$E587,($E587/$M587)-1,"")),"")</f>
      </c>
      <c r="O587" s="159" t="str">
        <f t="shared" si="133"/>
        <v/>
      </c>
      <c r="P587" s="160" t="str">
        <f>IFERROR(IF($F587="","",VLOOKUP($F587,'Data Mercado'!$A$7:$I$300,5,0)),"ND")</f>
      </c>
      <c r="Q587" s="161" t="str">
        <f>IFERROR(IF($E587="","",IF($P587&gt;$E587,($E587/$P587)-1,"")),"")</f>
      </c>
      <c r="R587" s="159" t="str">
        <f t="shared" si="135"/>
        <v/>
      </c>
      <c r="S587" s="160" t="str">
        <f>IFERROR(IF($F587="","",VLOOKUP($F587,'Data Mercado'!$A$7:$I$300,6,0)),"ND")</f>
      </c>
      <c r="T587" s="161" t="str">
        <f>IFERROR(IF($E587="","",IF($S587&gt;$E587,($E587/$S587)-1,"")),"")</f>
      </c>
      <c r="U587" s="159" t="str">
        <f t="shared" si="137"/>
        <v/>
      </c>
      <c r="V587" s="160" t="str">
        <f>IFERROR(IF($F587="","",VLOOKUP($F587,'Data Mercado'!$A$7:$I$300,7,0)),"ND")</f>
      </c>
      <c r="W587" s="161" t="str">
        <f>IFERROR(IF($E587="","",IF($V587&gt;$E587,($E587/$V587)-1,"")),"")</f>
      </c>
      <c r="X587" s="159" t="str">
        <f t="shared" si="139"/>
        <v/>
      </c>
      <c r="Y587" s="160" t="str">
        <f>IFERROR(IF($F587="","",VLOOKUP($F587,'Data Mercado'!$A$7:$I$300,8,0)),"ND")</f>
      </c>
      <c r="Z587" s="161" t="str">
        <f>IFERROR(IF($E587="","",IF($Y587&gt;$E587,($E587/$Y587)-1,"")),"")</f>
      </c>
      <c r="AA587" s="159" t="str">
        <f t="shared" si="141"/>
        <v/>
      </c>
      <c r="AB587" s="160" t="str">
        <f>IFERROR(IF($F587="","",VLOOKUP($F587,'Data Mercado'!$A$7:$I$300,9,0)),"ND")</f>
      </c>
      <c r="AC587" s="161" t="str">
        <f>IFERROR(IF($E587="","",IF($AB587&gt;$E587,($E587/$AB587)-1,"")),"")</f>
      </c>
      <c r="AD587" s="159" t="str">
        <f t="shared" si="143"/>
        <v/>
      </c>
    </row>
    <row r="588" spans="1:30" s="162" customFormat="1" ht="19" customHeight="1">
      <c r="A588" s="164"/>
      <c r="B588" s="165"/>
      <c r="C588" s="143"/>
      <c r="D588" s="143"/>
      <c r="E588" s="196"/>
      <c r="F588" s="160"/>
      <c r="G588" s="160" t="str">
        <f>IFERROR(IF($F588="","",VLOOKUP($F588,'Data Mercado'!$A$7:$I$300,2,0)),"ND")</f>
      </c>
      <c r="H588" s="161" t="str">
        <f>IFERROR(IF($E588="","",IF($G588&gt;$E588,($E588/$G588)-1,"")),"")</f>
      </c>
      <c r="I588" s="159" t="str">
        <f t="shared" ref="I588:I651" si="145">IF(AND($E588&lt;&gt;"",$G588&lt;&gt;""),IF($H588="","",$G588-$E588),"")</f>
        <v/>
      </c>
      <c r="J588" s="160" t="str">
        <f>IFERROR(IF($F588="","",VLOOKUP($F588,'Data Mercado'!$A$7:$I$300,3,0)),"ND")</f>
      </c>
      <c r="K588" s="161" t="str">
        <f>IFERROR(IF($E588="","",IF($J588&gt;$E588,($E588/$J588)-1,"")),"")</f>
      </c>
      <c r="L588" s="159" t="str">
        <f t="shared" ref="L588:L651" si="147">IF(AND($E588&lt;&gt;"",$J588&lt;&gt;""),IF($K588="","",$J588-$E588),"")</f>
        <v/>
      </c>
      <c r="M588" s="160" t="str">
        <f>IFERROR(IF($F588="","",VLOOKUP($F588,'Data Mercado'!$A$7:$I$300,4,0)),"ND")</f>
      </c>
      <c r="N588" s="161" t="str">
        <f>IFERROR(IF($E588="","",IF($M588&gt;$E588,($E588/$M588)-1,"")),"")</f>
      </c>
      <c r="O588" s="159" t="str">
        <f t="shared" ref="O588:O651" si="149">IF(AND($E588&lt;&gt;"",$M588&lt;&gt;""),IF($N588="","",$M588-$E588),"")</f>
        <v/>
      </c>
      <c r="P588" s="160" t="str">
        <f>IFERROR(IF($F588="","",VLOOKUP($F588,'Data Mercado'!$A$7:$I$300,5,0)),"ND")</f>
      </c>
      <c r="Q588" s="161" t="str">
        <f>IFERROR(IF($E588="","",IF($P588&gt;$E588,($E588/$P588)-1,"")),"")</f>
      </c>
      <c r="R588" s="159" t="str">
        <f t="shared" ref="R588:R651" si="151">IF(AND($E588&lt;&gt;"",$P588&lt;&gt;""),IF($Q588="","",$P588-$E588),"")</f>
        <v/>
      </c>
      <c r="S588" s="160" t="str">
        <f>IFERROR(IF($F588="","",VLOOKUP($F588,'Data Mercado'!$A$7:$I$300,6,0)),"ND")</f>
      </c>
      <c r="T588" s="161" t="str">
        <f>IFERROR(IF($E588="","",IF($S588&gt;$E588,($E588/$S588)-1,"")),"")</f>
      </c>
      <c r="U588" s="159" t="str">
        <f t="shared" ref="U588:U651" si="153">IF(AND($E588&lt;&gt;"",$S588&lt;&gt;""),IF($T588="","",$S588-$E588),"")</f>
        <v/>
      </c>
      <c r="V588" s="160" t="str">
        <f>IFERROR(IF($F588="","",VLOOKUP($F588,'Data Mercado'!$A$7:$I$300,7,0)),"ND")</f>
      </c>
      <c r="W588" s="161" t="str">
        <f>IFERROR(IF($E588="","",IF($V588&gt;$E588,($E588/$V588)-1,"")),"")</f>
      </c>
      <c r="X588" s="159" t="str">
        <f t="shared" ref="X588:X651" si="155">IF(AND($E588&lt;&gt;"",$V588&lt;&gt;""),IF($W588="","",$V588-$E588),"")</f>
        <v/>
      </c>
      <c r="Y588" s="160" t="str">
        <f>IFERROR(IF($F588="","",VLOOKUP($F588,'Data Mercado'!$A$7:$I$300,8,0)),"ND")</f>
      </c>
      <c r="Z588" s="161" t="str">
        <f>IFERROR(IF($E588="","",IF($Y588&gt;$E588,($E588/$Y588)-1,"")),"")</f>
      </c>
      <c r="AA588" s="159" t="str">
        <f t="shared" ref="AA588:AA651" si="157">IF(AND($E588&lt;&gt;"",$Y588&lt;&gt;""),IF($Z588="","",$Y588-$E588),"")</f>
        <v/>
      </c>
      <c r="AB588" s="160" t="str">
        <f>IFERROR(IF($F588="","",VLOOKUP($F588,'Data Mercado'!$A$7:$I$300,9,0)),"ND")</f>
      </c>
      <c r="AC588" s="161" t="str">
        <f>IFERROR(IF($E588="","",IF($AB588&gt;$E588,($E588/$AB588)-1,"")),"")</f>
      </c>
      <c r="AD588" s="159" t="str">
        <f t="shared" ref="AD588:AD651" si="159">IF(AND($E588&lt;&gt;"",$AB588&lt;&gt;""),IF($AC588="","",$AB588-$E588),"")</f>
        <v/>
      </c>
    </row>
    <row r="589" spans="1:30" s="162" customFormat="1" ht="19" customHeight="1">
      <c r="A589" s="164"/>
      <c r="B589" s="165"/>
      <c r="C589" s="143"/>
      <c r="D589" s="143"/>
      <c r="E589" s="196"/>
      <c r="F589" s="160"/>
      <c r="G589" s="160" t="str">
        <f>IFERROR(IF($F589="","",VLOOKUP($F589,'Data Mercado'!$A$7:$I$300,2,0)),"ND")</f>
      </c>
      <c r="H589" s="161" t="str">
        <f>IFERROR(IF($E589="","",IF($G589&gt;$E589,($E589/$G589)-1,"")),"")</f>
      </c>
      <c r="I589" s="159" t="str">
        <f t="shared" si="145"/>
        <v/>
      </c>
      <c r="J589" s="160" t="str">
        <f>IFERROR(IF($F589="","",VLOOKUP($F589,'Data Mercado'!$A$7:$I$300,3,0)),"ND")</f>
      </c>
      <c r="K589" s="161" t="str">
        <f>IFERROR(IF($E589="","",IF($J589&gt;$E589,($E589/$J589)-1,"")),"")</f>
      </c>
      <c r="L589" s="159" t="str">
        <f t="shared" si="147"/>
        <v/>
      </c>
      <c r="M589" s="160" t="str">
        <f>IFERROR(IF($F589="","",VLOOKUP($F589,'Data Mercado'!$A$7:$I$300,4,0)),"ND")</f>
      </c>
      <c r="N589" s="161" t="str">
        <f>IFERROR(IF($E589="","",IF($M589&gt;$E589,($E589/$M589)-1,"")),"")</f>
      </c>
      <c r="O589" s="159" t="str">
        <f t="shared" si="149"/>
        <v/>
      </c>
      <c r="P589" s="160" t="str">
        <f>IFERROR(IF($F589="","",VLOOKUP($F589,'Data Mercado'!$A$7:$I$300,5,0)),"ND")</f>
      </c>
      <c r="Q589" s="161" t="str">
        <f>IFERROR(IF($E589="","",IF($P589&gt;$E589,($E589/$P589)-1,"")),"")</f>
      </c>
      <c r="R589" s="159" t="str">
        <f t="shared" si="151"/>
        <v/>
      </c>
      <c r="S589" s="160" t="str">
        <f>IFERROR(IF($F589="","",VLOOKUP($F589,'Data Mercado'!$A$7:$I$300,6,0)),"ND")</f>
      </c>
      <c r="T589" s="161" t="str">
        <f>IFERROR(IF($E589="","",IF($S589&gt;$E589,($E589/$S589)-1,"")),"")</f>
      </c>
      <c r="U589" s="159" t="str">
        <f t="shared" si="153"/>
        <v/>
      </c>
      <c r="V589" s="160" t="str">
        <f>IFERROR(IF($F589="","",VLOOKUP($F589,'Data Mercado'!$A$7:$I$300,7,0)),"ND")</f>
      </c>
      <c r="W589" s="161" t="str">
        <f>IFERROR(IF($E589="","",IF($V589&gt;$E589,($E589/$V589)-1,"")),"")</f>
      </c>
      <c r="X589" s="159" t="str">
        <f t="shared" si="155"/>
        <v/>
      </c>
      <c r="Y589" s="160" t="str">
        <f>IFERROR(IF($F589="","",VLOOKUP($F589,'Data Mercado'!$A$7:$I$300,8,0)),"ND")</f>
      </c>
      <c r="Z589" s="161" t="str">
        <f>IFERROR(IF($E589="","",IF($Y589&gt;$E589,($E589/$Y589)-1,"")),"")</f>
      </c>
      <c r="AA589" s="159" t="str">
        <f t="shared" si="157"/>
        <v/>
      </c>
      <c r="AB589" s="160" t="str">
        <f>IFERROR(IF($F589="","",VLOOKUP($F589,'Data Mercado'!$A$7:$I$300,9,0)),"ND")</f>
      </c>
      <c r="AC589" s="161" t="str">
        <f>IFERROR(IF($E589="","",IF($AB589&gt;$E589,($E589/$AB589)-1,"")),"")</f>
      </c>
      <c r="AD589" s="159" t="str">
        <f t="shared" si="159"/>
        <v/>
      </c>
    </row>
    <row r="590" spans="1:30" s="162" customFormat="1" ht="19" customHeight="1">
      <c r="A590" s="164"/>
      <c r="B590" s="165"/>
      <c r="C590" s="143"/>
      <c r="D590" s="143"/>
      <c r="E590" s="196"/>
      <c r="F590" s="160"/>
      <c r="G590" s="160" t="str">
        <f>IFERROR(IF($F590="","",VLOOKUP($F590,'Data Mercado'!$A$7:$I$300,2,0)),"ND")</f>
      </c>
      <c r="H590" s="161" t="str">
        <f>IFERROR(IF($E590="","",IF($G590&gt;$E590,($E590/$G590)-1,"")),"")</f>
      </c>
      <c r="I590" s="159" t="str">
        <f t="shared" si="145"/>
        <v/>
      </c>
      <c r="J590" s="160" t="str">
        <f>IFERROR(IF($F590="","",VLOOKUP($F590,'Data Mercado'!$A$7:$I$300,3,0)),"ND")</f>
      </c>
      <c r="K590" s="161" t="str">
        <f>IFERROR(IF($E590="","",IF($J590&gt;$E590,($E590/$J590)-1,"")),"")</f>
      </c>
      <c r="L590" s="159" t="str">
        <f t="shared" si="147"/>
        <v/>
      </c>
      <c r="M590" s="160" t="str">
        <f>IFERROR(IF($F590="","",VLOOKUP($F590,'Data Mercado'!$A$7:$I$300,4,0)),"ND")</f>
      </c>
      <c r="N590" s="161" t="str">
        <f>IFERROR(IF($E590="","",IF($M590&gt;$E590,($E590/$M590)-1,"")),"")</f>
      </c>
      <c r="O590" s="159" t="str">
        <f t="shared" si="149"/>
        <v/>
      </c>
      <c r="P590" s="160" t="str">
        <f>IFERROR(IF($F590="","",VLOOKUP($F590,'Data Mercado'!$A$7:$I$300,5,0)),"ND")</f>
      </c>
      <c r="Q590" s="161" t="str">
        <f>IFERROR(IF($E590="","",IF($P590&gt;$E590,($E590/$P590)-1,"")),"")</f>
      </c>
      <c r="R590" s="159" t="str">
        <f t="shared" si="151"/>
        <v/>
      </c>
      <c r="S590" s="160" t="str">
        <f>IFERROR(IF($F590="","",VLOOKUP($F590,'Data Mercado'!$A$7:$I$300,6,0)),"ND")</f>
      </c>
      <c r="T590" s="161" t="str">
        <f>IFERROR(IF($E590="","",IF($S590&gt;$E590,($E590/$S590)-1,"")),"")</f>
      </c>
      <c r="U590" s="159" t="str">
        <f t="shared" si="153"/>
        <v/>
      </c>
      <c r="V590" s="160" t="str">
        <f>IFERROR(IF($F590="","",VLOOKUP($F590,'Data Mercado'!$A$7:$I$300,7,0)),"ND")</f>
      </c>
      <c r="W590" s="161" t="str">
        <f>IFERROR(IF($E590="","",IF($V590&gt;$E590,($E590/$V590)-1,"")),"")</f>
      </c>
      <c r="X590" s="159" t="str">
        <f t="shared" si="155"/>
        <v/>
      </c>
      <c r="Y590" s="160" t="str">
        <f>IFERROR(IF($F590="","",VLOOKUP($F590,'Data Mercado'!$A$7:$I$300,8,0)),"ND")</f>
      </c>
      <c r="Z590" s="161" t="str">
        <f>IFERROR(IF($E590="","",IF($Y590&gt;$E590,($E590/$Y590)-1,"")),"")</f>
      </c>
      <c r="AA590" s="159" t="str">
        <f t="shared" si="157"/>
        <v/>
      </c>
      <c r="AB590" s="160" t="str">
        <f>IFERROR(IF($F590="","",VLOOKUP($F590,'Data Mercado'!$A$7:$I$300,9,0)),"ND")</f>
      </c>
      <c r="AC590" s="161" t="str">
        <f>IFERROR(IF($E590="","",IF($AB590&gt;$E590,($E590/$AB590)-1,"")),"")</f>
      </c>
      <c r="AD590" s="159" t="str">
        <f t="shared" si="159"/>
        <v/>
      </c>
    </row>
    <row r="591" spans="1:30" s="162" customFormat="1" ht="19" customHeight="1">
      <c r="A591" s="164"/>
      <c r="B591" s="165"/>
      <c r="C591" s="143"/>
      <c r="D591" s="143"/>
      <c r="E591" s="196"/>
      <c r="F591" s="160"/>
      <c r="G591" s="160" t="str">
        <f>IFERROR(IF($F591="","",VLOOKUP($F591,'Data Mercado'!$A$7:$I$300,2,0)),"ND")</f>
      </c>
      <c r="H591" s="161" t="str">
        <f>IFERROR(IF($E591="","",IF($G591&gt;$E591,($E591/$G591)-1,"")),"")</f>
      </c>
      <c r="I591" s="159" t="str">
        <f t="shared" si="145"/>
        <v/>
      </c>
      <c r="J591" s="160" t="str">
        <f>IFERROR(IF($F591="","",VLOOKUP($F591,'Data Mercado'!$A$7:$I$300,3,0)),"ND")</f>
      </c>
      <c r="K591" s="161" t="str">
        <f>IFERROR(IF($E591="","",IF($J591&gt;$E591,($E591/$J591)-1,"")),"")</f>
      </c>
      <c r="L591" s="159" t="str">
        <f t="shared" si="147"/>
        <v/>
      </c>
      <c r="M591" s="160" t="str">
        <f>IFERROR(IF($F591="","",VLOOKUP($F591,'Data Mercado'!$A$7:$I$300,4,0)),"ND")</f>
      </c>
      <c r="N591" s="161" t="str">
        <f>IFERROR(IF($E591="","",IF($M591&gt;$E591,($E591/$M591)-1,"")),"")</f>
      </c>
      <c r="O591" s="159" t="str">
        <f t="shared" si="149"/>
        <v/>
      </c>
      <c r="P591" s="160" t="str">
        <f>IFERROR(IF($F591="","",VLOOKUP($F591,'Data Mercado'!$A$7:$I$300,5,0)),"ND")</f>
      </c>
      <c r="Q591" s="161" t="str">
        <f>IFERROR(IF($E591="","",IF($P591&gt;$E591,($E591/$P591)-1,"")),"")</f>
      </c>
      <c r="R591" s="159" t="str">
        <f t="shared" si="151"/>
        <v/>
      </c>
      <c r="S591" s="160" t="str">
        <f>IFERROR(IF($F591="","",VLOOKUP($F591,'Data Mercado'!$A$7:$I$300,6,0)),"ND")</f>
      </c>
      <c r="T591" s="161" t="str">
        <f>IFERROR(IF($E591="","",IF($S591&gt;$E591,($E591/$S591)-1,"")),"")</f>
      </c>
      <c r="U591" s="159" t="str">
        <f t="shared" si="153"/>
        <v/>
      </c>
      <c r="V591" s="160" t="str">
        <f>IFERROR(IF($F591="","",VLOOKUP($F591,'Data Mercado'!$A$7:$I$300,7,0)),"ND")</f>
      </c>
      <c r="W591" s="161" t="str">
        <f>IFERROR(IF($E591="","",IF($V591&gt;$E591,($E591/$V591)-1,"")),"")</f>
      </c>
      <c r="X591" s="159" t="str">
        <f t="shared" si="155"/>
        <v/>
      </c>
      <c r="Y591" s="160" t="str">
        <f>IFERROR(IF($F591="","",VLOOKUP($F591,'Data Mercado'!$A$7:$I$300,8,0)),"ND")</f>
      </c>
      <c r="Z591" s="161" t="str">
        <f>IFERROR(IF($E591="","",IF($Y591&gt;$E591,($E591/$Y591)-1,"")),"")</f>
      </c>
      <c r="AA591" s="159" t="str">
        <f t="shared" si="157"/>
        <v/>
      </c>
      <c r="AB591" s="160" t="str">
        <f>IFERROR(IF($F591="","",VLOOKUP($F591,'Data Mercado'!$A$7:$I$300,9,0)),"ND")</f>
      </c>
      <c r="AC591" s="161" t="str">
        <f>IFERROR(IF($E591="","",IF($AB591&gt;$E591,($E591/$AB591)-1,"")),"")</f>
      </c>
      <c r="AD591" s="159" t="str">
        <f t="shared" si="159"/>
        <v/>
      </c>
    </row>
    <row r="592" spans="1:30" s="162" customFormat="1" ht="19" customHeight="1">
      <c r="A592" s="164"/>
      <c r="B592" s="165"/>
      <c r="C592" s="143"/>
      <c r="D592" s="143"/>
      <c r="E592" s="196"/>
      <c r="F592" s="160"/>
      <c r="G592" s="160" t="str">
        <f>IFERROR(IF($F592="","",VLOOKUP($F592,'Data Mercado'!$A$7:$I$300,2,0)),"ND")</f>
      </c>
      <c r="H592" s="161" t="str">
        <f>IFERROR(IF($E592="","",IF($G592&gt;$E592,($E592/$G592)-1,"")),"")</f>
      </c>
      <c r="I592" s="159" t="str">
        <f t="shared" si="145"/>
        <v/>
      </c>
      <c r="J592" s="160" t="str">
        <f>IFERROR(IF($F592="","",VLOOKUP($F592,'Data Mercado'!$A$7:$I$300,3,0)),"ND")</f>
      </c>
      <c r="K592" s="161" t="str">
        <f>IFERROR(IF($E592="","",IF($J592&gt;$E592,($E592/$J592)-1,"")),"")</f>
      </c>
      <c r="L592" s="159" t="str">
        <f t="shared" si="147"/>
        <v/>
      </c>
      <c r="M592" s="160" t="str">
        <f>IFERROR(IF($F592="","",VLOOKUP($F592,'Data Mercado'!$A$7:$I$300,4,0)),"ND")</f>
      </c>
      <c r="N592" s="161" t="str">
        <f>IFERROR(IF($E592="","",IF($M592&gt;$E592,($E592/$M592)-1,"")),"")</f>
      </c>
      <c r="O592" s="159" t="str">
        <f t="shared" si="149"/>
        <v/>
      </c>
      <c r="P592" s="160" t="str">
        <f>IFERROR(IF($F592="","",VLOOKUP($F592,'Data Mercado'!$A$7:$I$300,5,0)),"ND")</f>
      </c>
      <c r="Q592" s="161" t="str">
        <f>IFERROR(IF($E592="","",IF($P592&gt;$E592,($E592/$P592)-1,"")),"")</f>
      </c>
      <c r="R592" s="159" t="str">
        <f t="shared" si="151"/>
        <v/>
      </c>
      <c r="S592" s="160" t="str">
        <f>IFERROR(IF($F592="","",VLOOKUP($F592,'Data Mercado'!$A$7:$I$300,6,0)),"ND")</f>
      </c>
      <c r="T592" s="161" t="str">
        <f>IFERROR(IF($E592="","",IF($S592&gt;$E592,($E592/$S592)-1,"")),"")</f>
      </c>
      <c r="U592" s="159" t="str">
        <f t="shared" si="153"/>
        <v/>
      </c>
      <c r="V592" s="160" t="str">
        <f>IFERROR(IF($F592="","",VLOOKUP($F592,'Data Mercado'!$A$7:$I$300,7,0)),"ND")</f>
      </c>
      <c r="W592" s="161" t="str">
        <f>IFERROR(IF($E592="","",IF($V592&gt;$E592,($E592/$V592)-1,"")),"")</f>
      </c>
      <c r="X592" s="159" t="str">
        <f t="shared" si="155"/>
        <v/>
      </c>
      <c r="Y592" s="160" t="str">
        <f>IFERROR(IF($F592="","",VLOOKUP($F592,'Data Mercado'!$A$7:$I$300,8,0)),"ND")</f>
      </c>
      <c r="Z592" s="161" t="str">
        <f>IFERROR(IF($E592="","",IF($Y592&gt;$E592,($E592/$Y592)-1,"")),"")</f>
      </c>
      <c r="AA592" s="159" t="str">
        <f t="shared" si="157"/>
        <v/>
      </c>
      <c r="AB592" s="160" t="str">
        <f>IFERROR(IF($F592="","",VLOOKUP($F592,'Data Mercado'!$A$7:$I$300,9,0)),"ND")</f>
      </c>
      <c r="AC592" s="161" t="str">
        <f>IFERROR(IF($E592="","",IF($AB592&gt;$E592,($E592/$AB592)-1,"")),"")</f>
      </c>
      <c r="AD592" s="159" t="str">
        <f t="shared" si="159"/>
        <v/>
      </c>
    </row>
    <row r="593" spans="1:30" s="162" customFormat="1" ht="19" customHeight="1">
      <c r="A593" s="164"/>
      <c r="B593" s="165"/>
      <c r="C593" s="143"/>
      <c r="D593" s="143"/>
      <c r="E593" s="196"/>
      <c r="F593" s="160"/>
      <c r="G593" s="160" t="str">
        <f>IFERROR(IF($F593="","",VLOOKUP($F593,'Data Mercado'!$A$7:$I$300,2,0)),"ND")</f>
      </c>
      <c r="H593" s="161" t="str">
        <f>IFERROR(IF($E593="","",IF($G593&gt;$E593,($E593/$G593)-1,"")),"")</f>
      </c>
      <c r="I593" s="159" t="str">
        <f t="shared" si="145"/>
        <v/>
      </c>
      <c r="J593" s="160" t="str">
        <f>IFERROR(IF($F593="","",VLOOKUP($F593,'Data Mercado'!$A$7:$I$300,3,0)),"ND")</f>
      </c>
      <c r="K593" s="161" t="str">
        <f>IFERROR(IF($E593="","",IF($J593&gt;$E593,($E593/$J593)-1,"")),"")</f>
      </c>
      <c r="L593" s="159" t="str">
        <f t="shared" si="147"/>
        <v/>
      </c>
      <c r="M593" s="160" t="str">
        <f>IFERROR(IF($F593="","",VLOOKUP($F593,'Data Mercado'!$A$7:$I$300,4,0)),"ND")</f>
      </c>
      <c r="N593" s="161" t="str">
        <f>IFERROR(IF($E593="","",IF($M593&gt;$E593,($E593/$M593)-1,"")),"")</f>
      </c>
      <c r="O593" s="159" t="str">
        <f t="shared" si="149"/>
        <v/>
      </c>
      <c r="P593" s="160" t="str">
        <f>IFERROR(IF($F593="","",VLOOKUP($F593,'Data Mercado'!$A$7:$I$300,5,0)),"ND")</f>
      </c>
      <c r="Q593" s="161" t="str">
        <f>IFERROR(IF($E593="","",IF($P593&gt;$E593,($E593/$P593)-1,"")),"")</f>
      </c>
      <c r="R593" s="159" t="str">
        <f t="shared" si="151"/>
        <v/>
      </c>
      <c r="S593" s="160" t="str">
        <f>IFERROR(IF($F593="","",VLOOKUP($F593,'Data Mercado'!$A$7:$I$300,6,0)),"ND")</f>
      </c>
      <c r="T593" s="161" t="str">
        <f>IFERROR(IF($E593="","",IF($S593&gt;$E593,($E593/$S593)-1,"")),"")</f>
      </c>
      <c r="U593" s="159" t="str">
        <f t="shared" si="153"/>
        <v/>
      </c>
      <c r="V593" s="160" t="str">
        <f>IFERROR(IF($F593="","",VLOOKUP($F593,'Data Mercado'!$A$7:$I$300,7,0)),"ND")</f>
      </c>
      <c r="W593" s="161" t="str">
        <f>IFERROR(IF($E593="","",IF($V593&gt;$E593,($E593/$V593)-1,"")),"")</f>
      </c>
      <c r="X593" s="159" t="str">
        <f t="shared" si="155"/>
        <v/>
      </c>
      <c r="Y593" s="160" t="str">
        <f>IFERROR(IF($F593="","",VLOOKUP($F593,'Data Mercado'!$A$7:$I$300,8,0)),"ND")</f>
      </c>
      <c r="Z593" s="161" t="str">
        <f>IFERROR(IF($E593="","",IF($Y593&gt;$E593,($E593/$Y593)-1,"")),"")</f>
      </c>
      <c r="AA593" s="159" t="str">
        <f t="shared" si="157"/>
        <v/>
      </c>
      <c r="AB593" s="160" t="str">
        <f>IFERROR(IF($F593="","",VLOOKUP($F593,'Data Mercado'!$A$7:$I$300,9,0)),"ND")</f>
      </c>
      <c r="AC593" s="161" t="str">
        <f>IFERROR(IF($E593="","",IF($AB593&gt;$E593,($E593/$AB593)-1,"")),"")</f>
      </c>
      <c r="AD593" s="159" t="str">
        <f t="shared" si="159"/>
        <v/>
      </c>
    </row>
    <row r="594" spans="1:30" s="162" customFormat="1" ht="19" customHeight="1">
      <c r="A594" s="164"/>
      <c r="B594" s="165"/>
      <c r="C594" s="143"/>
      <c r="D594" s="143"/>
      <c r="E594" s="196"/>
      <c r="F594" s="160"/>
      <c r="G594" s="160" t="str">
        <f>IFERROR(IF($F594="","",VLOOKUP($F594,'Data Mercado'!$A$7:$I$300,2,0)),"ND")</f>
      </c>
      <c r="H594" s="161" t="str">
        <f>IFERROR(IF($E594="","",IF($G594&gt;$E594,($E594/$G594)-1,"")),"")</f>
      </c>
      <c r="I594" s="159" t="str">
        <f t="shared" si="145"/>
        <v/>
      </c>
      <c r="J594" s="160" t="str">
        <f>IFERROR(IF($F594="","",VLOOKUP($F594,'Data Mercado'!$A$7:$I$300,3,0)),"ND")</f>
      </c>
      <c r="K594" s="161" t="str">
        <f>IFERROR(IF($E594="","",IF($J594&gt;$E594,($E594/$J594)-1,"")),"")</f>
      </c>
      <c r="L594" s="159" t="str">
        <f t="shared" si="147"/>
        <v/>
      </c>
      <c r="M594" s="160" t="str">
        <f>IFERROR(IF($F594="","",VLOOKUP($F594,'Data Mercado'!$A$7:$I$300,4,0)),"ND")</f>
      </c>
      <c r="N594" s="161" t="str">
        <f>IFERROR(IF($E594="","",IF($M594&gt;$E594,($E594/$M594)-1,"")),"")</f>
      </c>
      <c r="O594" s="159" t="str">
        <f t="shared" si="149"/>
        <v/>
      </c>
      <c r="P594" s="160" t="str">
        <f>IFERROR(IF($F594="","",VLOOKUP($F594,'Data Mercado'!$A$7:$I$300,5,0)),"ND")</f>
      </c>
      <c r="Q594" s="161" t="str">
        <f>IFERROR(IF($E594="","",IF($P594&gt;$E594,($E594/$P594)-1,"")),"")</f>
      </c>
      <c r="R594" s="159" t="str">
        <f t="shared" si="151"/>
        <v/>
      </c>
      <c r="S594" s="160" t="str">
        <f>IFERROR(IF($F594="","",VLOOKUP($F594,'Data Mercado'!$A$7:$I$300,6,0)),"ND")</f>
      </c>
      <c r="T594" s="161" t="str">
        <f>IFERROR(IF($E594="","",IF($S594&gt;$E594,($E594/$S594)-1,"")),"")</f>
      </c>
      <c r="U594" s="159" t="str">
        <f t="shared" si="153"/>
        <v/>
      </c>
      <c r="V594" s="160" t="str">
        <f>IFERROR(IF($F594="","",VLOOKUP($F594,'Data Mercado'!$A$7:$I$300,7,0)),"ND")</f>
      </c>
      <c r="W594" s="161" t="str">
        <f>IFERROR(IF($E594="","",IF($V594&gt;$E594,($E594/$V594)-1,"")),"")</f>
      </c>
      <c r="X594" s="159" t="str">
        <f t="shared" si="155"/>
        <v/>
      </c>
      <c r="Y594" s="160" t="str">
        <f>IFERROR(IF($F594="","",VLOOKUP($F594,'Data Mercado'!$A$7:$I$300,8,0)),"ND")</f>
      </c>
      <c r="Z594" s="161" t="str">
        <f>IFERROR(IF($E594="","",IF($Y594&gt;$E594,($E594/$Y594)-1,"")),"")</f>
      </c>
      <c r="AA594" s="159" t="str">
        <f t="shared" si="157"/>
        <v/>
      </c>
      <c r="AB594" s="160" t="str">
        <f>IFERROR(IF($F594="","",VLOOKUP($F594,'Data Mercado'!$A$7:$I$300,9,0)),"ND")</f>
      </c>
      <c r="AC594" s="161" t="str">
        <f>IFERROR(IF($E594="","",IF($AB594&gt;$E594,($E594/$AB594)-1,"")),"")</f>
      </c>
      <c r="AD594" s="159" t="str">
        <f t="shared" si="159"/>
        <v/>
      </c>
    </row>
    <row r="595" spans="1:30" s="162" customFormat="1" ht="19" customHeight="1">
      <c r="A595" s="164"/>
      <c r="B595" s="165"/>
      <c r="C595" s="143"/>
      <c r="D595" s="143"/>
      <c r="E595" s="196"/>
      <c r="F595" s="160"/>
      <c r="G595" s="160" t="str">
        <f>IFERROR(IF($F595="","",VLOOKUP($F595,'Data Mercado'!$A$7:$I$300,2,0)),"ND")</f>
      </c>
      <c r="H595" s="161" t="str">
        <f>IFERROR(IF($E595="","",IF($G595&gt;$E595,($E595/$G595)-1,"")),"")</f>
      </c>
      <c r="I595" s="159" t="str">
        <f t="shared" si="145"/>
        <v/>
      </c>
      <c r="J595" s="160" t="str">
        <f>IFERROR(IF($F595="","",VLOOKUP($F595,'Data Mercado'!$A$7:$I$300,3,0)),"ND")</f>
      </c>
      <c r="K595" s="161" t="str">
        <f>IFERROR(IF($E595="","",IF($J595&gt;$E595,($E595/$J595)-1,"")),"")</f>
      </c>
      <c r="L595" s="159" t="str">
        <f t="shared" si="147"/>
        <v/>
      </c>
      <c r="M595" s="160" t="str">
        <f>IFERROR(IF($F595="","",VLOOKUP($F595,'Data Mercado'!$A$7:$I$300,4,0)),"ND")</f>
      </c>
      <c r="N595" s="161" t="str">
        <f>IFERROR(IF($E595="","",IF($M595&gt;$E595,($E595/$M595)-1,"")),"")</f>
      </c>
      <c r="O595" s="159" t="str">
        <f t="shared" si="149"/>
        <v/>
      </c>
      <c r="P595" s="160" t="str">
        <f>IFERROR(IF($F595="","",VLOOKUP($F595,'Data Mercado'!$A$7:$I$300,5,0)),"ND")</f>
      </c>
      <c r="Q595" s="161" t="str">
        <f>IFERROR(IF($E595="","",IF($P595&gt;$E595,($E595/$P595)-1,"")),"")</f>
      </c>
      <c r="R595" s="159" t="str">
        <f t="shared" si="151"/>
        <v/>
      </c>
      <c r="S595" s="160" t="str">
        <f>IFERROR(IF($F595="","",VLOOKUP($F595,'Data Mercado'!$A$7:$I$300,6,0)),"ND")</f>
      </c>
      <c r="T595" s="161" t="str">
        <f>IFERROR(IF($E595="","",IF($S595&gt;$E595,($E595/$S595)-1,"")),"")</f>
      </c>
      <c r="U595" s="159" t="str">
        <f t="shared" si="153"/>
        <v/>
      </c>
      <c r="V595" s="160" t="str">
        <f>IFERROR(IF($F595="","",VLOOKUP($F595,'Data Mercado'!$A$7:$I$300,7,0)),"ND")</f>
      </c>
      <c r="W595" s="161" t="str">
        <f>IFERROR(IF($E595="","",IF($V595&gt;$E595,($E595/$V595)-1,"")),"")</f>
      </c>
      <c r="X595" s="159" t="str">
        <f t="shared" si="155"/>
        <v/>
      </c>
      <c r="Y595" s="160" t="str">
        <f>IFERROR(IF($F595="","",VLOOKUP($F595,'Data Mercado'!$A$7:$I$300,8,0)),"ND")</f>
      </c>
      <c r="Z595" s="161" t="str">
        <f>IFERROR(IF($E595="","",IF($Y595&gt;$E595,($E595/$Y595)-1,"")),"")</f>
      </c>
      <c r="AA595" s="159" t="str">
        <f t="shared" si="157"/>
        <v/>
      </c>
      <c r="AB595" s="160" t="str">
        <f>IFERROR(IF($F595="","",VLOOKUP($F595,'Data Mercado'!$A$7:$I$300,9,0)),"ND")</f>
      </c>
      <c r="AC595" s="161" t="str">
        <f>IFERROR(IF($E595="","",IF($AB595&gt;$E595,($E595/$AB595)-1,"")),"")</f>
      </c>
      <c r="AD595" s="159" t="str">
        <f t="shared" si="159"/>
        <v/>
      </c>
    </row>
    <row r="596" spans="1:30" s="162" customFormat="1" ht="19" customHeight="1">
      <c r="A596" s="164"/>
      <c r="B596" s="165"/>
      <c r="C596" s="143"/>
      <c r="D596" s="143"/>
      <c r="E596" s="196"/>
      <c r="F596" s="160"/>
      <c r="G596" s="160" t="str">
        <f>IFERROR(IF($F596="","",VLOOKUP($F596,'Data Mercado'!$A$7:$I$300,2,0)),"ND")</f>
      </c>
      <c r="H596" s="161" t="str">
        <f>IFERROR(IF($E596="","",IF($G596&gt;$E596,($E596/$G596)-1,"")),"")</f>
      </c>
      <c r="I596" s="159" t="str">
        <f t="shared" si="145"/>
        <v/>
      </c>
      <c r="J596" s="160" t="str">
        <f>IFERROR(IF($F596="","",VLOOKUP($F596,'Data Mercado'!$A$7:$I$300,3,0)),"ND")</f>
      </c>
      <c r="K596" s="161" t="str">
        <f>IFERROR(IF($E596="","",IF($J596&gt;$E596,($E596/$J596)-1,"")),"")</f>
      </c>
      <c r="L596" s="159" t="str">
        <f t="shared" si="147"/>
        <v/>
      </c>
      <c r="M596" s="160" t="str">
        <f>IFERROR(IF($F596="","",VLOOKUP($F596,'Data Mercado'!$A$7:$I$300,4,0)),"ND")</f>
      </c>
      <c r="N596" s="161" t="str">
        <f>IFERROR(IF($E596="","",IF($M596&gt;$E596,($E596/$M596)-1,"")),"")</f>
      </c>
      <c r="O596" s="159" t="str">
        <f t="shared" si="149"/>
        <v/>
      </c>
      <c r="P596" s="160" t="str">
        <f>IFERROR(IF($F596="","",VLOOKUP($F596,'Data Mercado'!$A$7:$I$300,5,0)),"ND")</f>
      </c>
      <c r="Q596" s="161" t="str">
        <f>IFERROR(IF($E596="","",IF($P596&gt;$E596,($E596/$P596)-1,"")),"")</f>
      </c>
      <c r="R596" s="159" t="str">
        <f t="shared" si="151"/>
        <v/>
      </c>
      <c r="S596" s="160" t="str">
        <f>IFERROR(IF($F596="","",VLOOKUP($F596,'Data Mercado'!$A$7:$I$300,6,0)),"ND")</f>
      </c>
      <c r="T596" s="161" t="str">
        <f>IFERROR(IF($E596="","",IF($S596&gt;$E596,($E596/$S596)-1,"")),"")</f>
      </c>
      <c r="U596" s="159" t="str">
        <f t="shared" si="153"/>
        <v/>
      </c>
      <c r="V596" s="160" t="str">
        <f>IFERROR(IF($F596="","",VLOOKUP($F596,'Data Mercado'!$A$7:$I$300,7,0)),"ND")</f>
      </c>
      <c r="W596" s="161" t="str">
        <f>IFERROR(IF($E596="","",IF($V596&gt;$E596,($E596/$V596)-1,"")),"")</f>
      </c>
      <c r="X596" s="159" t="str">
        <f t="shared" si="155"/>
        <v/>
      </c>
      <c r="Y596" s="160" t="str">
        <f>IFERROR(IF($F596="","",VLOOKUP($F596,'Data Mercado'!$A$7:$I$300,8,0)),"ND")</f>
      </c>
      <c r="Z596" s="161" t="str">
        <f>IFERROR(IF($E596="","",IF($Y596&gt;$E596,($E596/$Y596)-1,"")),"")</f>
      </c>
      <c r="AA596" s="159" t="str">
        <f t="shared" si="157"/>
        <v/>
      </c>
      <c r="AB596" s="160" t="str">
        <f>IFERROR(IF($F596="","",VLOOKUP($F596,'Data Mercado'!$A$7:$I$300,9,0)),"ND")</f>
      </c>
      <c r="AC596" s="161" t="str">
        <f>IFERROR(IF($E596="","",IF($AB596&gt;$E596,($E596/$AB596)-1,"")),"")</f>
      </c>
      <c r="AD596" s="159" t="str">
        <f t="shared" si="159"/>
        <v/>
      </c>
    </row>
    <row r="597" spans="1:30" s="162" customFormat="1" ht="19" customHeight="1">
      <c r="A597" s="164"/>
      <c r="B597" s="165"/>
      <c r="C597" s="143"/>
      <c r="D597" s="143"/>
      <c r="E597" s="196"/>
      <c r="F597" s="160"/>
      <c r="G597" s="160" t="str">
        <f>IFERROR(IF($F597="","",VLOOKUP($F597,'Data Mercado'!$A$7:$I$300,2,0)),"ND")</f>
      </c>
      <c r="H597" s="161" t="str">
        <f>IFERROR(IF($E597="","",IF($G597&gt;$E597,($E597/$G597)-1,"")),"")</f>
      </c>
      <c r="I597" s="159" t="str">
        <f t="shared" si="145"/>
        <v/>
      </c>
      <c r="J597" s="160" t="str">
        <f>IFERROR(IF($F597="","",VLOOKUP($F597,'Data Mercado'!$A$7:$I$300,3,0)),"ND")</f>
      </c>
      <c r="K597" s="161" t="str">
        <f>IFERROR(IF($E597="","",IF($J597&gt;$E597,($E597/$J597)-1,"")),"")</f>
      </c>
      <c r="L597" s="159" t="str">
        <f t="shared" si="147"/>
        <v/>
      </c>
      <c r="M597" s="160" t="str">
        <f>IFERROR(IF($F597="","",VLOOKUP($F597,'Data Mercado'!$A$7:$I$300,4,0)),"ND")</f>
      </c>
      <c r="N597" s="161" t="str">
        <f>IFERROR(IF($E597="","",IF($M597&gt;$E597,($E597/$M597)-1,"")),"")</f>
      </c>
      <c r="O597" s="159" t="str">
        <f t="shared" si="149"/>
        <v/>
      </c>
      <c r="P597" s="160" t="str">
        <f>IFERROR(IF($F597="","",VLOOKUP($F597,'Data Mercado'!$A$7:$I$300,5,0)),"ND")</f>
      </c>
      <c r="Q597" s="161" t="str">
        <f>IFERROR(IF($E597="","",IF($P597&gt;$E597,($E597/$P597)-1,"")),"")</f>
      </c>
      <c r="R597" s="159" t="str">
        <f t="shared" si="151"/>
        <v/>
      </c>
      <c r="S597" s="160" t="str">
        <f>IFERROR(IF($F597="","",VLOOKUP($F597,'Data Mercado'!$A$7:$I$300,6,0)),"ND")</f>
      </c>
      <c r="T597" s="161" t="str">
        <f>IFERROR(IF($E597="","",IF($S597&gt;$E597,($E597/$S597)-1,"")),"")</f>
      </c>
      <c r="U597" s="159" t="str">
        <f t="shared" si="153"/>
        <v/>
      </c>
      <c r="V597" s="160" t="str">
        <f>IFERROR(IF($F597="","",VLOOKUP($F597,'Data Mercado'!$A$7:$I$300,7,0)),"ND")</f>
      </c>
      <c r="W597" s="161" t="str">
        <f>IFERROR(IF($E597="","",IF($V597&gt;$E597,($E597/$V597)-1,"")),"")</f>
      </c>
      <c r="X597" s="159" t="str">
        <f t="shared" si="155"/>
        <v/>
      </c>
      <c r="Y597" s="160" t="str">
        <f>IFERROR(IF($F597="","",VLOOKUP($F597,'Data Mercado'!$A$7:$I$300,8,0)),"ND")</f>
      </c>
      <c r="Z597" s="161" t="str">
        <f>IFERROR(IF($E597="","",IF($Y597&gt;$E597,($E597/$Y597)-1,"")),"")</f>
      </c>
      <c r="AA597" s="159" t="str">
        <f t="shared" si="157"/>
        <v/>
      </c>
      <c r="AB597" s="160" t="str">
        <f>IFERROR(IF($F597="","",VLOOKUP($F597,'Data Mercado'!$A$7:$I$300,9,0)),"ND")</f>
      </c>
      <c r="AC597" s="161" t="str">
        <f>IFERROR(IF($E597="","",IF($AB597&gt;$E597,($E597/$AB597)-1,"")),"")</f>
      </c>
      <c r="AD597" s="159" t="str">
        <f t="shared" si="159"/>
        <v/>
      </c>
    </row>
    <row r="598" spans="1:30" s="162" customFormat="1" ht="19" customHeight="1">
      <c r="A598" s="164"/>
      <c r="B598" s="165"/>
      <c r="C598" s="143"/>
      <c r="D598" s="143"/>
      <c r="E598" s="196"/>
      <c r="F598" s="160"/>
      <c r="G598" s="160" t="str">
        <f>IFERROR(IF($F598="","",VLOOKUP($F598,'Data Mercado'!$A$7:$I$300,2,0)),"ND")</f>
      </c>
      <c r="H598" s="161" t="str">
        <f>IFERROR(IF($E598="","",IF($G598&gt;$E598,($E598/$G598)-1,"")),"")</f>
      </c>
      <c r="I598" s="159" t="str">
        <f t="shared" si="145"/>
        <v/>
      </c>
      <c r="J598" s="160" t="str">
        <f>IFERROR(IF($F598="","",VLOOKUP($F598,'Data Mercado'!$A$7:$I$300,3,0)),"ND")</f>
      </c>
      <c r="K598" s="161" t="str">
        <f>IFERROR(IF($E598="","",IF($J598&gt;$E598,($E598/$J598)-1,"")),"")</f>
      </c>
      <c r="L598" s="159" t="str">
        <f t="shared" si="147"/>
        <v/>
      </c>
      <c r="M598" s="160" t="str">
        <f>IFERROR(IF($F598="","",VLOOKUP($F598,'Data Mercado'!$A$7:$I$300,4,0)),"ND")</f>
      </c>
      <c r="N598" s="161" t="str">
        <f>IFERROR(IF($E598="","",IF($M598&gt;$E598,($E598/$M598)-1,"")),"")</f>
      </c>
      <c r="O598" s="159" t="str">
        <f t="shared" si="149"/>
        <v/>
      </c>
      <c r="P598" s="160" t="str">
        <f>IFERROR(IF($F598="","",VLOOKUP($F598,'Data Mercado'!$A$7:$I$300,5,0)),"ND")</f>
      </c>
      <c r="Q598" s="161" t="str">
        <f>IFERROR(IF($E598="","",IF($P598&gt;$E598,($E598/$P598)-1,"")),"")</f>
      </c>
      <c r="R598" s="159" t="str">
        <f t="shared" si="151"/>
        <v/>
      </c>
      <c r="S598" s="160" t="str">
        <f>IFERROR(IF($F598="","",VLOOKUP($F598,'Data Mercado'!$A$7:$I$300,6,0)),"ND")</f>
      </c>
      <c r="T598" s="161" t="str">
        <f>IFERROR(IF($E598="","",IF($S598&gt;$E598,($E598/$S598)-1,"")),"")</f>
      </c>
      <c r="U598" s="159" t="str">
        <f t="shared" si="153"/>
        <v/>
      </c>
      <c r="V598" s="160" t="str">
        <f>IFERROR(IF($F598="","",VLOOKUP($F598,'Data Mercado'!$A$7:$I$300,7,0)),"ND")</f>
      </c>
      <c r="W598" s="161" t="str">
        <f>IFERROR(IF($E598="","",IF($V598&gt;$E598,($E598/$V598)-1,"")),"")</f>
      </c>
      <c r="X598" s="159" t="str">
        <f t="shared" si="155"/>
        <v/>
      </c>
      <c r="Y598" s="160" t="str">
        <f>IFERROR(IF($F598="","",VLOOKUP($F598,'Data Mercado'!$A$7:$I$300,8,0)),"ND")</f>
      </c>
      <c r="Z598" s="161" t="str">
        <f>IFERROR(IF($E598="","",IF($Y598&gt;$E598,($E598/$Y598)-1,"")),"")</f>
      </c>
      <c r="AA598" s="159" t="str">
        <f t="shared" si="157"/>
        <v/>
      </c>
      <c r="AB598" s="160" t="str">
        <f>IFERROR(IF($F598="","",VLOOKUP($F598,'Data Mercado'!$A$7:$I$300,9,0)),"ND")</f>
      </c>
      <c r="AC598" s="161" t="str">
        <f>IFERROR(IF($E598="","",IF($AB598&gt;$E598,($E598/$AB598)-1,"")),"")</f>
      </c>
      <c r="AD598" s="159" t="str">
        <f t="shared" si="159"/>
        <v/>
      </c>
    </row>
    <row r="599" spans="1:30" s="162" customFormat="1" ht="19" customHeight="1">
      <c r="A599" s="164"/>
      <c r="B599" s="165"/>
      <c r="C599" s="143"/>
      <c r="D599" s="143"/>
      <c r="E599" s="196"/>
      <c r="F599" s="160"/>
      <c r="G599" s="160" t="str">
        <f>IFERROR(IF($F599="","",VLOOKUP($F599,'Data Mercado'!$A$7:$I$300,2,0)),"ND")</f>
      </c>
      <c r="H599" s="161" t="str">
        <f>IFERROR(IF($E599="","",IF($G599&gt;$E599,($E599/$G599)-1,"")),"")</f>
      </c>
      <c r="I599" s="159" t="str">
        <f t="shared" si="145"/>
        <v/>
      </c>
      <c r="J599" s="160" t="str">
        <f>IFERROR(IF($F599="","",VLOOKUP($F599,'Data Mercado'!$A$7:$I$300,3,0)),"ND")</f>
      </c>
      <c r="K599" s="161" t="str">
        <f>IFERROR(IF($E599="","",IF($J599&gt;$E599,($E599/$J599)-1,"")),"")</f>
      </c>
      <c r="L599" s="159" t="str">
        <f t="shared" si="147"/>
        <v/>
      </c>
      <c r="M599" s="160" t="str">
        <f>IFERROR(IF($F599="","",VLOOKUP($F599,'Data Mercado'!$A$7:$I$300,4,0)),"ND")</f>
      </c>
      <c r="N599" s="161" t="str">
        <f>IFERROR(IF($E599="","",IF($M599&gt;$E599,($E599/$M599)-1,"")),"")</f>
      </c>
      <c r="O599" s="159" t="str">
        <f t="shared" si="149"/>
        <v/>
      </c>
      <c r="P599" s="160" t="str">
        <f>IFERROR(IF($F599="","",VLOOKUP($F599,'Data Mercado'!$A$7:$I$300,5,0)),"ND")</f>
      </c>
      <c r="Q599" s="161" t="str">
        <f>IFERROR(IF($E599="","",IF($P599&gt;$E599,($E599/$P599)-1,"")),"")</f>
      </c>
      <c r="R599" s="159" t="str">
        <f t="shared" si="151"/>
        <v/>
      </c>
      <c r="S599" s="160" t="str">
        <f>IFERROR(IF($F599="","",VLOOKUP($F599,'Data Mercado'!$A$7:$I$300,6,0)),"ND")</f>
      </c>
      <c r="T599" s="161" t="str">
        <f>IFERROR(IF($E599="","",IF($S599&gt;$E599,($E599/$S599)-1,"")),"")</f>
      </c>
      <c r="U599" s="159" t="str">
        <f t="shared" si="153"/>
        <v/>
      </c>
      <c r="V599" s="160" t="str">
        <f>IFERROR(IF($F599="","",VLOOKUP($F599,'Data Mercado'!$A$7:$I$300,7,0)),"ND")</f>
      </c>
      <c r="W599" s="161" t="str">
        <f>IFERROR(IF($E599="","",IF($V599&gt;$E599,($E599/$V599)-1,"")),"")</f>
      </c>
      <c r="X599" s="159" t="str">
        <f t="shared" si="155"/>
        <v/>
      </c>
      <c r="Y599" s="160" t="str">
        <f>IFERROR(IF($F599="","",VLOOKUP($F599,'Data Mercado'!$A$7:$I$300,8,0)),"ND")</f>
      </c>
      <c r="Z599" s="161" t="str">
        <f>IFERROR(IF($E599="","",IF($Y599&gt;$E599,($E599/$Y599)-1,"")),"")</f>
      </c>
      <c r="AA599" s="159" t="str">
        <f t="shared" si="157"/>
        <v/>
      </c>
      <c r="AB599" s="160" t="str">
        <f>IFERROR(IF($F599="","",VLOOKUP($F599,'Data Mercado'!$A$7:$I$300,9,0)),"ND")</f>
      </c>
      <c r="AC599" s="161" t="str">
        <f>IFERROR(IF($E599="","",IF($AB599&gt;$E599,($E599/$AB599)-1,"")),"")</f>
      </c>
      <c r="AD599" s="159" t="str">
        <f t="shared" si="159"/>
        <v/>
      </c>
    </row>
    <row r="600" spans="1:30" s="162" customFormat="1" ht="19" customHeight="1">
      <c r="A600" s="164"/>
      <c r="B600" s="165"/>
      <c r="C600" s="143"/>
      <c r="D600" s="143"/>
      <c r="E600" s="196"/>
      <c r="F600" s="160"/>
      <c r="G600" s="160" t="str">
        <f>IFERROR(IF($F600="","",VLOOKUP($F600,'Data Mercado'!$A$7:$I$300,2,0)),"ND")</f>
      </c>
      <c r="H600" s="161" t="str">
        <f>IFERROR(IF($E600="","",IF($G600&gt;$E600,($E600/$G600)-1,"")),"")</f>
      </c>
      <c r="I600" s="159" t="str">
        <f t="shared" si="145"/>
        <v/>
      </c>
      <c r="J600" s="160" t="str">
        <f>IFERROR(IF($F600="","",VLOOKUP($F600,'Data Mercado'!$A$7:$I$300,3,0)),"ND")</f>
      </c>
      <c r="K600" s="161" t="str">
        <f>IFERROR(IF($E600="","",IF($J600&gt;$E600,($E600/$J600)-1,"")),"")</f>
      </c>
      <c r="L600" s="159" t="str">
        <f t="shared" si="147"/>
        <v/>
      </c>
      <c r="M600" s="160" t="str">
        <f>IFERROR(IF($F600="","",VLOOKUP($F600,'Data Mercado'!$A$7:$I$300,4,0)),"ND")</f>
      </c>
      <c r="N600" s="161" t="str">
        <f>IFERROR(IF($E600="","",IF($M600&gt;$E600,($E600/$M600)-1,"")),"")</f>
      </c>
      <c r="O600" s="159" t="str">
        <f t="shared" si="149"/>
        <v/>
      </c>
      <c r="P600" s="160" t="str">
        <f>IFERROR(IF($F600="","",VLOOKUP($F600,'Data Mercado'!$A$7:$I$300,5,0)),"ND")</f>
      </c>
      <c r="Q600" s="161" t="str">
        <f>IFERROR(IF($E600="","",IF($P600&gt;$E600,($E600/$P600)-1,"")),"")</f>
      </c>
      <c r="R600" s="159" t="str">
        <f t="shared" si="151"/>
        <v/>
      </c>
      <c r="S600" s="160" t="str">
        <f>IFERROR(IF($F600="","",VLOOKUP($F600,'Data Mercado'!$A$7:$I$300,6,0)),"ND")</f>
      </c>
      <c r="T600" s="161" t="str">
        <f>IFERROR(IF($E600="","",IF($S600&gt;$E600,($E600/$S600)-1,"")),"")</f>
      </c>
      <c r="U600" s="159" t="str">
        <f t="shared" si="153"/>
        <v/>
      </c>
      <c r="V600" s="160" t="str">
        <f>IFERROR(IF($F600="","",VLOOKUP($F600,'Data Mercado'!$A$7:$I$300,7,0)),"ND")</f>
      </c>
      <c r="W600" s="161" t="str">
        <f>IFERROR(IF($E600="","",IF($V600&gt;$E600,($E600/$V600)-1,"")),"")</f>
      </c>
      <c r="X600" s="159" t="str">
        <f t="shared" si="155"/>
        <v/>
      </c>
      <c r="Y600" s="160" t="str">
        <f>IFERROR(IF($F600="","",VLOOKUP($F600,'Data Mercado'!$A$7:$I$300,8,0)),"ND")</f>
      </c>
      <c r="Z600" s="161" t="str">
        <f>IFERROR(IF($E600="","",IF($Y600&gt;$E600,($E600/$Y600)-1,"")),"")</f>
      </c>
      <c r="AA600" s="159" t="str">
        <f t="shared" si="157"/>
        <v/>
      </c>
      <c r="AB600" s="160" t="str">
        <f>IFERROR(IF($F600="","",VLOOKUP($F600,'Data Mercado'!$A$7:$I$300,9,0)),"ND")</f>
      </c>
      <c r="AC600" s="161" t="str">
        <f>IFERROR(IF($E600="","",IF($AB600&gt;$E600,($E600/$AB600)-1,"")),"")</f>
      </c>
      <c r="AD600" s="159" t="str">
        <f t="shared" si="159"/>
        <v/>
      </c>
    </row>
    <row r="601" spans="1:30" s="162" customFormat="1" ht="19" customHeight="1">
      <c r="A601" s="164"/>
      <c r="B601" s="165"/>
      <c r="C601" s="143"/>
      <c r="D601" s="143"/>
      <c r="E601" s="196"/>
      <c r="F601" s="160"/>
      <c r="G601" s="160" t="str">
        <f>IFERROR(IF($F601="","",VLOOKUP($F601,'Data Mercado'!$A$7:$I$300,2,0)),"ND")</f>
      </c>
      <c r="H601" s="161" t="str">
        <f>IFERROR(IF($E601="","",IF($G601&gt;$E601,($E601/$G601)-1,"")),"")</f>
      </c>
      <c r="I601" s="159" t="str">
        <f t="shared" si="145"/>
        <v/>
      </c>
      <c r="J601" s="160" t="str">
        <f>IFERROR(IF($F601="","",VLOOKUP($F601,'Data Mercado'!$A$7:$I$300,3,0)),"ND")</f>
      </c>
      <c r="K601" s="161" t="str">
        <f>IFERROR(IF($E601="","",IF($J601&gt;$E601,($E601/$J601)-1,"")),"")</f>
      </c>
      <c r="L601" s="159" t="str">
        <f t="shared" si="147"/>
        <v/>
      </c>
      <c r="M601" s="160" t="str">
        <f>IFERROR(IF($F601="","",VLOOKUP($F601,'Data Mercado'!$A$7:$I$300,4,0)),"ND")</f>
      </c>
      <c r="N601" s="161" t="str">
        <f>IFERROR(IF($E601="","",IF($M601&gt;$E601,($E601/$M601)-1,"")),"")</f>
      </c>
      <c r="O601" s="159" t="str">
        <f t="shared" si="149"/>
        <v/>
      </c>
      <c r="P601" s="160" t="str">
        <f>IFERROR(IF($F601="","",VLOOKUP($F601,'Data Mercado'!$A$7:$I$300,5,0)),"ND")</f>
      </c>
      <c r="Q601" s="161" t="str">
        <f>IFERROR(IF($E601="","",IF($P601&gt;$E601,($E601/$P601)-1,"")),"")</f>
      </c>
      <c r="R601" s="159" t="str">
        <f t="shared" si="151"/>
        <v/>
      </c>
      <c r="S601" s="160" t="str">
        <f>IFERROR(IF($F601="","",VLOOKUP($F601,'Data Mercado'!$A$7:$I$300,6,0)),"ND")</f>
      </c>
      <c r="T601" s="161" t="str">
        <f>IFERROR(IF($E601="","",IF($S601&gt;$E601,($E601/$S601)-1,"")),"")</f>
      </c>
      <c r="U601" s="159" t="str">
        <f t="shared" si="153"/>
        <v/>
      </c>
      <c r="V601" s="160" t="str">
        <f>IFERROR(IF($F601="","",VLOOKUP($F601,'Data Mercado'!$A$7:$I$300,7,0)),"ND")</f>
      </c>
      <c r="W601" s="161" t="str">
        <f>IFERROR(IF($E601="","",IF($V601&gt;$E601,($E601/$V601)-1,"")),"")</f>
      </c>
      <c r="X601" s="159" t="str">
        <f t="shared" si="155"/>
        <v/>
      </c>
      <c r="Y601" s="160" t="str">
        <f>IFERROR(IF($F601="","",VLOOKUP($F601,'Data Mercado'!$A$7:$I$300,8,0)),"ND")</f>
      </c>
      <c r="Z601" s="161" t="str">
        <f>IFERROR(IF($E601="","",IF($Y601&gt;$E601,($E601/$Y601)-1,"")),"")</f>
      </c>
      <c r="AA601" s="159" t="str">
        <f t="shared" si="157"/>
        <v/>
      </c>
      <c r="AB601" s="160" t="str">
        <f>IFERROR(IF($F601="","",VLOOKUP($F601,'Data Mercado'!$A$7:$I$300,9,0)),"ND")</f>
      </c>
      <c r="AC601" s="161" t="str">
        <f>IFERROR(IF($E601="","",IF($AB601&gt;$E601,($E601/$AB601)-1,"")),"")</f>
      </c>
      <c r="AD601" s="159" t="str">
        <f t="shared" si="159"/>
        <v/>
      </c>
    </row>
    <row r="602" spans="1:30" s="162" customFormat="1" ht="19" customHeight="1">
      <c r="A602" s="164"/>
      <c r="B602" s="165"/>
      <c r="C602" s="143"/>
      <c r="D602" s="143"/>
      <c r="E602" s="196"/>
      <c r="F602" s="160"/>
      <c r="G602" s="160" t="str">
        <f>IFERROR(IF($F602="","",VLOOKUP($F602,'Data Mercado'!$A$7:$I$300,2,0)),"ND")</f>
      </c>
      <c r="H602" s="161" t="str">
        <f>IFERROR(IF($E602="","",IF($G602&gt;$E602,($E602/$G602)-1,"")),"")</f>
      </c>
      <c r="I602" s="159" t="str">
        <f t="shared" si="145"/>
        <v/>
      </c>
      <c r="J602" s="160" t="str">
        <f>IFERROR(IF($F602="","",VLOOKUP($F602,'Data Mercado'!$A$7:$I$300,3,0)),"ND")</f>
      </c>
      <c r="K602" s="161" t="str">
        <f>IFERROR(IF($E602="","",IF($J602&gt;$E602,($E602/$J602)-1,"")),"")</f>
      </c>
      <c r="L602" s="159" t="str">
        <f t="shared" si="147"/>
        <v/>
      </c>
      <c r="M602" s="160" t="str">
        <f>IFERROR(IF($F602="","",VLOOKUP($F602,'Data Mercado'!$A$7:$I$300,4,0)),"ND")</f>
      </c>
      <c r="N602" s="161" t="str">
        <f>IFERROR(IF($E602="","",IF($M602&gt;$E602,($E602/$M602)-1,"")),"")</f>
      </c>
      <c r="O602" s="159" t="str">
        <f t="shared" si="149"/>
        <v/>
      </c>
      <c r="P602" s="160" t="str">
        <f>IFERROR(IF($F602="","",VLOOKUP($F602,'Data Mercado'!$A$7:$I$300,5,0)),"ND")</f>
      </c>
      <c r="Q602" s="161" t="str">
        <f>IFERROR(IF($E602="","",IF($P602&gt;$E602,($E602/$P602)-1,"")),"")</f>
      </c>
      <c r="R602" s="159" t="str">
        <f t="shared" si="151"/>
        <v/>
      </c>
      <c r="S602" s="160" t="str">
        <f>IFERROR(IF($F602="","",VLOOKUP($F602,'Data Mercado'!$A$7:$I$300,6,0)),"ND")</f>
      </c>
      <c r="T602" s="161" t="str">
        <f>IFERROR(IF($E602="","",IF($S602&gt;$E602,($E602/$S602)-1,"")),"")</f>
      </c>
      <c r="U602" s="159" t="str">
        <f t="shared" si="153"/>
        <v/>
      </c>
      <c r="V602" s="160" t="str">
        <f>IFERROR(IF($F602="","",VLOOKUP($F602,'Data Mercado'!$A$7:$I$300,7,0)),"ND")</f>
      </c>
      <c r="W602" s="161" t="str">
        <f>IFERROR(IF($E602="","",IF($V602&gt;$E602,($E602/$V602)-1,"")),"")</f>
      </c>
      <c r="X602" s="159" t="str">
        <f t="shared" si="155"/>
        <v/>
      </c>
      <c r="Y602" s="160" t="str">
        <f>IFERROR(IF($F602="","",VLOOKUP($F602,'Data Mercado'!$A$7:$I$300,8,0)),"ND")</f>
      </c>
      <c r="Z602" s="161" t="str">
        <f>IFERROR(IF($E602="","",IF($Y602&gt;$E602,($E602/$Y602)-1,"")),"")</f>
      </c>
      <c r="AA602" s="159" t="str">
        <f t="shared" si="157"/>
        <v/>
      </c>
      <c r="AB602" s="160" t="str">
        <f>IFERROR(IF($F602="","",VLOOKUP($F602,'Data Mercado'!$A$7:$I$300,9,0)),"ND")</f>
      </c>
      <c r="AC602" s="161" t="str">
        <f>IFERROR(IF($E602="","",IF($AB602&gt;$E602,($E602/$AB602)-1,"")),"")</f>
      </c>
      <c r="AD602" s="159" t="str">
        <f t="shared" si="159"/>
        <v/>
      </c>
    </row>
    <row r="603" spans="1:30" s="162" customFormat="1" ht="19" customHeight="1">
      <c r="A603" s="164"/>
      <c r="B603" s="165"/>
      <c r="C603" s="143"/>
      <c r="D603" s="143"/>
      <c r="E603" s="196"/>
      <c r="F603" s="160"/>
      <c r="G603" s="160" t="str">
        <f>IFERROR(IF($F603="","",VLOOKUP($F603,'Data Mercado'!$A$7:$I$300,2,0)),"ND")</f>
      </c>
      <c r="H603" s="161" t="str">
        <f>IFERROR(IF($E603="","",IF($G603&gt;$E603,($E603/$G603)-1,"")),"")</f>
      </c>
      <c r="I603" s="159" t="str">
        <f t="shared" si="145"/>
        <v/>
      </c>
      <c r="J603" s="160" t="str">
        <f>IFERROR(IF($F603="","",VLOOKUP($F603,'Data Mercado'!$A$7:$I$300,3,0)),"ND")</f>
      </c>
      <c r="K603" s="161" t="str">
        <f>IFERROR(IF($E603="","",IF($J603&gt;$E603,($E603/$J603)-1,"")),"")</f>
      </c>
      <c r="L603" s="159" t="str">
        <f t="shared" si="147"/>
        <v/>
      </c>
      <c r="M603" s="160" t="str">
        <f>IFERROR(IF($F603="","",VLOOKUP($F603,'Data Mercado'!$A$7:$I$300,4,0)),"ND")</f>
      </c>
      <c r="N603" s="161" t="str">
        <f>IFERROR(IF($E603="","",IF($M603&gt;$E603,($E603/$M603)-1,"")),"")</f>
      </c>
      <c r="O603" s="159" t="str">
        <f t="shared" si="149"/>
        <v/>
      </c>
      <c r="P603" s="160" t="str">
        <f>IFERROR(IF($F603="","",VLOOKUP($F603,'Data Mercado'!$A$7:$I$300,5,0)),"ND")</f>
      </c>
      <c r="Q603" s="161" t="str">
        <f>IFERROR(IF($E603="","",IF($P603&gt;$E603,($E603/$P603)-1,"")),"")</f>
      </c>
      <c r="R603" s="159" t="str">
        <f t="shared" si="151"/>
        <v/>
      </c>
      <c r="S603" s="160" t="str">
        <f>IFERROR(IF($F603="","",VLOOKUP($F603,'Data Mercado'!$A$7:$I$300,6,0)),"ND")</f>
      </c>
      <c r="T603" s="161" t="str">
        <f>IFERROR(IF($E603="","",IF($S603&gt;$E603,($E603/$S603)-1,"")),"")</f>
      </c>
      <c r="U603" s="159" t="str">
        <f t="shared" si="153"/>
        <v/>
      </c>
      <c r="V603" s="160" t="str">
        <f>IFERROR(IF($F603="","",VLOOKUP($F603,'Data Mercado'!$A$7:$I$300,7,0)),"ND")</f>
      </c>
      <c r="W603" s="161" t="str">
        <f>IFERROR(IF($E603="","",IF($V603&gt;$E603,($E603/$V603)-1,"")),"")</f>
      </c>
      <c r="X603" s="159" t="str">
        <f t="shared" si="155"/>
        <v/>
      </c>
      <c r="Y603" s="160" t="str">
        <f>IFERROR(IF($F603="","",VLOOKUP($F603,'Data Mercado'!$A$7:$I$300,8,0)),"ND")</f>
      </c>
      <c r="Z603" s="161" t="str">
        <f>IFERROR(IF($E603="","",IF($Y603&gt;$E603,($E603/$Y603)-1,"")),"")</f>
      </c>
      <c r="AA603" s="159" t="str">
        <f t="shared" si="157"/>
        <v/>
      </c>
      <c r="AB603" s="160" t="str">
        <f>IFERROR(IF($F603="","",VLOOKUP($F603,'Data Mercado'!$A$7:$I$300,9,0)),"ND")</f>
      </c>
      <c r="AC603" s="161" t="str">
        <f>IFERROR(IF($E603="","",IF($AB603&gt;$E603,($E603/$AB603)-1,"")),"")</f>
      </c>
      <c r="AD603" s="159" t="str">
        <f t="shared" si="159"/>
        <v/>
      </c>
    </row>
    <row r="604" spans="1:30" s="162" customFormat="1" ht="19" customHeight="1">
      <c r="A604" s="164"/>
      <c r="B604" s="165"/>
      <c r="C604" s="143"/>
      <c r="D604" s="143"/>
      <c r="E604" s="196"/>
      <c r="F604" s="160"/>
      <c r="G604" s="160" t="str">
        <f>IFERROR(IF($F604="","",VLOOKUP($F604,'Data Mercado'!$A$7:$I$300,2,0)),"ND")</f>
      </c>
      <c r="H604" s="161" t="str">
        <f>IFERROR(IF($E604="","",IF($G604&gt;$E604,($E604/$G604)-1,"")),"")</f>
      </c>
      <c r="I604" s="159" t="str">
        <f t="shared" si="145"/>
        <v/>
      </c>
      <c r="J604" s="160" t="str">
        <f>IFERROR(IF($F604="","",VLOOKUP($F604,'Data Mercado'!$A$7:$I$300,3,0)),"ND")</f>
      </c>
      <c r="K604" s="161" t="str">
        <f>IFERROR(IF($E604="","",IF($J604&gt;$E604,($E604/$J604)-1,"")),"")</f>
      </c>
      <c r="L604" s="159" t="str">
        <f t="shared" si="147"/>
        <v/>
      </c>
      <c r="M604" s="160" t="str">
        <f>IFERROR(IF($F604="","",VLOOKUP($F604,'Data Mercado'!$A$7:$I$300,4,0)),"ND")</f>
      </c>
      <c r="N604" s="161" t="str">
        <f>IFERROR(IF($E604="","",IF($M604&gt;$E604,($E604/$M604)-1,"")),"")</f>
      </c>
      <c r="O604" s="159" t="str">
        <f t="shared" si="149"/>
        <v/>
      </c>
      <c r="P604" s="160" t="str">
        <f>IFERROR(IF($F604="","",VLOOKUP($F604,'Data Mercado'!$A$7:$I$300,5,0)),"ND")</f>
      </c>
      <c r="Q604" s="161" t="str">
        <f>IFERROR(IF($E604="","",IF($P604&gt;$E604,($E604/$P604)-1,"")),"")</f>
      </c>
      <c r="R604" s="159" t="str">
        <f t="shared" si="151"/>
        <v/>
      </c>
      <c r="S604" s="160" t="str">
        <f>IFERROR(IF($F604="","",VLOOKUP($F604,'Data Mercado'!$A$7:$I$300,6,0)),"ND")</f>
      </c>
      <c r="T604" s="161" t="str">
        <f>IFERROR(IF($E604="","",IF($S604&gt;$E604,($E604/$S604)-1,"")),"")</f>
      </c>
      <c r="U604" s="159" t="str">
        <f t="shared" si="153"/>
        <v/>
      </c>
      <c r="V604" s="160" t="str">
        <f>IFERROR(IF($F604="","",VLOOKUP($F604,'Data Mercado'!$A$7:$I$300,7,0)),"ND")</f>
      </c>
      <c r="W604" s="161" t="str">
        <f>IFERROR(IF($E604="","",IF($V604&gt;$E604,($E604/$V604)-1,"")),"")</f>
      </c>
      <c r="X604" s="159" t="str">
        <f t="shared" si="155"/>
        <v/>
      </c>
      <c r="Y604" s="160" t="str">
        <f>IFERROR(IF($F604="","",VLOOKUP($F604,'Data Mercado'!$A$7:$I$300,8,0)),"ND")</f>
      </c>
      <c r="Z604" s="161" t="str">
        <f>IFERROR(IF($E604="","",IF($Y604&gt;$E604,($E604/$Y604)-1,"")),"")</f>
      </c>
      <c r="AA604" s="159" t="str">
        <f t="shared" si="157"/>
        <v/>
      </c>
      <c r="AB604" s="160" t="str">
        <f>IFERROR(IF($F604="","",VLOOKUP($F604,'Data Mercado'!$A$7:$I$300,9,0)),"ND")</f>
      </c>
      <c r="AC604" s="161" t="str">
        <f>IFERROR(IF($E604="","",IF($AB604&gt;$E604,($E604/$AB604)-1,"")),"")</f>
      </c>
      <c r="AD604" s="159" t="str">
        <f t="shared" si="159"/>
        <v/>
      </c>
    </row>
    <row r="605" spans="1:30" s="162" customFormat="1" ht="19" customHeight="1">
      <c r="A605" s="164"/>
      <c r="B605" s="165"/>
      <c r="C605" s="143"/>
      <c r="D605" s="143"/>
      <c r="E605" s="196"/>
      <c r="F605" s="160"/>
      <c r="G605" s="160" t="str">
        <f>IFERROR(IF($F605="","",VLOOKUP($F605,'Data Mercado'!$A$7:$I$300,2,0)),"ND")</f>
      </c>
      <c r="H605" s="161" t="str">
        <f>IFERROR(IF($E605="","",IF($G605&gt;$E605,($E605/$G605)-1,"")),"")</f>
      </c>
      <c r="I605" s="159" t="str">
        <f t="shared" si="145"/>
        <v/>
      </c>
      <c r="J605" s="160" t="str">
        <f>IFERROR(IF($F605="","",VLOOKUP($F605,'Data Mercado'!$A$7:$I$300,3,0)),"ND")</f>
      </c>
      <c r="K605" s="161" t="str">
        <f>IFERROR(IF($E605="","",IF($J605&gt;$E605,($E605/$J605)-1,"")),"")</f>
      </c>
      <c r="L605" s="159" t="str">
        <f t="shared" si="147"/>
        <v/>
      </c>
      <c r="M605" s="160" t="str">
        <f>IFERROR(IF($F605="","",VLOOKUP($F605,'Data Mercado'!$A$7:$I$300,4,0)),"ND")</f>
      </c>
      <c r="N605" s="161" t="str">
        <f>IFERROR(IF($E605="","",IF($M605&gt;$E605,($E605/$M605)-1,"")),"")</f>
      </c>
      <c r="O605" s="159" t="str">
        <f t="shared" si="149"/>
        <v/>
      </c>
      <c r="P605" s="160" t="str">
        <f>IFERROR(IF($F605="","",VLOOKUP($F605,'Data Mercado'!$A$7:$I$300,5,0)),"ND")</f>
      </c>
      <c r="Q605" s="161" t="str">
        <f>IFERROR(IF($E605="","",IF($P605&gt;$E605,($E605/$P605)-1,"")),"")</f>
      </c>
      <c r="R605" s="159" t="str">
        <f t="shared" si="151"/>
        <v/>
      </c>
      <c r="S605" s="160" t="str">
        <f>IFERROR(IF($F605="","",VLOOKUP($F605,'Data Mercado'!$A$7:$I$300,6,0)),"ND")</f>
      </c>
      <c r="T605" s="161" t="str">
        <f>IFERROR(IF($E605="","",IF($S605&gt;$E605,($E605/$S605)-1,"")),"")</f>
      </c>
      <c r="U605" s="159" t="str">
        <f t="shared" si="153"/>
        <v/>
      </c>
      <c r="V605" s="160" t="str">
        <f>IFERROR(IF($F605="","",VLOOKUP($F605,'Data Mercado'!$A$7:$I$300,7,0)),"ND")</f>
      </c>
      <c r="W605" s="161" t="str">
        <f>IFERROR(IF($E605="","",IF($V605&gt;$E605,($E605/$V605)-1,"")),"")</f>
      </c>
      <c r="X605" s="159" t="str">
        <f t="shared" si="155"/>
        <v/>
      </c>
      <c r="Y605" s="160" t="str">
        <f>IFERROR(IF($F605="","",VLOOKUP($F605,'Data Mercado'!$A$7:$I$300,8,0)),"ND")</f>
      </c>
      <c r="Z605" s="161" t="str">
        <f>IFERROR(IF($E605="","",IF($Y605&gt;$E605,($E605/$Y605)-1,"")),"")</f>
      </c>
      <c r="AA605" s="159" t="str">
        <f t="shared" si="157"/>
        <v/>
      </c>
      <c r="AB605" s="160" t="str">
        <f>IFERROR(IF($F605="","",VLOOKUP($F605,'Data Mercado'!$A$7:$I$300,9,0)),"ND")</f>
      </c>
      <c r="AC605" s="161" t="str">
        <f>IFERROR(IF($E605="","",IF($AB605&gt;$E605,($E605/$AB605)-1,"")),"")</f>
      </c>
      <c r="AD605" s="159" t="str">
        <f t="shared" si="159"/>
        <v/>
      </c>
    </row>
    <row r="606" spans="1:30" s="162" customFormat="1" ht="19" customHeight="1">
      <c r="A606" s="164"/>
      <c r="B606" s="165"/>
      <c r="C606" s="143"/>
      <c r="D606" s="143"/>
      <c r="E606" s="196"/>
      <c r="F606" s="160"/>
      <c r="G606" s="160" t="str">
        <f>IFERROR(IF($F606="","",VLOOKUP($F606,'Data Mercado'!$A$7:$I$300,2,0)),"ND")</f>
      </c>
      <c r="H606" s="161" t="str">
        <f>IFERROR(IF($E606="","",IF($G606&gt;$E606,($E606/$G606)-1,"")),"")</f>
      </c>
      <c r="I606" s="159" t="str">
        <f t="shared" si="145"/>
        <v/>
      </c>
      <c r="J606" s="160" t="str">
        <f>IFERROR(IF($F606="","",VLOOKUP($F606,'Data Mercado'!$A$7:$I$300,3,0)),"ND")</f>
      </c>
      <c r="K606" s="161" t="str">
        <f>IFERROR(IF($E606="","",IF($J606&gt;$E606,($E606/$J606)-1,"")),"")</f>
      </c>
      <c r="L606" s="159" t="str">
        <f t="shared" si="147"/>
        <v/>
      </c>
      <c r="M606" s="160" t="str">
        <f>IFERROR(IF($F606="","",VLOOKUP($F606,'Data Mercado'!$A$7:$I$300,4,0)),"ND")</f>
      </c>
      <c r="N606" s="161" t="str">
        <f>IFERROR(IF($E606="","",IF($M606&gt;$E606,($E606/$M606)-1,"")),"")</f>
      </c>
      <c r="O606" s="159" t="str">
        <f t="shared" si="149"/>
        <v/>
      </c>
      <c r="P606" s="160" t="str">
        <f>IFERROR(IF($F606="","",VLOOKUP($F606,'Data Mercado'!$A$7:$I$300,5,0)),"ND")</f>
      </c>
      <c r="Q606" s="161" t="str">
        <f>IFERROR(IF($E606="","",IF($P606&gt;$E606,($E606/$P606)-1,"")),"")</f>
      </c>
      <c r="R606" s="159" t="str">
        <f t="shared" si="151"/>
        <v/>
      </c>
      <c r="S606" s="160" t="str">
        <f>IFERROR(IF($F606="","",VLOOKUP($F606,'Data Mercado'!$A$7:$I$300,6,0)),"ND")</f>
      </c>
      <c r="T606" s="161" t="str">
        <f>IFERROR(IF($E606="","",IF($S606&gt;$E606,($E606/$S606)-1,"")),"")</f>
      </c>
      <c r="U606" s="159" t="str">
        <f t="shared" si="153"/>
        <v/>
      </c>
      <c r="V606" s="160" t="str">
        <f>IFERROR(IF($F606="","",VLOOKUP($F606,'Data Mercado'!$A$7:$I$300,7,0)),"ND")</f>
      </c>
      <c r="W606" s="161" t="str">
        <f>IFERROR(IF($E606="","",IF($V606&gt;$E606,($E606/$V606)-1,"")),"")</f>
      </c>
      <c r="X606" s="159" t="str">
        <f t="shared" si="155"/>
        <v/>
      </c>
      <c r="Y606" s="160" t="str">
        <f>IFERROR(IF($F606="","",VLOOKUP($F606,'Data Mercado'!$A$7:$I$300,8,0)),"ND")</f>
      </c>
      <c r="Z606" s="161" t="str">
        <f>IFERROR(IF($E606="","",IF($Y606&gt;$E606,($E606/$Y606)-1,"")),"")</f>
      </c>
      <c r="AA606" s="159" t="str">
        <f t="shared" si="157"/>
        <v/>
      </c>
      <c r="AB606" s="160" t="str">
        <f>IFERROR(IF($F606="","",VLOOKUP($F606,'Data Mercado'!$A$7:$I$300,9,0)),"ND")</f>
      </c>
      <c r="AC606" s="161" t="str">
        <f>IFERROR(IF($E606="","",IF($AB606&gt;$E606,($E606/$AB606)-1,"")),"")</f>
      </c>
      <c r="AD606" s="159" t="str">
        <f t="shared" si="159"/>
        <v/>
      </c>
    </row>
    <row r="607" spans="1:30" s="162" customFormat="1" ht="19" customHeight="1">
      <c r="A607" s="164"/>
      <c r="B607" s="165"/>
      <c r="C607" s="143"/>
      <c r="D607" s="143"/>
      <c r="E607" s="196"/>
      <c r="F607" s="160"/>
      <c r="G607" s="160" t="str">
        <f>IFERROR(IF($F607="","",VLOOKUP($F607,'Data Mercado'!$A$7:$I$300,2,0)),"ND")</f>
      </c>
      <c r="H607" s="161" t="str">
        <f>IFERROR(IF($E607="","",IF($G607&gt;$E607,($E607/$G607)-1,"")),"")</f>
      </c>
      <c r="I607" s="159" t="str">
        <f t="shared" si="145"/>
        <v/>
      </c>
      <c r="J607" s="160" t="str">
        <f>IFERROR(IF($F607="","",VLOOKUP($F607,'Data Mercado'!$A$7:$I$300,3,0)),"ND")</f>
      </c>
      <c r="K607" s="161" t="str">
        <f>IFERROR(IF($E607="","",IF($J607&gt;$E607,($E607/$J607)-1,"")),"")</f>
      </c>
      <c r="L607" s="159" t="str">
        <f t="shared" si="147"/>
        <v/>
      </c>
      <c r="M607" s="160" t="str">
        <f>IFERROR(IF($F607="","",VLOOKUP($F607,'Data Mercado'!$A$7:$I$300,4,0)),"ND")</f>
      </c>
      <c r="N607" s="161" t="str">
        <f>IFERROR(IF($E607="","",IF($M607&gt;$E607,($E607/$M607)-1,"")),"")</f>
      </c>
      <c r="O607" s="159" t="str">
        <f t="shared" si="149"/>
        <v/>
      </c>
      <c r="P607" s="160" t="str">
        <f>IFERROR(IF($F607="","",VLOOKUP($F607,'Data Mercado'!$A$7:$I$300,5,0)),"ND")</f>
      </c>
      <c r="Q607" s="161" t="str">
        <f>IFERROR(IF($E607="","",IF($P607&gt;$E607,($E607/$P607)-1,"")),"")</f>
      </c>
      <c r="R607" s="159" t="str">
        <f t="shared" si="151"/>
        <v/>
      </c>
      <c r="S607" s="160" t="str">
        <f>IFERROR(IF($F607="","",VLOOKUP($F607,'Data Mercado'!$A$7:$I$300,6,0)),"ND")</f>
      </c>
      <c r="T607" s="161" t="str">
        <f>IFERROR(IF($E607="","",IF($S607&gt;$E607,($E607/$S607)-1,"")),"")</f>
      </c>
      <c r="U607" s="159" t="str">
        <f t="shared" si="153"/>
        <v/>
      </c>
      <c r="V607" s="160" t="str">
        <f>IFERROR(IF($F607="","",VLOOKUP($F607,'Data Mercado'!$A$7:$I$300,7,0)),"ND")</f>
      </c>
      <c r="W607" s="161" t="str">
        <f>IFERROR(IF($E607="","",IF($V607&gt;$E607,($E607/$V607)-1,"")),"")</f>
      </c>
      <c r="X607" s="159" t="str">
        <f t="shared" si="155"/>
        <v/>
      </c>
      <c r="Y607" s="160" t="str">
        <f>IFERROR(IF($F607="","",VLOOKUP($F607,'Data Mercado'!$A$7:$I$300,8,0)),"ND")</f>
      </c>
      <c r="Z607" s="161" t="str">
        <f>IFERROR(IF($E607="","",IF($Y607&gt;$E607,($E607/$Y607)-1,"")),"")</f>
      </c>
      <c r="AA607" s="159" t="str">
        <f t="shared" si="157"/>
        <v/>
      </c>
      <c r="AB607" s="160" t="str">
        <f>IFERROR(IF($F607="","",VLOOKUP($F607,'Data Mercado'!$A$7:$I$300,9,0)),"ND")</f>
      </c>
      <c r="AC607" s="161" t="str">
        <f>IFERROR(IF($E607="","",IF($AB607&gt;$E607,($E607/$AB607)-1,"")),"")</f>
      </c>
      <c r="AD607" s="159" t="str">
        <f t="shared" si="159"/>
        <v/>
      </c>
    </row>
    <row r="608" spans="1:30" s="162" customFormat="1" ht="19" customHeight="1">
      <c r="A608" s="164"/>
      <c r="B608" s="165"/>
      <c r="C608" s="143"/>
      <c r="D608" s="143"/>
      <c r="E608" s="196"/>
      <c r="F608" s="160"/>
      <c r="G608" s="160" t="str">
        <f>IFERROR(IF($F608="","",VLOOKUP($F608,'Data Mercado'!$A$7:$I$300,2,0)),"ND")</f>
      </c>
      <c r="H608" s="161" t="str">
        <f>IFERROR(IF($E608="","",IF($G608&gt;$E608,($E608/$G608)-1,"")),"")</f>
      </c>
      <c r="I608" s="159" t="str">
        <f t="shared" si="145"/>
        <v/>
      </c>
      <c r="J608" s="160" t="str">
        <f>IFERROR(IF($F608="","",VLOOKUP($F608,'Data Mercado'!$A$7:$I$300,3,0)),"ND")</f>
      </c>
      <c r="K608" s="161" t="str">
        <f>IFERROR(IF($E608="","",IF($J608&gt;$E608,($E608/$J608)-1,"")),"")</f>
      </c>
      <c r="L608" s="159" t="str">
        <f t="shared" si="147"/>
        <v/>
      </c>
      <c r="M608" s="160" t="str">
        <f>IFERROR(IF($F608="","",VLOOKUP($F608,'Data Mercado'!$A$7:$I$300,4,0)),"ND")</f>
      </c>
      <c r="N608" s="161" t="str">
        <f>IFERROR(IF($E608="","",IF($M608&gt;$E608,($E608/$M608)-1,"")),"")</f>
      </c>
      <c r="O608" s="159" t="str">
        <f t="shared" si="149"/>
        <v/>
      </c>
      <c r="P608" s="160" t="str">
        <f>IFERROR(IF($F608="","",VLOOKUP($F608,'Data Mercado'!$A$7:$I$300,5,0)),"ND")</f>
      </c>
      <c r="Q608" s="161" t="str">
        <f>IFERROR(IF($E608="","",IF($P608&gt;$E608,($E608/$P608)-1,"")),"")</f>
      </c>
      <c r="R608" s="159" t="str">
        <f t="shared" si="151"/>
        <v/>
      </c>
      <c r="S608" s="160" t="str">
        <f>IFERROR(IF($F608="","",VLOOKUP($F608,'Data Mercado'!$A$7:$I$300,6,0)),"ND")</f>
      </c>
      <c r="T608" s="161" t="str">
        <f>IFERROR(IF($E608="","",IF($S608&gt;$E608,($E608/$S608)-1,"")),"")</f>
      </c>
      <c r="U608" s="159" t="str">
        <f t="shared" si="153"/>
        <v/>
      </c>
      <c r="V608" s="160" t="str">
        <f>IFERROR(IF($F608="","",VLOOKUP($F608,'Data Mercado'!$A$7:$I$300,7,0)),"ND")</f>
      </c>
      <c r="W608" s="161" t="str">
        <f>IFERROR(IF($E608="","",IF($V608&gt;$E608,($E608/$V608)-1,"")),"")</f>
      </c>
      <c r="X608" s="159" t="str">
        <f t="shared" si="155"/>
        <v/>
      </c>
      <c r="Y608" s="160" t="str">
        <f>IFERROR(IF($F608="","",VLOOKUP($F608,'Data Mercado'!$A$7:$I$300,8,0)),"ND")</f>
      </c>
      <c r="Z608" s="161" t="str">
        <f>IFERROR(IF($E608="","",IF($Y608&gt;$E608,($E608/$Y608)-1,"")),"")</f>
      </c>
      <c r="AA608" s="159" t="str">
        <f t="shared" si="157"/>
        <v/>
      </c>
      <c r="AB608" s="160" t="str">
        <f>IFERROR(IF($F608="","",VLOOKUP($F608,'Data Mercado'!$A$7:$I$300,9,0)),"ND")</f>
      </c>
      <c r="AC608" s="161" t="str">
        <f>IFERROR(IF($E608="","",IF($AB608&gt;$E608,($E608/$AB608)-1,"")),"")</f>
      </c>
      <c r="AD608" s="159" t="str">
        <f t="shared" si="159"/>
        <v/>
      </c>
    </row>
    <row r="609" spans="1:30" s="162" customFormat="1" ht="19" customHeight="1">
      <c r="A609" s="164"/>
      <c r="B609" s="165"/>
      <c r="C609" s="143"/>
      <c r="D609" s="143"/>
      <c r="E609" s="196"/>
      <c r="F609" s="160"/>
      <c r="G609" s="160" t="str">
        <f>IFERROR(IF($F609="","",VLOOKUP($F609,'Data Mercado'!$A$7:$I$300,2,0)),"ND")</f>
      </c>
      <c r="H609" s="161" t="str">
        <f>IFERROR(IF($E609="","",IF($G609&gt;$E609,($E609/$G609)-1,"")),"")</f>
      </c>
      <c r="I609" s="159" t="str">
        <f t="shared" si="145"/>
        <v/>
      </c>
      <c r="J609" s="160" t="str">
        <f>IFERROR(IF($F609="","",VLOOKUP($F609,'Data Mercado'!$A$7:$I$300,3,0)),"ND")</f>
      </c>
      <c r="K609" s="161" t="str">
        <f>IFERROR(IF($E609="","",IF($J609&gt;$E609,($E609/$J609)-1,"")),"")</f>
      </c>
      <c r="L609" s="159" t="str">
        <f t="shared" si="147"/>
        <v/>
      </c>
      <c r="M609" s="160" t="str">
        <f>IFERROR(IF($F609="","",VLOOKUP($F609,'Data Mercado'!$A$7:$I$300,4,0)),"ND")</f>
      </c>
      <c r="N609" s="161" t="str">
        <f>IFERROR(IF($E609="","",IF($M609&gt;$E609,($E609/$M609)-1,"")),"")</f>
      </c>
      <c r="O609" s="159" t="str">
        <f t="shared" si="149"/>
        <v/>
      </c>
      <c r="P609" s="160" t="str">
        <f>IFERROR(IF($F609="","",VLOOKUP($F609,'Data Mercado'!$A$7:$I$300,5,0)),"ND")</f>
      </c>
      <c r="Q609" s="161" t="str">
        <f>IFERROR(IF($E609="","",IF($P609&gt;$E609,($E609/$P609)-1,"")),"")</f>
      </c>
      <c r="R609" s="159" t="str">
        <f t="shared" si="151"/>
        <v/>
      </c>
      <c r="S609" s="160" t="str">
        <f>IFERROR(IF($F609="","",VLOOKUP($F609,'Data Mercado'!$A$7:$I$300,6,0)),"ND")</f>
      </c>
      <c r="T609" s="161" t="str">
        <f>IFERROR(IF($E609="","",IF($S609&gt;$E609,($E609/$S609)-1,"")),"")</f>
      </c>
      <c r="U609" s="159" t="str">
        <f t="shared" si="153"/>
        <v/>
      </c>
      <c r="V609" s="160" t="str">
        <f>IFERROR(IF($F609="","",VLOOKUP($F609,'Data Mercado'!$A$7:$I$300,7,0)),"ND")</f>
      </c>
      <c r="W609" s="161" t="str">
        <f>IFERROR(IF($E609="","",IF($V609&gt;$E609,($E609/$V609)-1,"")),"")</f>
      </c>
      <c r="X609" s="159" t="str">
        <f t="shared" si="155"/>
        <v/>
      </c>
      <c r="Y609" s="160" t="str">
        <f>IFERROR(IF($F609="","",VLOOKUP($F609,'Data Mercado'!$A$7:$I$300,8,0)),"ND")</f>
      </c>
      <c r="Z609" s="161" t="str">
        <f>IFERROR(IF($E609="","",IF($Y609&gt;$E609,($E609/$Y609)-1,"")),"")</f>
      </c>
      <c r="AA609" s="159" t="str">
        <f t="shared" si="157"/>
        <v/>
      </c>
      <c r="AB609" s="160" t="str">
        <f>IFERROR(IF($F609="","",VLOOKUP($F609,'Data Mercado'!$A$7:$I$300,9,0)),"ND")</f>
      </c>
      <c r="AC609" s="161" t="str">
        <f>IFERROR(IF($E609="","",IF($AB609&gt;$E609,($E609/$AB609)-1,"")),"")</f>
      </c>
      <c r="AD609" s="159" t="str">
        <f t="shared" si="159"/>
        <v/>
      </c>
    </row>
    <row r="610" spans="1:30" s="162" customFormat="1" ht="19" customHeight="1">
      <c r="A610" s="164"/>
      <c r="B610" s="165"/>
      <c r="C610" s="143"/>
      <c r="D610" s="143"/>
      <c r="E610" s="196"/>
      <c r="F610" s="160"/>
      <c r="G610" s="160" t="str">
        <f>IFERROR(IF($F610="","",VLOOKUP($F610,'Data Mercado'!$A$7:$I$300,2,0)),"ND")</f>
      </c>
      <c r="H610" s="161" t="str">
        <f>IFERROR(IF($E610="","",IF($G610&gt;$E610,($E610/$G610)-1,"")),"")</f>
      </c>
      <c r="I610" s="159" t="str">
        <f t="shared" si="145"/>
        <v/>
      </c>
      <c r="J610" s="160" t="str">
        <f>IFERROR(IF($F610="","",VLOOKUP($F610,'Data Mercado'!$A$7:$I$300,3,0)),"ND")</f>
      </c>
      <c r="K610" s="161" t="str">
        <f>IFERROR(IF($E610="","",IF($J610&gt;$E610,($E610/$J610)-1,"")),"")</f>
      </c>
      <c r="L610" s="159" t="str">
        <f t="shared" si="147"/>
        <v/>
      </c>
      <c r="M610" s="160" t="str">
        <f>IFERROR(IF($F610="","",VLOOKUP($F610,'Data Mercado'!$A$7:$I$300,4,0)),"ND")</f>
      </c>
      <c r="N610" s="161" t="str">
        <f>IFERROR(IF($E610="","",IF($M610&gt;$E610,($E610/$M610)-1,"")),"")</f>
      </c>
      <c r="O610" s="159" t="str">
        <f t="shared" si="149"/>
        <v/>
      </c>
      <c r="P610" s="160" t="str">
        <f>IFERROR(IF($F610="","",VLOOKUP($F610,'Data Mercado'!$A$7:$I$300,5,0)),"ND")</f>
      </c>
      <c r="Q610" s="161" t="str">
        <f>IFERROR(IF($E610="","",IF($P610&gt;$E610,($E610/$P610)-1,"")),"")</f>
      </c>
      <c r="R610" s="159" t="str">
        <f t="shared" si="151"/>
        <v/>
      </c>
      <c r="S610" s="160" t="str">
        <f>IFERROR(IF($F610="","",VLOOKUP($F610,'Data Mercado'!$A$7:$I$300,6,0)),"ND")</f>
      </c>
      <c r="T610" s="161" t="str">
        <f>IFERROR(IF($E610="","",IF($S610&gt;$E610,($E610/$S610)-1,"")),"")</f>
      </c>
      <c r="U610" s="159" t="str">
        <f t="shared" si="153"/>
        <v/>
      </c>
      <c r="V610" s="160" t="str">
        <f>IFERROR(IF($F610="","",VLOOKUP($F610,'Data Mercado'!$A$7:$I$300,7,0)),"ND")</f>
      </c>
      <c r="W610" s="161" t="str">
        <f>IFERROR(IF($E610="","",IF($V610&gt;$E610,($E610/$V610)-1,"")),"")</f>
      </c>
      <c r="X610" s="159" t="str">
        <f t="shared" si="155"/>
        <v/>
      </c>
      <c r="Y610" s="160" t="str">
        <f>IFERROR(IF($F610="","",VLOOKUP($F610,'Data Mercado'!$A$7:$I$300,8,0)),"ND")</f>
      </c>
      <c r="Z610" s="161" t="str">
        <f>IFERROR(IF($E610="","",IF($Y610&gt;$E610,($E610/$Y610)-1,"")),"")</f>
      </c>
      <c r="AA610" s="159" t="str">
        <f t="shared" si="157"/>
        <v/>
      </c>
      <c r="AB610" s="160" t="str">
        <f>IFERROR(IF($F610="","",VLOOKUP($F610,'Data Mercado'!$A$7:$I$300,9,0)),"ND")</f>
      </c>
      <c r="AC610" s="161" t="str">
        <f>IFERROR(IF($E610="","",IF($AB610&gt;$E610,($E610/$AB610)-1,"")),"")</f>
      </c>
      <c r="AD610" s="159" t="str">
        <f t="shared" si="159"/>
        <v/>
      </c>
    </row>
    <row r="611" spans="1:30" s="162" customFormat="1" ht="19" customHeight="1">
      <c r="A611" s="164"/>
      <c r="B611" s="165"/>
      <c r="C611" s="143"/>
      <c r="D611" s="143"/>
      <c r="E611" s="196"/>
      <c r="F611" s="160"/>
      <c r="G611" s="160" t="str">
        <f>IFERROR(IF($F611="","",VLOOKUP($F611,'Data Mercado'!$A$7:$I$300,2,0)),"ND")</f>
      </c>
      <c r="H611" s="161" t="str">
        <f>IFERROR(IF($E611="","",IF($G611&gt;$E611,($E611/$G611)-1,"")),"")</f>
      </c>
      <c r="I611" s="159" t="str">
        <f t="shared" si="145"/>
        <v/>
      </c>
      <c r="J611" s="160" t="str">
        <f>IFERROR(IF($F611="","",VLOOKUP($F611,'Data Mercado'!$A$7:$I$300,3,0)),"ND")</f>
      </c>
      <c r="K611" s="161" t="str">
        <f>IFERROR(IF($E611="","",IF($J611&gt;$E611,($E611/$J611)-1,"")),"")</f>
      </c>
      <c r="L611" s="159" t="str">
        <f t="shared" si="147"/>
        <v/>
      </c>
      <c r="M611" s="160" t="str">
        <f>IFERROR(IF($F611="","",VLOOKUP($F611,'Data Mercado'!$A$7:$I$300,4,0)),"ND")</f>
      </c>
      <c r="N611" s="161" t="str">
        <f>IFERROR(IF($E611="","",IF($M611&gt;$E611,($E611/$M611)-1,"")),"")</f>
      </c>
      <c r="O611" s="159" t="str">
        <f t="shared" si="149"/>
        <v/>
      </c>
      <c r="P611" s="160" t="str">
        <f>IFERROR(IF($F611="","",VLOOKUP($F611,'Data Mercado'!$A$7:$I$300,5,0)),"ND")</f>
      </c>
      <c r="Q611" s="161" t="str">
        <f>IFERROR(IF($E611="","",IF($P611&gt;$E611,($E611/$P611)-1,"")),"")</f>
      </c>
      <c r="R611" s="159" t="str">
        <f t="shared" si="151"/>
        <v/>
      </c>
      <c r="S611" s="160" t="str">
        <f>IFERROR(IF($F611="","",VLOOKUP($F611,'Data Mercado'!$A$7:$I$300,6,0)),"ND")</f>
      </c>
      <c r="T611" s="161" t="str">
        <f>IFERROR(IF($E611="","",IF($S611&gt;$E611,($E611/$S611)-1,"")),"")</f>
      </c>
      <c r="U611" s="159" t="str">
        <f t="shared" si="153"/>
        <v/>
      </c>
      <c r="V611" s="160" t="str">
        <f>IFERROR(IF($F611="","",VLOOKUP($F611,'Data Mercado'!$A$7:$I$300,7,0)),"ND")</f>
      </c>
      <c r="W611" s="161" t="str">
        <f>IFERROR(IF($E611="","",IF($V611&gt;$E611,($E611/$V611)-1,"")),"")</f>
      </c>
      <c r="X611" s="159" t="str">
        <f t="shared" si="155"/>
        <v/>
      </c>
      <c r="Y611" s="160" t="str">
        <f>IFERROR(IF($F611="","",VLOOKUP($F611,'Data Mercado'!$A$7:$I$300,8,0)),"ND")</f>
      </c>
      <c r="Z611" s="161" t="str">
        <f>IFERROR(IF($E611="","",IF($Y611&gt;$E611,($E611/$Y611)-1,"")),"")</f>
      </c>
      <c r="AA611" s="159" t="str">
        <f t="shared" si="157"/>
        <v/>
      </c>
      <c r="AB611" s="160" t="str">
        <f>IFERROR(IF($F611="","",VLOOKUP($F611,'Data Mercado'!$A$7:$I$300,9,0)),"ND")</f>
      </c>
      <c r="AC611" s="161" t="str">
        <f>IFERROR(IF($E611="","",IF($AB611&gt;$E611,($E611/$AB611)-1,"")),"")</f>
      </c>
      <c r="AD611" s="159" t="str">
        <f t="shared" si="159"/>
        <v/>
      </c>
    </row>
    <row r="612" spans="1:30" s="162" customFormat="1" ht="19" customHeight="1">
      <c r="A612" s="164"/>
      <c r="B612" s="165"/>
      <c r="C612" s="143"/>
      <c r="D612" s="143"/>
      <c r="E612" s="196"/>
      <c r="F612" s="160"/>
      <c r="G612" s="160" t="str">
        <f>IFERROR(IF($F612="","",VLOOKUP($F612,'Data Mercado'!$A$7:$I$300,2,0)),"ND")</f>
      </c>
      <c r="H612" s="161" t="str">
        <f>IFERROR(IF($E612="","",IF($G612&gt;$E612,($E612/$G612)-1,"")),"")</f>
      </c>
      <c r="I612" s="159" t="str">
        <f t="shared" si="145"/>
        <v/>
      </c>
      <c r="J612" s="160" t="str">
        <f>IFERROR(IF($F612="","",VLOOKUP($F612,'Data Mercado'!$A$7:$I$300,3,0)),"ND")</f>
      </c>
      <c r="K612" s="161" t="str">
        <f>IFERROR(IF($E612="","",IF($J612&gt;$E612,($E612/$J612)-1,"")),"")</f>
      </c>
      <c r="L612" s="159" t="str">
        <f t="shared" si="147"/>
        <v/>
      </c>
      <c r="M612" s="160" t="str">
        <f>IFERROR(IF($F612="","",VLOOKUP($F612,'Data Mercado'!$A$7:$I$300,4,0)),"ND")</f>
      </c>
      <c r="N612" s="161" t="str">
        <f>IFERROR(IF($E612="","",IF($M612&gt;$E612,($E612/$M612)-1,"")),"")</f>
      </c>
      <c r="O612" s="159" t="str">
        <f t="shared" si="149"/>
        <v/>
      </c>
      <c r="P612" s="160" t="str">
        <f>IFERROR(IF($F612="","",VLOOKUP($F612,'Data Mercado'!$A$7:$I$300,5,0)),"ND")</f>
      </c>
      <c r="Q612" s="161" t="str">
        <f>IFERROR(IF($E612="","",IF($P612&gt;$E612,($E612/$P612)-1,"")),"")</f>
      </c>
      <c r="R612" s="159" t="str">
        <f t="shared" si="151"/>
        <v/>
      </c>
      <c r="S612" s="160" t="str">
        <f>IFERROR(IF($F612="","",VLOOKUP($F612,'Data Mercado'!$A$7:$I$300,6,0)),"ND")</f>
      </c>
      <c r="T612" s="161" t="str">
        <f>IFERROR(IF($E612="","",IF($S612&gt;$E612,($E612/$S612)-1,"")),"")</f>
      </c>
      <c r="U612" s="159" t="str">
        <f t="shared" si="153"/>
        <v/>
      </c>
      <c r="V612" s="160" t="str">
        <f>IFERROR(IF($F612="","",VLOOKUP($F612,'Data Mercado'!$A$7:$I$300,7,0)),"ND")</f>
      </c>
      <c r="W612" s="161" t="str">
        <f>IFERROR(IF($E612="","",IF($V612&gt;$E612,($E612/$V612)-1,"")),"")</f>
      </c>
      <c r="X612" s="159" t="str">
        <f t="shared" si="155"/>
        <v/>
      </c>
      <c r="Y612" s="160" t="str">
        <f>IFERROR(IF($F612="","",VLOOKUP($F612,'Data Mercado'!$A$7:$I$300,8,0)),"ND")</f>
      </c>
      <c r="Z612" s="161" t="str">
        <f>IFERROR(IF($E612="","",IF($Y612&gt;$E612,($E612/$Y612)-1,"")),"")</f>
      </c>
      <c r="AA612" s="159" t="str">
        <f t="shared" si="157"/>
        <v/>
      </c>
      <c r="AB612" s="160" t="str">
        <f>IFERROR(IF($F612="","",VLOOKUP($F612,'Data Mercado'!$A$7:$I$300,9,0)),"ND")</f>
      </c>
      <c r="AC612" s="161" t="str">
        <f>IFERROR(IF($E612="","",IF($AB612&gt;$E612,($E612/$AB612)-1,"")),"")</f>
      </c>
      <c r="AD612" s="159" t="str">
        <f t="shared" si="159"/>
        <v/>
      </c>
    </row>
    <row r="613" spans="1:30" s="162" customFormat="1" ht="19" customHeight="1">
      <c r="A613" s="164"/>
      <c r="B613" s="165"/>
      <c r="C613" s="143"/>
      <c r="D613" s="143"/>
      <c r="E613" s="196"/>
      <c r="F613" s="160"/>
      <c r="G613" s="160" t="str">
        <f>IFERROR(IF($F613="","",VLOOKUP($F613,'Data Mercado'!$A$7:$I$300,2,0)),"ND")</f>
      </c>
      <c r="H613" s="161" t="str">
        <f>IFERROR(IF($E613="","",IF($G613&gt;$E613,($E613/$G613)-1,"")),"")</f>
      </c>
      <c r="I613" s="159" t="str">
        <f t="shared" si="145"/>
        <v/>
      </c>
      <c r="J613" s="160" t="str">
        <f>IFERROR(IF($F613="","",VLOOKUP($F613,'Data Mercado'!$A$7:$I$300,3,0)),"ND")</f>
      </c>
      <c r="K613" s="161" t="str">
        <f>IFERROR(IF($E613="","",IF($J613&gt;$E613,($E613/$J613)-1,"")),"")</f>
      </c>
      <c r="L613" s="159" t="str">
        <f t="shared" si="147"/>
        <v/>
      </c>
      <c r="M613" s="160" t="str">
        <f>IFERROR(IF($F613="","",VLOOKUP($F613,'Data Mercado'!$A$7:$I$300,4,0)),"ND")</f>
      </c>
      <c r="N613" s="161" t="str">
        <f>IFERROR(IF($E613="","",IF($M613&gt;$E613,($E613/$M613)-1,"")),"")</f>
      </c>
      <c r="O613" s="159" t="str">
        <f t="shared" si="149"/>
        <v/>
      </c>
      <c r="P613" s="160" t="str">
        <f>IFERROR(IF($F613="","",VLOOKUP($F613,'Data Mercado'!$A$7:$I$300,5,0)),"ND")</f>
      </c>
      <c r="Q613" s="161" t="str">
        <f>IFERROR(IF($E613="","",IF($P613&gt;$E613,($E613/$P613)-1,"")),"")</f>
      </c>
      <c r="R613" s="159" t="str">
        <f t="shared" si="151"/>
        <v/>
      </c>
      <c r="S613" s="160" t="str">
        <f>IFERROR(IF($F613="","",VLOOKUP($F613,'Data Mercado'!$A$7:$I$300,6,0)),"ND")</f>
      </c>
      <c r="T613" s="161" t="str">
        <f>IFERROR(IF($E613="","",IF($S613&gt;$E613,($E613/$S613)-1,"")),"")</f>
      </c>
      <c r="U613" s="159" t="str">
        <f t="shared" si="153"/>
        <v/>
      </c>
      <c r="V613" s="160" t="str">
        <f>IFERROR(IF($F613="","",VLOOKUP($F613,'Data Mercado'!$A$7:$I$300,7,0)),"ND")</f>
      </c>
      <c r="W613" s="161" t="str">
        <f>IFERROR(IF($E613="","",IF($V613&gt;$E613,($E613/$V613)-1,"")),"")</f>
      </c>
      <c r="X613" s="159" t="str">
        <f t="shared" si="155"/>
        <v/>
      </c>
      <c r="Y613" s="160" t="str">
        <f>IFERROR(IF($F613="","",VLOOKUP($F613,'Data Mercado'!$A$7:$I$300,8,0)),"ND")</f>
      </c>
      <c r="Z613" s="161" t="str">
        <f>IFERROR(IF($E613="","",IF($Y613&gt;$E613,($E613/$Y613)-1,"")),"")</f>
      </c>
      <c r="AA613" s="159" t="str">
        <f t="shared" si="157"/>
        <v/>
      </c>
      <c r="AB613" s="160" t="str">
        <f>IFERROR(IF($F613="","",VLOOKUP($F613,'Data Mercado'!$A$7:$I$300,9,0)),"ND")</f>
      </c>
      <c r="AC613" s="161" t="str">
        <f>IFERROR(IF($E613="","",IF($AB613&gt;$E613,($E613/$AB613)-1,"")),"")</f>
      </c>
      <c r="AD613" s="159" t="str">
        <f t="shared" si="159"/>
        <v/>
      </c>
    </row>
    <row r="614" spans="1:30" s="162" customFormat="1" ht="19" customHeight="1">
      <c r="A614" s="164"/>
      <c r="B614" s="165"/>
      <c r="C614" s="143"/>
      <c r="D614" s="143"/>
      <c r="E614" s="196"/>
      <c r="F614" s="160"/>
      <c r="G614" s="160" t="str">
        <f>IFERROR(IF($F614="","",VLOOKUP($F614,'Data Mercado'!$A$7:$I$300,2,0)),"ND")</f>
      </c>
      <c r="H614" s="161" t="str">
        <f>IFERROR(IF($E614="","",IF($G614&gt;$E614,($E614/$G614)-1,"")),"")</f>
      </c>
      <c r="I614" s="159" t="str">
        <f t="shared" si="145"/>
        <v/>
      </c>
      <c r="J614" s="160" t="str">
        <f>IFERROR(IF($F614="","",VLOOKUP($F614,'Data Mercado'!$A$7:$I$300,3,0)),"ND")</f>
      </c>
      <c r="K614" s="161" t="str">
        <f>IFERROR(IF($E614="","",IF($J614&gt;$E614,($E614/$J614)-1,"")),"")</f>
      </c>
      <c r="L614" s="159" t="str">
        <f t="shared" si="147"/>
        <v/>
      </c>
      <c r="M614" s="160" t="str">
        <f>IFERROR(IF($F614="","",VLOOKUP($F614,'Data Mercado'!$A$7:$I$300,4,0)),"ND")</f>
      </c>
      <c r="N614" s="161" t="str">
        <f>IFERROR(IF($E614="","",IF($M614&gt;$E614,($E614/$M614)-1,"")),"")</f>
      </c>
      <c r="O614" s="159" t="str">
        <f t="shared" si="149"/>
        <v/>
      </c>
      <c r="P614" s="160" t="str">
        <f>IFERROR(IF($F614="","",VLOOKUP($F614,'Data Mercado'!$A$7:$I$300,5,0)),"ND")</f>
      </c>
      <c r="Q614" s="161" t="str">
        <f>IFERROR(IF($E614="","",IF($P614&gt;$E614,($E614/$P614)-1,"")),"")</f>
      </c>
      <c r="R614" s="159" t="str">
        <f t="shared" si="151"/>
        <v/>
      </c>
      <c r="S614" s="160" t="str">
        <f>IFERROR(IF($F614="","",VLOOKUP($F614,'Data Mercado'!$A$7:$I$300,6,0)),"ND")</f>
      </c>
      <c r="T614" s="161" t="str">
        <f>IFERROR(IF($E614="","",IF($S614&gt;$E614,($E614/$S614)-1,"")),"")</f>
      </c>
      <c r="U614" s="159" t="str">
        <f t="shared" si="153"/>
        <v/>
      </c>
      <c r="V614" s="160" t="str">
        <f>IFERROR(IF($F614="","",VLOOKUP($F614,'Data Mercado'!$A$7:$I$300,7,0)),"ND")</f>
      </c>
      <c r="W614" s="161" t="str">
        <f>IFERROR(IF($E614="","",IF($V614&gt;$E614,($E614/$V614)-1,"")),"")</f>
      </c>
      <c r="X614" s="159" t="str">
        <f t="shared" si="155"/>
        <v/>
      </c>
      <c r="Y614" s="160" t="str">
        <f>IFERROR(IF($F614="","",VLOOKUP($F614,'Data Mercado'!$A$7:$I$300,8,0)),"ND")</f>
      </c>
      <c r="Z614" s="161" t="str">
        <f>IFERROR(IF($E614="","",IF($Y614&gt;$E614,($E614/$Y614)-1,"")),"")</f>
      </c>
      <c r="AA614" s="159" t="str">
        <f t="shared" si="157"/>
        <v/>
      </c>
      <c r="AB614" s="160" t="str">
        <f>IFERROR(IF($F614="","",VLOOKUP($F614,'Data Mercado'!$A$7:$I$300,9,0)),"ND")</f>
      </c>
      <c r="AC614" s="161" t="str">
        <f>IFERROR(IF($E614="","",IF($AB614&gt;$E614,($E614/$AB614)-1,"")),"")</f>
      </c>
      <c r="AD614" s="159" t="str">
        <f t="shared" si="159"/>
        <v/>
      </c>
    </row>
    <row r="615" spans="1:30" s="162" customFormat="1" ht="19" customHeight="1">
      <c r="A615" s="164"/>
      <c r="B615" s="165"/>
      <c r="C615" s="143"/>
      <c r="D615" s="143"/>
      <c r="E615" s="196"/>
      <c r="F615" s="160"/>
      <c r="G615" s="160" t="str">
        <f>IFERROR(IF($F615="","",VLOOKUP($F615,'Data Mercado'!$A$7:$I$300,2,0)),"ND")</f>
      </c>
      <c r="H615" s="161" t="str">
        <f>IFERROR(IF($E615="","",IF($G615&gt;$E615,($E615/$G615)-1,"")),"")</f>
      </c>
      <c r="I615" s="159" t="str">
        <f t="shared" si="145"/>
        <v/>
      </c>
      <c r="J615" s="160" t="str">
        <f>IFERROR(IF($F615="","",VLOOKUP($F615,'Data Mercado'!$A$7:$I$300,3,0)),"ND")</f>
      </c>
      <c r="K615" s="161" t="str">
        <f>IFERROR(IF($E615="","",IF($J615&gt;$E615,($E615/$J615)-1,"")),"")</f>
      </c>
      <c r="L615" s="159" t="str">
        <f t="shared" si="147"/>
        <v/>
      </c>
      <c r="M615" s="160" t="str">
        <f>IFERROR(IF($F615="","",VLOOKUP($F615,'Data Mercado'!$A$7:$I$300,4,0)),"ND")</f>
      </c>
      <c r="N615" s="161" t="str">
        <f>IFERROR(IF($E615="","",IF($M615&gt;$E615,($E615/$M615)-1,"")),"")</f>
      </c>
      <c r="O615" s="159" t="str">
        <f t="shared" si="149"/>
        <v/>
      </c>
      <c r="P615" s="160" t="str">
        <f>IFERROR(IF($F615="","",VLOOKUP($F615,'Data Mercado'!$A$7:$I$300,5,0)),"ND")</f>
      </c>
      <c r="Q615" s="161" t="str">
        <f>IFERROR(IF($E615="","",IF($P615&gt;$E615,($E615/$P615)-1,"")),"")</f>
      </c>
      <c r="R615" s="159" t="str">
        <f t="shared" si="151"/>
        <v/>
      </c>
      <c r="S615" s="160" t="str">
        <f>IFERROR(IF($F615="","",VLOOKUP($F615,'Data Mercado'!$A$7:$I$300,6,0)),"ND")</f>
      </c>
      <c r="T615" s="161" t="str">
        <f>IFERROR(IF($E615="","",IF($S615&gt;$E615,($E615/$S615)-1,"")),"")</f>
      </c>
      <c r="U615" s="159" t="str">
        <f t="shared" si="153"/>
        <v/>
      </c>
      <c r="V615" s="160" t="str">
        <f>IFERROR(IF($F615="","",VLOOKUP($F615,'Data Mercado'!$A$7:$I$300,7,0)),"ND")</f>
      </c>
      <c r="W615" s="161" t="str">
        <f>IFERROR(IF($E615="","",IF($V615&gt;$E615,($E615/$V615)-1,"")),"")</f>
      </c>
      <c r="X615" s="159" t="str">
        <f t="shared" si="155"/>
        <v/>
      </c>
      <c r="Y615" s="160" t="str">
        <f>IFERROR(IF($F615="","",VLOOKUP($F615,'Data Mercado'!$A$7:$I$300,8,0)),"ND")</f>
      </c>
      <c r="Z615" s="161" t="str">
        <f>IFERROR(IF($E615="","",IF($Y615&gt;$E615,($E615/$Y615)-1,"")),"")</f>
      </c>
      <c r="AA615" s="159" t="str">
        <f t="shared" si="157"/>
        <v/>
      </c>
      <c r="AB615" s="160" t="str">
        <f>IFERROR(IF($F615="","",VLOOKUP($F615,'Data Mercado'!$A$7:$I$300,9,0)),"ND")</f>
      </c>
      <c r="AC615" s="161" t="str">
        <f>IFERROR(IF($E615="","",IF($AB615&gt;$E615,($E615/$AB615)-1,"")),"")</f>
      </c>
      <c r="AD615" s="159" t="str">
        <f t="shared" si="159"/>
        <v/>
      </c>
    </row>
    <row r="616" spans="1:30" s="162" customFormat="1" ht="19" customHeight="1">
      <c r="A616" s="164"/>
      <c r="B616" s="165"/>
      <c r="C616" s="143"/>
      <c r="D616" s="143"/>
      <c r="E616" s="196"/>
      <c r="F616" s="160"/>
      <c r="G616" s="160" t="str">
        <f>IFERROR(IF($F616="","",VLOOKUP($F616,'Data Mercado'!$A$7:$I$300,2,0)),"ND")</f>
      </c>
      <c r="H616" s="161" t="str">
        <f>IFERROR(IF($E616="","",IF($G616&gt;$E616,($E616/$G616)-1,"")),"")</f>
      </c>
      <c r="I616" s="159" t="str">
        <f t="shared" si="145"/>
        <v/>
      </c>
      <c r="J616" s="160" t="str">
        <f>IFERROR(IF($F616="","",VLOOKUP($F616,'Data Mercado'!$A$7:$I$300,3,0)),"ND")</f>
      </c>
      <c r="K616" s="161" t="str">
        <f>IFERROR(IF($E616="","",IF($J616&gt;$E616,($E616/$J616)-1,"")),"")</f>
      </c>
      <c r="L616" s="159" t="str">
        <f t="shared" si="147"/>
        <v/>
      </c>
      <c r="M616" s="160" t="str">
        <f>IFERROR(IF($F616="","",VLOOKUP($F616,'Data Mercado'!$A$7:$I$300,4,0)),"ND")</f>
      </c>
      <c r="N616" s="161" t="str">
        <f>IFERROR(IF($E616="","",IF($M616&gt;$E616,($E616/$M616)-1,"")),"")</f>
      </c>
      <c r="O616" s="159" t="str">
        <f t="shared" si="149"/>
        <v/>
      </c>
      <c r="P616" s="160" t="str">
        <f>IFERROR(IF($F616="","",VLOOKUP($F616,'Data Mercado'!$A$7:$I$300,5,0)),"ND")</f>
      </c>
      <c r="Q616" s="161" t="str">
        <f>IFERROR(IF($E616="","",IF($P616&gt;$E616,($E616/$P616)-1,"")),"")</f>
      </c>
      <c r="R616" s="159" t="str">
        <f t="shared" si="151"/>
        <v/>
      </c>
      <c r="S616" s="160" t="str">
        <f>IFERROR(IF($F616="","",VLOOKUP($F616,'Data Mercado'!$A$7:$I$300,6,0)),"ND")</f>
      </c>
      <c r="T616" s="161" t="str">
        <f>IFERROR(IF($E616="","",IF($S616&gt;$E616,($E616/$S616)-1,"")),"")</f>
      </c>
      <c r="U616" s="159" t="str">
        <f t="shared" si="153"/>
        <v/>
      </c>
      <c r="V616" s="160" t="str">
        <f>IFERROR(IF($F616="","",VLOOKUP($F616,'Data Mercado'!$A$7:$I$300,7,0)),"ND")</f>
      </c>
      <c r="W616" s="161" t="str">
        <f>IFERROR(IF($E616="","",IF($V616&gt;$E616,($E616/$V616)-1,"")),"")</f>
      </c>
      <c r="X616" s="159" t="str">
        <f t="shared" si="155"/>
        <v/>
      </c>
      <c r="Y616" s="160" t="str">
        <f>IFERROR(IF($F616="","",VLOOKUP($F616,'Data Mercado'!$A$7:$I$300,8,0)),"ND")</f>
      </c>
      <c r="Z616" s="161" t="str">
        <f>IFERROR(IF($E616="","",IF($Y616&gt;$E616,($E616/$Y616)-1,"")),"")</f>
      </c>
      <c r="AA616" s="159" t="str">
        <f t="shared" si="157"/>
        <v/>
      </c>
      <c r="AB616" s="160" t="str">
        <f>IFERROR(IF($F616="","",VLOOKUP($F616,'Data Mercado'!$A$7:$I$300,9,0)),"ND")</f>
      </c>
      <c r="AC616" s="161" t="str">
        <f>IFERROR(IF($E616="","",IF($AB616&gt;$E616,($E616/$AB616)-1,"")),"")</f>
      </c>
      <c r="AD616" s="159" t="str">
        <f t="shared" si="159"/>
        <v/>
      </c>
    </row>
    <row r="617" spans="1:30" s="162" customFormat="1" ht="19" customHeight="1">
      <c r="A617" s="164"/>
      <c r="B617" s="165"/>
      <c r="C617" s="143"/>
      <c r="D617" s="143"/>
      <c r="E617" s="196"/>
      <c r="F617" s="160"/>
      <c r="G617" s="160" t="str">
        <f>IFERROR(IF($F617="","",VLOOKUP($F617,'Data Mercado'!$A$7:$I$300,2,0)),"ND")</f>
      </c>
      <c r="H617" s="161" t="str">
        <f>IFERROR(IF($E617="","",IF($G617&gt;$E617,($E617/$G617)-1,"")),"")</f>
      </c>
      <c r="I617" s="159" t="str">
        <f t="shared" si="145"/>
        <v/>
      </c>
      <c r="J617" s="160" t="str">
        <f>IFERROR(IF($F617="","",VLOOKUP($F617,'Data Mercado'!$A$7:$I$300,3,0)),"ND")</f>
      </c>
      <c r="K617" s="161" t="str">
        <f>IFERROR(IF($E617="","",IF($J617&gt;$E617,($E617/$J617)-1,"")),"")</f>
      </c>
      <c r="L617" s="159" t="str">
        <f t="shared" si="147"/>
        <v/>
      </c>
      <c r="M617" s="160" t="str">
        <f>IFERROR(IF($F617="","",VLOOKUP($F617,'Data Mercado'!$A$7:$I$300,4,0)),"ND")</f>
      </c>
      <c r="N617" s="161" t="str">
        <f>IFERROR(IF($E617="","",IF($M617&gt;$E617,($E617/$M617)-1,"")),"")</f>
      </c>
      <c r="O617" s="159" t="str">
        <f t="shared" si="149"/>
        <v/>
      </c>
      <c r="P617" s="160" t="str">
        <f>IFERROR(IF($F617="","",VLOOKUP($F617,'Data Mercado'!$A$7:$I$300,5,0)),"ND")</f>
      </c>
      <c r="Q617" s="161" t="str">
        <f>IFERROR(IF($E617="","",IF($P617&gt;$E617,($E617/$P617)-1,"")),"")</f>
      </c>
      <c r="R617" s="159" t="str">
        <f t="shared" si="151"/>
        <v/>
      </c>
      <c r="S617" s="160" t="str">
        <f>IFERROR(IF($F617="","",VLOOKUP($F617,'Data Mercado'!$A$7:$I$300,6,0)),"ND")</f>
      </c>
      <c r="T617" s="161" t="str">
        <f>IFERROR(IF($E617="","",IF($S617&gt;$E617,($E617/$S617)-1,"")),"")</f>
      </c>
      <c r="U617" s="159" t="str">
        <f t="shared" si="153"/>
        <v/>
      </c>
      <c r="V617" s="160" t="str">
        <f>IFERROR(IF($F617="","",VLOOKUP($F617,'Data Mercado'!$A$7:$I$300,7,0)),"ND")</f>
      </c>
      <c r="W617" s="161" t="str">
        <f>IFERROR(IF($E617="","",IF($V617&gt;$E617,($E617/$V617)-1,"")),"")</f>
      </c>
      <c r="X617" s="159" t="str">
        <f t="shared" si="155"/>
        <v/>
      </c>
      <c r="Y617" s="160" t="str">
        <f>IFERROR(IF($F617="","",VLOOKUP($F617,'Data Mercado'!$A$7:$I$300,8,0)),"ND")</f>
      </c>
      <c r="Z617" s="161" t="str">
        <f>IFERROR(IF($E617="","",IF($Y617&gt;$E617,($E617/$Y617)-1,"")),"")</f>
      </c>
      <c r="AA617" s="159" t="str">
        <f t="shared" si="157"/>
        <v/>
      </c>
      <c r="AB617" s="160" t="str">
        <f>IFERROR(IF($F617="","",VLOOKUP($F617,'Data Mercado'!$A$7:$I$300,9,0)),"ND")</f>
      </c>
      <c r="AC617" s="161" t="str">
        <f>IFERROR(IF($E617="","",IF($AB617&gt;$E617,($E617/$AB617)-1,"")),"")</f>
      </c>
      <c r="AD617" s="159" t="str">
        <f t="shared" si="159"/>
        <v/>
      </c>
    </row>
    <row r="618" spans="1:30" s="162" customFormat="1" ht="19" customHeight="1">
      <c r="A618" s="164"/>
      <c r="B618" s="165"/>
      <c r="C618" s="143"/>
      <c r="D618" s="143"/>
      <c r="E618" s="196"/>
      <c r="F618" s="160"/>
      <c r="G618" s="160" t="str">
        <f>IFERROR(IF($F618="","",VLOOKUP($F618,'Data Mercado'!$A$7:$I$300,2,0)),"ND")</f>
      </c>
      <c r="H618" s="161" t="str">
        <f>IFERROR(IF($E618="","",IF($G618&gt;$E618,($E618/$G618)-1,"")),"")</f>
      </c>
      <c r="I618" s="159" t="str">
        <f t="shared" si="145"/>
        <v/>
      </c>
      <c r="J618" s="160" t="str">
        <f>IFERROR(IF($F618="","",VLOOKUP($F618,'Data Mercado'!$A$7:$I$300,3,0)),"ND")</f>
      </c>
      <c r="K618" s="161" t="str">
        <f>IFERROR(IF($E618="","",IF($J618&gt;$E618,($E618/$J618)-1,"")),"")</f>
      </c>
      <c r="L618" s="159" t="str">
        <f t="shared" si="147"/>
        <v/>
      </c>
      <c r="M618" s="160" t="str">
        <f>IFERROR(IF($F618="","",VLOOKUP($F618,'Data Mercado'!$A$7:$I$300,4,0)),"ND")</f>
      </c>
      <c r="N618" s="161" t="str">
        <f>IFERROR(IF($E618="","",IF($M618&gt;$E618,($E618/$M618)-1,"")),"")</f>
      </c>
      <c r="O618" s="159" t="str">
        <f t="shared" si="149"/>
        <v/>
      </c>
      <c r="P618" s="160" t="str">
        <f>IFERROR(IF($F618="","",VLOOKUP($F618,'Data Mercado'!$A$7:$I$300,5,0)),"ND")</f>
      </c>
      <c r="Q618" s="161" t="str">
        <f>IFERROR(IF($E618="","",IF($P618&gt;$E618,($E618/$P618)-1,"")),"")</f>
      </c>
      <c r="R618" s="159" t="str">
        <f t="shared" si="151"/>
        <v/>
      </c>
      <c r="S618" s="160" t="str">
        <f>IFERROR(IF($F618="","",VLOOKUP($F618,'Data Mercado'!$A$7:$I$300,6,0)),"ND")</f>
      </c>
      <c r="T618" s="161" t="str">
        <f>IFERROR(IF($E618="","",IF($S618&gt;$E618,($E618/$S618)-1,"")),"")</f>
      </c>
      <c r="U618" s="159" t="str">
        <f t="shared" si="153"/>
        <v/>
      </c>
      <c r="V618" s="160" t="str">
        <f>IFERROR(IF($F618="","",VLOOKUP($F618,'Data Mercado'!$A$7:$I$300,7,0)),"ND")</f>
      </c>
      <c r="W618" s="161" t="str">
        <f>IFERROR(IF($E618="","",IF($V618&gt;$E618,($E618/$V618)-1,"")),"")</f>
      </c>
      <c r="X618" s="159" t="str">
        <f t="shared" si="155"/>
        <v/>
      </c>
      <c r="Y618" s="160" t="str">
        <f>IFERROR(IF($F618="","",VLOOKUP($F618,'Data Mercado'!$A$7:$I$300,8,0)),"ND")</f>
      </c>
      <c r="Z618" s="161" t="str">
        <f>IFERROR(IF($E618="","",IF($Y618&gt;$E618,($E618/$Y618)-1,"")),"")</f>
      </c>
      <c r="AA618" s="159" t="str">
        <f t="shared" si="157"/>
        <v/>
      </c>
      <c r="AB618" s="160" t="str">
        <f>IFERROR(IF($F618="","",VLOOKUP($F618,'Data Mercado'!$A$7:$I$300,9,0)),"ND")</f>
      </c>
      <c r="AC618" s="161" t="str">
        <f>IFERROR(IF($E618="","",IF($AB618&gt;$E618,($E618/$AB618)-1,"")),"")</f>
      </c>
      <c r="AD618" s="159" t="str">
        <f t="shared" si="159"/>
        <v/>
      </c>
    </row>
    <row r="619" spans="1:30" s="162" customFormat="1" ht="19" customHeight="1">
      <c r="A619" s="164"/>
      <c r="B619" s="165"/>
      <c r="C619" s="143"/>
      <c r="D619" s="143"/>
      <c r="E619" s="196"/>
      <c r="F619" s="160"/>
      <c r="G619" s="160" t="str">
        <f>IFERROR(IF($F619="","",VLOOKUP($F619,'Data Mercado'!$A$7:$I$300,2,0)),"ND")</f>
      </c>
      <c r="H619" s="161" t="str">
        <f>IFERROR(IF($E619="","",IF($G619&gt;$E619,($E619/$G619)-1,"")),"")</f>
      </c>
      <c r="I619" s="159" t="str">
        <f t="shared" si="145"/>
        <v/>
      </c>
      <c r="J619" s="160" t="str">
        <f>IFERROR(IF($F619="","",VLOOKUP($F619,'Data Mercado'!$A$7:$I$300,3,0)),"ND")</f>
      </c>
      <c r="K619" s="161" t="str">
        <f>IFERROR(IF($E619="","",IF($J619&gt;$E619,($E619/$J619)-1,"")),"")</f>
      </c>
      <c r="L619" s="159" t="str">
        <f t="shared" si="147"/>
        <v/>
      </c>
      <c r="M619" s="160" t="str">
        <f>IFERROR(IF($F619="","",VLOOKUP($F619,'Data Mercado'!$A$7:$I$300,4,0)),"ND")</f>
      </c>
      <c r="N619" s="161" t="str">
        <f>IFERROR(IF($E619="","",IF($M619&gt;$E619,($E619/$M619)-1,"")),"")</f>
      </c>
      <c r="O619" s="159" t="str">
        <f t="shared" si="149"/>
        <v/>
      </c>
      <c r="P619" s="160" t="str">
        <f>IFERROR(IF($F619="","",VLOOKUP($F619,'Data Mercado'!$A$7:$I$300,5,0)),"ND")</f>
      </c>
      <c r="Q619" s="161" t="str">
        <f>IFERROR(IF($E619="","",IF($P619&gt;$E619,($E619/$P619)-1,"")),"")</f>
      </c>
      <c r="R619" s="159" t="str">
        <f t="shared" si="151"/>
        <v/>
      </c>
      <c r="S619" s="160" t="str">
        <f>IFERROR(IF($F619="","",VLOOKUP($F619,'Data Mercado'!$A$7:$I$300,6,0)),"ND")</f>
      </c>
      <c r="T619" s="161" t="str">
        <f>IFERROR(IF($E619="","",IF($S619&gt;$E619,($E619/$S619)-1,"")),"")</f>
      </c>
      <c r="U619" s="159" t="str">
        <f t="shared" si="153"/>
        <v/>
      </c>
      <c r="V619" s="160" t="str">
        <f>IFERROR(IF($F619="","",VLOOKUP($F619,'Data Mercado'!$A$7:$I$300,7,0)),"ND")</f>
      </c>
      <c r="W619" s="161" t="str">
        <f>IFERROR(IF($E619="","",IF($V619&gt;$E619,($E619/$V619)-1,"")),"")</f>
      </c>
      <c r="X619" s="159" t="str">
        <f t="shared" si="155"/>
        <v/>
      </c>
      <c r="Y619" s="160" t="str">
        <f>IFERROR(IF($F619="","",VLOOKUP($F619,'Data Mercado'!$A$7:$I$300,8,0)),"ND")</f>
      </c>
      <c r="Z619" s="161" t="str">
        <f>IFERROR(IF($E619="","",IF($Y619&gt;$E619,($E619/$Y619)-1,"")),"")</f>
      </c>
      <c r="AA619" s="159" t="str">
        <f t="shared" si="157"/>
        <v/>
      </c>
      <c r="AB619" s="160" t="str">
        <f>IFERROR(IF($F619="","",VLOOKUP($F619,'Data Mercado'!$A$7:$I$300,9,0)),"ND")</f>
      </c>
      <c r="AC619" s="161" t="str">
        <f>IFERROR(IF($E619="","",IF($AB619&gt;$E619,($E619/$AB619)-1,"")),"")</f>
      </c>
      <c r="AD619" s="159" t="str">
        <f t="shared" si="159"/>
        <v/>
      </c>
    </row>
    <row r="620" spans="1:30" s="162" customFormat="1" ht="19" customHeight="1">
      <c r="A620" s="164"/>
      <c r="B620" s="165"/>
      <c r="C620" s="143"/>
      <c r="D620" s="143"/>
      <c r="E620" s="196"/>
      <c r="F620" s="160"/>
      <c r="G620" s="160" t="str">
        <f>IFERROR(IF($F620="","",VLOOKUP($F620,'Data Mercado'!$A$7:$I$300,2,0)),"ND")</f>
      </c>
      <c r="H620" s="161" t="str">
        <f>IFERROR(IF($E620="","",IF($G620&gt;$E620,($E620/$G620)-1,"")),"")</f>
      </c>
      <c r="I620" s="159" t="str">
        <f t="shared" si="145"/>
        <v/>
      </c>
      <c r="J620" s="160" t="str">
        <f>IFERROR(IF($F620="","",VLOOKUP($F620,'Data Mercado'!$A$7:$I$300,3,0)),"ND")</f>
      </c>
      <c r="K620" s="161" t="str">
        <f>IFERROR(IF($E620="","",IF($J620&gt;$E620,($E620/$J620)-1,"")),"")</f>
      </c>
      <c r="L620" s="159" t="str">
        <f t="shared" si="147"/>
        <v/>
      </c>
      <c r="M620" s="160" t="str">
        <f>IFERROR(IF($F620="","",VLOOKUP($F620,'Data Mercado'!$A$7:$I$300,4,0)),"ND")</f>
      </c>
      <c r="N620" s="161" t="str">
        <f>IFERROR(IF($E620="","",IF($M620&gt;$E620,($E620/$M620)-1,"")),"")</f>
      </c>
      <c r="O620" s="159" t="str">
        <f t="shared" si="149"/>
        <v/>
      </c>
      <c r="P620" s="160" t="str">
        <f>IFERROR(IF($F620="","",VLOOKUP($F620,'Data Mercado'!$A$7:$I$300,5,0)),"ND")</f>
      </c>
      <c r="Q620" s="161" t="str">
        <f>IFERROR(IF($E620="","",IF($P620&gt;$E620,($E620/$P620)-1,"")),"")</f>
      </c>
      <c r="R620" s="159" t="str">
        <f t="shared" si="151"/>
        <v/>
      </c>
      <c r="S620" s="160" t="str">
        <f>IFERROR(IF($F620="","",VLOOKUP($F620,'Data Mercado'!$A$7:$I$300,6,0)),"ND")</f>
      </c>
      <c r="T620" s="161" t="str">
        <f>IFERROR(IF($E620="","",IF($S620&gt;$E620,($E620/$S620)-1,"")),"")</f>
      </c>
      <c r="U620" s="159" t="str">
        <f t="shared" si="153"/>
        <v/>
      </c>
      <c r="V620" s="160" t="str">
        <f>IFERROR(IF($F620="","",VLOOKUP($F620,'Data Mercado'!$A$7:$I$300,7,0)),"ND")</f>
      </c>
      <c r="W620" s="161" t="str">
        <f>IFERROR(IF($E620="","",IF($V620&gt;$E620,($E620/$V620)-1,"")),"")</f>
      </c>
      <c r="X620" s="159" t="str">
        <f t="shared" si="155"/>
        <v/>
      </c>
      <c r="Y620" s="160" t="str">
        <f>IFERROR(IF($F620="","",VLOOKUP($F620,'Data Mercado'!$A$7:$I$300,8,0)),"ND")</f>
      </c>
      <c r="Z620" s="161" t="str">
        <f>IFERROR(IF($E620="","",IF($Y620&gt;$E620,($E620/$Y620)-1,"")),"")</f>
      </c>
      <c r="AA620" s="159" t="str">
        <f t="shared" si="157"/>
        <v/>
      </c>
      <c r="AB620" s="160" t="str">
        <f>IFERROR(IF($F620="","",VLOOKUP($F620,'Data Mercado'!$A$7:$I$300,9,0)),"ND")</f>
      </c>
      <c r="AC620" s="161" t="str">
        <f>IFERROR(IF($E620="","",IF($AB620&gt;$E620,($E620/$AB620)-1,"")),"")</f>
      </c>
      <c r="AD620" s="159" t="str">
        <f t="shared" si="159"/>
        <v/>
      </c>
    </row>
    <row r="621" spans="1:30" s="162" customFormat="1" ht="19" customHeight="1">
      <c r="A621" s="164"/>
      <c r="B621" s="165"/>
      <c r="C621" s="143"/>
      <c r="D621" s="143"/>
      <c r="E621" s="196"/>
      <c r="F621" s="160"/>
      <c r="G621" s="160" t="str">
        <f>IFERROR(IF($F621="","",VLOOKUP($F621,'Data Mercado'!$A$7:$I$300,2,0)),"ND")</f>
      </c>
      <c r="H621" s="161" t="str">
        <f>IFERROR(IF($E621="","",IF($G621&gt;$E621,($E621/$G621)-1,"")),"")</f>
      </c>
      <c r="I621" s="159" t="str">
        <f t="shared" si="145"/>
        <v/>
      </c>
      <c r="J621" s="160" t="str">
        <f>IFERROR(IF($F621="","",VLOOKUP($F621,'Data Mercado'!$A$7:$I$300,3,0)),"ND")</f>
      </c>
      <c r="K621" s="161" t="str">
        <f>IFERROR(IF($E621="","",IF($J621&gt;$E621,($E621/$J621)-1,"")),"")</f>
      </c>
      <c r="L621" s="159" t="str">
        <f t="shared" si="147"/>
        <v/>
      </c>
      <c r="M621" s="160" t="str">
        <f>IFERROR(IF($F621="","",VLOOKUP($F621,'Data Mercado'!$A$7:$I$300,4,0)),"ND")</f>
      </c>
      <c r="N621" s="161" t="str">
        <f>IFERROR(IF($E621="","",IF($M621&gt;$E621,($E621/$M621)-1,"")),"")</f>
      </c>
      <c r="O621" s="159" t="str">
        <f t="shared" si="149"/>
        <v/>
      </c>
      <c r="P621" s="160" t="str">
        <f>IFERROR(IF($F621="","",VLOOKUP($F621,'Data Mercado'!$A$7:$I$300,5,0)),"ND")</f>
      </c>
      <c r="Q621" s="161" t="str">
        <f>IFERROR(IF($E621="","",IF($P621&gt;$E621,($E621/$P621)-1,"")),"")</f>
      </c>
      <c r="R621" s="159" t="str">
        <f t="shared" si="151"/>
        <v/>
      </c>
      <c r="S621" s="160" t="str">
        <f>IFERROR(IF($F621="","",VLOOKUP($F621,'Data Mercado'!$A$7:$I$300,6,0)),"ND")</f>
      </c>
      <c r="T621" s="161" t="str">
        <f>IFERROR(IF($E621="","",IF($S621&gt;$E621,($E621/$S621)-1,"")),"")</f>
      </c>
      <c r="U621" s="159" t="str">
        <f t="shared" si="153"/>
        <v/>
      </c>
      <c r="V621" s="160" t="str">
        <f>IFERROR(IF($F621="","",VLOOKUP($F621,'Data Mercado'!$A$7:$I$300,7,0)),"ND")</f>
      </c>
      <c r="W621" s="161" t="str">
        <f>IFERROR(IF($E621="","",IF($V621&gt;$E621,($E621/$V621)-1,"")),"")</f>
      </c>
      <c r="X621" s="159" t="str">
        <f t="shared" si="155"/>
        <v/>
      </c>
      <c r="Y621" s="160" t="str">
        <f>IFERROR(IF($F621="","",VLOOKUP($F621,'Data Mercado'!$A$7:$I$300,8,0)),"ND")</f>
      </c>
      <c r="Z621" s="161" t="str">
        <f>IFERROR(IF($E621="","",IF($Y621&gt;$E621,($E621/$Y621)-1,"")),"")</f>
      </c>
      <c r="AA621" s="159" t="str">
        <f t="shared" si="157"/>
        <v/>
      </c>
      <c r="AB621" s="160" t="str">
        <f>IFERROR(IF($F621="","",VLOOKUP($F621,'Data Mercado'!$A$7:$I$300,9,0)),"ND")</f>
      </c>
      <c r="AC621" s="161" t="str">
        <f>IFERROR(IF($E621="","",IF($AB621&gt;$E621,($E621/$AB621)-1,"")),"")</f>
      </c>
      <c r="AD621" s="159" t="str">
        <f t="shared" si="159"/>
        <v/>
      </c>
    </row>
    <row r="622" spans="1:30" s="162" customFormat="1" ht="19" customHeight="1">
      <c r="A622" s="164"/>
      <c r="B622" s="165"/>
      <c r="C622" s="143"/>
      <c r="D622" s="143"/>
      <c r="E622" s="196"/>
      <c r="F622" s="160"/>
      <c r="G622" s="160" t="str">
        <f>IFERROR(IF($F622="","",VLOOKUP($F622,'Data Mercado'!$A$7:$I$300,2,0)),"ND")</f>
      </c>
      <c r="H622" s="161" t="str">
        <f>IFERROR(IF($E622="","",IF($G622&gt;$E622,($E622/$G622)-1,"")),"")</f>
      </c>
      <c r="I622" s="159" t="str">
        <f t="shared" si="145"/>
        <v/>
      </c>
      <c r="J622" s="160" t="str">
        <f>IFERROR(IF($F622="","",VLOOKUP($F622,'Data Mercado'!$A$7:$I$300,3,0)),"ND")</f>
      </c>
      <c r="K622" s="161" t="str">
        <f>IFERROR(IF($E622="","",IF($J622&gt;$E622,($E622/$J622)-1,"")),"")</f>
      </c>
      <c r="L622" s="159" t="str">
        <f t="shared" si="147"/>
        <v/>
      </c>
      <c r="M622" s="160" t="str">
        <f>IFERROR(IF($F622="","",VLOOKUP($F622,'Data Mercado'!$A$7:$I$300,4,0)),"ND")</f>
      </c>
      <c r="N622" s="161" t="str">
        <f>IFERROR(IF($E622="","",IF($M622&gt;$E622,($E622/$M622)-1,"")),"")</f>
      </c>
      <c r="O622" s="159" t="str">
        <f t="shared" si="149"/>
        <v/>
      </c>
      <c r="P622" s="160" t="str">
        <f>IFERROR(IF($F622="","",VLOOKUP($F622,'Data Mercado'!$A$7:$I$300,5,0)),"ND")</f>
      </c>
      <c r="Q622" s="161" t="str">
        <f>IFERROR(IF($E622="","",IF($P622&gt;$E622,($E622/$P622)-1,"")),"")</f>
      </c>
      <c r="R622" s="159" t="str">
        <f t="shared" si="151"/>
        <v/>
      </c>
      <c r="S622" s="160" t="str">
        <f>IFERROR(IF($F622="","",VLOOKUP($F622,'Data Mercado'!$A$7:$I$300,6,0)),"ND")</f>
      </c>
      <c r="T622" s="161" t="str">
        <f>IFERROR(IF($E622="","",IF($S622&gt;$E622,($E622/$S622)-1,"")),"")</f>
      </c>
      <c r="U622" s="159" t="str">
        <f t="shared" si="153"/>
        <v/>
      </c>
      <c r="V622" s="160" t="str">
        <f>IFERROR(IF($F622="","",VLOOKUP($F622,'Data Mercado'!$A$7:$I$300,7,0)),"ND")</f>
      </c>
      <c r="W622" s="161" t="str">
        <f>IFERROR(IF($E622="","",IF($V622&gt;$E622,($E622/$V622)-1,"")),"")</f>
      </c>
      <c r="X622" s="159" t="str">
        <f t="shared" si="155"/>
        <v/>
      </c>
      <c r="Y622" s="160" t="str">
        <f>IFERROR(IF($F622="","",VLOOKUP($F622,'Data Mercado'!$A$7:$I$300,8,0)),"ND")</f>
      </c>
      <c r="Z622" s="161" t="str">
        <f>IFERROR(IF($E622="","",IF($Y622&gt;$E622,($E622/$Y622)-1,"")),"")</f>
      </c>
      <c r="AA622" s="159" t="str">
        <f t="shared" si="157"/>
        <v/>
      </c>
      <c r="AB622" s="160" t="str">
        <f>IFERROR(IF($F622="","",VLOOKUP($F622,'Data Mercado'!$A$7:$I$300,9,0)),"ND")</f>
      </c>
      <c r="AC622" s="161" t="str">
        <f>IFERROR(IF($E622="","",IF($AB622&gt;$E622,($E622/$AB622)-1,"")),"")</f>
      </c>
      <c r="AD622" s="159" t="str">
        <f t="shared" si="159"/>
        <v/>
      </c>
    </row>
    <row r="623" spans="1:30" s="162" customFormat="1" ht="19" customHeight="1">
      <c r="A623" s="164"/>
      <c r="B623" s="165"/>
      <c r="C623" s="143"/>
      <c r="D623" s="143"/>
      <c r="E623" s="196"/>
      <c r="F623" s="160"/>
      <c r="G623" s="160" t="str">
        <f>IFERROR(IF($F623="","",VLOOKUP($F623,'Data Mercado'!$A$7:$I$300,2,0)),"ND")</f>
      </c>
      <c r="H623" s="161" t="str">
        <f>IFERROR(IF($E623="","",IF($G623&gt;$E623,($E623/$G623)-1,"")),"")</f>
      </c>
      <c r="I623" s="159" t="str">
        <f t="shared" si="145"/>
        <v/>
      </c>
      <c r="J623" s="160" t="str">
        <f>IFERROR(IF($F623="","",VLOOKUP($F623,'Data Mercado'!$A$7:$I$300,3,0)),"ND")</f>
      </c>
      <c r="K623" s="161" t="str">
        <f>IFERROR(IF($E623="","",IF($J623&gt;$E623,($E623/$J623)-1,"")),"")</f>
      </c>
      <c r="L623" s="159" t="str">
        <f t="shared" si="147"/>
        <v/>
      </c>
      <c r="M623" s="160" t="str">
        <f>IFERROR(IF($F623="","",VLOOKUP($F623,'Data Mercado'!$A$7:$I$300,4,0)),"ND")</f>
      </c>
      <c r="N623" s="161" t="str">
        <f>IFERROR(IF($E623="","",IF($M623&gt;$E623,($E623/$M623)-1,"")),"")</f>
      </c>
      <c r="O623" s="159" t="str">
        <f t="shared" si="149"/>
        <v/>
      </c>
      <c r="P623" s="160" t="str">
        <f>IFERROR(IF($F623="","",VLOOKUP($F623,'Data Mercado'!$A$7:$I$300,5,0)),"ND")</f>
      </c>
      <c r="Q623" s="161" t="str">
        <f>IFERROR(IF($E623="","",IF($P623&gt;$E623,($E623/$P623)-1,"")),"")</f>
      </c>
      <c r="R623" s="159" t="str">
        <f t="shared" si="151"/>
        <v/>
      </c>
      <c r="S623" s="160" t="str">
        <f>IFERROR(IF($F623="","",VLOOKUP($F623,'Data Mercado'!$A$7:$I$300,6,0)),"ND")</f>
      </c>
      <c r="T623" s="161" t="str">
        <f>IFERROR(IF($E623="","",IF($S623&gt;$E623,($E623/$S623)-1,"")),"")</f>
      </c>
      <c r="U623" s="159" t="str">
        <f t="shared" si="153"/>
        <v/>
      </c>
      <c r="V623" s="160" t="str">
        <f>IFERROR(IF($F623="","",VLOOKUP($F623,'Data Mercado'!$A$7:$I$300,7,0)),"ND")</f>
      </c>
      <c r="W623" s="161" t="str">
        <f>IFERROR(IF($E623="","",IF($V623&gt;$E623,($E623/$V623)-1,"")),"")</f>
      </c>
      <c r="X623" s="159" t="str">
        <f t="shared" si="155"/>
        <v/>
      </c>
      <c r="Y623" s="160" t="str">
        <f>IFERROR(IF($F623="","",VLOOKUP($F623,'Data Mercado'!$A$7:$I$300,8,0)),"ND")</f>
      </c>
      <c r="Z623" s="161" t="str">
        <f>IFERROR(IF($E623="","",IF($Y623&gt;$E623,($E623/$Y623)-1,"")),"")</f>
      </c>
      <c r="AA623" s="159" t="str">
        <f t="shared" si="157"/>
        <v/>
      </c>
      <c r="AB623" s="160" t="str">
        <f>IFERROR(IF($F623="","",VLOOKUP($F623,'Data Mercado'!$A$7:$I$300,9,0)),"ND")</f>
      </c>
      <c r="AC623" s="161" t="str">
        <f>IFERROR(IF($E623="","",IF($AB623&gt;$E623,($E623/$AB623)-1,"")),"")</f>
      </c>
      <c r="AD623" s="159" t="str">
        <f t="shared" si="159"/>
        <v/>
      </c>
    </row>
    <row r="624" spans="1:30" s="162" customFormat="1" ht="19" customHeight="1">
      <c r="A624" s="164"/>
      <c r="B624" s="165"/>
      <c r="C624" s="143"/>
      <c r="D624" s="143"/>
      <c r="E624" s="196"/>
      <c r="F624" s="160"/>
      <c r="G624" s="160" t="str">
        <f>IFERROR(IF($F624="","",VLOOKUP($F624,'Data Mercado'!$A$7:$I$300,2,0)),"ND")</f>
      </c>
      <c r="H624" s="161" t="str">
        <f>IFERROR(IF($E624="","",IF($G624&gt;$E624,($E624/$G624)-1,"")),"")</f>
      </c>
      <c r="I624" s="159" t="str">
        <f t="shared" si="145"/>
        <v/>
      </c>
      <c r="J624" s="160" t="str">
        <f>IFERROR(IF($F624="","",VLOOKUP($F624,'Data Mercado'!$A$7:$I$300,3,0)),"ND")</f>
      </c>
      <c r="K624" s="161" t="str">
        <f>IFERROR(IF($E624="","",IF($J624&gt;$E624,($E624/$J624)-1,"")),"")</f>
      </c>
      <c r="L624" s="159" t="str">
        <f t="shared" si="147"/>
        <v/>
      </c>
      <c r="M624" s="160" t="str">
        <f>IFERROR(IF($F624="","",VLOOKUP($F624,'Data Mercado'!$A$7:$I$300,4,0)),"ND")</f>
      </c>
      <c r="N624" s="161" t="str">
        <f>IFERROR(IF($E624="","",IF($M624&gt;$E624,($E624/$M624)-1,"")),"")</f>
      </c>
      <c r="O624" s="159" t="str">
        <f t="shared" si="149"/>
        <v/>
      </c>
      <c r="P624" s="160" t="str">
        <f>IFERROR(IF($F624="","",VLOOKUP($F624,'Data Mercado'!$A$7:$I$300,5,0)),"ND")</f>
      </c>
      <c r="Q624" s="161" t="str">
        <f>IFERROR(IF($E624="","",IF($P624&gt;$E624,($E624/$P624)-1,"")),"")</f>
      </c>
      <c r="R624" s="159" t="str">
        <f t="shared" si="151"/>
        <v/>
      </c>
      <c r="S624" s="160" t="str">
        <f>IFERROR(IF($F624="","",VLOOKUP($F624,'Data Mercado'!$A$7:$I$300,6,0)),"ND")</f>
      </c>
      <c r="T624" s="161" t="str">
        <f>IFERROR(IF($E624="","",IF($S624&gt;$E624,($E624/$S624)-1,"")),"")</f>
      </c>
      <c r="U624" s="159" t="str">
        <f t="shared" si="153"/>
        <v/>
      </c>
      <c r="V624" s="160" t="str">
        <f>IFERROR(IF($F624="","",VLOOKUP($F624,'Data Mercado'!$A$7:$I$300,7,0)),"ND")</f>
      </c>
      <c r="W624" s="161" t="str">
        <f>IFERROR(IF($E624="","",IF($V624&gt;$E624,($E624/$V624)-1,"")),"")</f>
      </c>
      <c r="X624" s="159" t="str">
        <f t="shared" si="155"/>
        <v/>
      </c>
      <c r="Y624" s="160" t="str">
        <f>IFERROR(IF($F624="","",VLOOKUP($F624,'Data Mercado'!$A$7:$I$300,8,0)),"ND")</f>
      </c>
      <c r="Z624" s="161" t="str">
        <f>IFERROR(IF($E624="","",IF($Y624&gt;$E624,($E624/$Y624)-1,"")),"")</f>
      </c>
      <c r="AA624" s="159" t="str">
        <f t="shared" si="157"/>
        <v/>
      </c>
      <c r="AB624" s="160" t="str">
        <f>IFERROR(IF($F624="","",VLOOKUP($F624,'Data Mercado'!$A$7:$I$300,9,0)),"ND")</f>
      </c>
      <c r="AC624" s="161" t="str">
        <f>IFERROR(IF($E624="","",IF($AB624&gt;$E624,($E624/$AB624)-1,"")),"")</f>
      </c>
      <c r="AD624" s="159" t="str">
        <f t="shared" si="159"/>
        <v/>
      </c>
    </row>
    <row r="625" spans="1:30" s="162" customFormat="1" ht="19" customHeight="1">
      <c r="A625" s="164"/>
      <c r="B625" s="165"/>
      <c r="C625" s="143"/>
      <c r="D625" s="143"/>
      <c r="E625" s="196"/>
      <c r="F625" s="160"/>
      <c r="G625" s="160" t="str">
        <f>IFERROR(IF($F625="","",VLOOKUP($F625,'Data Mercado'!$A$7:$I$300,2,0)),"ND")</f>
      </c>
      <c r="H625" s="161" t="str">
        <f>IFERROR(IF($E625="","",IF($G625&gt;$E625,($E625/$G625)-1,"")),"")</f>
      </c>
      <c r="I625" s="159" t="str">
        <f t="shared" si="145"/>
        <v/>
      </c>
      <c r="J625" s="160" t="str">
        <f>IFERROR(IF($F625="","",VLOOKUP($F625,'Data Mercado'!$A$7:$I$300,3,0)),"ND")</f>
      </c>
      <c r="K625" s="161" t="str">
        <f>IFERROR(IF($E625="","",IF($J625&gt;$E625,($E625/$J625)-1,"")),"")</f>
      </c>
      <c r="L625" s="159" t="str">
        <f t="shared" si="147"/>
        <v/>
      </c>
      <c r="M625" s="160" t="str">
        <f>IFERROR(IF($F625="","",VLOOKUP($F625,'Data Mercado'!$A$7:$I$300,4,0)),"ND")</f>
      </c>
      <c r="N625" s="161" t="str">
        <f>IFERROR(IF($E625="","",IF($M625&gt;$E625,($E625/$M625)-1,"")),"")</f>
      </c>
      <c r="O625" s="159" t="str">
        <f t="shared" si="149"/>
        <v/>
      </c>
      <c r="P625" s="160" t="str">
        <f>IFERROR(IF($F625="","",VLOOKUP($F625,'Data Mercado'!$A$7:$I$300,5,0)),"ND")</f>
      </c>
      <c r="Q625" s="161" t="str">
        <f>IFERROR(IF($E625="","",IF($P625&gt;$E625,($E625/$P625)-1,"")),"")</f>
      </c>
      <c r="R625" s="159" t="str">
        <f t="shared" si="151"/>
        <v/>
      </c>
      <c r="S625" s="160" t="str">
        <f>IFERROR(IF($F625="","",VLOOKUP($F625,'Data Mercado'!$A$7:$I$300,6,0)),"ND")</f>
      </c>
      <c r="T625" s="161" t="str">
        <f>IFERROR(IF($E625="","",IF($S625&gt;$E625,($E625/$S625)-1,"")),"")</f>
      </c>
      <c r="U625" s="159" t="str">
        <f t="shared" si="153"/>
        <v/>
      </c>
      <c r="V625" s="160" t="str">
        <f>IFERROR(IF($F625="","",VLOOKUP($F625,'Data Mercado'!$A$7:$I$300,7,0)),"ND")</f>
      </c>
      <c r="W625" s="161" t="str">
        <f>IFERROR(IF($E625="","",IF($V625&gt;$E625,($E625/$V625)-1,"")),"")</f>
      </c>
      <c r="X625" s="159" t="str">
        <f t="shared" si="155"/>
        <v/>
      </c>
      <c r="Y625" s="160" t="str">
        <f>IFERROR(IF($F625="","",VLOOKUP($F625,'Data Mercado'!$A$7:$I$300,8,0)),"ND")</f>
      </c>
      <c r="Z625" s="161" t="str">
        <f>IFERROR(IF($E625="","",IF($Y625&gt;$E625,($E625/$Y625)-1,"")),"")</f>
      </c>
      <c r="AA625" s="159" t="str">
        <f t="shared" si="157"/>
        <v/>
      </c>
      <c r="AB625" s="160" t="str">
        <f>IFERROR(IF($F625="","",VLOOKUP($F625,'Data Mercado'!$A$7:$I$300,9,0)),"ND")</f>
      </c>
      <c r="AC625" s="161" t="str">
        <f>IFERROR(IF($E625="","",IF($AB625&gt;$E625,($E625/$AB625)-1,"")),"")</f>
      </c>
      <c r="AD625" s="159" t="str">
        <f t="shared" si="159"/>
        <v/>
      </c>
    </row>
    <row r="626" spans="1:30" s="162" customFormat="1" ht="19" customHeight="1">
      <c r="A626" s="164"/>
      <c r="B626" s="165"/>
      <c r="C626" s="143"/>
      <c r="D626" s="143"/>
      <c r="E626" s="196"/>
      <c r="F626" s="160"/>
      <c r="G626" s="160" t="str">
        <f>IFERROR(IF($F626="","",VLOOKUP($F626,'Data Mercado'!$A$7:$I$300,2,0)),"ND")</f>
      </c>
      <c r="H626" s="161" t="str">
        <f>IFERROR(IF($E626="","",IF($G626&gt;$E626,($E626/$G626)-1,"")),"")</f>
      </c>
      <c r="I626" s="159" t="str">
        <f t="shared" si="145"/>
        <v/>
      </c>
      <c r="J626" s="160" t="str">
        <f>IFERROR(IF($F626="","",VLOOKUP($F626,'Data Mercado'!$A$7:$I$300,3,0)),"ND")</f>
      </c>
      <c r="K626" s="161" t="str">
        <f>IFERROR(IF($E626="","",IF($J626&gt;$E626,($E626/$J626)-1,"")),"")</f>
      </c>
      <c r="L626" s="159" t="str">
        <f t="shared" si="147"/>
        <v/>
      </c>
      <c r="M626" s="160" t="str">
        <f>IFERROR(IF($F626="","",VLOOKUP($F626,'Data Mercado'!$A$7:$I$300,4,0)),"ND")</f>
      </c>
      <c r="N626" s="161" t="str">
        <f>IFERROR(IF($E626="","",IF($M626&gt;$E626,($E626/$M626)-1,"")),"")</f>
      </c>
      <c r="O626" s="159" t="str">
        <f t="shared" si="149"/>
        <v/>
      </c>
      <c r="P626" s="160" t="str">
        <f>IFERROR(IF($F626="","",VLOOKUP($F626,'Data Mercado'!$A$7:$I$300,5,0)),"ND")</f>
      </c>
      <c r="Q626" s="161" t="str">
        <f>IFERROR(IF($E626="","",IF($P626&gt;$E626,($E626/$P626)-1,"")),"")</f>
      </c>
      <c r="R626" s="159" t="str">
        <f t="shared" si="151"/>
        <v/>
      </c>
      <c r="S626" s="160" t="str">
        <f>IFERROR(IF($F626="","",VLOOKUP($F626,'Data Mercado'!$A$7:$I$300,6,0)),"ND")</f>
      </c>
      <c r="T626" s="161" t="str">
        <f>IFERROR(IF($E626="","",IF($S626&gt;$E626,($E626/$S626)-1,"")),"")</f>
      </c>
      <c r="U626" s="159" t="str">
        <f t="shared" si="153"/>
        <v/>
      </c>
      <c r="V626" s="160" t="str">
        <f>IFERROR(IF($F626="","",VLOOKUP($F626,'Data Mercado'!$A$7:$I$300,7,0)),"ND")</f>
      </c>
      <c r="W626" s="161" t="str">
        <f>IFERROR(IF($E626="","",IF($V626&gt;$E626,($E626/$V626)-1,"")),"")</f>
      </c>
      <c r="X626" s="159" t="str">
        <f t="shared" si="155"/>
        <v/>
      </c>
      <c r="Y626" s="160" t="str">
        <f>IFERROR(IF($F626="","",VLOOKUP($F626,'Data Mercado'!$A$7:$I$300,8,0)),"ND")</f>
      </c>
      <c r="Z626" s="161" t="str">
        <f>IFERROR(IF($E626="","",IF($Y626&gt;$E626,($E626/$Y626)-1,"")),"")</f>
      </c>
      <c r="AA626" s="159" t="str">
        <f t="shared" si="157"/>
        <v/>
      </c>
      <c r="AB626" s="160" t="str">
        <f>IFERROR(IF($F626="","",VLOOKUP($F626,'Data Mercado'!$A$7:$I$300,9,0)),"ND")</f>
      </c>
      <c r="AC626" s="161" t="str">
        <f>IFERROR(IF($E626="","",IF($AB626&gt;$E626,($E626/$AB626)-1,"")),"")</f>
      </c>
      <c r="AD626" s="159" t="str">
        <f t="shared" si="159"/>
        <v/>
      </c>
    </row>
    <row r="627" spans="1:30" s="162" customFormat="1" ht="19" customHeight="1">
      <c r="A627" s="164"/>
      <c r="B627" s="165"/>
      <c r="C627" s="143"/>
      <c r="D627" s="143"/>
      <c r="E627" s="196"/>
      <c r="F627" s="160"/>
      <c r="G627" s="160" t="str">
        <f>IFERROR(IF($F627="","",VLOOKUP($F627,'Data Mercado'!$A$7:$I$300,2,0)),"ND")</f>
      </c>
      <c r="H627" s="161" t="str">
        <f>IFERROR(IF($E627="","",IF($G627&gt;$E627,($E627/$G627)-1,"")),"")</f>
      </c>
      <c r="I627" s="159" t="str">
        <f t="shared" si="145"/>
        <v/>
      </c>
      <c r="J627" s="160" t="str">
        <f>IFERROR(IF($F627="","",VLOOKUP($F627,'Data Mercado'!$A$7:$I$300,3,0)),"ND")</f>
      </c>
      <c r="K627" s="161" t="str">
        <f>IFERROR(IF($E627="","",IF($J627&gt;$E627,($E627/$J627)-1,"")),"")</f>
      </c>
      <c r="L627" s="159" t="str">
        <f t="shared" si="147"/>
        <v/>
      </c>
      <c r="M627" s="160" t="str">
        <f>IFERROR(IF($F627="","",VLOOKUP($F627,'Data Mercado'!$A$7:$I$300,4,0)),"ND")</f>
      </c>
      <c r="N627" s="161" t="str">
        <f>IFERROR(IF($E627="","",IF($M627&gt;$E627,($E627/$M627)-1,"")),"")</f>
      </c>
      <c r="O627" s="159" t="str">
        <f t="shared" si="149"/>
        <v/>
      </c>
      <c r="P627" s="160" t="str">
        <f>IFERROR(IF($F627="","",VLOOKUP($F627,'Data Mercado'!$A$7:$I$300,5,0)),"ND")</f>
      </c>
      <c r="Q627" s="161" t="str">
        <f>IFERROR(IF($E627="","",IF($P627&gt;$E627,($E627/$P627)-1,"")),"")</f>
      </c>
      <c r="R627" s="159" t="str">
        <f t="shared" si="151"/>
        <v/>
      </c>
      <c r="S627" s="160" t="str">
        <f>IFERROR(IF($F627="","",VLOOKUP($F627,'Data Mercado'!$A$7:$I$300,6,0)),"ND")</f>
      </c>
      <c r="T627" s="161" t="str">
        <f>IFERROR(IF($E627="","",IF($S627&gt;$E627,($E627/$S627)-1,"")),"")</f>
      </c>
      <c r="U627" s="159" t="str">
        <f t="shared" si="153"/>
        <v/>
      </c>
      <c r="V627" s="160" t="str">
        <f>IFERROR(IF($F627="","",VLOOKUP($F627,'Data Mercado'!$A$7:$I$300,7,0)),"ND")</f>
      </c>
      <c r="W627" s="161" t="str">
        <f>IFERROR(IF($E627="","",IF($V627&gt;$E627,($E627/$V627)-1,"")),"")</f>
      </c>
      <c r="X627" s="159" t="str">
        <f t="shared" si="155"/>
        <v/>
      </c>
      <c r="Y627" s="160" t="str">
        <f>IFERROR(IF($F627="","",VLOOKUP($F627,'Data Mercado'!$A$7:$I$300,8,0)),"ND")</f>
      </c>
      <c r="Z627" s="161" t="str">
        <f>IFERROR(IF($E627="","",IF($Y627&gt;$E627,($E627/$Y627)-1,"")),"")</f>
      </c>
      <c r="AA627" s="159" t="str">
        <f t="shared" si="157"/>
        <v/>
      </c>
      <c r="AB627" s="160" t="str">
        <f>IFERROR(IF($F627="","",VLOOKUP($F627,'Data Mercado'!$A$7:$I$300,9,0)),"ND")</f>
      </c>
      <c r="AC627" s="161" t="str">
        <f>IFERROR(IF($E627="","",IF($AB627&gt;$E627,($E627/$AB627)-1,"")),"")</f>
      </c>
      <c r="AD627" s="159" t="str">
        <f t="shared" si="159"/>
        <v/>
      </c>
    </row>
    <row r="628" spans="1:30" s="162" customFormat="1" ht="19" customHeight="1">
      <c r="A628" s="164"/>
      <c r="B628" s="165"/>
      <c r="C628" s="143"/>
      <c r="D628" s="143"/>
      <c r="E628" s="196"/>
      <c r="F628" s="160"/>
      <c r="G628" s="160" t="str">
        <f>IFERROR(IF($F628="","",VLOOKUP($F628,'Data Mercado'!$A$7:$I$300,2,0)),"ND")</f>
      </c>
      <c r="H628" s="161" t="str">
        <f>IFERROR(IF($E628="","",IF($G628&gt;$E628,($E628/$G628)-1,"")),"")</f>
      </c>
      <c r="I628" s="159" t="str">
        <f t="shared" si="145"/>
        <v/>
      </c>
      <c r="J628" s="160" t="str">
        <f>IFERROR(IF($F628="","",VLOOKUP($F628,'Data Mercado'!$A$7:$I$300,3,0)),"ND")</f>
      </c>
      <c r="K628" s="161" t="str">
        <f>IFERROR(IF($E628="","",IF($J628&gt;$E628,($E628/$J628)-1,"")),"")</f>
      </c>
      <c r="L628" s="159" t="str">
        <f t="shared" si="147"/>
        <v/>
      </c>
      <c r="M628" s="160" t="str">
        <f>IFERROR(IF($F628="","",VLOOKUP($F628,'Data Mercado'!$A$7:$I$300,4,0)),"ND")</f>
      </c>
      <c r="N628" s="161" t="str">
        <f>IFERROR(IF($E628="","",IF($M628&gt;$E628,($E628/$M628)-1,"")),"")</f>
      </c>
      <c r="O628" s="159" t="str">
        <f t="shared" si="149"/>
        <v/>
      </c>
      <c r="P628" s="160" t="str">
        <f>IFERROR(IF($F628="","",VLOOKUP($F628,'Data Mercado'!$A$7:$I$300,5,0)),"ND")</f>
      </c>
      <c r="Q628" s="161" t="str">
        <f>IFERROR(IF($E628="","",IF($P628&gt;$E628,($E628/$P628)-1,"")),"")</f>
      </c>
      <c r="R628" s="159" t="str">
        <f t="shared" si="151"/>
        <v/>
      </c>
      <c r="S628" s="160" t="str">
        <f>IFERROR(IF($F628="","",VLOOKUP($F628,'Data Mercado'!$A$7:$I$300,6,0)),"ND")</f>
      </c>
      <c r="T628" s="161" t="str">
        <f>IFERROR(IF($E628="","",IF($S628&gt;$E628,($E628/$S628)-1,"")),"")</f>
      </c>
      <c r="U628" s="159" t="str">
        <f t="shared" si="153"/>
        <v/>
      </c>
      <c r="V628" s="160" t="str">
        <f>IFERROR(IF($F628="","",VLOOKUP($F628,'Data Mercado'!$A$7:$I$300,7,0)),"ND")</f>
      </c>
      <c r="W628" s="161" t="str">
        <f>IFERROR(IF($E628="","",IF($V628&gt;$E628,($E628/$V628)-1,"")),"")</f>
      </c>
      <c r="X628" s="159" t="str">
        <f t="shared" si="155"/>
        <v/>
      </c>
      <c r="Y628" s="160" t="str">
        <f>IFERROR(IF($F628="","",VLOOKUP($F628,'Data Mercado'!$A$7:$I$300,8,0)),"ND")</f>
      </c>
      <c r="Z628" s="161" t="str">
        <f>IFERROR(IF($E628="","",IF($Y628&gt;$E628,($E628/$Y628)-1,"")),"")</f>
      </c>
      <c r="AA628" s="159" t="str">
        <f t="shared" si="157"/>
        <v/>
      </c>
      <c r="AB628" s="160" t="str">
        <f>IFERROR(IF($F628="","",VLOOKUP($F628,'Data Mercado'!$A$7:$I$300,9,0)),"ND")</f>
      </c>
      <c r="AC628" s="161" t="str">
        <f>IFERROR(IF($E628="","",IF($AB628&gt;$E628,($E628/$AB628)-1,"")),"")</f>
      </c>
      <c r="AD628" s="159" t="str">
        <f t="shared" si="159"/>
        <v/>
      </c>
    </row>
    <row r="629" spans="1:30" s="162" customFormat="1" ht="19" customHeight="1">
      <c r="A629" s="164"/>
      <c r="B629" s="165"/>
      <c r="C629" s="143"/>
      <c r="D629" s="143"/>
      <c r="E629" s="196"/>
      <c r="F629" s="160"/>
      <c r="G629" s="160" t="str">
        <f>IFERROR(IF($F629="","",VLOOKUP($F629,'Data Mercado'!$A$7:$I$300,2,0)),"ND")</f>
      </c>
      <c r="H629" s="161" t="str">
        <f>IFERROR(IF($E629="","",IF($G629&gt;$E629,($E629/$G629)-1,"")),"")</f>
      </c>
      <c r="I629" s="159" t="str">
        <f t="shared" si="145"/>
        <v/>
      </c>
      <c r="J629" s="160" t="str">
        <f>IFERROR(IF($F629="","",VLOOKUP($F629,'Data Mercado'!$A$7:$I$300,3,0)),"ND")</f>
      </c>
      <c r="K629" s="161" t="str">
        <f>IFERROR(IF($E629="","",IF($J629&gt;$E629,($E629/$J629)-1,"")),"")</f>
      </c>
      <c r="L629" s="159" t="str">
        <f t="shared" si="147"/>
        <v/>
      </c>
      <c r="M629" s="160" t="str">
        <f>IFERROR(IF($F629="","",VLOOKUP($F629,'Data Mercado'!$A$7:$I$300,4,0)),"ND")</f>
      </c>
      <c r="N629" s="161" t="str">
        <f>IFERROR(IF($E629="","",IF($M629&gt;$E629,($E629/$M629)-1,"")),"")</f>
      </c>
      <c r="O629" s="159" t="str">
        <f t="shared" si="149"/>
        <v/>
      </c>
      <c r="P629" s="160" t="str">
        <f>IFERROR(IF($F629="","",VLOOKUP($F629,'Data Mercado'!$A$7:$I$300,5,0)),"ND")</f>
      </c>
      <c r="Q629" s="161" t="str">
        <f>IFERROR(IF($E629="","",IF($P629&gt;$E629,($E629/$P629)-1,"")),"")</f>
      </c>
      <c r="R629" s="159" t="str">
        <f t="shared" si="151"/>
        <v/>
      </c>
      <c r="S629" s="160" t="str">
        <f>IFERROR(IF($F629="","",VLOOKUP($F629,'Data Mercado'!$A$7:$I$300,6,0)),"ND")</f>
      </c>
      <c r="T629" s="161" t="str">
        <f>IFERROR(IF($E629="","",IF($S629&gt;$E629,($E629/$S629)-1,"")),"")</f>
      </c>
      <c r="U629" s="159" t="str">
        <f t="shared" si="153"/>
        <v/>
      </c>
      <c r="V629" s="160" t="str">
        <f>IFERROR(IF($F629="","",VLOOKUP($F629,'Data Mercado'!$A$7:$I$300,7,0)),"ND")</f>
      </c>
      <c r="W629" s="161" t="str">
        <f>IFERROR(IF($E629="","",IF($V629&gt;$E629,($E629/$V629)-1,"")),"")</f>
      </c>
      <c r="X629" s="159" t="str">
        <f t="shared" si="155"/>
        <v/>
      </c>
      <c r="Y629" s="160" t="str">
        <f>IFERROR(IF($F629="","",VLOOKUP($F629,'Data Mercado'!$A$7:$I$300,8,0)),"ND")</f>
      </c>
      <c r="Z629" s="161" t="str">
        <f>IFERROR(IF($E629="","",IF($Y629&gt;$E629,($E629/$Y629)-1,"")),"")</f>
      </c>
      <c r="AA629" s="159" t="str">
        <f t="shared" si="157"/>
        <v/>
      </c>
      <c r="AB629" s="160" t="str">
        <f>IFERROR(IF($F629="","",VLOOKUP($F629,'Data Mercado'!$A$7:$I$300,9,0)),"ND")</f>
      </c>
      <c r="AC629" s="161" t="str">
        <f>IFERROR(IF($E629="","",IF($AB629&gt;$E629,($E629/$AB629)-1,"")),"")</f>
      </c>
      <c r="AD629" s="159" t="str">
        <f t="shared" si="159"/>
        <v/>
      </c>
    </row>
    <row r="630" spans="1:30" s="162" customFormat="1" ht="19" customHeight="1">
      <c r="A630" s="164"/>
      <c r="B630" s="165"/>
      <c r="C630" s="143"/>
      <c r="D630" s="143"/>
      <c r="E630" s="196"/>
      <c r="F630" s="160"/>
      <c r="G630" s="160" t="str">
        <f>IFERROR(IF($F630="","",VLOOKUP($F630,'Data Mercado'!$A$7:$I$300,2,0)),"ND")</f>
      </c>
      <c r="H630" s="161" t="str">
        <f>IFERROR(IF($E630="","",IF($G630&gt;$E630,($E630/$G630)-1,"")),"")</f>
      </c>
      <c r="I630" s="159" t="str">
        <f t="shared" si="145"/>
        <v/>
      </c>
      <c r="J630" s="160" t="str">
        <f>IFERROR(IF($F630="","",VLOOKUP($F630,'Data Mercado'!$A$7:$I$300,3,0)),"ND")</f>
      </c>
      <c r="K630" s="161" t="str">
        <f>IFERROR(IF($E630="","",IF($J630&gt;$E630,($E630/$J630)-1,"")),"")</f>
      </c>
      <c r="L630" s="159" t="str">
        <f t="shared" si="147"/>
        <v/>
      </c>
      <c r="M630" s="160" t="str">
        <f>IFERROR(IF($F630="","",VLOOKUP($F630,'Data Mercado'!$A$7:$I$300,4,0)),"ND")</f>
      </c>
      <c r="N630" s="161" t="str">
        <f>IFERROR(IF($E630="","",IF($M630&gt;$E630,($E630/$M630)-1,"")),"")</f>
      </c>
      <c r="O630" s="159" t="str">
        <f t="shared" si="149"/>
        <v/>
      </c>
      <c r="P630" s="160" t="str">
        <f>IFERROR(IF($F630="","",VLOOKUP($F630,'Data Mercado'!$A$7:$I$300,5,0)),"ND")</f>
      </c>
      <c r="Q630" s="161" t="str">
        <f>IFERROR(IF($E630="","",IF($P630&gt;$E630,($E630/$P630)-1,"")),"")</f>
      </c>
      <c r="R630" s="159" t="str">
        <f t="shared" si="151"/>
        <v/>
      </c>
      <c r="S630" s="160" t="str">
        <f>IFERROR(IF($F630="","",VLOOKUP($F630,'Data Mercado'!$A$7:$I$300,6,0)),"ND")</f>
      </c>
      <c r="T630" s="161" t="str">
        <f>IFERROR(IF($E630="","",IF($S630&gt;$E630,($E630/$S630)-1,"")),"")</f>
      </c>
      <c r="U630" s="159" t="str">
        <f t="shared" si="153"/>
        <v/>
      </c>
      <c r="V630" s="160" t="str">
        <f>IFERROR(IF($F630="","",VLOOKUP($F630,'Data Mercado'!$A$7:$I$300,7,0)),"ND")</f>
      </c>
      <c r="W630" s="161" t="str">
        <f>IFERROR(IF($E630="","",IF($V630&gt;$E630,($E630/$V630)-1,"")),"")</f>
      </c>
      <c r="X630" s="159" t="str">
        <f t="shared" si="155"/>
        <v/>
      </c>
      <c r="Y630" s="160" t="str">
        <f>IFERROR(IF($F630="","",VLOOKUP($F630,'Data Mercado'!$A$7:$I$300,8,0)),"ND")</f>
      </c>
      <c r="Z630" s="161" t="str">
        <f>IFERROR(IF($E630="","",IF($Y630&gt;$E630,($E630/$Y630)-1,"")),"")</f>
      </c>
      <c r="AA630" s="159" t="str">
        <f t="shared" si="157"/>
        <v/>
      </c>
      <c r="AB630" s="160" t="str">
        <f>IFERROR(IF($F630="","",VLOOKUP($F630,'Data Mercado'!$A$7:$I$300,9,0)),"ND")</f>
      </c>
      <c r="AC630" s="161" t="str">
        <f>IFERROR(IF($E630="","",IF($AB630&gt;$E630,($E630/$AB630)-1,"")),"")</f>
      </c>
      <c r="AD630" s="159" t="str">
        <f t="shared" si="159"/>
        <v/>
      </c>
    </row>
    <row r="631" spans="1:30" s="162" customFormat="1" ht="19" customHeight="1">
      <c r="A631" s="164"/>
      <c r="B631" s="165"/>
      <c r="C631" s="143"/>
      <c r="D631" s="143"/>
      <c r="E631" s="196"/>
      <c r="F631" s="160"/>
      <c r="G631" s="160" t="str">
        <f>IFERROR(IF($F631="","",VLOOKUP($F631,'Data Mercado'!$A$7:$I$300,2,0)),"ND")</f>
      </c>
      <c r="H631" s="161" t="str">
        <f>IFERROR(IF($E631="","",IF($G631&gt;$E631,($E631/$G631)-1,"")),"")</f>
      </c>
      <c r="I631" s="159" t="str">
        <f t="shared" si="145"/>
        <v/>
      </c>
      <c r="J631" s="160" t="str">
        <f>IFERROR(IF($F631="","",VLOOKUP($F631,'Data Mercado'!$A$7:$I$300,3,0)),"ND")</f>
      </c>
      <c r="K631" s="161" t="str">
        <f>IFERROR(IF($E631="","",IF($J631&gt;$E631,($E631/$J631)-1,"")),"")</f>
      </c>
      <c r="L631" s="159" t="str">
        <f t="shared" si="147"/>
        <v/>
      </c>
      <c r="M631" s="160" t="str">
        <f>IFERROR(IF($F631="","",VLOOKUP($F631,'Data Mercado'!$A$7:$I$300,4,0)),"ND")</f>
      </c>
      <c r="N631" s="161" t="str">
        <f>IFERROR(IF($E631="","",IF($M631&gt;$E631,($E631/$M631)-1,"")),"")</f>
      </c>
      <c r="O631" s="159" t="str">
        <f t="shared" si="149"/>
        <v/>
      </c>
      <c r="P631" s="160" t="str">
        <f>IFERROR(IF($F631="","",VLOOKUP($F631,'Data Mercado'!$A$7:$I$300,5,0)),"ND")</f>
      </c>
      <c r="Q631" s="161" t="str">
        <f>IFERROR(IF($E631="","",IF($P631&gt;$E631,($E631/$P631)-1,"")),"")</f>
      </c>
      <c r="R631" s="159" t="str">
        <f t="shared" si="151"/>
        <v/>
      </c>
      <c r="S631" s="160" t="str">
        <f>IFERROR(IF($F631="","",VLOOKUP($F631,'Data Mercado'!$A$7:$I$300,6,0)),"ND")</f>
      </c>
      <c r="T631" s="161" t="str">
        <f>IFERROR(IF($E631="","",IF($S631&gt;$E631,($E631/$S631)-1,"")),"")</f>
      </c>
      <c r="U631" s="159" t="str">
        <f t="shared" si="153"/>
        <v/>
      </c>
      <c r="V631" s="160" t="str">
        <f>IFERROR(IF($F631="","",VLOOKUP($F631,'Data Mercado'!$A$7:$I$300,7,0)),"ND")</f>
      </c>
      <c r="W631" s="161" t="str">
        <f>IFERROR(IF($E631="","",IF($V631&gt;$E631,($E631/$V631)-1,"")),"")</f>
      </c>
      <c r="X631" s="159" t="str">
        <f t="shared" si="155"/>
        <v/>
      </c>
      <c r="Y631" s="160" t="str">
        <f>IFERROR(IF($F631="","",VLOOKUP($F631,'Data Mercado'!$A$7:$I$300,8,0)),"ND")</f>
      </c>
      <c r="Z631" s="161" t="str">
        <f>IFERROR(IF($E631="","",IF($Y631&gt;$E631,($E631/$Y631)-1,"")),"")</f>
      </c>
      <c r="AA631" s="159" t="str">
        <f t="shared" si="157"/>
        <v/>
      </c>
      <c r="AB631" s="160" t="str">
        <f>IFERROR(IF($F631="","",VLOOKUP($F631,'Data Mercado'!$A$7:$I$300,9,0)),"ND")</f>
      </c>
      <c r="AC631" s="161" t="str">
        <f>IFERROR(IF($E631="","",IF($AB631&gt;$E631,($E631/$AB631)-1,"")),"")</f>
      </c>
      <c r="AD631" s="159" t="str">
        <f t="shared" si="159"/>
        <v/>
      </c>
    </row>
    <row r="632" spans="1:30" s="162" customFormat="1" ht="19" customHeight="1">
      <c r="A632" s="164"/>
      <c r="B632" s="165"/>
      <c r="C632" s="143"/>
      <c r="D632" s="143"/>
      <c r="E632" s="196"/>
      <c r="F632" s="160"/>
      <c r="G632" s="160" t="str">
        <f>IFERROR(IF($F632="","",VLOOKUP($F632,'Data Mercado'!$A$7:$I$300,2,0)),"ND")</f>
      </c>
      <c r="H632" s="161" t="str">
        <f>IFERROR(IF($E632="","",IF($G632&gt;$E632,($E632/$G632)-1,"")),"")</f>
      </c>
      <c r="I632" s="159" t="str">
        <f t="shared" si="145"/>
        <v/>
      </c>
      <c r="J632" s="160" t="str">
        <f>IFERROR(IF($F632="","",VLOOKUP($F632,'Data Mercado'!$A$7:$I$300,3,0)),"ND")</f>
      </c>
      <c r="K632" s="161" t="str">
        <f>IFERROR(IF($E632="","",IF($J632&gt;$E632,($E632/$J632)-1,"")),"")</f>
      </c>
      <c r="L632" s="159" t="str">
        <f t="shared" si="147"/>
        <v/>
      </c>
      <c r="M632" s="160" t="str">
        <f>IFERROR(IF($F632="","",VLOOKUP($F632,'Data Mercado'!$A$7:$I$300,4,0)),"ND")</f>
      </c>
      <c r="N632" s="161" t="str">
        <f>IFERROR(IF($E632="","",IF($M632&gt;$E632,($E632/$M632)-1,"")),"")</f>
      </c>
      <c r="O632" s="159" t="str">
        <f t="shared" si="149"/>
        <v/>
      </c>
      <c r="P632" s="160" t="str">
        <f>IFERROR(IF($F632="","",VLOOKUP($F632,'Data Mercado'!$A$7:$I$300,5,0)),"ND")</f>
      </c>
      <c r="Q632" s="161" t="str">
        <f>IFERROR(IF($E632="","",IF($P632&gt;$E632,($E632/$P632)-1,"")),"")</f>
      </c>
      <c r="R632" s="159" t="str">
        <f t="shared" si="151"/>
        <v/>
      </c>
      <c r="S632" s="160" t="str">
        <f>IFERROR(IF($F632="","",VLOOKUP($F632,'Data Mercado'!$A$7:$I$300,6,0)),"ND")</f>
      </c>
      <c r="T632" s="161" t="str">
        <f>IFERROR(IF($E632="","",IF($S632&gt;$E632,($E632/$S632)-1,"")),"")</f>
      </c>
      <c r="U632" s="159" t="str">
        <f t="shared" si="153"/>
        <v/>
      </c>
      <c r="V632" s="160" t="str">
        <f>IFERROR(IF($F632="","",VLOOKUP($F632,'Data Mercado'!$A$7:$I$300,7,0)),"ND")</f>
      </c>
      <c r="W632" s="161" t="str">
        <f>IFERROR(IF($E632="","",IF($V632&gt;$E632,($E632/$V632)-1,"")),"")</f>
      </c>
      <c r="X632" s="159" t="str">
        <f t="shared" si="155"/>
        <v/>
      </c>
      <c r="Y632" s="160" t="str">
        <f>IFERROR(IF($F632="","",VLOOKUP($F632,'Data Mercado'!$A$7:$I$300,8,0)),"ND")</f>
      </c>
      <c r="Z632" s="161" t="str">
        <f>IFERROR(IF($E632="","",IF($Y632&gt;$E632,($E632/$Y632)-1,"")),"")</f>
      </c>
      <c r="AA632" s="159" t="str">
        <f t="shared" si="157"/>
        <v/>
      </c>
      <c r="AB632" s="160" t="str">
        <f>IFERROR(IF($F632="","",VLOOKUP($F632,'Data Mercado'!$A$7:$I$300,9,0)),"ND")</f>
      </c>
      <c r="AC632" s="161" t="str">
        <f>IFERROR(IF($E632="","",IF($AB632&gt;$E632,($E632/$AB632)-1,"")),"")</f>
      </c>
      <c r="AD632" s="159" t="str">
        <f t="shared" si="159"/>
        <v/>
      </c>
    </row>
    <row r="633" spans="1:30" s="162" customFormat="1" ht="19" customHeight="1">
      <c r="A633" s="164"/>
      <c r="B633" s="165"/>
      <c r="C633" s="143"/>
      <c r="D633" s="143"/>
      <c r="E633" s="196"/>
      <c r="F633" s="160"/>
      <c r="G633" s="160" t="str">
        <f>IFERROR(IF($F633="","",VLOOKUP($F633,'Data Mercado'!$A$7:$I$300,2,0)),"ND")</f>
      </c>
      <c r="H633" s="161" t="str">
        <f>IFERROR(IF($E633="","",IF($G633&gt;$E633,($E633/$G633)-1,"")),"")</f>
      </c>
      <c r="I633" s="159" t="str">
        <f t="shared" si="145"/>
        <v/>
      </c>
      <c r="J633" s="160" t="str">
        <f>IFERROR(IF($F633="","",VLOOKUP($F633,'Data Mercado'!$A$7:$I$300,3,0)),"ND")</f>
      </c>
      <c r="K633" s="161" t="str">
        <f>IFERROR(IF($E633="","",IF($J633&gt;$E633,($E633/$J633)-1,"")),"")</f>
      </c>
      <c r="L633" s="159" t="str">
        <f t="shared" si="147"/>
        <v/>
      </c>
      <c r="M633" s="160" t="str">
        <f>IFERROR(IF($F633="","",VLOOKUP($F633,'Data Mercado'!$A$7:$I$300,4,0)),"ND")</f>
      </c>
      <c r="N633" s="161" t="str">
        <f>IFERROR(IF($E633="","",IF($M633&gt;$E633,($E633/$M633)-1,"")),"")</f>
      </c>
      <c r="O633" s="159" t="str">
        <f t="shared" si="149"/>
        <v/>
      </c>
      <c r="P633" s="160" t="str">
        <f>IFERROR(IF($F633="","",VLOOKUP($F633,'Data Mercado'!$A$7:$I$300,5,0)),"ND")</f>
      </c>
      <c r="Q633" s="161" t="str">
        <f>IFERROR(IF($E633="","",IF($P633&gt;$E633,($E633/$P633)-1,"")),"")</f>
      </c>
      <c r="R633" s="159" t="str">
        <f t="shared" si="151"/>
        <v/>
      </c>
      <c r="S633" s="160" t="str">
        <f>IFERROR(IF($F633="","",VLOOKUP($F633,'Data Mercado'!$A$7:$I$300,6,0)),"ND")</f>
      </c>
      <c r="T633" s="161" t="str">
        <f>IFERROR(IF($E633="","",IF($S633&gt;$E633,($E633/$S633)-1,"")),"")</f>
      </c>
      <c r="U633" s="159" t="str">
        <f t="shared" si="153"/>
        <v/>
      </c>
      <c r="V633" s="160" t="str">
        <f>IFERROR(IF($F633="","",VLOOKUP($F633,'Data Mercado'!$A$7:$I$300,7,0)),"ND")</f>
      </c>
      <c r="W633" s="161" t="str">
        <f>IFERROR(IF($E633="","",IF($V633&gt;$E633,($E633/$V633)-1,"")),"")</f>
      </c>
      <c r="X633" s="159" t="str">
        <f t="shared" si="155"/>
        <v/>
      </c>
      <c r="Y633" s="160" t="str">
        <f>IFERROR(IF($F633="","",VLOOKUP($F633,'Data Mercado'!$A$7:$I$300,8,0)),"ND")</f>
      </c>
      <c r="Z633" s="161" t="str">
        <f>IFERROR(IF($E633="","",IF($Y633&gt;$E633,($E633/$Y633)-1,"")),"")</f>
      </c>
      <c r="AA633" s="159" t="str">
        <f t="shared" si="157"/>
        <v/>
      </c>
      <c r="AB633" s="160" t="str">
        <f>IFERROR(IF($F633="","",VLOOKUP($F633,'Data Mercado'!$A$7:$I$300,9,0)),"ND")</f>
      </c>
      <c r="AC633" s="161" t="str">
        <f>IFERROR(IF($E633="","",IF($AB633&gt;$E633,($E633/$AB633)-1,"")),"")</f>
      </c>
      <c r="AD633" s="159" t="str">
        <f t="shared" si="159"/>
        <v/>
      </c>
    </row>
    <row r="634" spans="1:30" s="162" customFormat="1" ht="19" customHeight="1">
      <c r="A634" s="164"/>
      <c r="B634" s="165"/>
      <c r="C634" s="143"/>
      <c r="D634" s="143"/>
      <c r="E634" s="196"/>
      <c r="F634" s="160"/>
      <c r="G634" s="160" t="str">
        <f>IFERROR(IF($F634="","",VLOOKUP($F634,'Data Mercado'!$A$7:$I$300,2,0)),"ND")</f>
      </c>
      <c r="H634" s="161" t="str">
        <f>IFERROR(IF($E634="","",IF($G634&gt;$E634,($E634/$G634)-1,"")),"")</f>
      </c>
      <c r="I634" s="159" t="str">
        <f t="shared" si="145"/>
        <v/>
      </c>
      <c r="J634" s="160" t="str">
        <f>IFERROR(IF($F634="","",VLOOKUP($F634,'Data Mercado'!$A$7:$I$300,3,0)),"ND")</f>
      </c>
      <c r="K634" s="161" t="str">
        <f>IFERROR(IF($E634="","",IF($J634&gt;$E634,($E634/$J634)-1,"")),"")</f>
      </c>
      <c r="L634" s="159" t="str">
        <f t="shared" si="147"/>
        <v/>
      </c>
      <c r="M634" s="160" t="str">
        <f>IFERROR(IF($F634="","",VLOOKUP($F634,'Data Mercado'!$A$7:$I$300,4,0)),"ND")</f>
      </c>
      <c r="N634" s="161" t="str">
        <f>IFERROR(IF($E634="","",IF($M634&gt;$E634,($E634/$M634)-1,"")),"")</f>
      </c>
      <c r="O634" s="159" t="str">
        <f t="shared" si="149"/>
        <v/>
      </c>
      <c r="P634" s="160" t="str">
        <f>IFERROR(IF($F634="","",VLOOKUP($F634,'Data Mercado'!$A$7:$I$300,5,0)),"ND")</f>
      </c>
      <c r="Q634" s="161" t="str">
        <f>IFERROR(IF($E634="","",IF($P634&gt;$E634,($E634/$P634)-1,"")),"")</f>
      </c>
      <c r="R634" s="159" t="str">
        <f t="shared" si="151"/>
        <v/>
      </c>
      <c r="S634" s="160" t="str">
        <f>IFERROR(IF($F634="","",VLOOKUP($F634,'Data Mercado'!$A$7:$I$300,6,0)),"ND")</f>
      </c>
      <c r="T634" s="161" t="str">
        <f>IFERROR(IF($E634="","",IF($S634&gt;$E634,($E634/$S634)-1,"")),"")</f>
      </c>
      <c r="U634" s="159" t="str">
        <f t="shared" si="153"/>
        <v/>
      </c>
      <c r="V634" s="160" t="str">
        <f>IFERROR(IF($F634="","",VLOOKUP($F634,'Data Mercado'!$A$7:$I$300,7,0)),"ND")</f>
      </c>
      <c r="W634" s="161" t="str">
        <f>IFERROR(IF($E634="","",IF($V634&gt;$E634,($E634/$V634)-1,"")),"")</f>
      </c>
      <c r="X634" s="159" t="str">
        <f t="shared" si="155"/>
        <v/>
      </c>
      <c r="Y634" s="160" t="str">
        <f>IFERROR(IF($F634="","",VLOOKUP($F634,'Data Mercado'!$A$7:$I$300,8,0)),"ND")</f>
      </c>
      <c r="Z634" s="161" t="str">
        <f>IFERROR(IF($E634="","",IF($Y634&gt;$E634,($E634/$Y634)-1,"")),"")</f>
      </c>
      <c r="AA634" s="159" t="str">
        <f t="shared" si="157"/>
        <v/>
      </c>
      <c r="AB634" s="160" t="str">
        <f>IFERROR(IF($F634="","",VLOOKUP($F634,'Data Mercado'!$A$7:$I$300,9,0)),"ND")</f>
      </c>
      <c r="AC634" s="161" t="str">
        <f>IFERROR(IF($E634="","",IF($AB634&gt;$E634,($E634/$AB634)-1,"")),"")</f>
      </c>
      <c r="AD634" s="159" t="str">
        <f t="shared" si="159"/>
        <v/>
      </c>
    </row>
    <row r="635" spans="1:30" s="162" customFormat="1" ht="19" customHeight="1">
      <c r="A635" s="164"/>
      <c r="B635" s="165"/>
      <c r="C635" s="143"/>
      <c r="D635" s="143"/>
      <c r="E635" s="196"/>
      <c r="F635" s="160"/>
      <c r="G635" s="160" t="str">
        <f>IFERROR(IF($F635="","",VLOOKUP($F635,'Data Mercado'!$A$7:$I$300,2,0)),"ND")</f>
      </c>
      <c r="H635" s="161" t="str">
        <f>IFERROR(IF($E635="","",IF($G635&gt;$E635,($E635/$G635)-1,"")),"")</f>
      </c>
      <c r="I635" s="159" t="str">
        <f t="shared" si="145"/>
        <v/>
      </c>
      <c r="J635" s="160" t="str">
        <f>IFERROR(IF($F635="","",VLOOKUP($F635,'Data Mercado'!$A$7:$I$300,3,0)),"ND")</f>
      </c>
      <c r="K635" s="161" t="str">
        <f>IFERROR(IF($E635="","",IF($J635&gt;$E635,($E635/$J635)-1,"")),"")</f>
      </c>
      <c r="L635" s="159" t="str">
        <f t="shared" si="147"/>
        <v/>
      </c>
      <c r="M635" s="160" t="str">
        <f>IFERROR(IF($F635="","",VLOOKUP($F635,'Data Mercado'!$A$7:$I$300,4,0)),"ND")</f>
      </c>
      <c r="N635" s="161" t="str">
        <f>IFERROR(IF($E635="","",IF($M635&gt;$E635,($E635/$M635)-1,"")),"")</f>
      </c>
      <c r="O635" s="159" t="str">
        <f t="shared" si="149"/>
        <v/>
      </c>
      <c r="P635" s="160" t="str">
        <f>IFERROR(IF($F635="","",VLOOKUP($F635,'Data Mercado'!$A$7:$I$300,5,0)),"ND")</f>
      </c>
      <c r="Q635" s="161" t="str">
        <f>IFERROR(IF($E635="","",IF($P635&gt;$E635,($E635/$P635)-1,"")),"")</f>
      </c>
      <c r="R635" s="159" t="str">
        <f t="shared" si="151"/>
        <v/>
      </c>
      <c r="S635" s="160" t="str">
        <f>IFERROR(IF($F635="","",VLOOKUP($F635,'Data Mercado'!$A$7:$I$300,6,0)),"ND")</f>
      </c>
      <c r="T635" s="161" t="str">
        <f>IFERROR(IF($E635="","",IF($S635&gt;$E635,($E635/$S635)-1,"")),"")</f>
      </c>
      <c r="U635" s="159" t="str">
        <f t="shared" si="153"/>
        <v/>
      </c>
      <c r="V635" s="160" t="str">
        <f>IFERROR(IF($F635="","",VLOOKUP($F635,'Data Mercado'!$A$7:$I$300,7,0)),"ND")</f>
      </c>
      <c r="W635" s="161" t="str">
        <f>IFERROR(IF($E635="","",IF($V635&gt;$E635,($E635/$V635)-1,"")),"")</f>
      </c>
      <c r="X635" s="159" t="str">
        <f t="shared" si="155"/>
        <v/>
      </c>
      <c r="Y635" s="160" t="str">
        <f>IFERROR(IF($F635="","",VLOOKUP($F635,'Data Mercado'!$A$7:$I$300,8,0)),"ND")</f>
      </c>
      <c r="Z635" s="161" t="str">
        <f>IFERROR(IF($E635="","",IF($Y635&gt;$E635,($E635/$Y635)-1,"")),"")</f>
      </c>
      <c r="AA635" s="159" t="str">
        <f t="shared" si="157"/>
        <v/>
      </c>
      <c r="AB635" s="160" t="str">
        <f>IFERROR(IF($F635="","",VLOOKUP($F635,'Data Mercado'!$A$7:$I$300,9,0)),"ND")</f>
      </c>
      <c r="AC635" s="161" t="str">
        <f>IFERROR(IF($E635="","",IF($AB635&gt;$E635,($E635/$AB635)-1,"")),"")</f>
      </c>
      <c r="AD635" s="159" t="str">
        <f t="shared" si="159"/>
        <v/>
      </c>
    </row>
    <row r="636" spans="1:30" s="162" customFormat="1" ht="19" customHeight="1">
      <c r="A636" s="164"/>
      <c r="B636" s="165"/>
      <c r="C636" s="143"/>
      <c r="D636" s="143"/>
      <c r="E636" s="196"/>
      <c r="F636" s="160"/>
      <c r="G636" s="160" t="str">
        <f>IFERROR(IF($F636="","",VLOOKUP($F636,'Data Mercado'!$A$7:$I$300,2,0)),"ND")</f>
      </c>
      <c r="H636" s="161" t="str">
        <f>IFERROR(IF($E636="","",IF($G636&gt;$E636,($E636/$G636)-1,"")),"")</f>
      </c>
      <c r="I636" s="159" t="str">
        <f t="shared" si="145"/>
        <v/>
      </c>
      <c r="J636" s="160" t="str">
        <f>IFERROR(IF($F636="","",VLOOKUP($F636,'Data Mercado'!$A$7:$I$300,3,0)),"ND")</f>
      </c>
      <c r="K636" s="161" t="str">
        <f>IFERROR(IF($E636="","",IF($J636&gt;$E636,($E636/$J636)-1,"")),"")</f>
      </c>
      <c r="L636" s="159" t="str">
        <f t="shared" si="147"/>
        <v/>
      </c>
      <c r="M636" s="160" t="str">
        <f>IFERROR(IF($F636="","",VLOOKUP($F636,'Data Mercado'!$A$7:$I$300,4,0)),"ND")</f>
      </c>
      <c r="N636" s="161" t="str">
        <f>IFERROR(IF($E636="","",IF($M636&gt;$E636,($E636/$M636)-1,"")),"")</f>
      </c>
      <c r="O636" s="159" t="str">
        <f t="shared" si="149"/>
        <v/>
      </c>
      <c r="P636" s="160" t="str">
        <f>IFERROR(IF($F636="","",VLOOKUP($F636,'Data Mercado'!$A$7:$I$300,5,0)),"ND")</f>
      </c>
      <c r="Q636" s="161" t="str">
        <f>IFERROR(IF($E636="","",IF($P636&gt;$E636,($E636/$P636)-1,"")),"")</f>
      </c>
      <c r="R636" s="159" t="str">
        <f t="shared" si="151"/>
        <v/>
      </c>
      <c r="S636" s="160" t="str">
        <f>IFERROR(IF($F636="","",VLOOKUP($F636,'Data Mercado'!$A$7:$I$300,6,0)),"ND")</f>
      </c>
      <c r="T636" s="161" t="str">
        <f>IFERROR(IF($E636="","",IF($S636&gt;$E636,($E636/$S636)-1,"")),"")</f>
      </c>
      <c r="U636" s="159" t="str">
        <f t="shared" si="153"/>
        <v/>
      </c>
      <c r="V636" s="160" t="str">
        <f>IFERROR(IF($F636="","",VLOOKUP($F636,'Data Mercado'!$A$7:$I$300,7,0)),"ND")</f>
      </c>
      <c r="W636" s="161" t="str">
        <f>IFERROR(IF($E636="","",IF($V636&gt;$E636,($E636/$V636)-1,"")),"")</f>
      </c>
      <c r="X636" s="159" t="str">
        <f t="shared" si="155"/>
        <v/>
      </c>
      <c r="Y636" s="160" t="str">
        <f>IFERROR(IF($F636="","",VLOOKUP($F636,'Data Mercado'!$A$7:$I$300,8,0)),"ND")</f>
      </c>
      <c r="Z636" s="161" t="str">
        <f>IFERROR(IF($E636="","",IF($Y636&gt;$E636,($E636/$Y636)-1,"")),"")</f>
      </c>
      <c r="AA636" s="159" t="str">
        <f t="shared" si="157"/>
        <v/>
      </c>
      <c r="AB636" s="160" t="str">
        <f>IFERROR(IF($F636="","",VLOOKUP($F636,'Data Mercado'!$A$7:$I$300,9,0)),"ND")</f>
      </c>
      <c r="AC636" s="161" t="str">
        <f>IFERROR(IF($E636="","",IF($AB636&gt;$E636,($E636/$AB636)-1,"")),"")</f>
      </c>
      <c r="AD636" s="159" t="str">
        <f t="shared" si="159"/>
        <v/>
      </c>
    </row>
    <row r="637" spans="1:30" s="162" customFormat="1" ht="19" customHeight="1">
      <c r="A637" s="164"/>
      <c r="B637" s="165"/>
      <c r="C637" s="143"/>
      <c r="D637" s="143"/>
      <c r="E637" s="196"/>
      <c r="F637" s="160"/>
      <c r="G637" s="160" t="str">
        <f>IFERROR(IF($F637="","",VLOOKUP($F637,'Data Mercado'!$A$7:$I$300,2,0)),"ND")</f>
      </c>
      <c r="H637" s="161" t="str">
        <f>IFERROR(IF($E637="","",IF($G637&gt;$E637,($E637/$G637)-1,"")),"")</f>
      </c>
      <c r="I637" s="159" t="str">
        <f t="shared" si="145"/>
        <v/>
      </c>
      <c r="J637" s="160" t="str">
        <f>IFERROR(IF($F637="","",VLOOKUP($F637,'Data Mercado'!$A$7:$I$300,3,0)),"ND")</f>
      </c>
      <c r="K637" s="161" t="str">
        <f>IFERROR(IF($E637="","",IF($J637&gt;$E637,($E637/$J637)-1,"")),"")</f>
      </c>
      <c r="L637" s="159" t="str">
        <f t="shared" si="147"/>
        <v/>
      </c>
      <c r="M637" s="160" t="str">
        <f>IFERROR(IF($F637="","",VLOOKUP($F637,'Data Mercado'!$A$7:$I$300,4,0)),"ND")</f>
      </c>
      <c r="N637" s="161" t="str">
        <f>IFERROR(IF($E637="","",IF($M637&gt;$E637,($E637/$M637)-1,"")),"")</f>
      </c>
      <c r="O637" s="159" t="str">
        <f t="shared" si="149"/>
        <v/>
      </c>
      <c r="P637" s="160" t="str">
        <f>IFERROR(IF($F637="","",VLOOKUP($F637,'Data Mercado'!$A$7:$I$300,5,0)),"ND")</f>
      </c>
      <c r="Q637" s="161" t="str">
        <f>IFERROR(IF($E637="","",IF($P637&gt;$E637,($E637/$P637)-1,"")),"")</f>
      </c>
      <c r="R637" s="159" t="str">
        <f t="shared" si="151"/>
        <v/>
      </c>
      <c r="S637" s="160" t="str">
        <f>IFERROR(IF($F637="","",VLOOKUP($F637,'Data Mercado'!$A$7:$I$300,6,0)),"ND")</f>
      </c>
      <c r="T637" s="161" t="str">
        <f>IFERROR(IF($E637="","",IF($S637&gt;$E637,($E637/$S637)-1,"")),"")</f>
      </c>
      <c r="U637" s="159" t="str">
        <f t="shared" si="153"/>
        <v/>
      </c>
      <c r="V637" s="160" t="str">
        <f>IFERROR(IF($F637="","",VLOOKUP($F637,'Data Mercado'!$A$7:$I$300,7,0)),"ND")</f>
      </c>
      <c r="W637" s="161" t="str">
        <f>IFERROR(IF($E637="","",IF($V637&gt;$E637,($E637/$V637)-1,"")),"")</f>
      </c>
      <c r="X637" s="159" t="str">
        <f t="shared" si="155"/>
        <v/>
      </c>
      <c r="Y637" s="160" t="str">
        <f>IFERROR(IF($F637="","",VLOOKUP($F637,'Data Mercado'!$A$7:$I$300,8,0)),"ND")</f>
      </c>
      <c r="Z637" s="161" t="str">
        <f>IFERROR(IF($E637="","",IF($Y637&gt;$E637,($E637/$Y637)-1,"")),"")</f>
      </c>
      <c r="AA637" s="159" t="str">
        <f t="shared" si="157"/>
        <v/>
      </c>
      <c r="AB637" s="160" t="str">
        <f>IFERROR(IF($F637="","",VLOOKUP($F637,'Data Mercado'!$A$7:$I$300,9,0)),"ND")</f>
      </c>
      <c r="AC637" s="161" t="str">
        <f>IFERROR(IF($E637="","",IF($AB637&gt;$E637,($E637/$AB637)-1,"")),"")</f>
      </c>
      <c r="AD637" s="159" t="str">
        <f t="shared" si="159"/>
        <v/>
      </c>
    </row>
    <row r="638" spans="1:30" s="162" customFormat="1" ht="19" customHeight="1">
      <c r="A638" s="164"/>
      <c r="B638" s="165"/>
      <c r="C638" s="143"/>
      <c r="D638" s="143"/>
      <c r="E638" s="196"/>
      <c r="F638" s="160"/>
      <c r="G638" s="160" t="str">
        <f>IFERROR(IF($F638="","",VLOOKUP($F638,'Data Mercado'!$A$7:$I$300,2,0)),"ND")</f>
      </c>
      <c r="H638" s="161" t="str">
        <f>IFERROR(IF($E638="","",IF($G638&gt;$E638,($E638/$G638)-1,"")),"")</f>
      </c>
      <c r="I638" s="159" t="str">
        <f t="shared" si="145"/>
        <v/>
      </c>
      <c r="J638" s="160" t="str">
        <f>IFERROR(IF($F638="","",VLOOKUP($F638,'Data Mercado'!$A$7:$I$300,3,0)),"ND")</f>
      </c>
      <c r="K638" s="161" t="str">
        <f>IFERROR(IF($E638="","",IF($J638&gt;$E638,($E638/$J638)-1,"")),"")</f>
      </c>
      <c r="L638" s="159" t="str">
        <f t="shared" si="147"/>
        <v/>
      </c>
      <c r="M638" s="160" t="str">
        <f>IFERROR(IF($F638="","",VLOOKUP($F638,'Data Mercado'!$A$7:$I$300,4,0)),"ND")</f>
      </c>
      <c r="N638" s="161" t="str">
        <f>IFERROR(IF($E638="","",IF($M638&gt;$E638,($E638/$M638)-1,"")),"")</f>
      </c>
      <c r="O638" s="159" t="str">
        <f t="shared" si="149"/>
        <v/>
      </c>
      <c r="P638" s="160" t="str">
        <f>IFERROR(IF($F638="","",VLOOKUP($F638,'Data Mercado'!$A$7:$I$300,5,0)),"ND")</f>
      </c>
      <c r="Q638" s="161" t="str">
        <f>IFERROR(IF($E638="","",IF($P638&gt;$E638,($E638/$P638)-1,"")),"")</f>
      </c>
      <c r="R638" s="159" t="str">
        <f t="shared" si="151"/>
        <v/>
      </c>
      <c r="S638" s="160" t="str">
        <f>IFERROR(IF($F638="","",VLOOKUP($F638,'Data Mercado'!$A$7:$I$300,6,0)),"ND")</f>
      </c>
      <c r="T638" s="161" t="str">
        <f>IFERROR(IF($E638="","",IF($S638&gt;$E638,($E638/$S638)-1,"")),"")</f>
      </c>
      <c r="U638" s="159" t="str">
        <f t="shared" si="153"/>
        <v/>
      </c>
      <c r="V638" s="160" t="str">
        <f>IFERROR(IF($F638="","",VLOOKUP($F638,'Data Mercado'!$A$7:$I$300,7,0)),"ND")</f>
      </c>
      <c r="W638" s="161" t="str">
        <f>IFERROR(IF($E638="","",IF($V638&gt;$E638,($E638/$V638)-1,"")),"")</f>
      </c>
      <c r="X638" s="159" t="str">
        <f t="shared" si="155"/>
        <v/>
      </c>
      <c r="Y638" s="160" t="str">
        <f>IFERROR(IF($F638="","",VLOOKUP($F638,'Data Mercado'!$A$7:$I$300,8,0)),"ND")</f>
      </c>
      <c r="Z638" s="161" t="str">
        <f>IFERROR(IF($E638="","",IF($Y638&gt;$E638,($E638/$Y638)-1,"")),"")</f>
      </c>
      <c r="AA638" s="159" t="str">
        <f t="shared" si="157"/>
        <v/>
      </c>
      <c r="AB638" s="160" t="str">
        <f>IFERROR(IF($F638="","",VLOOKUP($F638,'Data Mercado'!$A$7:$I$300,9,0)),"ND")</f>
      </c>
      <c r="AC638" s="161" t="str">
        <f>IFERROR(IF($E638="","",IF($AB638&gt;$E638,($E638/$AB638)-1,"")),"")</f>
      </c>
      <c r="AD638" s="159" t="str">
        <f t="shared" si="159"/>
        <v/>
      </c>
    </row>
    <row r="639" spans="1:30" s="162" customFormat="1" ht="19" customHeight="1">
      <c r="A639" s="164"/>
      <c r="B639" s="165"/>
      <c r="C639" s="143"/>
      <c r="D639" s="143"/>
      <c r="E639" s="196"/>
      <c r="F639" s="160"/>
      <c r="G639" s="160" t="str">
        <f>IFERROR(IF($F639="","",VLOOKUP($F639,'Data Mercado'!$A$7:$I$300,2,0)),"ND")</f>
      </c>
      <c r="H639" s="161" t="str">
        <f>IFERROR(IF($E639="","",IF($G639&gt;$E639,($E639/$G639)-1,"")),"")</f>
      </c>
      <c r="I639" s="159" t="str">
        <f t="shared" si="145"/>
        <v/>
      </c>
      <c r="J639" s="160" t="str">
        <f>IFERROR(IF($F639="","",VLOOKUP($F639,'Data Mercado'!$A$7:$I$300,3,0)),"ND")</f>
      </c>
      <c r="K639" s="161" t="str">
        <f>IFERROR(IF($E639="","",IF($J639&gt;$E639,($E639/$J639)-1,"")),"")</f>
      </c>
      <c r="L639" s="159" t="str">
        <f t="shared" si="147"/>
        <v/>
      </c>
      <c r="M639" s="160" t="str">
        <f>IFERROR(IF($F639="","",VLOOKUP($F639,'Data Mercado'!$A$7:$I$300,4,0)),"ND")</f>
      </c>
      <c r="N639" s="161" t="str">
        <f>IFERROR(IF($E639="","",IF($M639&gt;$E639,($E639/$M639)-1,"")),"")</f>
      </c>
      <c r="O639" s="159" t="str">
        <f t="shared" si="149"/>
        <v/>
      </c>
      <c r="P639" s="160" t="str">
        <f>IFERROR(IF($F639="","",VLOOKUP($F639,'Data Mercado'!$A$7:$I$300,5,0)),"ND")</f>
      </c>
      <c r="Q639" s="161" t="str">
        <f>IFERROR(IF($E639="","",IF($P639&gt;$E639,($E639/$P639)-1,"")),"")</f>
      </c>
      <c r="R639" s="159" t="str">
        <f t="shared" si="151"/>
        <v/>
      </c>
      <c r="S639" s="160" t="str">
        <f>IFERROR(IF($F639="","",VLOOKUP($F639,'Data Mercado'!$A$7:$I$300,6,0)),"ND")</f>
      </c>
      <c r="T639" s="161" t="str">
        <f>IFERROR(IF($E639="","",IF($S639&gt;$E639,($E639/$S639)-1,"")),"")</f>
      </c>
      <c r="U639" s="159" t="str">
        <f t="shared" si="153"/>
        <v/>
      </c>
      <c r="V639" s="160" t="str">
        <f>IFERROR(IF($F639="","",VLOOKUP($F639,'Data Mercado'!$A$7:$I$300,7,0)),"ND")</f>
      </c>
      <c r="W639" s="161" t="str">
        <f>IFERROR(IF($E639="","",IF($V639&gt;$E639,($E639/$V639)-1,"")),"")</f>
      </c>
      <c r="X639" s="159" t="str">
        <f t="shared" si="155"/>
        <v/>
      </c>
      <c r="Y639" s="160" t="str">
        <f>IFERROR(IF($F639="","",VLOOKUP($F639,'Data Mercado'!$A$7:$I$300,8,0)),"ND")</f>
      </c>
      <c r="Z639" s="161" t="str">
        <f>IFERROR(IF($E639="","",IF($Y639&gt;$E639,($E639/$Y639)-1,"")),"")</f>
      </c>
      <c r="AA639" s="159" t="str">
        <f t="shared" si="157"/>
        <v/>
      </c>
      <c r="AB639" s="160" t="str">
        <f>IFERROR(IF($F639="","",VLOOKUP($F639,'Data Mercado'!$A$7:$I$300,9,0)),"ND")</f>
      </c>
      <c r="AC639" s="161" t="str">
        <f>IFERROR(IF($E639="","",IF($AB639&gt;$E639,($E639/$AB639)-1,"")),"")</f>
      </c>
      <c r="AD639" s="159" t="str">
        <f t="shared" si="159"/>
        <v/>
      </c>
    </row>
    <row r="640" spans="1:30" s="162" customFormat="1" ht="19" customHeight="1">
      <c r="A640" s="164"/>
      <c r="B640" s="165"/>
      <c r="C640" s="143"/>
      <c r="D640" s="143"/>
      <c r="E640" s="196"/>
      <c r="F640" s="160"/>
      <c r="G640" s="160" t="str">
        <f>IFERROR(IF($F640="","",VLOOKUP($F640,'Data Mercado'!$A$7:$I$300,2,0)),"ND")</f>
      </c>
      <c r="H640" s="161" t="str">
        <f>IFERROR(IF($E640="","",IF($G640&gt;$E640,($E640/$G640)-1,"")),"")</f>
      </c>
      <c r="I640" s="159" t="str">
        <f t="shared" si="145"/>
        <v/>
      </c>
      <c r="J640" s="160" t="str">
        <f>IFERROR(IF($F640="","",VLOOKUP($F640,'Data Mercado'!$A$7:$I$300,3,0)),"ND")</f>
      </c>
      <c r="K640" s="161" t="str">
        <f>IFERROR(IF($E640="","",IF($J640&gt;$E640,($E640/$J640)-1,"")),"")</f>
      </c>
      <c r="L640" s="159" t="str">
        <f t="shared" si="147"/>
        <v/>
      </c>
      <c r="M640" s="160" t="str">
        <f>IFERROR(IF($F640="","",VLOOKUP($F640,'Data Mercado'!$A$7:$I$300,4,0)),"ND")</f>
      </c>
      <c r="N640" s="161" t="str">
        <f>IFERROR(IF($E640="","",IF($M640&gt;$E640,($E640/$M640)-1,"")),"")</f>
      </c>
      <c r="O640" s="159" t="str">
        <f t="shared" si="149"/>
        <v/>
      </c>
      <c r="P640" s="160" t="str">
        <f>IFERROR(IF($F640="","",VLOOKUP($F640,'Data Mercado'!$A$7:$I$300,5,0)),"ND")</f>
      </c>
      <c r="Q640" s="161" t="str">
        <f>IFERROR(IF($E640="","",IF($P640&gt;$E640,($E640/$P640)-1,"")),"")</f>
      </c>
      <c r="R640" s="159" t="str">
        <f t="shared" si="151"/>
        <v/>
      </c>
      <c r="S640" s="160" t="str">
        <f>IFERROR(IF($F640="","",VLOOKUP($F640,'Data Mercado'!$A$7:$I$300,6,0)),"ND")</f>
      </c>
      <c r="T640" s="161" t="str">
        <f>IFERROR(IF($E640="","",IF($S640&gt;$E640,($E640/$S640)-1,"")),"")</f>
      </c>
      <c r="U640" s="159" t="str">
        <f t="shared" si="153"/>
        <v/>
      </c>
      <c r="V640" s="160" t="str">
        <f>IFERROR(IF($F640="","",VLOOKUP($F640,'Data Mercado'!$A$7:$I$300,7,0)),"ND")</f>
      </c>
      <c r="W640" s="161" t="str">
        <f>IFERROR(IF($E640="","",IF($V640&gt;$E640,($E640/$V640)-1,"")),"")</f>
      </c>
      <c r="X640" s="159" t="str">
        <f t="shared" si="155"/>
        <v/>
      </c>
      <c r="Y640" s="160" t="str">
        <f>IFERROR(IF($F640="","",VLOOKUP($F640,'Data Mercado'!$A$7:$I$300,8,0)),"ND")</f>
      </c>
      <c r="Z640" s="161" t="str">
        <f>IFERROR(IF($E640="","",IF($Y640&gt;$E640,($E640/$Y640)-1,"")),"")</f>
      </c>
      <c r="AA640" s="159" t="str">
        <f t="shared" si="157"/>
        <v/>
      </c>
      <c r="AB640" s="160" t="str">
        <f>IFERROR(IF($F640="","",VLOOKUP($F640,'Data Mercado'!$A$7:$I$300,9,0)),"ND")</f>
      </c>
      <c r="AC640" s="161" t="str">
        <f>IFERROR(IF($E640="","",IF($AB640&gt;$E640,($E640/$AB640)-1,"")),"")</f>
      </c>
      <c r="AD640" s="159" t="str">
        <f t="shared" si="159"/>
        <v/>
      </c>
    </row>
    <row r="641" spans="1:30" s="162" customFormat="1" ht="19" customHeight="1">
      <c r="A641" s="164"/>
      <c r="B641" s="165"/>
      <c r="C641" s="143"/>
      <c r="D641" s="143"/>
      <c r="E641" s="196"/>
      <c r="F641" s="160"/>
      <c r="G641" s="160" t="str">
        <f>IFERROR(IF($F641="","",VLOOKUP($F641,'Data Mercado'!$A$7:$I$300,2,0)),"ND")</f>
      </c>
      <c r="H641" s="161" t="str">
        <f>IFERROR(IF($E641="","",IF($G641&gt;$E641,($E641/$G641)-1,"")),"")</f>
      </c>
      <c r="I641" s="159" t="str">
        <f t="shared" si="145"/>
        <v/>
      </c>
      <c r="J641" s="160" t="str">
        <f>IFERROR(IF($F641="","",VLOOKUP($F641,'Data Mercado'!$A$7:$I$300,3,0)),"ND")</f>
      </c>
      <c r="K641" s="161" t="str">
        <f>IFERROR(IF($E641="","",IF($J641&gt;$E641,($E641/$J641)-1,"")),"")</f>
      </c>
      <c r="L641" s="159" t="str">
        <f t="shared" si="147"/>
        <v/>
      </c>
      <c r="M641" s="160" t="str">
        <f>IFERROR(IF($F641="","",VLOOKUP($F641,'Data Mercado'!$A$7:$I$300,4,0)),"ND")</f>
      </c>
      <c r="N641" s="161" t="str">
        <f>IFERROR(IF($E641="","",IF($M641&gt;$E641,($E641/$M641)-1,"")),"")</f>
      </c>
      <c r="O641" s="159" t="str">
        <f t="shared" si="149"/>
        <v/>
      </c>
      <c r="P641" s="160" t="str">
        <f>IFERROR(IF($F641="","",VLOOKUP($F641,'Data Mercado'!$A$7:$I$300,5,0)),"ND")</f>
      </c>
      <c r="Q641" s="161" t="str">
        <f>IFERROR(IF($E641="","",IF($P641&gt;$E641,($E641/$P641)-1,"")),"")</f>
      </c>
      <c r="R641" s="159" t="str">
        <f t="shared" si="151"/>
        <v/>
      </c>
      <c r="S641" s="160" t="str">
        <f>IFERROR(IF($F641="","",VLOOKUP($F641,'Data Mercado'!$A$7:$I$300,6,0)),"ND")</f>
      </c>
      <c r="T641" s="161" t="str">
        <f>IFERROR(IF($E641="","",IF($S641&gt;$E641,($E641/$S641)-1,"")),"")</f>
      </c>
      <c r="U641" s="159" t="str">
        <f t="shared" si="153"/>
        <v/>
      </c>
      <c r="V641" s="160" t="str">
        <f>IFERROR(IF($F641="","",VLOOKUP($F641,'Data Mercado'!$A$7:$I$300,7,0)),"ND")</f>
      </c>
      <c r="W641" s="161" t="str">
        <f>IFERROR(IF($E641="","",IF($V641&gt;$E641,($E641/$V641)-1,"")),"")</f>
      </c>
      <c r="X641" s="159" t="str">
        <f t="shared" si="155"/>
        <v/>
      </c>
      <c r="Y641" s="160" t="str">
        <f>IFERROR(IF($F641="","",VLOOKUP($F641,'Data Mercado'!$A$7:$I$300,8,0)),"ND")</f>
      </c>
      <c r="Z641" s="161" t="str">
        <f>IFERROR(IF($E641="","",IF($Y641&gt;$E641,($E641/$Y641)-1,"")),"")</f>
      </c>
      <c r="AA641" s="159" t="str">
        <f t="shared" si="157"/>
        <v/>
      </c>
      <c r="AB641" s="160" t="str">
        <f>IFERROR(IF($F641="","",VLOOKUP($F641,'Data Mercado'!$A$7:$I$300,9,0)),"ND")</f>
      </c>
      <c r="AC641" s="161" t="str">
        <f>IFERROR(IF($E641="","",IF($AB641&gt;$E641,($E641/$AB641)-1,"")),"")</f>
      </c>
      <c r="AD641" s="159" t="str">
        <f t="shared" si="159"/>
        <v/>
      </c>
    </row>
    <row r="642" spans="1:30" s="162" customFormat="1" ht="19" customHeight="1">
      <c r="A642" s="164"/>
      <c r="B642" s="165"/>
      <c r="C642" s="143"/>
      <c r="D642" s="143"/>
      <c r="E642" s="196"/>
      <c r="F642" s="160"/>
      <c r="G642" s="160" t="str">
        <f>IFERROR(IF($F642="","",VLOOKUP($F642,'Data Mercado'!$A$7:$I$300,2,0)),"ND")</f>
      </c>
      <c r="H642" s="161" t="str">
        <f>IFERROR(IF($E642="","",IF($G642&gt;$E642,($E642/$G642)-1,"")),"")</f>
      </c>
      <c r="I642" s="159" t="str">
        <f t="shared" si="145"/>
        <v/>
      </c>
      <c r="J642" s="160" t="str">
        <f>IFERROR(IF($F642="","",VLOOKUP($F642,'Data Mercado'!$A$7:$I$300,3,0)),"ND")</f>
      </c>
      <c r="K642" s="161" t="str">
        <f>IFERROR(IF($E642="","",IF($J642&gt;$E642,($E642/$J642)-1,"")),"")</f>
      </c>
      <c r="L642" s="159" t="str">
        <f t="shared" si="147"/>
        <v/>
      </c>
      <c r="M642" s="160" t="str">
        <f>IFERROR(IF($F642="","",VLOOKUP($F642,'Data Mercado'!$A$7:$I$300,4,0)),"ND")</f>
      </c>
      <c r="N642" s="161" t="str">
        <f>IFERROR(IF($E642="","",IF($M642&gt;$E642,($E642/$M642)-1,"")),"")</f>
      </c>
      <c r="O642" s="159" t="str">
        <f t="shared" si="149"/>
        <v/>
      </c>
      <c r="P642" s="160" t="str">
        <f>IFERROR(IF($F642="","",VLOOKUP($F642,'Data Mercado'!$A$7:$I$300,5,0)),"ND")</f>
      </c>
      <c r="Q642" s="161" t="str">
        <f>IFERROR(IF($E642="","",IF($P642&gt;$E642,($E642/$P642)-1,"")),"")</f>
      </c>
      <c r="R642" s="159" t="str">
        <f t="shared" si="151"/>
        <v/>
      </c>
      <c r="S642" s="160" t="str">
        <f>IFERROR(IF($F642="","",VLOOKUP($F642,'Data Mercado'!$A$7:$I$300,6,0)),"ND")</f>
      </c>
      <c r="T642" s="161" t="str">
        <f>IFERROR(IF($E642="","",IF($S642&gt;$E642,($E642/$S642)-1,"")),"")</f>
      </c>
      <c r="U642" s="159" t="str">
        <f t="shared" si="153"/>
        <v/>
      </c>
      <c r="V642" s="160" t="str">
        <f>IFERROR(IF($F642="","",VLOOKUP($F642,'Data Mercado'!$A$7:$I$300,7,0)),"ND")</f>
      </c>
      <c r="W642" s="161" t="str">
        <f>IFERROR(IF($E642="","",IF($V642&gt;$E642,($E642/$V642)-1,"")),"")</f>
      </c>
      <c r="X642" s="159" t="str">
        <f t="shared" si="155"/>
        <v/>
      </c>
      <c r="Y642" s="160" t="str">
        <f>IFERROR(IF($F642="","",VLOOKUP($F642,'Data Mercado'!$A$7:$I$300,8,0)),"ND")</f>
      </c>
      <c r="Z642" s="161" t="str">
        <f>IFERROR(IF($E642="","",IF($Y642&gt;$E642,($E642/$Y642)-1,"")),"")</f>
      </c>
      <c r="AA642" s="159" t="str">
        <f t="shared" si="157"/>
        <v/>
      </c>
      <c r="AB642" s="160" t="str">
        <f>IFERROR(IF($F642="","",VLOOKUP($F642,'Data Mercado'!$A$7:$I$300,9,0)),"ND")</f>
      </c>
      <c r="AC642" s="161" t="str">
        <f>IFERROR(IF($E642="","",IF($AB642&gt;$E642,($E642/$AB642)-1,"")),"")</f>
      </c>
      <c r="AD642" s="159" t="str">
        <f t="shared" si="159"/>
        <v/>
      </c>
    </row>
    <row r="643" spans="1:30" s="162" customFormat="1" ht="19" customHeight="1">
      <c r="A643" s="164"/>
      <c r="B643" s="165"/>
      <c r="C643" s="143"/>
      <c r="D643" s="143"/>
      <c r="E643" s="196"/>
      <c r="F643" s="160"/>
      <c r="G643" s="160" t="str">
        <f>IFERROR(IF($F643="","",VLOOKUP($F643,'Data Mercado'!$A$7:$I$300,2,0)),"ND")</f>
      </c>
      <c r="H643" s="161" t="str">
        <f>IFERROR(IF($E643="","",IF($G643&gt;$E643,($E643/$G643)-1,"")),"")</f>
      </c>
      <c r="I643" s="159" t="str">
        <f t="shared" si="145"/>
        <v/>
      </c>
      <c r="J643" s="160" t="str">
        <f>IFERROR(IF($F643="","",VLOOKUP($F643,'Data Mercado'!$A$7:$I$300,3,0)),"ND")</f>
      </c>
      <c r="K643" s="161" t="str">
        <f>IFERROR(IF($E643="","",IF($J643&gt;$E643,($E643/$J643)-1,"")),"")</f>
      </c>
      <c r="L643" s="159" t="str">
        <f t="shared" si="147"/>
        <v/>
      </c>
      <c r="M643" s="160" t="str">
        <f>IFERROR(IF($F643="","",VLOOKUP($F643,'Data Mercado'!$A$7:$I$300,4,0)),"ND")</f>
      </c>
      <c r="N643" s="161" t="str">
        <f>IFERROR(IF($E643="","",IF($M643&gt;$E643,($E643/$M643)-1,"")),"")</f>
      </c>
      <c r="O643" s="159" t="str">
        <f t="shared" si="149"/>
        <v/>
      </c>
      <c r="P643" s="160" t="str">
        <f>IFERROR(IF($F643="","",VLOOKUP($F643,'Data Mercado'!$A$7:$I$300,5,0)),"ND")</f>
      </c>
      <c r="Q643" s="161" t="str">
        <f>IFERROR(IF($E643="","",IF($P643&gt;$E643,($E643/$P643)-1,"")),"")</f>
      </c>
      <c r="R643" s="159" t="str">
        <f t="shared" si="151"/>
        <v/>
      </c>
      <c r="S643" s="160" t="str">
        <f>IFERROR(IF($F643="","",VLOOKUP($F643,'Data Mercado'!$A$7:$I$300,6,0)),"ND")</f>
      </c>
      <c r="T643" s="161" t="str">
        <f>IFERROR(IF($E643="","",IF($S643&gt;$E643,($E643/$S643)-1,"")),"")</f>
      </c>
      <c r="U643" s="159" t="str">
        <f t="shared" si="153"/>
        <v/>
      </c>
      <c r="V643" s="160" t="str">
        <f>IFERROR(IF($F643="","",VLOOKUP($F643,'Data Mercado'!$A$7:$I$300,7,0)),"ND")</f>
      </c>
      <c r="W643" s="161" t="str">
        <f>IFERROR(IF($E643="","",IF($V643&gt;$E643,($E643/$V643)-1,"")),"")</f>
      </c>
      <c r="X643" s="159" t="str">
        <f t="shared" si="155"/>
        <v/>
      </c>
      <c r="Y643" s="160" t="str">
        <f>IFERROR(IF($F643="","",VLOOKUP($F643,'Data Mercado'!$A$7:$I$300,8,0)),"ND")</f>
      </c>
      <c r="Z643" s="161" t="str">
        <f>IFERROR(IF($E643="","",IF($Y643&gt;$E643,($E643/$Y643)-1,"")),"")</f>
      </c>
      <c r="AA643" s="159" t="str">
        <f t="shared" si="157"/>
        <v/>
      </c>
      <c r="AB643" s="160" t="str">
        <f>IFERROR(IF($F643="","",VLOOKUP($F643,'Data Mercado'!$A$7:$I$300,9,0)),"ND")</f>
      </c>
      <c r="AC643" s="161" t="str">
        <f>IFERROR(IF($E643="","",IF($AB643&gt;$E643,($E643/$AB643)-1,"")),"")</f>
      </c>
      <c r="AD643" s="159" t="str">
        <f t="shared" si="159"/>
        <v/>
      </c>
    </row>
    <row r="644" spans="1:30" s="162" customFormat="1" ht="19" customHeight="1">
      <c r="A644" s="164"/>
      <c r="B644" s="165"/>
      <c r="C644" s="143"/>
      <c r="D644" s="143"/>
      <c r="E644" s="196"/>
      <c r="F644" s="160"/>
      <c r="G644" s="160" t="str">
        <f>IFERROR(IF($F644="","",VLOOKUP($F644,'Data Mercado'!$A$7:$I$300,2,0)),"ND")</f>
      </c>
      <c r="H644" s="161" t="str">
        <f>IFERROR(IF($E644="","",IF($G644&gt;$E644,($E644/$G644)-1,"")),"")</f>
      </c>
      <c r="I644" s="159" t="str">
        <f t="shared" si="145"/>
        <v/>
      </c>
      <c r="J644" s="160" t="str">
        <f>IFERROR(IF($F644="","",VLOOKUP($F644,'Data Mercado'!$A$7:$I$300,3,0)),"ND")</f>
      </c>
      <c r="K644" s="161" t="str">
        <f>IFERROR(IF($E644="","",IF($J644&gt;$E644,($E644/$J644)-1,"")),"")</f>
      </c>
      <c r="L644" s="159" t="str">
        <f t="shared" si="147"/>
        <v/>
      </c>
      <c r="M644" s="160" t="str">
        <f>IFERROR(IF($F644="","",VLOOKUP($F644,'Data Mercado'!$A$7:$I$300,4,0)),"ND")</f>
      </c>
      <c r="N644" s="161" t="str">
        <f>IFERROR(IF($E644="","",IF($M644&gt;$E644,($E644/$M644)-1,"")),"")</f>
      </c>
      <c r="O644" s="159" t="str">
        <f t="shared" si="149"/>
        <v/>
      </c>
      <c r="P644" s="160" t="str">
        <f>IFERROR(IF($F644="","",VLOOKUP($F644,'Data Mercado'!$A$7:$I$300,5,0)),"ND")</f>
      </c>
      <c r="Q644" s="161" t="str">
        <f>IFERROR(IF($E644="","",IF($P644&gt;$E644,($E644/$P644)-1,"")),"")</f>
      </c>
      <c r="R644" s="159" t="str">
        <f t="shared" si="151"/>
        <v/>
      </c>
      <c r="S644" s="160" t="str">
        <f>IFERROR(IF($F644="","",VLOOKUP($F644,'Data Mercado'!$A$7:$I$300,6,0)),"ND")</f>
      </c>
      <c r="T644" s="161" t="str">
        <f>IFERROR(IF($E644="","",IF($S644&gt;$E644,($E644/$S644)-1,"")),"")</f>
      </c>
      <c r="U644" s="159" t="str">
        <f t="shared" si="153"/>
        <v/>
      </c>
      <c r="V644" s="160" t="str">
        <f>IFERROR(IF($F644="","",VLOOKUP($F644,'Data Mercado'!$A$7:$I$300,7,0)),"ND")</f>
      </c>
      <c r="W644" s="161" t="str">
        <f>IFERROR(IF($E644="","",IF($V644&gt;$E644,($E644/$V644)-1,"")),"")</f>
      </c>
      <c r="X644" s="159" t="str">
        <f t="shared" si="155"/>
        <v/>
      </c>
      <c r="Y644" s="160" t="str">
        <f>IFERROR(IF($F644="","",VLOOKUP($F644,'Data Mercado'!$A$7:$I$300,8,0)),"ND")</f>
      </c>
      <c r="Z644" s="161" t="str">
        <f>IFERROR(IF($E644="","",IF($Y644&gt;$E644,($E644/$Y644)-1,"")),"")</f>
      </c>
      <c r="AA644" s="159" t="str">
        <f t="shared" si="157"/>
        <v/>
      </c>
      <c r="AB644" s="160" t="str">
        <f>IFERROR(IF($F644="","",VLOOKUP($F644,'Data Mercado'!$A$7:$I$300,9,0)),"ND")</f>
      </c>
      <c r="AC644" s="161" t="str">
        <f>IFERROR(IF($E644="","",IF($AB644&gt;$E644,($E644/$AB644)-1,"")),"")</f>
      </c>
      <c r="AD644" s="159" t="str">
        <f t="shared" si="159"/>
        <v/>
      </c>
    </row>
    <row r="645" spans="1:30" s="162" customFormat="1" ht="19" customHeight="1">
      <c r="A645" s="164"/>
      <c r="B645" s="165"/>
      <c r="C645" s="143"/>
      <c r="D645" s="143"/>
      <c r="E645" s="196"/>
      <c r="F645" s="160"/>
      <c r="G645" s="160" t="str">
        <f>IFERROR(IF($F645="","",VLOOKUP($F645,'Data Mercado'!$A$7:$I$300,2,0)),"ND")</f>
      </c>
      <c r="H645" s="161" t="str">
        <f>IFERROR(IF($E645="","",IF($G645&gt;$E645,($E645/$G645)-1,"")),"")</f>
      </c>
      <c r="I645" s="159" t="str">
        <f t="shared" si="145"/>
        <v/>
      </c>
      <c r="J645" s="160" t="str">
        <f>IFERROR(IF($F645="","",VLOOKUP($F645,'Data Mercado'!$A$7:$I$300,3,0)),"ND")</f>
      </c>
      <c r="K645" s="161" t="str">
        <f>IFERROR(IF($E645="","",IF($J645&gt;$E645,($E645/$J645)-1,"")),"")</f>
      </c>
      <c r="L645" s="159" t="str">
        <f t="shared" si="147"/>
        <v/>
      </c>
      <c r="M645" s="160" t="str">
        <f>IFERROR(IF($F645="","",VLOOKUP($F645,'Data Mercado'!$A$7:$I$300,4,0)),"ND")</f>
      </c>
      <c r="N645" s="161" t="str">
        <f>IFERROR(IF($E645="","",IF($M645&gt;$E645,($E645/$M645)-1,"")),"")</f>
      </c>
      <c r="O645" s="159" t="str">
        <f t="shared" si="149"/>
        <v/>
      </c>
      <c r="P645" s="160" t="str">
        <f>IFERROR(IF($F645="","",VLOOKUP($F645,'Data Mercado'!$A$7:$I$300,5,0)),"ND")</f>
      </c>
      <c r="Q645" s="161" t="str">
        <f>IFERROR(IF($E645="","",IF($P645&gt;$E645,($E645/$P645)-1,"")),"")</f>
      </c>
      <c r="R645" s="159" t="str">
        <f t="shared" si="151"/>
        <v/>
      </c>
      <c r="S645" s="160" t="str">
        <f>IFERROR(IF($F645="","",VLOOKUP($F645,'Data Mercado'!$A$7:$I$300,6,0)),"ND")</f>
      </c>
      <c r="T645" s="161" t="str">
        <f>IFERROR(IF($E645="","",IF($S645&gt;$E645,($E645/$S645)-1,"")),"")</f>
      </c>
      <c r="U645" s="159" t="str">
        <f t="shared" si="153"/>
        <v/>
      </c>
      <c r="V645" s="160" t="str">
        <f>IFERROR(IF($F645="","",VLOOKUP($F645,'Data Mercado'!$A$7:$I$300,7,0)),"ND")</f>
      </c>
      <c r="W645" s="161" t="str">
        <f>IFERROR(IF($E645="","",IF($V645&gt;$E645,($E645/$V645)-1,"")),"")</f>
      </c>
      <c r="X645" s="159" t="str">
        <f t="shared" si="155"/>
        <v/>
      </c>
      <c r="Y645" s="160" t="str">
        <f>IFERROR(IF($F645="","",VLOOKUP($F645,'Data Mercado'!$A$7:$I$300,8,0)),"ND")</f>
      </c>
      <c r="Z645" s="161" t="str">
        <f>IFERROR(IF($E645="","",IF($Y645&gt;$E645,($E645/$Y645)-1,"")),"")</f>
      </c>
      <c r="AA645" s="159" t="str">
        <f t="shared" si="157"/>
        <v/>
      </c>
      <c r="AB645" s="160" t="str">
        <f>IFERROR(IF($F645="","",VLOOKUP($F645,'Data Mercado'!$A$7:$I$300,9,0)),"ND")</f>
      </c>
      <c r="AC645" s="161" t="str">
        <f>IFERROR(IF($E645="","",IF($AB645&gt;$E645,($E645/$AB645)-1,"")),"")</f>
      </c>
      <c r="AD645" s="159" t="str">
        <f t="shared" si="159"/>
        <v/>
      </c>
    </row>
    <row r="646" spans="1:30" s="162" customFormat="1" ht="19" customHeight="1">
      <c r="A646" s="164"/>
      <c r="B646" s="165"/>
      <c r="C646" s="143"/>
      <c r="D646" s="143"/>
      <c r="E646" s="196"/>
      <c r="F646" s="160"/>
      <c r="G646" s="160" t="str">
        <f>IFERROR(IF($F646="","",VLOOKUP($F646,'Data Mercado'!$A$7:$I$300,2,0)),"ND")</f>
      </c>
      <c r="H646" s="161" t="str">
        <f>IFERROR(IF($E646="","",IF($G646&gt;$E646,($E646/$G646)-1,"")),"")</f>
      </c>
      <c r="I646" s="159" t="str">
        <f t="shared" si="145"/>
        <v/>
      </c>
      <c r="J646" s="160" t="str">
        <f>IFERROR(IF($F646="","",VLOOKUP($F646,'Data Mercado'!$A$7:$I$300,3,0)),"ND")</f>
      </c>
      <c r="K646" s="161" t="str">
        <f>IFERROR(IF($E646="","",IF($J646&gt;$E646,($E646/$J646)-1,"")),"")</f>
      </c>
      <c r="L646" s="159" t="str">
        <f t="shared" si="147"/>
        <v/>
      </c>
      <c r="M646" s="160" t="str">
        <f>IFERROR(IF($F646="","",VLOOKUP($F646,'Data Mercado'!$A$7:$I$300,4,0)),"ND")</f>
      </c>
      <c r="N646" s="161" t="str">
        <f>IFERROR(IF($E646="","",IF($M646&gt;$E646,($E646/$M646)-1,"")),"")</f>
      </c>
      <c r="O646" s="159" t="str">
        <f t="shared" si="149"/>
        <v/>
      </c>
      <c r="P646" s="160" t="str">
        <f>IFERROR(IF($F646="","",VLOOKUP($F646,'Data Mercado'!$A$7:$I$300,5,0)),"ND")</f>
      </c>
      <c r="Q646" s="161" t="str">
        <f>IFERROR(IF($E646="","",IF($P646&gt;$E646,($E646/$P646)-1,"")),"")</f>
      </c>
      <c r="R646" s="159" t="str">
        <f t="shared" si="151"/>
        <v/>
      </c>
      <c r="S646" s="160" t="str">
        <f>IFERROR(IF($F646="","",VLOOKUP($F646,'Data Mercado'!$A$7:$I$300,6,0)),"ND")</f>
      </c>
      <c r="T646" s="161" t="str">
        <f>IFERROR(IF($E646="","",IF($S646&gt;$E646,($E646/$S646)-1,"")),"")</f>
      </c>
      <c r="U646" s="159" t="str">
        <f t="shared" si="153"/>
        <v/>
      </c>
      <c r="V646" s="160" t="str">
        <f>IFERROR(IF($F646="","",VLOOKUP($F646,'Data Mercado'!$A$7:$I$300,7,0)),"ND")</f>
      </c>
      <c r="W646" s="161" t="str">
        <f>IFERROR(IF($E646="","",IF($V646&gt;$E646,($E646/$V646)-1,"")),"")</f>
      </c>
      <c r="X646" s="159" t="str">
        <f t="shared" si="155"/>
        <v/>
      </c>
      <c r="Y646" s="160" t="str">
        <f>IFERROR(IF($F646="","",VLOOKUP($F646,'Data Mercado'!$A$7:$I$300,8,0)),"ND")</f>
      </c>
      <c r="Z646" s="161" t="str">
        <f>IFERROR(IF($E646="","",IF($Y646&gt;$E646,($E646/$Y646)-1,"")),"")</f>
      </c>
      <c r="AA646" s="159" t="str">
        <f t="shared" si="157"/>
        <v/>
      </c>
      <c r="AB646" s="160" t="str">
        <f>IFERROR(IF($F646="","",VLOOKUP($F646,'Data Mercado'!$A$7:$I$300,9,0)),"ND")</f>
      </c>
      <c r="AC646" s="161" t="str">
        <f>IFERROR(IF($E646="","",IF($AB646&gt;$E646,($E646/$AB646)-1,"")),"")</f>
      </c>
      <c r="AD646" s="159" t="str">
        <f t="shared" si="159"/>
        <v/>
      </c>
    </row>
    <row r="647" spans="1:30" s="162" customFormat="1" ht="19" customHeight="1">
      <c r="A647" s="164"/>
      <c r="B647" s="165"/>
      <c r="C647" s="143"/>
      <c r="D647" s="143"/>
      <c r="E647" s="196"/>
      <c r="F647" s="160"/>
      <c r="G647" s="160" t="str">
        <f>IFERROR(IF($F647="","",VLOOKUP($F647,'Data Mercado'!$A$7:$I$300,2,0)),"ND")</f>
      </c>
      <c r="H647" s="161" t="str">
        <f>IFERROR(IF($E647="","",IF($G647&gt;$E647,($E647/$G647)-1,"")),"")</f>
      </c>
      <c r="I647" s="159" t="str">
        <f t="shared" si="145"/>
        <v/>
      </c>
      <c r="J647" s="160" t="str">
        <f>IFERROR(IF($F647="","",VLOOKUP($F647,'Data Mercado'!$A$7:$I$300,3,0)),"ND")</f>
      </c>
      <c r="K647" s="161" t="str">
        <f>IFERROR(IF($E647="","",IF($J647&gt;$E647,($E647/$J647)-1,"")),"")</f>
      </c>
      <c r="L647" s="159" t="str">
        <f t="shared" si="147"/>
        <v/>
      </c>
      <c r="M647" s="160" t="str">
        <f>IFERROR(IF($F647="","",VLOOKUP($F647,'Data Mercado'!$A$7:$I$300,4,0)),"ND")</f>
      </c>
      <c r="N647" s="161" t="str">
        <f>IFERROR(IF($E647="","",IF($M647&gt;$E647,($E647/$M647)-1,"")),"")</f>
      </c>
      <c r="O647" s="159" t="str">
        <f t="shared" si="149"/>
        <v/>
      </c>
      <c r="P647" s="160" t="str">
        <f>IFERROR(IF($F647="","",VLOOKUP($F647,'Data Mercado'!$A$7:$I$300,5,0)),"ND")</f>
      </c>
      <c r="Q647" s="161" t="str">
        <f>IFERROR(IF($E647="","",IF($P647&gt;$E647,($E647/$P647)-1,"")),"")</f>
      </c>
      <c r="R647" s="159" t="str">
        <f t="shared" si="151"/>
        <v/>
      </c>
      <c r="S647" s="160" t="str">
        <f>IFERROR(IF($F647="","",VLOOKUP($F647,'Data Mercado'!$A$7:$I$300,6,0)),"ND")</f>
      </c>
      <c r="T647" s="161" t="str">
        <f>IFERROR(IF($E647="","",IF($S647&gt;$E647,($E647/$S647)-1,"")),"")</f>
      </c>
      <c r="U647" s="159" t="str">
        <f t="shared" si="153"/>
        <v/>
      </c>
      <c r="V647" s="160" t="str">
        <f>IFERROR(IF($F647="","",VLOOKUP($F647,'Data Mercado'!$A$7:$I$300,7,0)),"ND")</f>
      </c>
      <c r="W647" s="161" t="str">
        <f>IFERROR(IF($E647="","",IF($V647&gt;$E647,($E647/$V647)-1,"")),"")</f>
      </c>
      <c r="X647" s="159" t="str">
        <f t="shared" si="155"/>
        <v/>
      </c>
      <c r="Y647" s="160" t="str">
        <f>IFERROR(IF($F647="","",VLOOKUP($F647,'Data Mercado'!$A$7:$I$300,8,0)),"ND")</f>
      </c>
      <c r="Z647" s="161" t="str">
        <f>IFERROR(IF($E647="","",IF($Y647&gt;$E647,($E647/$Y647)-1,"")),"")</f>
      </c>
      <c r="AA647" s="159" t="str">
        <f t="shared" si="157"/>
        <v/>
      </c>
      <c r="AB647" s="160" t="str">
        <f>IFERROR(IF($F647="","",VLOOKUP($F647,'Data Mercado'!$A$7:$I$300,9,0)),"ND")</f>
      </c>
      <c r="AC647" s="161" t="str">
        <f>IFERROR(IF($E647="","",IF($AB647&gt;$E647,($E647/$AB647)-1,"")),"")</f>
      </c>
      <c r="AD647" s="159" t="str">
        <f t="shared" si="159"/>
        <v/>
      </c>
    </row>
    <row r="648" spans="1:30" s="162" customFormat="1" ht="19" customHeight="1">
      <c r="A648" s="164"/>
      <c r="B648" s="165"/>
      <c r="C648" s="143"/>
      <c r="D648" s="143"/>
      <c r="E648" s="196"/>
      <c r="F648" s="160"/>
      <c r="G648" s="160" t="str">
        <f>IFERROR(IF($F648="","",VLOOKUP($F648,'Data Mercado'!$A$7:$I$300,2,0)),"ND")</f>
      </c>
      <c r="H648" s="161" t="str">
        <f>IFERROR(IF($E648="","",IF($G648&gt;$E648,($E648/$G648)-1,"")),"")</f>
      </c>
      <c r="I648" s="159" t="str">
        <f t="shared" si="145"/>
        <v/>
      </c>
      <c r="J648" s="160" t="str">
        <f>IFERROR(IF($F648="","",VLOOKUP($F648,'Data Mercado'!$A$7:$I$300,3,0)),"ND")</f>
      </c>
      <c r="K648" s="161" t="str">
        <f>IFERROR(IF($E648="","",IF($J648&gt;$E648,($E648/$J648)-1,"")),"")</f>
      </c>
      <c r="L648" s="159" t="str">
        <f t="shared" si="147"/>
        <v/>
      </c>
      <c r="M648" s="160" t="str">
        <f>IFERROR(IF($F648="","",VLOOKUP($F648,'Data Mercado'!$A$7:$I$300,4,0)),"ND")</f>
      </c>
      <c r="N648" s="161" t="str">
        <f>IFERROR(IF($E648="","",IF($M648&gt;$E648,($E648/$M648)-1,"")),"")</f>
      </c>
      <c r="O648" s="159" t="str">
        <f t="shared" si="149"/>
        <v/>
      </c>
      <c r="P648" s="160" t="str">
        <f>IFERROR(IF($F648="","",VLOOKUP($F648,'Data Mercado'!$A$7:$I$300,5,0)),"ND")</f>
      </c>
      <c r="Q648" s="161" t="str">
        <f>IFERROR(IF($E648="","",IF($P648&gt;$E648,($E648/$P648)-1,"")),"")</f>
      </c>
      <c r="R648" s="159" t="str">
        <f t="shared" si="151"/>
        <v/>
      </c>
      <c r="S648" s="160" t="str">
        <f>IFERROR(IF($F648="","",VLOOKUP($F648,'Data Mercado'!$A$7:$I$300,6,0)),"ND")</f>
      </c>
      <c r="T648" s="161" t="str">
        <f>IFERROR(IF($E648="","",IF($S648&gt;$E648,($E648/$S648)-1,"")),"")</f>
      </c>
      <c r="U648" s="159" t="str">
        <f t="shared" si="153"/>
        <v/>
      </c>
      <c r="V648" s="160" t="str">
        <f>IFERROR(IF($F648="","",VLOOKUP($F648,'Data Mercado'!$A$7:$I$300,7,0)),"ND")</f>
      </c>
      <c r="W648" s="161" t="str">
        <f>IFERROR(IF($E648="","",IF($V648&gt;$E648,($E648/$V648)-1,"")),"")</f>
      </c>
      <c r="X648" s="159" t="str">
        <f t="shared" si="155"/>
        <v/>
      </c>
      <c r="Y648" s="160" t="str">
        <f>IFERROR(IF($F648="","",VLOOKUP($F648,'Data Mercado'!$A$7:$I$300,8,0)),"ND")</f>
      </c>
      <c r="Z648" s="161" t="str">
        <f>IFERROR(IF($E648="","",IF($Y648&gt;$E648,($E648/$Y648)-1,"")),"")</f>
      </c>
      <c r="AA648" s="159" t="str">
        <f t="shared" si="157"/>
        <v/>
      </c>
      <c r="AB648" s="160" t="str">
        <f>IFERROR(IF($F648="","",VLOOKUP($F648,'Data Mercado'!$A$7:$I$300,9,0)),"ND")</f>
      </c>
      <c r="AC648" s="161" t="str">
        <f>IFERROR(IF($E648="","",IF($AB648&gt;$E648,($E648/$AB648)-1,"")),"")</f>
      </c>
      <c r="AD648" s="159" t="str">
        <f t="shared" si="159"/>
        <v/>
      </c>
    </row>
    <row r="649" spans="1:30" s="162" customFormat="1" ht="19" customHeight="1">
      <c r="A649" s="164"/>
      <c r="B649" s="165"/>
      <c r="C649" s="143"/>
      <c r="D649" s="143"/>
      <c r="E649" s="196"/>
      <c r="F649" s="160"/>
      <c r="G649" s="160" t="str">
        <f>IFERROR(IF($F649="","",VLOOKUP($F649,'Data Mercado'!$A$7:$I$300,2,0)),"ND")</f>
      </c>
      <c r="H649" s="161" t="str">
        <f>IFERROR(IF($E649="","",IF($G649&gt;$E649,($E649/$G649)-1,"")),"")</f>
      </c>
      <c r="I649" s="159" t="str">
        <f t="shared" si="145"/>
        <v/>
      </c>
      <c r="J649" s="160" t="str">
        <f>IFERROR(IF($F649="","",VLOOKUP($F649,'Data Mercado'!$A$7:$I$300,3,0)),"ND")</f>
      </c>
      <c r="K649" s="161" t="str">
        <f>IFERROR(IF($E649="","",IF($J649&gt;$E649,($E649/$J649)-1,"")),"")</f>
      </c>
      <c r="L649" s="159" t="str">
        <f t="shared" si="147"/>
        <v/>
      </c>
      <c r="M649" s="160" t="str">
        <f>IFERROR(IF($F649="","",VLOOKUP($F649,'Data Mercado'!$A$7:$I$300,4,0)),"ND")</f>
      </c>
      <c r="N649" s="161" t="str">
        <f>IFERROR(IF($E649="","",IF($M649&gt;$E649,($E649/$M649)-1,"")),"")</f>
      </c>
      <c r="O649" s="159" t="str">
        <f t="shared" si="149"/>
        <v/>
      </c>
      <c r="P649" s="160" t="str">
        <f>IFERROR(IF($F649="","",VLOOKUP($F649,'Data Mercado'!$A$7:$I$300,5,0)),"ND")</f>
      </c>
      <c r="Q649" s="161" t="str">
        <f>IFERROR(IF($E649="","",IF($P649&gt;$E649,($E649/$P649)-1,"")),"")</f>
      </c>
      <c r="R649" s="159" t="str">
        <f t="shared" si="151"/>
        <v/>
      </c>
      <c r="S649" s="160" t="str">
        <f>IFERROR(IF($F649="","",VLOOKUP($F649,'Data Mercado'!$A$7:$I$300,6,0)),"ND")</f>
      </c>
      <c r="T649" s="161" t="str">
        <f>IFERROR(IF($E649="","",IF($S649&gt;$E649,($E649/$S649)-1,"")),"")</f>
      </c>
      <c r="U649" s="159" t="str">
        <f t="shared" si="153"/>
        <v/>
      </c>
      <c r="V649" s="160" t="str">
        <f>IFERROR(IF($F649="","",VLOOKUP($F649,'Data Mercado'!$A$7:$I$300,7,0)),"ND")</f>
      </c>
      <c r="W649" s="161" t="str">
        <f>IFERROR(IF($E649="","",IF($V649&gt;$E649,($E649/$V649)-1,"")),"")</f>
      </c>
      <c r="X649" s="159" t="str">
        <f t="shared" si="155"/>
        <v/>
      </c>
      <c r="Y649" s="160" t="str">
        <f>IFERROR(IF($F649="","",VLOOKUP($F649,'Data Mercado'!$A$7:$I$300,8,0)),"ND")</f>
      </c>
      <c r="Z649" s="161" t="str">
        <f>IFERROR(IF($E649="","",IF($Y649&gt;$E649,($E649/$Y649)-1,"")),"")</f>
      </c>
      <c r="AA649" s="159" t="str">
        <f t="shared" si="157"/>
        <v/>
      </c>
      <c r="AB649" s="160" t="str">
        <f>IFERROR(IF($F649="","",VLOOKUP($F649,'Data Mercado'!$A$7:$I$300,9,0)),"ND")</f>
      </c>
      <c r="AC649" s="161" t="str">
        <f>IFERROR(IF($E649="","",IF($AB649&gt;$E649,($E649/$AB649)-1,"")),"")</f>
      </c>
      <c r="AD649" s="159" t="str">
        <f t="shared" si="159"/>
        <v/>
      </c>
    </row>
    <row r="650" spans="1:30" s="162" customFormat="1" ht="19" customHeight="1">
      <c r="A650" s="164"/>
      <c r="B650" s="165"/>
      <c r="C650" s="143"/>
      <c r="D650" s="143"/>
      <c r="E650" s="196"/>
      <c r="F650" s="160"/>
      <c r="G650" s="160" t="str">
        <f>IFERROR(IF($F650="","",VLOOKUP($F650,'Data Mercado'!$A$7:$I$300,2,0)),"ND")</f>
      </c>
      <c r="H650" s="161" t="str">
        <f>IFERROR(IF($E650="","",IF($G650&gt;$E650,($E650/$G650)-1,"")),"")</f>
      </c>
      <c r="I650" s="159" t="str">
        <f t="shared" si="145"/>
        <v/>
      </c>
      <c r="J650" s="160" t="str">
        <f>IFERROR(IF($F650="","",VLOOKUP($F650,'Data Mercado'!$A$7:$I$300,3,0)),"ND")</f>
      </c>
      <c r="K650" s="161" t="str">
        <f>IFERROR(IF($E650="","",IF($J650&gt;$E650,($E650/$J650)-1,"")),"")</f>
      </c>
      <c r="L650" s="159" t="str">
        <f t="shared" si="147"/>
        <v/>
      </c>
      <c r="M650" s="160" t="str">
        <f>IFERROR(IF($F650="","",VLOOKUP($F650,'Data Mercado'!$A$7:$I$300,4,0)),"ND")</f>
      </c>
      <c r="N650" s="161" t="str">
        <f>IFERROR(IF($E650="","",IF($M650&gt;$E650,($E650/$M650)-1,"")),"")</f>
      </c>
      <c r="O650" s="159" t="str">
        <f t="shared" si="149"/>
        <v/>
      </c>
      <c r="P650" s="160" t="str">
        <f>IFERROR(IF($F650="","",VLOOKUP($F650,'Data Mercado'!$A$7:$I$300,5,0)),"ND")</f>
      </c>
      <c r="Q650" s="161" t="str">
        <f>IFERROR(IF($E650="","",IF($P650&gt;$E650,($E650/$P650)-1,"")),"")</f>
      </c>
      <c r="R650" s="159" t="str">
        <f t="shared" si="151"/>
        <v/>
      </c>
      <c r="S650" s="160" t="str">
        <f>IFERROR(IF($F650="","",VLOOKUP($F650,'Data Mercado'!$A$7:$I$300,6,0)),"ND")</f>
      </c>
      <c r="T650" s="161" t="str">
        <f>IFERROR(IF($E650="","",IF($S650&gt;$E650,($E650/$S650)-1,"")),"")</f>
      </c>
      <c r="U650" s="159" t="str">
        <f t="shared" si="153"/>
        <v/>
      </c>
      <c r="V650" s="160" t="str">
        <f>IFERROR(IF($F650="","",VLOOKUP($F650,'Data Mercado'!$A$7:$I$300,7,0)),"ND")</f>
      </c>
      <c r="W650" s="161" t="str">
        <f>IFERROR(IF($E650="","",IF($V650&gt;$E650,($E650/$V650)-1,"")),"")</f>
      </c>
      <c r="X650" s="159" t="str">
        <f t="shared" si="155"/>
        <v/>
      </c>
      <c r="Y650" s="160" t="str">
        <f>IFERROR(IF($F650="","",VLOOKUP($F650,'Data Mercado'!$A$7:$I$300,8,0)),"ND")</f>
      </c>
      <c r="Z650" s="161" t="str">
        <f>IFERROR(IF($E650="","",IF($Y650&gt;$E650,($E650/$Y650)-1,"")),"")</f>
      </c>
      <c r="AA650" s="159" t="str">
        <f t="shared" si="157"/>
        <v/>
      </c>
      <c r="AB650" s="160" t="str">
        <f>IFERROR(IF($F650="","",VLOOKUP($F650,'Data Mercado'!$A$7:$I$300,9,0)),"ND")</f>
      </c>
      <c r="AC650" s="161" t="str">
        <f>IFERROR(IF($E650="","",IF($AB650&gt;$E650,($E650/$AB650)-1,"")),"")</f>
      </c>
      <c r="AD650" s="159" t="str">
        <f t="shared" si="159"/>
        <v/>
      </c>
    </row>
    <row r="651" spans="1:30" s="162" customFormat="1" ht="19" customHeight="1">
      <c r="A651" s="164"/>
      <c r="B651" s="165"/>
      <c r="C651" s="143"/>
      <c r="D651" s="143"/>
      <c r="E651" s="196"/>
      <c r="F651" s="160"/>
      <c r="G651" s="160" t="str">
        <f>IFERROR(IF($F651="","",VLOOKUP($F651,'Data Mercado'!$A$7:$I$300,2,0)),"ND")</f>
      </c>
      <c r="H651" s="161" t="str">
        <f>IFERROR(IF($E651="","",IF($G651&gt;$E651,($E651/$G651)-1,"")),"")</f>
      </c>
      <c r="I651" s="159" t="str">
        <f t="shared" si="145"/>
        <v/>
      </c>
      <c r="J651" s="160" t="str">
        <f>IFERROR(IF($F651="","",VLOOKUP($F651,'Data Mercado'!$A$7:$I$300,3,0)),"ND")</f>
      </c>
      <c r="K651" s="161" t="str">
        <f>IFERROR(IF($E651="","",IF($J651&gt;$E651,($E651/$J651)-1,"")),"")</f>
      </c>
      <c r="L651" s="159" t="str">
        <f t="shared" si="147"/>
        <v/>
      </c>
      <c r="M651" s="160" t="str">
        <f>IFERROR(IF($F651="","",VLOOKUP($F651,'Data Mercado'!$A$7:$I$300,4,0)),"ND")</f>
      </c>
      <c r="N651" s="161" t="str">
        <f>IFERROR(IF($E651="","",IF($M651&gt;$E651,($E651/$M651)-1,"")),"")</f>
      </c>
      <c r="O651" s="159" t="str">
        <f t="shared" si="149"/>
        <v/>
      </c>
      <c r="P651" s="160" t="str">
        <f>IFERROR(IF($F651="","",VLOOKUP($F651,'Data Mercado'!$A$7:$I$300,5,0)),"ND")</f>
      </c>
      <c r="Q651" s="161" t="str">
        <f>IFERROR(IF($E651="","",IF($P651&gt;$E651,($E651/$P651)-1,"")),"")</f>
      </c>
      <c r="R651" s="159" t="str">
        <f t="shared" si="151"/>
        <v/>
      </c>
      <c r="S651" s="160" t="str">
        <f>IFERROR(IF($F651="","",VLOOKUP($F651,'Data Mercado'!$A$7:$I$300,6,0)),"ND")</f>
      </c>
      <c r="T651" s="161" t="str">
        <f>IFERROR(IF($E651="","",IF($S651&gt;$E651,($E651/$S651)-1,"")),"")</f>
      </c>
      <c r="U651" s="159" t="str">
        <f t="shared" si="153"/>
        <v/>
      </c>
      <c r="V651" s="160" t="str">
        <f>IFERROR(IF($F651="","",VLOOKUP($F651,'Data Mercado'!$A$7:$I$300,7,0)),"ND")</f>
      </c>
      <c r="W651" s="161" t="str">
        <f>IFERROR(IF($E651="","",IF($V651&gt;$E651,($E651/$V651)-1,"")),"")</f>
      </c>
      <c r="X651" s="159" t="str">
        <f t="shared" si="155"/>
        <v/>
      </c>
      <c r="Y651" s="160" t="str">
        <f>IFERROR(IF($F651="","",VLOOKUP($F651,'Data Mercado'!$A$7:$I$300,8,0)),"ND")</f>
      </c>
      <c r="Z651" s="161" t="str">
        <f>IFERROR(IF($E651="","",IF($Y651&gt;$E651,($E651/$Y651)-1,"")),"")</f>
      </c>
      <c r="AA651" s="159" t="str">
        <f t="shared" si="157"/>
        <v/>
      </c>
      <c r="AB651" s="160" t="str">
        <f>IFERROR(IF($F651="","",VLOOKUP($F651,'Data Mercado'!$A$7:$I$300,9,0)),"ND")</f>
      </c>
      <c r="AC651" s="161" t="str">
        <f>IFERROR(IF($E651="","",IF($AB651&gt;$E651,($E651/$AB651)-1,"")),"")</f>
      </c>
      <c r="AD651" s="159" t="str">
        <f t="shared" si="159"/>
        <v/>
      </c>
    </row>
    <row r="652" spans="1:30" s="162" customFormat="1" ht="19" customHeight="1">
      <c r="A652" s="164"/>
      <c r="B652" s="165"/>
      <c r="C652" s="143"/>
      <c r="D652" s="143"/>
      <c r="E652" s="196"/>
      <c r="F652" s="160"/>
      <c r="G652" s="160" t="str">
        <f>IFERROR(IF($F652="","",VLOOKUP($F652,'Data Mercado'!$A$7:$I$300,2,0)),"ND")</f>
      </c>
      <c r="H652" s="161" t="str">
        <f>IFERROR(IF($E652="","",IF($G652&gt;$E652,($E652/$G652)-1,"")),"")</f>
      </c>
      <c r="I652" s="159" t="str">
        <f t="shared" ref="I652:I715" si="161">IF(AND($E652&lt;&gt;"",$G652&lt;&gt;""),IF($H652="","",$G652-$E652),"")</f>
        <v/>
      </c>
      <c r="J652" s="160" t="str">
        <f>IFERROR(IF($F652="","",VLOOKUP($F652,'Data Mercado'!$A$7:$I$300,3,0)),"ND")</f>
      </c>
      <c r="K652" s="161" t="str">
        <f>IFERROR(IF($E652="","",IF($J652&gt;$E652,($E652/$J652)-1,"")),"")</f>
      </c>
      <c r="L652" s="159" t="str">
        <f t="shared" ref="L652:L715" si="163">IF(AND($E652&lt;&gt;"",$J652&lt;&gt;""),IF($K652="","",$J652-$E652),"")</f>
        <v/>
      </c>
      <c r="M652" s="160" t="str">
        <f>IFERROR(IF($F652="","",VLOOKUP($F652,'Data Mercado'!$A$7:$I$300,4,0)),"ND")</f>
      </c>
      <c r="N652" s="161" t="str">
        <f>IFERROR(IF($E652="","",IF($M652&gt;$E652,($E652/$M652)-1,"")),"")</f>
      </c>
      <c r="O652" s="159" t="str">
        <f t="shared" ref="O652:O715" si="165">IF(AND($E652&lt;&gt;"",$M652&lt;&gt;""),IF($N652="","",$M652-$E652),"")</f>
        <v/>
      </c>
      <c r="P652" s="160" t="str">
        <f>IFERROR(IF($F652="","",VLOOKUP($F652,'Data Mercado'!$A$7:$I$300,5,0)),"ND")</f>
      </c>
      <c r="Q652" s="161" t="str">
        <f>IFERROR(IF($E652="","",IF($P652&gt;$E652,($E652/$P652)-1,"")),"")</f>
      </c>
      <c r="R652" s="159" t="str">
        <f t="shared" ref="R652:R715" si="167">IF(AND($E652&lt;&gt;"",$P652&lt;&gt;""),IF($Q652="","",$P652-$E652),"")</f>
        <v/>
      </c>
      <c r="S652" s="160" t="str">
        <f>IFERROR(IF($F652="","",VLOOKUP($F652,'Data Mercado'!$A$7:$I$300,6,0)),"ND")</f>
      </c>
      <c r="T652" s="161" t="str">
        <f>IFERROR(IF($E652="","",IF($S652&gt;$E652,($E652/$S652)-1,"")),"")</f>
      </c>
      <c r="U652" s="159" t="str">
        <f t="shared" ref="U652:U715" si="169">IF(AND($E652&lt;&gt;"",$S652&lt;&gt;""),IF($T652="","",$S652-$E652),"")</f>
        <v/>
      </c>
      <c r="V652" s="160" t="str">
        <f>IFERROR(IF($F652="","",VLOOKUP($F652,'Data Mercado'!$A$7:$I$300,7,0)),"ND")</f>
      </c>
      <c r="W652" s="161" t="str">
        <f>IFERROR(IF($E652="","",IF($V652&gt;$E652,($E652/$V652)-1,"")),"")</f>
      </c>
      <c r="X652" s="159" t="str">
        <f t="shared" ref="X652:X715" si="171">IF(AND($E652&lt;&gt;"",$V652&lt;&gt;""),IF($W652="","",$V652-$E652),"")</f>
        <v/>
      </c>
      <c r="Y652" s="160" t="str">
        <f>IFERROR(IF($F652="","",VLOOKUP($F652,'Data Mercado'!$A$7:$I$300,8,0)),"ND")</f>
      </c>
      <c r="Z652" s="161" t="str">
        <f>IFERROR(IF($E652="","",IF($Y652&gt;$E652,($E652/$Y652)-1,"")),"")</f>
      </c>
      <c r="AA652" s="159" t="str">
        <f t="shared" ref="AA652:AA715" si="173">IF(AND($E652&lt;&gt;"",$Y652&lt;&gt;""),IF($Z652="","",$Y652-$E652),"")</f>
        <v/>
      </c>
      <c r="AB652" s="160" t="str">
        <f>IFERROR(IF($F652="","",VLOOKUP($F652,'Data Mercado'!$A$7:$I$300,9,0)),"ND")</f>
      </c>
      <c r="AC652" s="161" t="str">
        <f>IFERROR(IF($E652="","",IF($AB652&gt;$E652,($E652/$AB652)-1,"")),"")</f>
      </c>
      <c r="AD652" s="159" t="str">
        <f t="shared" ref="AD652:AD715" si="175">IF(AND($E652&lt;&gt;"",$AB652&lt;&gt;""),IF($AC652="","",$AB652-$E652),"")</f>
        <v/>
      </c>
    </row>
    <row r="653" spans="1:30" s="162" customFormat="1" ht="19" customHeight="1">
      <c r="A653" s="164"/>
      <c r="B653" s="165"/>
      <c r="C653" s="143"/>
      <c r="D653" s="143"/>
      <c r="E653" s="196"/>
      <c r="F653" s="160"/>
      <c r="G653" s="160" t="str">
        <f>IFERROR(IF($F653="","",VLOOKUP($F653,'Data Mercado'!$A$7:$I$300,2,0)),"ND")</f>
      </c>
      <c r="H653" s="161" t="str">
        <f>IFERROR(IF($E653="","",IF($G653&gt;$E653,($E653/$G653)-1,"")),"")</f>
      </c>
      <c r="I653" s="159" t="str">
        <f t="shared" si="161"/>
        <v/>
      </c>
      <c r="J653" s="160" t="str">
        <f>IFERROR(IF($F653="","",VLOOKUP($F653,'Data Mercado'!$A$7:$I$300,3,0)),"ND")</f>
      </c>
      <c r="K653" s="161" t="str">
        <f>IFERROR(IF($E653="","",IF($J653&gt;$E653,($E653/$J653)-1,"")),"")</f>
      </c>
      <c r="L653" s="159" t="str">
        <f t="shared" si="163"/>
        <v/>
      </c>
      <c r="M653" s="160" t="str">
        <f>IFERROR(IF($F653="","",VLOOKUP($F653,'Data Mercado'!$A$7:$I$300,4,0)),"ND")</f>
      </c>
      <c r="N653" s="161" t="str">
        <f>IFERROR(IF($E653="","",IF($M653&gt;$E653,($E653/$M653)-1,"")),"")</f>
      </c>
      <c r="O653" s="159" t="str">
        <f t="shared" si="165"/>
        <v/>
      </c>
      <c r="P653" s="160" t="str">
        <f>IFERROR(IF($F653="","",VLOOKUP($F653,'Data Mercado'!$A$7:$I$300,5,0)),"ND")</f>
      </c>
      <c r="Q653" s="161" t="str">
        <f>IFERROR(IF($E653="","",IF($P653&gt;$E653,($E653/$P653)-1,"")),"")</f>
      </c>
      <c r="R653" s="159" t="str">
        <f t="shared" si="167"/>
        <v/>
      </c>
      <c r="S653" s="160" t="str">
        <f>IFERROR(IF($F653="","",VLOOKUP($F653,'Data Mercado'!$A$7:$I$300,6,0)),"ND")</f>
      </c>
      <c r="T653" s="161" t="str">
        <f>IFERROR(IF($E653="","",IF($S653&gt;$E653,($E653/$S653)-1,"")),"")</f>
      </c>
      <c r="U653" s="159" t="str">
        <f t="shared" si="169"/>
        <v/>
      </c>
      <c r="V653" s="160" t="str">
        <f>IFERROR(IF($F653="","",VLOOKUP($F653,'Data Mercado'!$A$7:$I$300,7,0)),"ND")</f>
      </c>
      <c r="W653" s="161" t="str">
        <f>IFERROR(IF($E653="","",IF($V653&gt;$E653,($E653/$V653)-1,"")),"")</f>
      </c>
      <c r="X653" s="159" t="str">
        <f t="shared" si="171"/>
        <v/>
      </c>
      <c r="Y653" s="160" t="str">
        <f>IFERROR(IF($F653="","",VLOOKUP($F653,'Data Mercado'!$A$7:$I$300,8,0)),"ND")</f>
      </c>
      <c r="Z653" s="161" t="str">
        <f>IFERROR(IF($E653="","",IF($Y653&gt;$E653,($E653/$Y653)-1,"")),"")</f>
      </c>
      <c r="AA653" s="159" t="str">
        <f t="shared" si="173"/>
        <v/>
      </c>
      <c r="AB653" s="160" t="str">
        <f>IFERROR(IF($F653="","",VLOOKUP($F653,'Data Mercado'!$A$7:$I$300,9,0)),"ND")</f>
      </c>
      <c r="AC653" s="161" t="str">
        <f>IFERROR(IF($E653="","",IF($AB653&gt;$E653,($E653/$AB653)-1,"")),"")</f>
      </c>
      <c r="AD653" s="159" t="str">
        <f t="shared" si="175"/>
        <v/>
      </c>
    </row>
    <row r="654" spans="1:30" s="162" customFormat="1" ht="19" customHeight="1">
      <c r="A654" s="164"/>
      <c r="B654" s="165"/>
      <c r="C654" s="143"/>
      <c r="D654" s="143"/>
      <c r="E654" s="196"/>
      <c r="F654" s="160"/>
      <c r="G654" s="160" t="str">
        <f>IFERROR(IF($F654="","",VLOOKUP($F654,'Data Mercado'!$A$7:$I$300,2,0)),"ND")</f>
      </c>
      <c r="H654" s="161" t="str">
        <f>IFERROR(IF($E654="","",IF($G654&gt;$E654,($E654/$G654)-1,"")),"")</f>
      </c>
      <c r="I654" s="159" t="str">
        <f t="shared" si="161"/>
        <v/>
      </c>
      <c r="J654" s="160" t="str">
        <f>IFERROR(IF($F654="","",VLOOKUP($F654,'Data Mercado'!$A$7:$I$300,3,0)),"ND")</f>
      </c>
      <c r="K654" s="161" t="str">
        <f>IFERROR(IF($E654="","",IF($J654&gt;$E654,($E654/$J654)-1,"")),"")</f>
      </c>
      <c r="L654" s="159" t="str">
        <f t="shared" si="163"/>
        <v/>
      </c>
      <c r="M654" s="160" t="str">
        <f>IFERROR(IF($F654="","",VLOOKUP($F654,'Data Mercado'!$A$7:$I$300,4,0)),"ND")</f>
      </c>
      <c r="N654" s="161" t="str">
        <f>IFERROR(IF($E654="","",IF($M654&gt;$E654,($E654/$M654)-1,"")),"")</f>
      </c>
      <c r="O654" s="159" t="str">
        <f t="shared" si="165"/>
        <v/>
      </c>
      <c r="P654" s="160" t="str">
        <f>IFERROR(IF($F654="","",VLOOKUP($F654,'Data Mercado'!$A$7:$I$300,5,0)),"ND")</f>
      </c>
      <c r="Q654" s="161" t="str">
        <f>IFERROR(IF($E654="","",IF($P654&gt;$E654,($E654/$P654)-1,"")),"")</f>
      </c>
      <c r="R654" s="159" t="str">
        <f t="shared" si="167"/>
        <v/>
      </c>
      <c r="S654" s="160" t="str">
        <f>IFERROR(IF($F654="","",VLOOKUP($F654,'Data Mercado'!$A$7:$I$300,6,0)),"ND")</f>
      </c>
      <c r="T654" s="161" t="str">
        <f>IFERROR(IF($E654="","",IF($S654&gt;$E654,($E654/$S654)-1,"")),"")</f>
      </c>
      <c r="U654" s="159" t="str">
        <f t="shared" si="169"/>
        <v/>
      </c>
      <c r="V654" s="160" t="str">
        <f>IFERROR(IF($F654="","",VLOOKUP($F654,'Data Mercado'!$A$7:$I$300,7,0)),"ND")</f>
      </c>
      <c r="W654" s="161" t="str">
        <f>IFERROR(IF($E654="","",IF($V654&gt;$E654,($E654/$V654)-1,"")),"")</f>
      </c>
      <c r="X654" s="159" t="str">
        <f t="shared" si="171"/>
        <v/>
      </c>
      <c r="Y654" s="160" t="str">
        <f>IFERROR(IF($F654="","",VLOOKUP($F654,'Data Mercado'!$A$7:$I$300,8,0)),"ND")</f>
      </c>
      <c r="Z654" s="161" t="str">
        <f>IFERROR(IF($E654="","",IF($Y654&gt;$E654,($E654/$Y654)-1,"")),"")</f>
      </c>
      <c r="AA654" s="159" t="str">
        <f t="shared" si="173"/>
        <v/>
      </c>
      <c r="AB654" s="160" t="str">
        <f>IFERROR(IF($F654="","",VLOOKUP($F654,'Data Mercado'!$A$7:$I$300,9,0)),"ND")</f>
      </c>
      <c r="AC654" s="161" t="str">
        <f>IFERROR(IF($E654="","",IF($AB654&gt;$E654,($E654/$AB654)-1,"")),"")</f>
      </c>
      <c r="AD654" s="159" t="str">
        <f t="shared" si="175"/>
        <v/>
      </c>
    </row>
    <row r="655" spans="1:30" s="162" customFormat="1" ht="19" customHeight="1">
      <c r="A655" s="164"/>
      <c r="B655" s="165"/>
      <c r="C655" s="143"/>
      <c r="D655" s="143"/>
      <c r="E655" s="196"/>
      <c r="F655" s="160"/>
      <c r="G655" s="160" t="str">
        <f>IFERROR(IF($F655="","",VLOOKUP($F655,'Data Mercado'!$A$7:$I$300,2,0)),"ND")</f>
      </c>
      <c r="H655" s="161" t="str">
        <f>IFERROR(IF($E655="","",IF($G655&gt;$E655,($E655/$G655)-1,"")),"")</f>
      </c>
      <c r="I655" s="159" t="str">
        <f t="shared" si="161"/>
        <v/>
      </c>
      <c r="J655" s="160" t="str">
        <f>IFERROR(IF($F655="","",VLOOKUP($F655,'Data Mercado'!$A$7:$I$300,3,0)),"ND")</f>
      </c>
      <c r="K655" s="161" t="str">
        <f>IFERROR(IF($E655="","",IF($J655&gt;$E655,($E655/$J655)-1,"")),"")</f>
      </c>
      <c r="L655" s="159" t="str">
        <f t="shared" si="163"/>
        <v/>
      </c>
      <c r="M655" s="160" t="str">
        <f>IFERROR(IF($F655="","",VLOOKUP($F655,'Data Mercado'!$A$7:$I$300,4,0)),"ND")</f>
      </c>
      <c r="N655" s="161" t="str">
        <f>IFERROR(IF($E655="","",IF($M655&gt;$E655,($E655/$M655)-1,"")),"")</f>
      </c>
      <c r="O655" s="159" t="str">
        <f t="shared" si="165"/>
        <v/>
      </c>
      <c r="P655" s="160" t="str">
        <f>IFERROR(IF($F655="","",VLOOKUP($F655,'Data Mercado'!$A$7:$I$300,5,0)),"ND")</f>
      </c>
      <c r="Q655" s="161" t="str">
        <f>IFERROR(IF($E655="","",IF($P655&gt;$E655,($E655/$P655)-1,"")),"")</f>
      </c>
      <c r="R655" s="159" t="str">
        <f t="shared" si="167"/>
        <v/>
      </c>
      <c r="S655" s="160" t="str">
        <f>IFERROR(IF($F655="","",VLOOKUP($F655,'Data Mercado'!$A$7:$I$300,6,0)),"ND")</f>
      </c>
      <c r="T655" s="161" t="str">
        <f>IFERROR(IF($E655="","",IF($S655&gt;$E655,($E655/$S655)-1,"")),"")</f>
      </c>
      <c r="U655" s="159" t="str">
        <f t="shared" si="169"/>
        <v/>
      </c>
      <c r="V655" s="160" t="str">
        <f>IFERROR(IF($F655="","",VLOOKUP($F655,'Data Mercado'!$A$7:$I$300,7,0)),"ND")</f>
      </c>
      <c r="W655" s="161" t="str">
        <f>IFERROR(IF($E655="","",IF($V655&gt;$E655,($E655/$V655)-1,"")),"")</f>
      </c>
      <c r="X655" s="159" t="str">
        <f t="shared" si="171"/>
        <v/>
      </c>
      <c r="Y655" s="160" t="str">
        <f>IFERROR(IF($F655="","",VLOOKUP($F655,'Data Mercado'!$A$7:$I$300,8,0)),"ND")</f>
      </c>
      <c r="Z655" s="161" t="str">
        <f>IFERROR(IF($E655="","",IF($Y655&gt;$E655,($E655/$Y655)-1,"")),"")</f>
      </c>
      <c r="AA655" s="159" t="str">
        <f t="shared" si="173"/>
        <v/>
      </c>
      <c r="AB655" s="160" t="str">
        <f>IFERROR(IF($F655="","",VLOOKUP($F655,'Data Mercado'!$A$7:$I$300,9,0)),"ND")</f>
      </c>
      <c r="AC655" s="161" t="str">
        <f>IFERROR(IF($E655="","",IF($AB655&gt;$E655,($E655/$AB655)-1,"")),"")</f>
      </c>
      <c r="AD655" s="159" t="str">
        <f t="shared" si="175"/>
        <v/>
      </c>
    </row>
    <row r="656" spans="1:30" s="162" customFormat="1" ht="19" customHeight="1">
      <c r="A656" s="164"/>
      <c r="B656" s="165"/>
      <c r="C656" s="143"/>
      <c r="D656" s="143"/>
      <c r="E656" s="196"/>
      <c r="F656" s="160"/>
      <c r="G656" s="160" t="str">
        <f>IFERROR(IF($F656="","",VLOOKUP($F656,'Data Mercado'!$A$7:$I$300,2,0)),"ND")</f>
      </c>
      <c r="H656" s="161" t="str">
        <f>IFERROR(IF($E656="","",IF($G656&gt;$E656,($E656/$G656)-1,"")),"")</f>
      </c>
      <c r="I656" s="159" t="str">
        <f t="shared" si="161"/>
        <v/>
      </c>
      <c r="J656" s="160" t="str">
        <f>IFERROR(IF($F656="","",VLOOKUP($F656,'Data Mercado'!$A$7:$I$300,3,0)),"ND")</f>
      </c>
      <c r="K656" s="161" t="str">
        <f>IFERROR(IF($E656="","",IF($J656&gt;$E656,($E656/$J656)-1,"")),"")</f>
      </c>
      <c r="L656" s="159" t="str">
        <f t="shared" si="163"/>
        <v/>
      </c>
      <c r="M656" s="160" t="str">
        <f>IFERROR(IF($F656="","",VLOOKUP($F656,'Data Mercado'!$A$7:$I$300,4,0)),"ND")</f>
      </c>
      <c r="N656" s="161" t="str">
        <f>IFERROR(IF($E656="","",IF($M656&gt;$E656,($E656/$M656)-1,"")),"")</f>
      </c>
      <c r="O656" s="159" t="str">
        <f t="shared" si="165"/>
        <v/>
      </c>
      <c r="P656" s="160" t="str">
        <f>IFERROR(IF($F656="","",VLOOKUP($F656,'Data Mercado'!$A$7:$I$300,5,0)),"ND")</f>
      </c>
      <c r="Q656" s="161" t="str">
        <f>IFERROR(IF($E656="","",IF($P656&gt;$E656,($E656/$P656)-1,"")),"")</f>
      </c>
      <c r="R656" s="159" t="str">
        <f t="shared" si="167"/>
        <v/>
      </c>
      <c r="S656" s="160" t="str">
        <f>IFERROR(IF($F656="","",VLOOKUP($F656,'Data Mercado'!$A$7:$I$300,6,0)),"ND")</f>
      </c>
      <c r="T656" s="161" t="str">
        <f>IFERROR(IF($E656="","",IF($S656&gt;$E656,($E656/$S656)-1,"")),"")</f>
      </c>
      <c r="U656" s="159" t="str">
        <f t="shared" si="169"/>
        <v/>
      </c>
      <c r="V656" s="160" t="str">
        <f>IFERROR(IF($F656="","",VLOOKUP($F656,'Data Mercado'!$A$7:$I$300,7,0)),"ND")</f>
      </c>
      <c r="W656" s="161" t="str">
        <f>IFERROR(IF($E656="","",IF($V656&gt;$E656,($E656/$V656)-1,"")),"")</f>
      </c>
      <c r="X656" s="159" t="str">
        <f t="shared" si="171"/>
        <v/>
      </c>
      <c r="Y656" s="160" t="str">
        <f>IFERROR(IF($F656="","",VLOOKUP($F656,'Data Mercado'!$A$7:$I$300,8,0)),"ND")</f>
      </c>
      <c r="Z656" s="161" t="str">
        <f>IFERROR(IF($E656="","",IF($Y656&gt;$E656,($E656/$Y656)-1,"")),"")</f>
      </c>
      <c r="AA656" s="159" t="str">
        <f t="shared" si="173"/>
        <v/>
      </c>
      <c r="AB656" s="160" t="str">
        <f>IFERROR(IF($F656="","",VLOOKUP($F656,'Data Mercado'!$A$7:$I$300,9,0)),"ND")</f>
      </c>
      <c r="AC656" s="161" t="str">
        <f>IFERROR(IF($E656="","",IF($AB656&gt;$E656,($E656/$AB656)-1,"")),"")</f>
      </c>
      <c r="AD656" s="159" t="str">
        <f t="shared" si="175"/>
        <v/>
      </c>
    </row>
    <row r="657" spans="1:30" s="162" customFormat="1" ht="19" customHeight="1">
      <c r="A657" s="164"/>
      <c r="B657" s="165"/>
      <c r="C657" s="143"/>
      <c r="D657" s="143"/>
      <c r="E657" s="196"/>
      <c r="F657" s="160"/>
      <c r="G657" s="160" t="str">
        <f>IFERROR(IF($F657="","",VLOOKUP($F657,'Data Mercado'!$A$7:$I$300,2,0)),"ND")</f>
      </c>
      <c r="H657" s="161" t="str">
        <f>IFERROR(IF($E657="","",IF($G657&gt;$E657,($E657/$G657)-1,"")),"")</f>
      </c>
      <c r="I657" s="159" t="str">
        <f t="shared" si="161"/>
        <v/>
      </c>
      <c r="J657" s="160" t="str">
        <f>IFERROR(IF($F657="","",VLOOKUP($F657,'Data Mercado'!$A$7:$I$300,3,0)),"ND")</f>
      </c>
      <c r="K657" s="161" t="str">
        <f>IFERROR(IF($E657="","",IF($J657&gt;$E657,($E657/$J657)-1,"")),"")</f>
      </c>
      <c r="L657" s="159" t="str">
        <f t="shared" si="163"/>
        <v/>
      </c>
      <c r="M657" s="160" t="str">
        <f>IFERROR(IF($F657="","",VLOOKUP($F657,'Data Mercado'!$A$7:$I$300,4,0)),"ND")</f>
      </c>
      <c r="N657" s="161" t="str">
        <f>IFERROR(IF($E657="","",IF($M657&gt;$E657,($E657/$M657)-1,"")),"")</f>
      </c>
      <c r="O657" s="159" t="str">
        <f t="shared" si="165"/>
        <v/>
      </c>
      <c r="P657" s="160" t="str">
        <f>IFERROR(IF($F657="","",VLOOKUP($F657,'Data Mercado'!$A$7:$I$300,5,0)),"ND")</f>
      </c>
      <c r="Q657" s="161" t="str">
        <f>IFERROR(IF($E657="","",IF($P657&gt;$E657,($E657/$P657)-1,"")),"")</f>
      </c>
      <c r="R657" s="159" t="str">
        <f t="shared" si="167"/>
        <v/>
      </c>
      <c r="S657" s="160" t="str">
        <f>IFERROR(IF($F657="","",VLOOKUP($F657,'Data Mercado'!$A$7:$I$300,6,0)),"ND")</f>
      </c>
      <c r="T657" s="161" t="str">
        <f>IFERROR(IF($E657="","",IF($S657&gt;$E657,($E657/$S657)-1,"")),"")</f>
      </c>
      <c r="U657" s="159" t="str">
        <f t="shared" si="169"/>
        <v/>
      </c>
      <c r="V657" s="160" t="str">
        <f>IFERROR(IF($F657="","",VLOOKUP($F657,'Data Mercado'!$A$7:$I$300,7,0)),"ND")</f>
      </c>
      <c r="W657" s="161" t="str">
        <f>IFERROR(IF($E657="","",IF($V657&gt;$E657,($E657/$V657)-1,"")),"")</f>
      </c>
      <c r="X657" s="159" t="str">
        <f t="shared" si="171"/>
        <v/>
      </c>
      <c r="Y657" s="160" t="str">
        <f>IFERROR(IF($F657="","",VLOOKUP($F657,'Data Mercado'!$A$7:$I$300,8,0)),"ND")</f>
      </c>
      <c r="Z657" s="161" t="str">
        <f>IFERROR(IF($E657="","",IF($Y657&gt;$E657,($E657/$Y657)-1,"")),"")</f>
      </c>
      <c r="AA657" s="159" t="str">
        <f t="shared" si="173"/>
        <v/>
      </c>
      <c r="AB657" s="160" t="str">
        <f>IFERROR(IF($F657="","",VLOOKUP($F657,'Data Mercado'!$A$7:$I$300,9,0)),"ND")</f>
      </c>
      <c r="AC657" s="161" t="str">
        <f>IFERROR(IF($E657="","",IF($AB657&gt;$E657,($E657/$AB657)-1,"")),"")</f>
      </c>
      <c r="AD657" s="159" t="str">
        <f t="shared" si="175"/>
        <v/>
      </c>
    </row>
    <row r="658" spans="1:30" s="162" customFormat="1" ht="19" customHeight="1">
      <c r="A658" s="164"/>
      <c r="B658" s="165"/>
      <c r="C658" s="143"/>
      <c r="D658" s="143"/>
      <c r="E658" s="196"/>
      <c r="F658" s="160"/>
      <c r="G658" s="160" t="str">
        <f>IFERROR(IF($F658="","",VLOOKUP($F658,'Data Mercado'!$A$7:$I$300,2,0)),"ND")</f>
      </c>
      <c r="H658" s="161" t="str">
        <f>IFERROR(IF($E658="","",IF($G658&gt;$E658,($E658/$G658)-1,"")),"")</f>
      </c>
      <c r="I658" s="159" t="str">
        <f t="shared" si="161"/>
        <v/>
      </c>
      <c r="J658" s="160" t="str">
        <f>IFERROR(IF($F658="","",VLOOKUP($F658,'Data Mercado'!$A$7:$I$300,3,0)),"ND")</f>
      </c>
      <c r="K658" s="161" t="str">
        <f>IFERROR(IF($E658="","",IF($J658&gt;$E658,($E658/$J658)-1,"")),"")</f>
      </c>
      <c r="L658" s="159" t="str">
        <f t="shared" si="163"/>
        <v/>
      </c>
      <c r="M658" s="160" t="str">
        <f>IFERROR(IF($F658="","",VLOOKUP($F658,'Data Mercado'!$A$7:$I$300,4,0)),"ND")</f>
      </c>
      <c r="N658" s="161" t="str">
        <f>IFERROR(IF($E658="","",IF($M658&gt;$E658,($E658/$M658)-1,"")),"")</f>
      </c>
      <c r="O658" s="159" t="str">
        <f t="shared" si="165"/>
        <v/>
      </c>
      <c r="P658" s="160" t="str">
        <f>IFERROR(IF($F658="","",VLOOKUP($F658,'Data Mercado'!$A$7:$I$300,5,0)),"ND")</f>
      </c>
      <c r="Q658" s="161" t="str">
        <f>IFERROR(IF($E658="","",IF($P658&gt;$E658,($E658/$P658)-1,"")),"")</f>
      </c>
      <c r="R658" s="159" t="str">
        <f t="shared" si="167"/>
        <v/>
      </c>
      <c r="S658" s="160" t="str">
        <f>IFERROR(IF($F658="","",VLOOKUP($F658,'Data Mercado'!$A$7:$I$300,6,0)),"ND")</f>
      </c>
      <c r="T658" s="161" t="str">
        <f>IFERROR(IF($E658="","",IF($S658&gt;$E658,($E658/$S658)-1,"")),"")</f>
      </c>
      <c r="U658" s="159" t="str">
        <f t="shared" si="169"/>
        <v/>
      </c>
      <c r="V658" s="160" t="str">
        <f>IFERROR(IF($F658="","",VLOOKUP($F658,'Data Mercado'!$A$7:$I$300,7,0)),"ND")</f>
      </c>
      <c r="W658" s="161" t="str">
        <f>IFERROR(IF($E658="","",IF($V658&gt;$E658,($E658/$V658)-1,"")),"")</f>
      </c>
      <c r="X658" s="159" t="str">
        <f t="shared" si="171"/>
        <v/>
      </c>
      <c r="Y658" s="160" t="str">
        <f>IFERROR(IF($F658="","",VLOOKUP($F658,'Data Mercado'!$A$7:$I$300,8,0)),"ND")</f>
      </c>
      <c r="Z658" s="161" t="str">
        <f>IFERROR(IF($E658="","",IF($Y658&gt;$E658,($E658/$Y658)-1,"")),"")</f>
      </c>
      <c r="AA658" s="159" t="str">
        <f t="shared" si="173"/>
        <v/>
      </c>
      <c r="AB658" s="160" t="str">
        <f>IFERROR(IF($F658="","",VLOOKUP($F658,'Data Mercado'!$A$7:$I$300,9,0)),"ND")</f>
      </c>
      <c r="AC658" s="161" t="str">
        <f>IFERROR(IF($E658="","",IF($AB658&gt;$E658,($E658/$AB658)-1,"")),"")</f>
      </c>
      <c r="AD658" s="159" t="str">
        <f t="shared" si="175"/>
        <v/>
      </c>
    </row>
    <row r="659" spans="1:30" s="162" customFormat="1" ht="19" customHeight="1">
      <c r="A659" s="164"/>
      <c r="B659" s="165"/>
      <c r="C659" s="143"/>
      <c r="D659" s="143"/>
      <c r="E659" s="196"/>
      <c r="F659" s="160"/>
      <c r="G659" s="160" t="str">
        <f>IFERROR(IF($F659="","",VLOOKUP($F659,'Data Mercado'!$A$7:$I$300,2,0)),"ND")</f>
      </c>
      <c r="H659" s="161" t="str">
        <f>IFERROR(IF($E659="","",IF($G659&gt;$E659,($E659/$G659)-1,"")),"")</f>
      </c>
      <c r="I659" s="159" t="str">
        <f t="shared" si="161"/>
        <v/>
      </c>
      <c r="J659" s="160" t="str">
        <f>IFERROR(IF($F659="","",VLOOKUP($F659,'Data Mercado'!$A$7:$I$300,3,0)),"ND")</f>
      </c>
      <c r="K659" s="161" t="str">
        <f>IFERROR(IF($E659="","",IF($J659&gt;$E659,($E659/$J659)-1,"")),"")</f>
      </c>
      <c r="L659" s="159" t="str">
        <f t="shared" si="163"/>
        <v/>
      </c>
      <c r="M659" s="160" t="str">
        <f>IFERROR(IF($F659="","",VLOOKUP($F659,'Data Mercado'!$A$7:$I$300,4,0)),"ND")</f>
      </c>
      <c r="N659" s="161" t="str">
        <f>IFERROR(IF($E659="","",IF($M659&gt;$E659,($E659/$M659)-1,"")),"")</f>
      </c>
      <c r="O659" s="159" t="str">
        <f t="shared" si="165"/>
        <v/>
      </c>
      <c r="P659" s="160" t="str">
        <f>IFERROR(IF($F659="","",VLOOKUP($F659,'Data Mercado'!$A$7:$I$300,5,0)),"ND")</f>
      </c>
      <c r="Q659" s="161" t="str">
        <f>IFERROR(IF($E659="","",IF($P659&gt;$E659,($E659/$P659)-1,"")),"")</f>
      </c>
      <c r="R659" s="159" t="str">
        <f t="shared" si="167"/>
        <v/>
      </c>
      <c r="S659" s="160" t="str">
        <f>IFERROR(IF($F659="","",VLOOKUP($F659,'Data Mercado'!$A$7:$I$300,6,0)),"ND")</f>
      </c>
      <c r="T659" s="161" t="str">
        <f>IFERROR(IF($E659="","",IF($S659&gt;$E659,($E659/$S659)-1,"")),"")</f>
      </c>
      <c r="U659" s="159" t="str">
        <f t="shared" si="169"/>
        <v/>
      </c>
      <c r="V659" s="160" t="str">
        <f>IFERROR(IF($F659="","",VLOOKUP($F659,'Data Mercado'!$A$7:$I$300,7,0)),"ND")</f>
      </c>
      <c r="W659" s="161" t="str">
        <f>IFERROR(IF($E659="","",IF($V659&gt;$E659,($E659/$V659)-1,"")),"")</f>
      </c>
      <c r="X659" s="159" t="str">
        <f t="shared" si="171"/>
        <v/>
      </c>
      <c r="Y659" s="160" t="str">
        <f>IFERROR(IF($F659="","",VLOOKUP($F659,'Data Mercado'!$A$7:$I$300,8,0)),"ND")</f>
      </c>
      <c r="Z659" s="161" t="str">
        <f>IFERROR(IF($E659="","",IF($Y659&gt;$E659,($E659/$Y659)-1,"")),"")</f>
      </c>
      <c r="AA659" s="159" t="str">
        <f t="shared" si="173"/>
        <v/>
      </c>
      <c r="AB659" s="160" t="str">
        <f>IFERROR(IF($F659="","",VLOOKUP($F659,'Data Mercado'!$A$7:$I$300,9,0)),"ND")</f>
      </c>
      <c r="AC659" s="161" t="str">
        <f>IFERROR(IF($E659="","",IF($AB659&gt;$E659,($E659/$AB659)-1,"")),"")</f>
      </c>
      <c r="AD659" s="159" t="str">
        <f t="shared" si="175"/>
        <v/>
      </c>
    </row>
    <row r="660" spans="1:30" s="162" customFormat="1" ht="19" customHeight="1">
      <c r="A660" s="164"/>
      <c r="B660" s="165"/>
      <c r="C660" s="143"/>
      <c r="D660" s="143"/>
      <c r="E660" s="196"/>
      <c r="F660" s="160"/>
      <c r="G660" s="160" t="str">
        <f>IFERROR(IF($F660="","",VLOOKUP($F660,'Data Mercado'!$A$7:$I$300,2,0)),"ND")</f>
      </c>
      <c r="H660" s="161" t="str">
        <f>IFERROR(IF($E660="","",IF($G660&gt;$E660,($E660/$G660)-1,"")),"")</f>
      </c>
      <c r="I660" s="159" t="str">
        <f t="shared" si="161"/>
        <v/>
      </c>
      <c r="J660" s="160" t="str">
        <f>IFERROR(IF($F660="","",VLOOKUP($F660,'Data Mercado'!$A$7:$I$300,3,0)),"ND")</f>
      </c>
      <c r="K660" s="161" t="str">
        <f>IFERROR(IF($E660="","",IF($J660&gt;$E660,($E660/$J660)-1,"")),"")</f>
      </c>
      <c r="L660" s="159" t="str">
        <f t="shared" si="163"/>
        <v/>
      </c>
      <c r="M660" s="160" t="str">
        <f>IFERROR(IF($F660="","",VLOOKUP($F660,'Data Mercado'!$A$7:$I$300,4,0)),"ND")</f>
      </c>
      <c r="N660" s="161" t="str">
        <f>IFERROR(IF($E660="","",IF($M660&gt;$E660,($E660/$M660)-1,"")),"")</f>
      </c>
      <c r="O660" s="159" t="str">
        <f t="shared" si="165"/>
        <v/>
      </c>
      <c r="P660" s="160" t="str">
        <f>IFERROR(IF($F660="","",VLOOKUP($F660,'Data Mercado'!$A$7:$I$300,5,0)),"ND")</f>
      </c>
      <c r="Q660" s="161" t="str">
        <f>IFERROR(IF($E660="","",IF($P660&gt;$E660,($E660/$P660)-1,"")),"")</f>
      </c>
      <c r="R660" s="159" t="str">
        <f t="shared" si="167"/>
        <v/>
      </c>
      <c r="S660" s="160" t="str">
        <f>IFERROR(IF($F660="","",VLOOKUP($F660,'Data Mercado'!$A$7:$I$300,6,0)),"ND")</f>
      </c>
      <c r="T660" s="161" t="str">
        <f>IFERROR(IF($E660="","",IF($S660&gt;$E660,($E660/$S660)-1,"")),"")</f>
      </c>
      <c r="U660" s="159" t="str">
        <f t="shared" si="169"/>
        <v/>
      </c>
      <c r="V660" s="160" t="str">
        <f>IFERROR(IF($F660="","",VLOOKUP($F660,'Data Mercado'!$A$7:$I$300,7,0)),"ND")</f>
      </c>
      <c r="W660" s="161" t="str">
        <f>IFERROR(IF($E660="","",IF($V660&gt;$E660,($E660/$V660)-1,"")),"")</f>
      </c>
      <c r="X660" s="159" t="str">
        <f t="shared" si="171"/>
        <v/>
      </c>
      <c r="Y660" s="160" t="str">
        <f>IFERROR(IF($F660="","",VLOOKUP($F660,'Data Mercado'!$A$7:$I$300,8,0)),"ND")</f>
      </c>
      <c r="Z660" s="161" t="str">
        <f>IFERROR(IF($E660="","",IF($Y660&gt;$E660,($E660/$Y660)-1,"")),"")</f>
      </c>
      <c r="AA660" s="159" t="str">
        <f t="shared" si="173"/>
        <v/>
      </c>
      <c r="AB660" s="160" t="str">
        <f>IFERROR(IF($F660="","",VLOOKUP($F660,'Data Mercado'!$A$7:$I$300,9,0)),"ND")</f>
      </c>
      <c r="AC660" s="161" t="str">
        <f>IFERROR(IF($E660="","",IF($AB660&gt;$E660,($E660/$AB660)-1,"")),"")</f>
      </c>
      <c r="AD660" s="159" t="str">
        <f t="shared" si="175"/>
        <v/>
      </c>
    </row>
    <row r="661" spans="1:30" s="162" customFormat="1" ht="19" customHeight="1">
      <c r="A661" s="164"/>
      <c r="B661" s="165"/>
      <c r="C661" s="143"/>
      <c r="D661" s="143"/>
      <c r="E661" s="196"/>
      <c r="F661" s="160"/>
      <c r="G661" s="160" t="str">
        <f>IFERROR(IF($F661="","",VLOOKUP($F661,'Data Mercado'!$A$7:$I$300,2,0)),"ND")</f>
      </c>
      <c r="H661" s="161" t="str">
        <f>IFERROR(IF($E661="","",IF($G661&gt;$E661,($E661/$G661)-1,"")),"")</f>
      </c>
      <c r="I661" s="159" t="str">
        <f t="shared" si="161"/>
        <v/>
      </c>
      <c r="J661" s="160" t="str">
        <f>IFERROR(IF($F661="","",VLOOKUP($F661,'Data Mercado'!$A$7:$I$300,3,0)),"ND")</f>
      </c>
      <c r="K661" s="161" t="str">
        <f>IFERROR(IF($E661="","",IF($J661&gt;$E661,($E661/$J661)-1,"")),"")</f>
      </c>
      <c r="L661" s="159" t="str">
        <f t="shared" si="163"/>
        <v/>
      </c>
      <c r="M661" s="160" t="str">
        <f>IFERROR(IF($F661="","",VLOOKUP($F661,'Data Mercado'!$A$7:$I$300,4,0)),"ND")</f>
      </c>
      <c r="N661" s="161" t="str">
        <f>IFERROR(IF($E661="","",IF($M661&gt;$E661,($E661/$M661)-1,"")),"")</f>
      </c>
      <c r="O661" s="159" t="str">
        <f t="shared" si="165"/>
        <v/>
      </c>
      <c r="P661" s="160" t="str">
        <f>IFERROR(IF($F661="","",VLOOKUP($F661,'Data Mercado'!$A$7:$I$300,5,0)),"ND")</f>
      </c>
      <c r="Q661" s="161" t="str">
        <f>IFERROR(IF($E661="","",IF($P661&gt;$E661,($E661/$P661)-1,"")),"")</f>
      </c>
      <c r="R661" s="159" t="str">
        <f t="shared" si="167"/>
        <v/>
      </c>
      <c r="S661" s="160" t="str">
        <f>IFERROR(IF($F661="","",VLOOKUP($F661,'Data Mercado'!$A$7:$I$300,6,0)),"ND")</f>
      </c>
      <c r="T661" s="161" t="str">
        <f>IFERROR(IF($E661="","",IF($S661&gt;$E661,($E661/$S661)-1,"")),"")</f>
      </c>
      <c r="U661" s="159" t="str">
        <f t="shared" si="169"/>
        <v/>
      </c>
      <c r="V661" s="160" t="str">
        <f>IFERROR(IF($F661="","",VLOOKUP($F661,'Data Mercado'!$A$7:$I$300,7,0)),"ND")</f>
      </c>
      <c r="W661" s="161" t="str">
        <f>IFERROR(IF($E661="","",IF($V661&gt;$E661,($E661/$V661)-1,"")),"")</f>
      </c>
      <c r="X661" s="159" t="str">
        <f t="shared" si="171"/>
        <v/>
      </c>
      <c r="Y661" s="160" t="str">
        <f>IFERROR(IF($F661="","",VLOOKUP($F661,'Data Mercado'!$A$7:$I$300,8,0)),"ND")</f>
      </c>
      <c r="Z661" s="161" t="str">
        <f>IFERROR(IF($E661="","",IF($Y661&gt;$E661,($E661/$Y661)-1,"")),"")</f>
      </c>
      <c r="AA661" s="159" t="str">
        <f t="shared" si="173"/>
        <v/>
      </c>
      <c r="AB661" s="160" t="str">
        <f>IFERROR(IF($F661="","",VLOOKUP($F661,'Data Mercado'!$A$7:$I$300,9,0)),"ND")</f>
      </c>
      <c r="AC661" s="161" t="str">
        <f>IFERROR(IF($E661="","",IF($AB661&gt;$E661,($E661/$AB661)-1,"")),"")</f>
      </c>
      <c r="AD661" s="159" t="str">
        <f t="shared" si="175"/>
        <v/>
      </c>
    </row>
    <row r="662" spans="1:30" s="162" customFormat="1" ht="19" customHeight="1">
      <c r="A662" s="164"/>
      <c r="B662" s="165"/>
      <c r="C662" s="143"/>
      <c r="D662" s="143"/>
      <c r="E662" s="196"/>
      <c r="F662" s="160"/>
      <c r="G662" s="160" t="str">
        <f>IFERROR(IF($F662="","",VLOOKUP($F662,'Data Mercado'!$A$7:$I$300,2,0)),"ND")</f>
      </c>
      <c r="H662" s="161" t="str">
        <f>IFERROR(IF($E662="","",IF($G662&gt;$E662,($E662/$G662)-1,"")),"")</f>
      </c>
      <c r="I662" s="159" t="str">
        <f t="shared" si="161"/>
        <v/>
      </c>
      <c r="J662" s="160" t="str">
        <f>IFERROR(IF($F662="","",VLOOKUP($F662,'Data Mercado'!$A$7:$I$300,3,0)),"ND")</f>
      </c>
      <c r="K662" s="161" t="str">
        <f>IFERROR(IF($E662="","",IF($J662&gt;$E662,($E662/$J662)-1,"")),"")</f>
      </c>
      <c r="L662" s="159" t="str">
        <f t="shared" si="163"/>
        <v/>
      </c>
      <c r="M662" s="160" t="str">
        <f>IFERROR(IF($F662="","",VLOOKUP($F662,'Data Mercado'!$A$7:$I$300,4,0)),"ND")</f>
      </c>
      <c r="N662" s="161" t="str">
        <f>IFERROR(IF($E662="","",IF($M662&gt;$E662,($E662/$M662)-1,"")),"")</f>
      </c>
      <c r="O662" s="159" t="str">
        <f t="shared" si="165"/>
        <v/>
      </c>
      <c r="P662" s="160" t="str">
        <f>IFERROR(IF($F662="","",VLOOKUP($F662,'Data Mercado'!$A$7:$I$300,5,0)),"ND")</f>
      </c>
      <c r="Q662" s="161" t="str">
        <f>IFERROR(IF($E662="","",IF($P662&gt;$E662,($E662/$P662)-1,"")),"")</f>
      </c>
      <c r="R662" s="159" t="str">
        <f t="shared" si="167"/>
        <v/>
      </c>
      <c r="S662" s="160" t="str">
        <f>IFERROR(IF($F662="","",VLOOKUP($F662,'Data Mercado'!$A$7:$I$300,6,0)),"ND")</f>
      </c>
      <c r="T662" s="161" t="str">
        <f>IFERROR(IF($E662="","",IF($S662&gt;$E662,($E662/$S662)-1,"")),"")</f>
      </c>
      <c r="U662" s="159" t="str">
        <f t="shared" si="169"/>
        <v/>
      </c>
      <c r="V662" s="160" t="str">
        <f>IFERROR(IF($F662="","",VLOOKUP($F662,'Data Mercado'!$A$7:$I$300,7,0)),"ND")</f>
      </c>
      <c r="W662" s="161" t="str">
        <f>IFERROR(IF($E662="","",IF($V662&gt;$E662,($E662/$V662)-1,"")),"")</f>
      </c>
      <c r="X662" s="159" t="str">
        <f t="shared" si="171"/>
        <v/>
      </c>
      <c r="Y662" s="160" t="str">
        <f>IFERROR(IF($F662="","",VLOOKUP($F662,'Data Mercado'!$A$7:$I$300,8,0)),"ND")</f>
      </c>
      <c r="Z662" s="161" t="str">
        <f>IFERROR(IF($E662="","",IF($Y662&gt;$E662,($E662/$Y662)-1,"")),"")</f>
      </c>
      <c r="AA662" s="159" t="str">
        <f t="shared" si="173"/>
        <v/>
      </c>
      <c r="AB662" s="160" t="str">
        <f>IFERROR(IF($F662="","",VLOOKUP($F662,'Data Mercado'!$A$7:$I$300,9,0)),"ND")</f>
      </c>
      <c r="AC662" s="161" t="str">
        <f>IFERROR(IF($E662="","",IF($AB662&gt;$E662,($E662/$AB662)-1,"")),"")</f>
      </c>
      <c r="AD662" s="159" t="str">
        <f t="shared" si="175"/>
        <v/>
      </c>
    </row>
    <row r="663" spans="1:30" s="162" customFormat="1" ht="19" customHeight="1">
      <c r="A663" s="164"/>
      <c r="B663" s="165"/>
      <c r="C663" s="143"/>
      <c r="D663" s="143"/>
      <c r="E663" s="196"/>
      <c r="F663" s="160"/>
      <c r="G663" s="160" t="str">
        <f>IFERROR(IF($F663="","",VLOOKUP($F663,'Data Mercado'!$A$7:$I$300,2,0)),"ND")</f>
      </c>
      <c r="H663" s="161" t="str">
        <f>IFERROR(IF($E663="","",IF($G663&gt;$E663,($E663/$G663)-1,"")),"")</f>
      </c>
      <c r="I663" s="159" t="str">
        <f t="shared" si="161"/>
        <v/>
      </c>
      <c r="J663" s="160" t="str">
        <f>IFERROR(IF($F663="","",VLOOKUP($F663,'Data Mercado'!$A$7:$I$300,3,0)),"ND")</f>
      </c>
      <c r="K663" s="161" t="str">
        <f>IFERROR(IF($E663="","",IF($J663&gt;$E663,($E663/$J663)-1,"")),"")</f>
      </c>
      <c r="L663" s="159" t="str">
        <f t="shared" si="163"/>
        <v/>
      </c>
      <c r="M663" s="160" t="str">
        <f>IFERROR(IF($F663="","",VLOOKUP($F663,'Data Mercado'!$A$7:$I$300,4,0)),"ND")</f>
      </c>
      <c r="N663" s="161" t="str">
        <f>IFERROR(IF($E663="","",IF($M663&gt;$E663,($E663/$M663)-1,"")),"")</f>
      </c>
      <c r="O663" s="159" t="str">
        <f t="shared" si="165"/>
        <v/>
      </c>
      <c r="P663" s="160" t="str">
        <f>IFERROR(IF($F663="","",VLOOKUP($F663,'Data Mercado'!$A$7:$I$300,5,0)),"ND")</f>
      </c>
      <c r="Q663" s="161" t="str">
        <f>IFERROR(IF($E663="","",IF($P663&gt;$E663,($E663/$P663)-1,"")),"")</f>
      </c>
      <c r="R663" s="159" t="str">
        <f t="shared" si="167"/>
        <v/>
      </c>
      <c r="S663" s="160" t="str">
        <f>IFERROR(IF($F663="","",VLOOKUP($F663,'Data Mercado'!$A$7:$I$300,6,0)),"ND")</f>
      </c>
      <c r="T663" s="161" t="str">
        <f>IFERROR(IF($E663="","",IF($S663&gt;$E663,($E663/$S663)-1,"")),"")</f>
      </c>
      <c r="U663" s="159" t="str">
        <f t="shared" si="169"/>
        <v/>
      </c>
      <c r="V663" s="160" t="str">
        <f>IFERROR(IF($F663="","",VLOOKUP($F663,'Data Mercado'!$A$7:$I$300,7,0)),"ND")</f>
      </c>
      <c r="W663" s="161" t="str">
        <f>IFERROR(IF($E663="","",IF($V663&gt;$E663,($E663/$V663)-1,"")),"")</f>
      </c>
      <c r="X663" s="159" t="str">
        <f t="shared" si="171"/>
        <v/>
      </c>
      <c r="Y663" s="160" t="str">
        <f>IFERROR(IF($F663="","",VLOOKUP($F663,'Data Mercado'!$A$7:$I$300,8,0)),"ND")</f>
      </c>
      <c r="Z663" s="161" t="str">
        <f>IFERROR(IF($E663="","",IF($Y663&gt;$E663,($E663/$Y663)-1,"")),"")</f>
      </c>
      <c r="AA663" s="159" t="str">
        <f t="shared" si="173"/>
        <v/>
      </c>
      <c r="AB663" s="160" t="str">
        <f>IFERROR(IF($F663="","",VLOOKUP($F663,'Data Mercado'!$A$7:$I$300,9,0)),"ND")</f>
      </c>
      <c r="AC663" s="161" t="str">
        <f>IFERROR(IF($E663="","",IF($AB663&gt;$E663,($E663/$AB663)-1,"")),"")</f>
      </c>
      <c r="AD663" s="159" t="str">
        <f t="shared" si="175"/>
        <v/>
      </c>
    </row>
    <row r="664" spans="1:30" s="162" customFormat="1" ht="19" customHeight="1">
      <c r="A664" s="164"/>
      <c r="B664" s="165"/>
      <c r="C664" s="143"/>
      <c r="D664" s="143"/>
      <c r="E664" s="196"/>
      <c r="F664" s="160"/>
      <c r="G664" s="160" t="str">
        <f>IFERROR(IF($F664="","",VLOOKUP($F664,'Data Mercado'!$A$7:$I$300,2,0)),"ND")</f>
      </c>
      <c r="H664" s="161" t="str">
        <f>IFERROR(IF($E664="","",IF($G664&gt;$E664,($E664/$G664)-1,"")),"")</f>
      </c>
      <c r="I664" s="159" t="str">
        <f t="shared" si="161"/>
        <v/>
      </c>
      <c r="J664" s="160" t="str">
        <f>IFERROR(IF($F664="","",VLOOKUP($F664,'Data Mercado'!$A$7:$I$300,3,0)),"ND")</f>
      </c>
      <c r="K664" s="161" t="str">
        <f>IFERROR(IF($E664="","",IF($J664&gt;$E664,($E664/$J664)-1,"")),"")</f>
      </c>
      <c r="L664" s="159" t="str">
        <f t="shared" si="163"/>
        <v/>
      </c>
      <c r="M664" s="160" t="str">
        <f>IFERROR(IF($F664="","",VLOOKUP($F664,'Data Mercado'!$A$7:$I$300,4,0)),"ND")</f>
      </c>
      <c r="N664" s="161" t="str">
        <f>IFERROR(IF($E664="","",IF($M664&gt;$E664,($E664/$M664)-1,"")),"")</f>
      </c>
      <c r="O664" s="159" t="str">
        <f t="shared" si="165"/>
        <v/>
      </c>
      <c r="P664" s="160" t="str">
        <f>IFERROR(IF($F664="","",VLOOKUP($F664,'Data Mercado'!$A$7:$I$300,5,0)),"ND")</f>
      </c>
      <c r="Q664" s="161" t="str">
        <f>IFERROR(IF($E664="","",IF($P664&gt;$E664,($E664/$P664)-1,"")),"")</f>
      </c>
      <c r="R664" s="159" t="str">
        <f t="shared" si="167"/>
        <v/>
      </c>
      <c r="S664" s="160" t="str">
        <f>IFERROR(IF($F664="","",VLOOKUP($F664,'Data Mercado'!$A$7:$I$300,6,0)),"ND")</f>
      </c>
      <c r="T664" s="161" t="str">
        <f>IFERROR(IF($E664="","",IF($S664&gt;$E664,($E664/$S664)-1,"")),"")</f>
      </c>
      <c r="U664" s="159" t="str">
        <f t="shared" si="169"/>
        <v/>
      </c>
      <c r="V664" s="160" t="str">
        <f>IFERROR(IF($F664="","",VLOOKUP($F664,'Data Mercado'!$A$7:$I$300,7,0)),"ND")</f>
      </c>
      <c r="W664" s="161" t="str">
        <f>IFERROR(IF($E664="","",IF($V664&gt;$E664,($E664/$V664)-1,"")),"")</f>
      </c>
      <c r="X664" s="159" t="str">
        <f t="shared" si="171"/>
        <v/>
      </c>
      <c r="Y664" s="160" t="str">
        <f>IFERROR(IF($F664="","",VLOOKUP($F664,'Data Mercado'!$A$7:$I$300,8,0)),"ND")</f>
      </c>
      <c r="Z664" s="161" t="str">
        <f>IFERROR(IF($E664="","",IF($Y664&gt;$E664,($E664/$Y664)-1,"")),"")</f>
      </c>
      <c r="AA664" s="159" t="str">
        <f t="shared" si="173"/>
        <v/>
      </c>
      <c r="AB664" s="160" t="str">
        <f>IFERROR(IF($F664="","",VLOOKUP($F664,'Data Mercado'!$A$7:$I$300,9,0)),"ND")</f>
      </c>
      <c r="AC664" s="161" t="str">
        <f>IFERROR(IF($E664="","",IF($AB664&gt;$E664,($E664/$AB664)-1,"")),"")</f>
      </c>
      <c r="AD664" s="159" t="str">
        <f t="shared" si="175"/>
        <v/>
      </c>
    </row>
    <row r="665" spans="1:30" s="162" customFormat="1" ht="19" customHeight="1">
      <c r="A665" s="164"/>
      <c r="B665" s="165"/>
      <c r="C665" s="143"/>
      <c r="D665" s="143"/>
      <c r="E665" s="196"/>
      <c r="F665" s="160"/>
      <c r="G665" s="160" t="str">
        <f>IFERROR(IF($F665="","",VLOOKUP($F665,'Data Mercado'!$A$7:$I$300,2,0)),"ND")</f>
      </c>
      <c r="H665" s="161" t="str">
        <f>IFERROR(IF($E665="","",IF($G665&gt;$E665,($E665/$G665)-1,"")),"")</f>
      </c>
      <c r="I665" s="159" t="str">
        <f t="shared" si="161"/>
        <v/>
      </c>
      <c r="J665" s="160" t="str">
        <f>IFERROR(IF($F665="","",VLOOKUP($F665,'Data Mercado'!$A$7:$I$300,3,0)),"ND")</f>
      </c>
      <c r="K665" s="161" t="str">
        <f>IFERROR(IF($E665="","",IF($J665&gt;$E665,($E665/$J665)-1,"")),"")</f>
      </c>
      <c r="L665" s="159" t="str">
        <f t="shared" si="163"/>
        <v/>
      </c>
      <c r="M665" s="160" t="str">
        <f>IFERROR(IF($F665="","",VLOOKUP($F665,'Data Mercado'!$A$7:$I$300,4,0)),"ND")</f>
      </c>
      <c r="N665" s="161" t="str">
        <f>IFERROR(IF($E665="","",IF($M665&gt;$E665,($E665/$M665)-1,"")),"")</f>
      </c>
      <c r="O665" s="159" t="str">
        <f t="shared" si="165"/>
        <v/>
      </c>
      <c r="P665" s="160" t="str">
        <f>IFERROR(IF($F665="","",VLOOKUP($F665,'Data Mercado'!$A$7:$I$300,5,0)),"ND")</f>
      </c>
      <c r="Q665" s="161" t="str">
        <f>IFERROR(IF($E665="","",IF($P665&gt;$E665,($E665/$P665)-1,"")),"")</f>
      </c>
      <c r="R665" s="159" t="str">
        <f t="shared" si="167"/>
        <v/>
      </c>
      <c r="S665" s="160" t="str">
        <f>IFERROR(IF($F665="","",VLOOKUP($F665,'Data Mercado'!$A$7:$I$300,6,0)),"ND")</f>
      </c>
      <c r="T665" s="161" t="str">
        <f>IFERROR(IF($E665="","",IF($S665&gt;$E665,($E665/$S665)-1,"")),"")</f>
      </c>
      <c r="U665" s="159" t="str">
        <f t="shared" si="169"/>
        <v/>
      </c>
      <c r="V665" s="160" t="str">
        <f>IFERROR(IF($F665="","",VLOOKUP($F665,'Data Mercado'!$A$7:$I$300,7,0)),"ND")</f>
      </c>
      <c r="W665" s="161" t="str">
        <f>IFERROR(IF($E665="","",IF($V665&gt;$E665,($E665/$V665)-1,"")),"")</f>
      </c>
      <c r="X665" s="159" t="str">
        <f t="shared" si="171"/>
        <v/>
      </c>
      <c r="Y665" s="160" t="str">
        <f>IFERROR(IF($F665="","",VLOOKUP($F665,'Data Mercado'!$A$7:$I$300,8,0)),"ND")</f>
      </c>
      <c r="Z665" s="161" t="str">
        <f>IFERROR(IF($E665="","",IF($Y665&gt;$E665,($E665/$Y665)-1,"")),"")</f>
      </c>
      <c r="AA665" s="159" t="str">
        <f t="shared" si="173"/>
        <v/>
      </c>
      <c r="AB665" s="160" t="str">
        <f>IFERROR(IF($F665="","",VLOOKUP($F665,'Data Mercado'!$A$7:$I$300,9,0)),"ND")</f>
      </c>
      <c r="AC665" s="161" t="str">
        <f>IFERROR(IF($E665="","",IF($AB665&gt;$E665,($E665/$AB665)-1,"")),"")</f>
      </c>
      <c r="AD665" s="159" t="str">
        <f t="shared" si="175"/>
        <v/>
      </c>
    </row>
    <row r="666" spans="1:30" s="162" customFormat="1" ht="19" customHeight="1">
      <c r="A666" s="164"/>
      <c r="B666" s="165"/>
      <c r="C666" s="143"/>
      <c r="D666" s="143"/>
      <c r="E666" s="196"/>
      <c r="F666" s="160"/>
      <c r="G666" s="160" t="str">
        <f>IFERROR(IF($F666="","",VLOOKUP($F666,'Data Mercado'!$A$7:$I$300,2,0)),"ND")</f>
      </c>
      <c r="H666" s="161" t="str">
        <f>IFERROR(IF($E666="","",IF($G666&gt;$E666,($E666/$G666)-1,"")),"")</f>
      </c>
      <c r="I666" s="159" t="str">
        <f t="shared" si="161"/>
        <v/>
      </c>
      <c r="J666" s="160" t="str">
        <f>IFERROR(IF($F666="","",VLOOKUP($F666,'Data Mercado'!$A$7:$I$300,3,0)),"ND")</f>
      </c>
      <c r="K666" s="161" t="str">
        <f>IFERROR(IF($E666="","",IF($J666&gt;$E666,($E666/$J666)-1,"")),"")</f>
      </c>
      <c r="L666" s="159" t="str">
        <f t="shared" si="163"/>
        <v/>
      </c>
      <c r="M666" s="160" t="str">
        <f>IFERROR(IF($F666="","",VLOOKUP($F666,'Data Mercado'!$A$7:$I$300,4,0)),"ND")</f>
      </c>
      <c r="N666" s="161" t="str">
        <f>IFERROR(IF($E666="","",IF($M666&gt;$E666,($E666/$M666)-1,"")),"")</f>
      </c>
      <c r="O666" s="159" t="str">
        <f t="shared" si="165"/>
        <v/>
      </c>
      <c r="P666" s="160" t="str">
        <f>IFERROR(IF($F666="","",VLOOKUP($F666,'Data Mercado'!$A$7:$I$300,5,0)),"ND")</f>
      </c>
      <c r="Q666" s="161" t="str">
        <f>IFERROR(IF($E666="","",IF($P666&gt;$E666,($E666/$P666)-1,"")),"")</f>
      </c>
      <c r="R666" s="159" t="str">
        <f t="shared" si="167"/>
        <v/>
      </c>
      <c r="S666" s="160" t="str">
        <f>IFERROR(IF($F666="","",VLOOKUP($F666,'Data Mercado'!$A$7:$I$300,6,0)),"ND")</f>
      </c>
      <c r="T666" s="161" t="str">
        <f>IFERROR(IF($E666="","",IF($S666&gt;$E666,($E666/$S666)-1,"")),"")</f>
      </c>
      <c r="U666" s="159" t="str">
        <f t="shared" si="169"/>
        <v/>
      </c>
      <c r="V666" s="160" t="str">
        <f>IFERROR(IF($F666="","",VLOOKUP($F666,'Data Mercado'!$A$7:$I$300,7,0)),"ND")</f>
      </c>
      <c r="W666" s="161" t="str">
        <f>IFERROR(IF($E666="","",IF($V666&gt;$E666,($E666/$V666)-1,"")),"")</f>
      </c>
      <c r="X666" s="159" t="str">
        <f t="shared" si="171"/>
        <v/>
      </c>
      <c r="Y666" s="160" t="str">
        <f>IFERROR(IF($F666="","",VLOOKUP($F666,'Data Mercado'!$A$7:$I$300,8,0)),"ND")</f>
      </c>
      <c r="Z666" s="161" t="str">
        <f>IFERROR(IF($E666="","",IF($Y666&gt;$E666,($E666/$Y666)-1,"")),"")</f>
      </c>
      <c r="AA666" s="159" t="str">
        <f t="shared" si="173"/>
        <v/>
      </c>
      <c r="AB666" s="160" t="str">
        <f>IFERROR(IF($F666="","",VLOOKUP($F666,'Data Mercado'!$A$7:$I$300,9,0)),"ND")</f>
      </c>
      <c r="AC666" s="161" t="str">
        <f>IFERROR(IF($E666="","",IF($AB666&gt;$E666,($E666/$AB666)-1,"")),"")</f>
      </c>
      <c r="AD666" s="159" t="str">
        <f t="shared" si="175"/>
        <v/>
      </c>
    </row>
    <row r="667" spans="1:30" s="162" customFormat="1" ht="19" customHeight="1">
      <c r="A667" s="164"/>
      <c r="B667" s="165"/>
      <c r="C667" s="143"/>
      <c r="D667" s="143"/>
      <c r="E667" s="196"/>
      <c r="F667" s="160"/>
      <c r="G667" s="160" t="str">
        <f>IFERROR(IF($F667="","",VLOOKUP($F667,'Data Mercado'!$A$7:$I$300,2,0)),"ND")</f>
      </c>
      <c r="H667" s="161" t="str">
        <f>IFERROR(IF($E667="","",IF($G667&gt;$E667,($E667/$G667)-1,"")),"")</f>
      </c>
      <c r="I667" s="159" t="str">
        <f t="shared" si="161"/>
        <v/>
      </c>
      <c r="J667" s="160" t="str">
        <f>IFERROR(IF($F667="","",VLOOKUP($F667,'Data Mercado'!$A$7:$I$300,3,0)),"ND")</f>
      </c>
      <c r="K667" s="161" t="str">
        <f>IFERROR(IF($E667="","",IF($J667&gt;$E667,($E667/$J667)-1,"")),"")</f>
      </c>
      <c r="L667" s="159" t="str">
        <f t="shared" si="163"/>
        <v/>
      </c>
      <c r="M667" s="160" t="str">
        <f>IFERROR(IF($F667="","",VLOOKUP($F667,'Data Mercado'!$A$7:$I$300,4,0)),"ND")</f>
      </c>
      <c r="N667" s="161" t="str">
        <f>IFERROR(IF($E667="","",IF($M667&gt;$E667,($E667/$M667)-1,"")),"")</f>
      </c>
      <c r="O667" s="159" t="str">
        <f t="shared" si="165"/>
        <v/>
      </c>
      <c r="P667" s="160" t="str">
        <f>IFERROR(IF($F667="","",VLOOKUP($F667,'Data Mercado'!$A$7:$I$300,5,0)),"ND")</f>
      </c>
      <c r="Q667" s="161" t="str">
        <f>IFERROR(IF($E667="","",IF($P667&gt;$E667,($E667/$P667)-1,"")),"")</f>
      </c>
      <c r="R667" s="159" t="str">
        <f t="shared" si="167"/>
        <v/>
      </c>
      <c r="S667" s="160" t="str">
        <f>IFERROR(IF($F667="","",VLOOKUP($F667,'Data Mercado'!$A$7:$I$300,6,0)),"ND")</f>
      </c>
      <c r="T667" s="161" t="str">
        <f>IFERROR(IF($E667="","",IF($S667&gt;$E667,($E667/$S667)-1,"")),"")</f>
      </c>
      <c r="U667" s="159" t="str">
        <f t="shared" si="169"/>
        <v/>
      </c>
      <c r="V667" s="160" t="str">
        <f>IFERROR(IF($F667="","",VLOOKUP($F667,'Data Mercado'!$A$7:$I$300,7,0)),"ND")</f>
      </c>
      <c r="W667" s="161" t="str">
        <f>IFERROR(IF($E667="","",IF($V667&gt;$E667,($E667/$V667)-1,"")),"")</f>
      </c>
      <c r="X667" s="159" t="str">
        <f t="shared" si="171"/>
        <v/>
      </c>
      <c r="Y667" s="160" t="str">
        <f>IFERROR(IF($F667="","",VLOOKUP($F667,'Data Mercado'!$A$7:$I$300,8,0)),"ND")</f>
      </c>
      <c r="Z667" s="161" t="str">
        <f>IFERROR(IF($E667="","",IF($Y667&gt;$E667,($E667/$Y667)-1,"")),"")</f>
      </c>
      <c r="AA667" s="159" t="str">
        <f t="shared" si="173"/>
        <v/>
      </c>
      <c r="AB667" s="160" t="str">
        <f>IFERROR(IF($F667="","",VLOOKUP($F667,'Data Mercado'!$A$7:$I$300,9,0)),"ND")</f>
      </c>
      <c r="AC667" s="161" t="str">
        <f>IFERROR(IF($E667="","",IF($AB667&gt;$E667,($E667/$AB667)-1,"")),"")</f>
      </c>
      <c r="AD667" s="159" t="str">
        <f t="shared" si="175"/>
        <v/>
      </c>
    </row>
    <row r="668" spans="1:30" s="162" customFormat="1" ht="19" customHeight="1">
      <c r="A668" s="164"/>
      <c r="B668" s="165"/>
      <c r="C668" s="143"/>
      <c r="D668" s="143"/>
      <c r="E668" s="196"/>
      <c r="F668" s="160"/>
      <c r="G668" s="160" t="str">
        <f>IFERROR(IF($F668="","",VLOOKUP($F668,'Data Mercado'!$A$7:$I$300,2,0)),"ND")</f>
      </c>
      <c r="H668" s="161" t="str">
        <f>IFERROR(IF($E668="","",IF($G668&gt;$E668,($E668/$G668)-1,"")),"")</f>
      </c>
      <c r="I668" s="159" t="str">
        <f t="shared" si="161"/>
        <v/>
      </c>
      <c r="J668" s="160" t="str">
        <f>IFERROR(IF($F668="","",VLOOKUP($F668,'Data Mercado'!$A$7:$I$300,3,0)),"ND")</f>
      </c>
      <c r="K668" s="161" t="str">
        <f>IFERROR(IF($E668="","",IF($J668&gt;$E668,($E668/$J668)-1,"")),"")</f>
      </c>
      <c r="L668" s="159" t="str">
        <f t="shared" si="163"/>
        <v/>
      </c>
      <c r="M668" s="160" t="str">
        <f>IFERROR(IF($F668="","",VLOOKUP($F668,'Data Mercado'!$A$7:$I$300,4,0)),"ND")</f>
      </c>
      <c r="N668" s="161" t="str">
        <f>IFERROR(IF($E668="","",IF($M668&gt;$E668,($E668/$M668)-1,"")),"")</f>
      </c>
      <c r="O668" s="159" t="str">
        <f t="shared" si="165"/>
        <v/>
      </c>
      <c r="P668" s="160" t="str">
        <f>IFERROR(IF($F668="","",VLOOKUP($F668,'Data Mercado'!$A$7:$I$300,5,0)),"ND")</f>
      </c>
      <c r="Q668" s="161" t="str">
        <f>IFERROR(IF($E668="","",IF($P668&gt;$E668,($E668/$P668)-1,"")),"")</f>
      </c>
      <c r="R668" s="159" t="str">
        <f t="shared" si="167"/>
        <v/>
      </c>
      <c r="S668" s="160" t="str">
        <f>IFERROR(IF($F668="","",VLOOKUP($F668,'Data Mercado'!$A$7:$I$300,6,0)),"ND")</f>
      </c>
      <c r="T668" s="161" t="str">
        <f>IFERROR(IF($E668="","",IF($S668&gt;$E668,($E668/$S668)-1,"")),"")</f>
      </c>
      <c r="U668" s="159" t="str">
        <f t="shared" si="169"/>
        <v/>
      </c>
      <c r="V668" s="160" t="str">
        <f>IFERROR(IF($F668="","",VLOOKUP($F668,'Data Mercado'!$A$7:$I$300,7,0)),"ND")</f>
      </c>
      <c r="W668" s="161" t="str">
        <f>IFERROR(IF($E668="","",IF($V668&gt;$E668,($E668/$V668)-1,"")),"")</f>
      </c>
      <c r="X668" s="159" t="str">
        <f t="shared" si="171"/>
        <v/>
      </c>
      <c r="Y668" s="160" t="str">
        <f>IFERROR(IF($F668="","",VLOOKUP($F668,'Data Mercado'!$A$7:$I$300,8,0)),"ND")</f>
      </c>
      <c r="Z668" s="161" t="str">
        <f>IFERROR(IF($E668="","",IF($Y668&gt;$E668,($E668/$Y668)-1,"")),"")</f>
      </c>
      <c r="AA668" s="159" t="str">
        <f t="shared" si="173"/>
        <v/>
      </c>
      <c r="AB668" s="160" t="str">
        <f>IFERROR(IF($F668="","",VLOOKUP($F668,'Data Mercado'!$A$7:$I$300,9,0)),"ND")</f>
      </c>
      <c r="AC668" s="161" t="str">
        <f>IFERROR(IF($E668="","",IF($AB668&gt;$E668,($E668/$AB668)-1,"")),"")</f>
      </c>
      <c r="AD668" s="159" t="str">
        <f t="shared" si="175"/>
        <v/>
      </c>
    </row>
    <row r="669" spans="1:30" s="162" customFormat="1" ht="19" customHeight="1">
      <c r="A669" s="164"/>
      <c r="B669" s="165"/>
      <c r="C669" s="143"/>
      <c r="D669" s="143"/>
      <c r="E669" s="196"/>
      <c r="F669" s="160"/>
      <c r="G669" s="160" t="str">
        <f>IFERROR(IF($F669="","",VLOOKUP($F669,'Data Mercado'!$A$7:$I$300,2,0)),"ND")</f>
      </c>
      <c r="H669" s="161" t="str">
        <f>IFERROR(IF($E669="","",IF($G669&gt;$E669,($E669/$G669)-1,"")),"")</f>
      </c>
      <c r="I669" s="159" t="str">
        <f t="shared" si="161"/>
        <v/>
      </c>
      <c r="J669" s="160" t="str">
        <f>IFERROR(IF($F669="","",VLOOKUP($F669,'Data Mercado'!$A$7:$I$300,3,0)),"ND")</f>
      </c>
      <c r="K669" s="161" t="str">
        <f>IFERROR(IF($E669="","",IF($J669&gt;$E669,($E669/$J669)-1,"")),"")</f>
      </c>
      <c r="L669" s="159" t="str">
        <f t="shared" si="163"/>
        <v/>
      </c>
      <c r="M669" s="160" t="str">
        <f>IFERROR(IF($F669="","",VLOOKUP($F669,'Data Mercado'!$A$7:$I$300,4,0)),"ND")</f>
      </c>
      <c r="N669" s="161" t="str">
        <f>IFERROR(IF($E669="","",IF($M669&gt;$E669,($E669/$M669)-1,"")),"")</f>
      </c>
      <c r="O669" s="159" t="str">
        <f t="shared" si="165"/>
        <v/>
      </c>
      <c r="P669" s="160" t="str">
        <f>IFERROR(IF($F669="","",VLOOKUP($F669,'Data Mercado'!$A$7:$I$300,5,0)),"ND")</f>
      </c>
      <c r="Q669" s="161" t="str">
        <f>IFERROR(IF($E669="","",IF($P669&gt;$E669,($E669/$P669)-1,"")),"")</f>
      </c>
      <c r="R669" s="159" t="str">
        <f t="shared" si="167"/>
        <v/>
      </c>
      <c r="S669" s="160" t="str">
        <f>IFERROR(IF($F669="","",VLOOKUP($F669,'Data Mercado'!$A$7:$I$300,6,0)),"ND")</f>
      </c>
      <c r="T669" s="161" t="str">
        <f>IFERROR(IF($E669="","",IF($S669&gt;$E669,($E669/$S669)-1,"")),"")</f>
      </c>
      <c r="U669" s="159" t="str">
        <f t="shared" si="169"/>
        <v/>
      </c>
      <c r="V669" s="160" t="str">
        <f>IFERROR(IF($F669="","",VLOOKUP($F669,'Data Mercado'!$A$7:$I$300,7,0)),"ND")</f>
      </c>
      <c r="W669" s="161" t="str">
        <f>IFERROR(IF($E669="","",IF($V669&gt;$E669,($E669/$V669)-1,"")),"")</f>
      </c>
      <c r="X669" s="159" t="str">
        <f t="shared" si="171"/>
        <v/>
      </c>
      <c r="Y669" s="160" t="str">
        <f>IFERROR(IF($F669="","",VLOOKUP($F669,'Data Mercado'!$A$7:$I$300,8,0)),"ND")</f>
      </c>
      <c r="Z669" s="161" t="str">
        <f>IFERROR(IF($E669="","",IF($Y669&gt;$E669,($E669/$Y669)-1,"")),"")</f>
      </c>
      <c r="AA669" s="159" t="str">
        <f t="shared" si="173"/>
        <v/>
      </c>
      <c r="AB669" s="160" t="str">
        <f>IFERROR(IF($F669="","",VLOOKUP($F669,'Data Mercado'!$A$7:$I$300,9,0)),"ND")</f>
      </c>
      <c r="AC669" s="161" t="str">
        <f>IFERROR(IF($E669="","",IF($AB669&gt;$E669,($E669/$AB669)-1,"")),"")</f>
      </c>
      <c r="AD669" s="159" t="str">
        <f t="shared" si="175"/>
        <v/>
      </c>
    </row>
    <row r="670" spans="1:30" s="162" customFormat="1" ht="19" customHeight="1">
      <c r="A670" s="164"/>
      <c r="B670" s="165"/>
      <c r="C670" s="143"/>
      <c r="D670" s="143"/>
      <c r="E670" s="196"/>
      <c r="F670" s="160"/>
      <c r="G670" s="160" t="str">
        <f>IFERROR(IF($F670="","",VLOOKUP($F670,'Data Mercado'!$A$7:$I$300,2,0)),"ND")</f>
      </c>
      <c r="H670" s="161" t="str">
        <f>IFERROR(IF($E670="","",IF($G670&gt;$E670,($E670/$G670)-1,"")),"")</f>
      </c>
      <c r="I670" s="159" t="str">
        <f t="shared" si="161"/>
        <v/>
      </c>
      <c r="J670" s="160" t="str">
        <f>IFERROR(IF($F670="","",VLOOKUP($F670,'Data Mercado'!$A$7:$I$300,3,0)),"ND")</f>
      </c>
      <c r="K670" s="161" t="str">
        <f>IFERROR(IF($E670="","",IF($J670&gt;$E670,($E670/$J670)-1,"")),"")</f>
      </c>
      <c r="L670" s="159" t="str">
        <f t="shared" si="163"/>
        <v/>
      </c>
      <c r="M670" s="160" t="str">
        <f>IFERROR(IF($F670="","",VLOOKUP($F670,'Data Mercado'!$A$7:$I$300,4,0)),"ND")</f>
      </c>
      <c r="N670" s="161" t="str">
        <f>IFERROR(IF($E670="","",IF($M670&gt;$E670,($E670/$M670)-1,"")),"")</f>
      </c>
      <c r="O670" s="159" t="str">
        <f t="shared" si="165"/>
        <v/>
      </c>
      <c r="P670" s="160" t="str">
        <f>IFERROR(IF($F670="","",VLOOKUP($F670,'Data Mercado'!$A$7:$I$300,5,0)),"ND")</f>
      </c>
      <c r="Q670" s="161" t="str">
        <f>IFERROR(IF($E670="","",IF($P670&gt;$E670,($E670/$P670)-1,"")),"")</f>
      </c>
      <c r="R670" s="159" t="str">
        <f t="shared" si="167"/>
        <v/>
      </c>
      <c r="S670" s="160" t="str">
        <f>IFERROR(IF($F670="","",VLOOKUP($F670,'Data Mercado'!$A$7:$I$300,6,0)),"ND")</f>
      </c>
      <c r="T670" s="161" t="str">
        <f>IFERROR(IF($E670="","",IF($S670&gt;$E670,($E670/$S670)-1,"")),"")</f>
      </c>
      <c r="U670" s="159" t="str">
        <f t="shared" si="169"/>
        <v/>
      </c>
      <c r="V670" s="160" t="str">
        <f>IFERROR(IF($F670="","",VLOOKUP($F670,'Data Mercado'!$A$7:$I$300,7,0)),"ND")</f>
      </c>
      <c r="W670" s="161" t="str">
        <f>IFERROR(IF($E670="","",IF($V670&gt;$E670,($E670/$V670)-1,"")),"")</f>
      </c>
      <c r="X670" s="159" t="str">
        <f t="shared" si="171"/>
        <v/>
      </c>
      <c r="Y670" s="160" t="str">
        <f>IFERROR(IF($F670="","",VLOOKUP($F670,'Data Mercado'!$A$7:$I$300,8,0)),"ND")</f>
      </c>
      <c r="Z670" s="161" t="str">
        <f>IFERROR(IF($E670="","",IF($Y670&gt;$E670,($E670/$Y670)-1,"")),"")</f>
      </c>
      <c r="AA670" s="159" t="str">
        <f t="shared" si="173"/>
        <v/>
      </c>
      <c r="AB670" s="160" t="str">
        <f>IFERROR(IF($F670="","",VLOOKUP($F670,'Data Mercado'!$A$7:$I$300,9,0)),"ND")</f>
      </c>
      <c r="AC670" s="161" t="str">
        <f>IFERROR(IF($E670="","",IF($AB670&gt;$E670,($E670/$AB670)-1,"")),"")</f>
      </c>
      <c r="AD670" s="159" t="str">
        <f t="shared" si="175"/>
        <v/>
      </c>
    </row>
    <row r="671" spans="1:30" s="162" customFormat="1" ht="19" customHeight="1">
      <c r="A671" s="164"/>
      <c r="B671" s="165"/>
      <c r="C671" s="143"/>
      <c r="D671" s="143"/>
      <c r="E671" s="196"/>
      <c r="F671" s="160"/>
      <c r="G671" s="160" t="str">
        <f>IFERROR(IF($F671="","",VLOOKUP($F671,'Data Mercado'!$A$7:$I$300,2,0)),"ND")</f>
      </c>
      <c r="H671" s="161" t="str">
        <f>IFERROR(IF($E671="","",IF($G671&gt;$E671,($E671/$G671)-1,"")),"")</f>
      </c>
      <c r="I671" s="159" t="str">
        <f t="shared" si="161"/>
        <v/>
      </c>
      <c r="J671" s="160" t="str">
        <f>IFERROR(IF($F671="","",VLOOKUP($F671,'Data Mercado'!$A$7:$I$300,3,0)),"ND")</f>
      </c>
      <c r="K671" s="161" t="str">
        <f>IFERROR(IF($E671="","",IF($J671&gt;$E671,($E671/$J671)-1,"")),"")</f>
      </c>
      <c r="L671" s="159" t="str">
        <f t="shared" si="163"/>
        <v/>
      </c>
      <c r="M671" s="160" t="str">
        <f>IFERROR(IF($F671="","",VLOOKUP($F671,'Data Mercado'!$A$7:$I$300,4,0)),"ND")</f>
      </c>
      <c r="N671" s="161" t="str">
        <f>IFERROR(IF($E671="","",IF($M671&gt;$E671,($E671/$M671)-1,"")),"")</f>
      </c>
      <c r="O671" s="159" t="str">
        <f t="shared" si="165"/>
        <v/>
      </c>
      <c r="P671" s="160" t="str">
        <f>IFERROR(IF($F671="","",VLOOKUP($F671,'Data Mercado'!$A$7:$I$300,5,0)),"ND")</f>
      </c>
      <c r="Q671" s="161" t="str">
        <f>IFERROR(IF($E671="","",IF($P671&gt;$E671,($E671/$P671)-1,"")),"")</f>
      </c>
      <c r="R671" s="159" t="str">
        <f t="shared" si="167"/>
        <v/>
      </c>
      <c r="S671" s="160" t="str">
        <f>IFERROR(IF($F671="","",VLOOKUP($F671,'Data Mercado'!$A$7:$I$300,6,0)),"ND")</f>
      </c>
      <c r="T671" s="161" t="str">
        <f>IFERROR(IF($E671="","",IF($S671&gt;$E671,($E671/$S671)-1,"")),"")</f>
      </c>
      <c r="U671" s="159" t="str">
        <f t="shared" si="169"/>
        <v/>
      </c>
      <c r="V671" s="160" t="str">
        <f>IFERROR(IF($F671="","",VLOOKUP($F671,'Data Mercado'!$A$7:$I$300,7,0)),"ND")</f>
      </c>
      <c r="W671" s="161" t="str">
        <f>IFERROR(IF($E671="","",IF($V671&gt;$E671,($E671/$V671)-1,"")),"")</f>
      </c>
      <c r="X671" s="159" t="str">
        <f t="shared" si="171"/>
        <v/>
      </c>
      <c r="Y671" s="160" t="str">
        <f>IFERROR(IF($F671="","",VLOOKUP($F671,'Data Mercado'!$A$7:$I$300,8,0)),"ND")</f>
      </c>
      <c r="Z671" s="161" t="str">
        <f>IFERROR(IF($E671="","",IF($Y671&gt;$E671,($E671/$Y671)-1,"")),"")</f>
      </c>
      <c r="AA671" s="159" t="str">
        <f t="shared" si="173"/>
        <v/>
      </c>
      <c r="AB671" s="160" t="str">
        <f>IFERROR(IF($F671="","",VLOOKUP($F671,'Data Mercado'!$A$7:$I$300,9,0)),"ND")</f>
      </c>
      <c r="AC671" s="161" t="str">
        <f>IFERROR(IF($E671="","",IF($AB671&gt;$E671,($E671/$AB671)-1,"")),"")</f>
      </c>
      <c r="AD671" s="159" t="str">
        <f t="shared" si="175"/>
        <v/>
      </c>
    </row>
    <row r="672" spans="1:30" s="162" customFormat="1" ht="19" customHeight="1">
      <c r="A672" s="164"/>
      <c r="B672" s="165"/>
      <c r="C672" s="143"/>
      <c r="D672" s="143"/>
      <c r="E672" s="196"/>
      <c r="F672" s="160"/>
      <c r="G672" s="160" t="str">
        <f>IFERROR(IF($F672="","",VLOOKUP($F672,'Data Mercado'!$A$7:$I$300,2,0)),"ND")</f>
      </c>
      <c r="H672" s="161" t="str">
        <f>IFERROR(IF($E672="","",IF($G672&gt;$E672,($E672/$G672)-1,"")),"")</f>
      </c>
      <c r="I672" s="159" t="str">
        <f t="shared" si="161"/>
        <v/>
      </c>
      <c r="J672" s="160" t="str">
        <f>IFERROR(IF($F672="","",VLOOKUP($F672,'Data Mercado'!$A$7:$I$300,3,0)),"ND")</f>
      </c>
      <c r="K672" s="161" t="str">
        <f>IFERROR(IF($E672="","",IF($J672&gt;$E672,($E672/$J672)-1,"")),"")</f>
      </c>
      <c r="L672" s="159" t="str">
        <f t="shared" si="163"/>
        <v/>
      </c>
      <c r="M672" s="160" t="str">
        <f>IFERROR(IF($F672="","",VLOOKUP($F672,'Data Mercado'!$A$7:$I$300,4,0)),"ND")</f>
      </c>
      <c r="N672" s="161" t="str">
        <f>IFERROR(IF($E672="","",IF($M672&gt;$E672,($E672/$M672)-1,"")),"")</f>
      </c>
      <c r="O672" s="159" t="str">
        <f t="shared" si="165"/>
        <v/>
      </c>
      <c r="P672" s="160" t="str">
        <f>IFERROR(IF($F672="","",VLOOKUP($F672,'Data Mercado'!$A$7:$I$300,5,0)),"ND")</f>
      </c>
      <c r="Q672" s="161" t="str">
        <f>IFERROR(IF($E672="","",IF($P672&gt;$E672,($E672/$P672)-1,"")),"")</f>
      </c>
      <c r="R672" s="159" t="str">
        <f t="shared" si="167"/>
        <v/>
      </c>
      <c r="S672" s="160" t="str">
        <f>IFERROR(IF($F672="","",VLOOKUP($F672,'Data Mercado'!$A$7:$I$300,6,0)),"ND")</f>
      </c>
      <c r="T672" s="161" t="str">
        <f>IFERROR(IF($E672="","",IF($S672&gt;$E672,($E672/$S672)-1,"")),"")</f>
      </c>
      <c r="U672" s="159" t="str">
        <f t="shared" si="169"/>
        <v/>
      </c>
      <c r="V672" s="160" t="str">
        <f>IFERROR(IF($F672="","",VLOOKUP($F672,'Data Mercado'!$A$7:$I$300,7,0)),"ND")</f>
      </c>
      <c r="W672" s="161" t="str">
        <f>IFERROR(IF($E672="","",IF($V672&gt;$E672,($E672/$V672)-1,"")),"")</f>
      </c>
      <c r="X672" s="159" t="str">
        <f t="shared" si="171"/>
        <v/>
      </c>
      <c r="Y672" s="160" t="str">
        <f>IFERROR(IF($F672="","",VLOOKUP($F672,'Data Mercado'!$A$7:$I$300,8,0)),"ND")</f>
      </c>
      <c r="Z672" s="161" t="str">
        <f>IFERROR(IF($E672="","",IF($Y672&gt;$E672,($E672/$Y672)-1,"")),"")</f>
      </c>
      <c r="AA672" s="159" t="str">
        <f t="shared" si="173"/>
        <v/>
      </c>
      <c r="AB672" s="160" t="str">
        <f>IFERROR(IF($F672="","",VLOOKUP($F672,'Data Mercado'!$A$7:$I$300,9,0)),"ND")</f>
      </c>
      <c r="AC672" s="161" t="str">
        <f>IFERROR(IF($E672="","",IF($AB672&gt;$E672,($E672/$AB672)-1,"")),"")</f>
      </c>
      <c r="AD672" s="159" t="str">
        <f t="shared" si="175"/>
        <v/>
      </c>
    </row>
    <row r="673" spans="1:30" s="162" customFormat="1" ht="19" customHeight="1">
      <c r="A673" s="164"/>
      <c r="B673" s="165"/>
      <c r="C673" s="143"/>
      <c r="D673" s="143"/>
      <c r="E673" s="196"/>
      <c r="F673" s="160"/>
      <c r="G673" s="160" t="str">
        <f>IFERROR(IF($F673="","",VLOOKUP($F673,'Data Mercado'!$A$7:$I$300,2,0)),"ND")</f>
      </c>
      <c r="H673" s="161" t="str">
        <f>IFERROR(IF($E673="","",IF($G673&gt;$E673,($E673/$G673)-1,"")),"")</f>
      </c>
      <c r="I673" s="159" t="str">
        <f t="shared" si="161"/>
        <v/>
      </c>
      <c r="J673" s="160" t="str">
        <f>IFERROR(IF($F673="","",VLOOKUP($F673,'Data Mercado'!$A$7:$I$300,3,0)),"ND")</f>
      </c>
      <c r="K673" s="161" t="str">
        <f>IFERROR(IF($E673="","",IF($J673&gt;$E673,($E673/$J673)-1,"")),"")</f>
      </c>
      <c r="L673" s="159" t="str">
        <f t="shared" si="163"/>
        <v/>
      </c>
      <c r="M673" s="160" t="str">
        <f>IFERROR(IF($F673="","",VLOOKUP($F673,'Data Mercado'!$A$7:$I$300,4,0)),"ND")</f>
      </c>
      <c r="N673" s="161" t="str">
        <f>IFERROR(IF($E673="","",IF($M673&gt;$E673,($E673/$M673)-1,"")),"")</f>
      </c>
      <c r="O673" s="159" t="str">
        <f t="shared" si="165"/>
        <v/>
      </c>
      <c r="P673" s="160" t="str">
        <f>IFERROR(IF($F673="","",VLOOKUP($F673,'Data Mercado'!$A$7:$I$300,5,0)),"ND")</f>
      </c>
      <c r="Q673" s="161" t="str">
        <f>IFERROR(IF($E673="","",IF($P673&gt;$E673,($E673/$P673)-1,"")),"")</f>
      </c>
      <c r="R673" s="159" t="str">
        <f t="shared" si="167"/>
        <v/>
      </c>
      <c r="S673" s="160" t="str">
        <f>IFERROR(IF($F673="","",VLOOKUP($F673,'Data Mercado'!$A$7:$I$300,6,0)),"ND")</f>
      </c>
      <c r="T673" s="161" t="str">
        <f>IFERROR(IF($E673="","",IF($S673&gt;$E673,($E673/$S673)-1,"")),"")</f>
      </c>
      <c r="U673" s="159" t="str">
        <f t="shared" si="169"/>
        <v/>
      </c>
      <c r="V673" s="160" t="str">
        <f>IFERROR(IF($F673="","",VLOOKUP($F673,'Data Mercado'!$A$7:$I$300,7,0)),"ND")</f>
      </c>
      <c r="W673" s="161" t="str">
        <f>IFERROR(IF($E673="","",IF($V673&gt;$E673,($E673/$V673)-1,"")),"")</f>
      </c>
      <c r="X673" s="159" t="str">
        <f t="shared" si="171"/>
        <v/>
      </c>
      <c r="Y673" s="160" t="str">
        <f>IFERROR(IF($F673="","",VLOOKUP($F673,'Data Mercado'!$A$7:$I$300,8,0)),"ND")</f>
      </c>
      <c r="Z673" s="161" t="str">
        <f>IFERROR(IF($E673="","",IF($Y673&gt;$E673,($E673/$Y673)-1,"")),"")</f>
      </c>
      <c r="AA673" s="159" t="str">
        <f t="shared" si="173"/>
        <v/>
      </c>
      <c r="AB673" s="160" t="str">
        <f>IFERROR(IF($F673="","",VLOOKUP($F673,'Data Mercado'!$A$7:$I$300,9,0)),"ND")</f>
      </c>
      <c r="AC673" s="161" t="str">
        <f>IFERROR(IF($E673="","",IF($AB673&gt;$E673,($E673/$AB673)-1,"")),"")</f>
      </c>
      <c r="AD673" s="159" t="str">
        <f t="shared" si="175"/>
        <v/>
      </c>
    </row>
    <row r="674" spans="1:30" s="162" customFormat="1" ht="19" customHeight="1">
      <c r="A674" s="164"/>
      <c r="B674" s="165"/>
      <c r="C674" s="143"/>
      <c r="D674" s="143"/>
      <c r="E674" s="196"/>
      <c r="F674" s="160"/>
      <c r="G674" s="160" t="str">
        <f>IFERROR(IF($F674="","",VLOOKUP($F674,'Data Mercado'!$A$7:$I$300,2,0)),"ND")</f>
      </c>
      <c r="H674" s="161" t="str">
        <f>IFERROR(IF($E674="","",IF($G674&gt;$E674,($E674/$G674)-1,"")),"")</f>
      </c>
      <c r="I674" s="159" t="str">
        <f t="shared" si="161"/>
        <v/>
      </c>
      <c r="J674" s="160" t="str">
        <f>IFERROR(IF($F674="","",VLOOKUP($F674,'Data Mercado'!$A$7:$I$300,3,0)),"ND")</f>
      </c>
      <c r="K674" s="161" t="str">
        <f>IFERROR(IF($E674="","",IF($J674&gt;$E674,($E674/$J674)-1,"")),"")</f>
      </c>
      <c r="L674" s="159" t="str">
        <f t="shared" si="163"/>
        <v/>
      </c>
      <c r="M674" s="160" t="str">
        <f>IFERROR(IF($F674="","",VLOOKUP($F674,'Data Mercado'!$A$7:$I$300,4,0)),"ND")</f>
      </c>
      <c r="N674" s="161" t="str">
        <f>IFERROR(IF($E674="","",IF($M674&gt;$E674,($E674/$M674)-1,"")),"")</f>
      </c>
      <c r="O674" s="159" t="str">
        <f t="shared" si="165"/>
        <v/>
      </c>
      <c r="P674" s="160" t="str">
        <f>IFERROR(IF($F674="","",VLOOKUP($F674,'Data Mercado'!$A$7:$I$300,5,0)),"ND")</f>
      </c>
      <c r="Q674" s="161" t="str">
        <f>IFERROR(IF($E674="","",IF($P674&gt;$E674,($E674/$P674)-1,"")),"")</f>
      </c>
      <c r="R674" s="159" t="str">
        <f t="shared" si="167"/>
        <v/>
      </c>
      <c r="S674" s="160" t="str">
        <f>IFERROR(IF($F674="","",VLOOKUP($F674,'Data Mercado'!$A$7:$I$300,6,0)),"ND")</f>
      </c>
      <c r="T674" s="161" t="str">
        <f>IFERROR(IF($E674="","",IF($S674&gt;$E674,($E674/$S674)-1,"")),"")</f>
      </c>
      <c r="U674" s="159" t="str">
        <f t="shared" si="169"/>
        <v/>
      </c>
      <c r="V674" s="160" t="str">
        <f>IFERROR(IF($F674="","",VLOOKUP($F674,'Data Mercado'!$A$7:$I$300,7,0)),"ND")</f>
      </c>
      <c r="W674" s="161" t="str">
        <f>IFERROR(IF($E674="","",IF($V674&gt;$E674,($E674/$V674)-1,"")),"")</f>
      </c>
      <c r="X674" s="159" t="str">
        <f t="shared" si="171"/>
        <v/>
      </c>
      <c r="Y674" s="160" t="str">
        <f>IFERROR(IF($F674="","",VLOOKUP($F674,'Data Mercado'!$A$7:$I$300,8,0)),"ND")</f>
      </c>
      <c r="Z674" s="161" t="str">
        <f>IFERROR(IF($E674="","",IF($Y674&gt;$E674,($E674/$Y674)-1,"")),"")</f>
      </c>
      <c r="AA674" s="159" t="str">
        <f t="shared" si="173"/>
        <v/>
      </c>
      <c r="AB674" s="160" t="str">
        <f>IFERROR(IF($F674="","",VLOOKUP($F674,'Data Mercado'!$A$7:$I$300,9,0)),"ND")</f>
      </c>
      <c r="AC674" s="161" t="str">
        <f>IFERROR(IF($E674="","",IF($AB674&gt;$E674,($E674/$AB674)-1,"")),"")</f>
      </c>
      <c r="AD674" s="159" t="str">
        <f t="shared" si="175"/>
        <v/>
      </c>
    </row>
    <row r="675" spans="1:30" s="162" customFormat="1" ht="19" customHeight="1">
      <c r="A675" s="164"/>
      <c r="B675" s="165"/>
      <c r="C675" s="143"/>
      <c r="D675" s="143"/>
      <c r="E675" s="196"/>
      <c r="F675" s="160"/>
      <c r="G675" s="160" t="str">
        <f>IFERROR(IF($F675="","",VLOOKUP($F675,'Data Mercado'!$A$7:$I$300,2,0)),"ND")</f>
      </c>
      <c r="H675" s="161" t="str">
        <f>IFERROR(IF($E675="","",IF($G675&gt;$E675,($E675/$G675)-1,"")),"")</f>
      </c>
      <c r="I675" s="159" t="str">
        <f t="shared" si="161"/>
        <v/>
      </c>
      <c r="J675" s="160" t="str">
        <f>IFERROR(IF($F675="","",VLOOKUP($F675,'Data Mercado'!$A$7:$I$300,3,0)),"ND")</f>
      </c>
      <c r="K675" s="161" t="str">
        <f>IFERROR(IF($E675="","",IF($J675&gt;$E675,($E675/$J675)-1,"")),"")</f>
      </c>
      <c r="L675" s="159" t="str">
        <f t="shared" si="163"/>
        <v/>
      </c>
      <c r="M675" s="160" t="str">
        <f>IFERROR(IF($F675="","",VLOOKUP($F675,'Data Mercado'!$A$7:$I$300,4,0)),"ND")</f>
      </c>
      <c r="N675" s="161" t="str">
        <f>IFERROR(IF($E675="","",IF($M675&gt;$E675,($E675/$M675)-1,"")),"")</f>
      </c>
      <c r="O675" s="159" t="str">
        <f t="shared" si="165"/>
        <v/>
      </c>
      <c r="P675" s="160" t="str">
        <f>IFERROR(IF($F675="","",VLOOKUP($F675,'Data Mercado'!$A$7:$I$300,5,0)),"ND")</f>
      </c>
      <c r="Q675" s="161" t="str">
        <f>IFERROR(IF($E675="","",IF($P675&gt;$E675,($E675/$P675)-1,"")),"")</f>
      </c>
      <c r="R675" s="159" t="str">
        <f t="shared" si="167"/>
        <v/>
      </c>
      <c r="S675" s="160" t="str">
        <f>IFERROR(IF($F675="","",VLOOKUP($F675,'Data Mercado'!$A$7:$I$300,6,0)),"ND")</f>
      </c>
      <c r="T675" s="161" t="str">
        <f>IFERROR(IF($E675="","",IF($S675&gt;$E675,($E675/$S675)-1,"")),"")</f>
      </c>
      <c r="U675" s="159" t="str">
        <f t="shared" si="169"/>
        <v/>
      </c>
      <c r="V675" s="160" t="str">
        <f>IFERROR(IF($F675="","",VLOOKUP($F675,'Data Mercado'!$A$7:$I$300,7,0)),"ND")</f>
      </c>
      <c r="W675" s="161" t="str">
        <f>IFERROR(IF($E675="","",IF($V675&gt;$E675,($E675/$V675)-1,"")),"")</f>
      </c>
      <c r="X675" s="159" t="str">
        <f t="shared" si="171"/>
        <v/>
      </c>
      <c r="Y675" s="160" t="str">
        <f>IFERROR(IF($F675="","",VLOOKUP($F675,'Data Mercado'!$A$7:$I$300,8,0)),"ND")</f>
      </c>
      <c r="Z675" s="161" t="str">
        <f>IFERROR(IF($E675="","",IF($Y675&gt;$E675,($E675/$Y675)-1,"")),"")</f>
      </c>
      <c r="AA675" s="159" t="str">
        <f t="shared" si="173"/>
        <v/>
      </c>
      <c r="AB675" s="160" t="str">
        <f>IFERROR(IF($F675="","",VLOOKUP($F675,'Data Mercado'!$A$7:$I$300,9,0)),"ND")</f>
      </c>
      <c r="AC675" s="161" t="str">
        <f>IFERROR(IF($E675="","",IF($AB675&gt;$E675,($E675/$AB675)-1,"")),"")</f>
      </c>
      <c r="AD675" s="159" t="str">
        <f t="shared" si="175"/>
        <v/>
      </c>
    </row>
    <row r="676" spans="1:30" s="162" customFormat="1" ht="19" customHeight="1">
      <c r="A676" s="164"/>
      <c r="B676" s="165"/>
      <c r="C676" s="143"/>
      <c r="D676" s="143"/>
      <c r="E676" s="196"/>
      <c r="F676" s="160"/>
      <c r="G676" s="160" t="str">
        <f>IFERROR(IF($F676="","",VLOOKUP($F676,'Data Mercado'!$A$7:$I$300,2,0)),"ND")</f>
      </c>
      <c r="H676" s="161" t="str">
        <f>IFERROR(IF($E676="","",IF($G676&gt;$E676,($E676/$G676)-1,"")),"")</f>
      </c>
      <c r="I676" s="159" t="str">
        <f t="shared" si="161"/>
        <v/>
      </c>
      <c r="J676" s="160" t="str">
        <f>IFERROR(IF($F676="","",VLOOKUP($F676,'Data Mercado'!$A$7:$I$300,3,0)),"ND")</f>
      </c>
      <c r="K676" s="161" t="str">
        <f>IFERROR(IF($E676="","",IF($J676&gt;$E676,($E676/$J676)-1,"")),"")</f>
      </c>
      <c r="L676" s="159" t="str">
        <f t="shared" si="163"/>
        <v/>
      </c>
      <c r="M676" s="160" t="str">
        <f>IFERROR(IF($F676="","",VLOOKUP($F676,'Data Mercado'!$A$7:$I$300,4,0)),"ND")</f>
      </c>
      <c r="N676" s="161" t="str">
        <f>IFERROR(IF($E676="","",IF($M676&gt;$E676,($E676/$M676)-1,"")),"")</f>
      </c>
      <c r="O676" s="159" t="str">
        <f t="shared" si="165"/>
        <v/>
      </c>
      <c r="P676" s="160" t="str">
        <f>IFERROR(IF($F676="","",VLOOKUP($F676,'Data Mercado'!$A$7:$I$300,5,0)),"ND")</f>
      </c>
      <c r="Q676" s="161" t="str">
        <f>IFERROR(IF($E676="","",IF($P676&gt;$E676,($E676/$P676)-1,"")),"")</f>
      </c>
      <c r="R676" s="159" t="str">
        <f t="shared" si="167"/>
        <v/>
      </c>
      <c r="S676" s="160" t="str">
        <f>IFERROR(IF($F676="","",VLOOKUP($F676,'Data Mercado'!$A$7:$I$300,6,0)),"ND")</f>
      </c>
      <c r="T676" s="161" t="str">
        <f>IFERROR(IF($E676="","",IF($S676&gt;$E676,($E676/$S676)-1,"")),"")</f>
      </c>
      <c r="U676" s="159" t="str">
        <f t="shared" si="169"/>
        <v/>
      </c>
      <c r="V676" s="160" t="str">
        <f>IFERROR(IF($F676="","",VLOOKUP($F676,'Data Mercado'!$A$7:$I$300,7,0)),"ND")</f>
      </c>
      <c r="W676" s="161" t="str">
        <f>IFERROR(IF($E676="","",IF($V676&gt;$E676,($E676/$V676)-1,"")),"")</f>
      </c>
      <c r="X676" s="159" t="str">
        <f t="shared" si="171"/>
        <v/>
      </c>
      <c r="Y676" s="160" t="str">
        <f>IFERROR(IF($F676="","",VLOOKUP($F676,'Data Mercado'!$A$7:$I$300,8,0)),"ND")</f>
      </c>
      <c r="Z676" s="161" t="str">
        <f>IFERROR(IF($E676="","",IF($Y676&gt;$E676,($E676/$Y676)-1,"")),"")</f>
      </c>
      <c r="AA676" s="159" t="str">
        <f t="shared" si="173"/>
        <v/>
      </c>
      <c r="AB676" s="160" t="str">
        <f>IFERROR(IF($F676="","",VLOOKUP($F676,'Data Mercado'!$A$7:$I$300,9,0)),"ND")</f>
      </c>
      <c r="AC676" s="161" t="str">
        <f>IFERROR(IF($E676="","",IF($AB676&gt;$E676,($E676/$AB676)-1,"")),"")</f>
      </c>
      <c r="AD676" s="159" t="str">
        <f t="shared" si="175"/>
        <v/>
      </c>
    </row>
    <row r="677" spans="1:30" s="162" customFormat="1" ht="19" customHeight="1">
      <c r="A677" s="164"/>
      <c r="B677" s="165"/>
      <c r="C677" s="143"/>
      <c r="D677" s="143"/>
      <c r="E677" s="196"/>
      <c r="F677" s="160"/>
      <c r="G677" s="160" t="str">
        <f>IFERROR(IF($F677="","",VLOOKUP($F677,'Data Mercado'!$A$7:$I$300,2,0)),"ND")</f>
      </c>
      <c r="H677" s="161" t="str">
        <f>IFERROR(IF($E677="","",IF($G677&gt;$E677,($E677/$G677)-1,"")),"")</f>
      </c>
      <c r="I677" s="159" t="str">
        <f t="shared" si="161"/>
        <v/>
      </c>
      <c r="J677" s="160" t="str">
        <f>IFERROR(IF($F677="","",VLOOKUP($F677,'Data Mercado'!$A$7:$I$300,3,0)),"ND")</f>
      </c>
      <c r="K677" s="161" t="str">
        <f>IFERROR(IF($E677="","",IF($J677&gt;$E677,($E677/$J677)-1,"")),"")</f>
      </c>
      <c r="L677" s="159" t="str">
        <f t="shared" si="163"/>
        <v/>
      </c>
      <c r="M677" s="160" t="str">
        <f>IFERROR(IF($F677="","",VLOOKUP($F677,'Data Mercado'!$A$7:$I$300,4,0)),"ND")</f>
      </c>
      <c r="N677" s="161" t="str">
        <f>IFERROR(IF($E677="","",IF($M677&gt;$E677,($E677/$M677)-1,"")),"")</f>
      </c>
      <c r="O677" s="159" t="str">
        <f t="shared" si="165"/>
        <v/>
      </c>
      <c r="P677" s="160" t="str">
        <f>IFERROR(IF($F677="","",VLOOKUP($F677,'Data Mercado'!$A$7:$I$300,5,0)),"ND")</f>
      </c>
      <c r="Q677" s="161" t="str">
        <f>IFERROR(IF($E677="","",IF($P677&gt;$E677,($E677/$P677)-1,"")),"")</f>
      </c>
      <c r="R677" s="159" t="str">
        <f t="shared" si="167"/>
        <v/>
      </c>
      <c r="S677" s="160" t="str">
        <f>IFERROR(IF($F677="","",VLOOKUP($F677,'Data Mercado'!$A$7:$I$300,6,0)),"ND")</f>
      </c>
      <c r="T677" s="161" t="str">
        <f>IFERROR(IF($E677="","",IF($S677&gt;$E677,($E677/$S677)-1,"")),"")</f>
      </c>
      <c r="U677" s="159" t="str">
        <f t="shared" si="169"/>
        <v/>
      </c>
      <c r="V677" s="160" t="str">
        <f>IFERROR(IF($F677="","",VLOOKUP($F677,'Data Mercado'!$A$7:$I$300,7,0)),"ND")</f>
      </c>
      <c r="W677" s="161" t="str">
        <f>IFERROR(IF($E677="","",IF($V677&gt;$E677,($E677/$V677)-1,"")),"")</f>
      </c>
      <c r="X677" s="159" t="str">
        <f t="shared" si="171"/>
        <v/>
      </c>
      <c r="Y677" s="160" t="str">
        <f>IFERROR(IF($F677="","",VLOOKUP($F677,'Data Mercado'!$A$7:$I$300,8,0)),"ND")</f>
      </c>
      <c r="Z677" s="161" t="str">
        <f>IFERROR(IF($E677="","",IF($Y677&gt;$E677,($E677/$Y677)-1,"")),"")</f>
      </c>
      <c r="AA677" s="159" t="str">
        <f t="shared" si="173"/>
        <v/>
      </c>
      <c r="AB677" s="160" t="str">
        <f>IFERROR(IF($F677="","",VLOOKUP($F677,'Data Mercado'!$A$7:$I$300,9,0)),"ND")</f>
      </c>
      <c r="AC677" s="161" t="str">
        <f>IFERROR(IF($E677="","",IF($AB677&gt;$E677,($E677/$AB677)-1,"")),"")</f>
      </c>
      <c r="AD677" s="159" t="str">
        <f t="shared" si="175"/>
        <v/>
      </c>
    </row>
    <row r="678" spans="1:30" s="162" customFormat="1" ht="19" customHeight="1">
      <c r="A678" s="164"/>
      <c r="B678" s="165"/>
      <c r="C678" s="143"/>
      <c r="D678" s="143"/>
      <c r="E678" s="196"/>
      <c r="F678" s="160"/>
      <c r="G678" s="160" t="str">
        <f>IFERROR(IF($F678="","",VLOOKUP($F678,'Data Mercado'!$A$7:$I$300,2,0)),"ND")</f>
      </c>
      <c r="H678" s="161" t="str">
        <f>IFERROR(IF($E678="","",IF($G678&gt;$E678,($E678/$G678)-1,"")),"")</f>
      </c>
      <c r="I678" s="159" t="str">
        <f t="shared" si="161"/>
        <v/>
      </c>
      <c r="J678" s="160" t="str">
        <f>IFERROR(IF($F678="","",VLOOKUP($F678,'Data Mercado'!$A$7:$I$300,3,0)),"ND")</f>
      </c>
      <c r="K678" s="161" t="str">
        <f>IFERROR(IF($E678="","",IF($J678&gt;$E678,($E678/$J678)-1,"")),"")</f>
      </c>
      <c r="L678" s="159" t="str">
        <f t="shared" si="163"/>
        <v/>
      </c>
      <c r="M678" s="160" t="str">
        <f>IFERROR(IF($F678="","",VLOOKUP($F678,'Data Mercado'!$A$7:$I$300,4,0)),"ND")</f>
      </c>
      <c r="N678" s="161" t="str">
        <f>IFERROR(IF($E678="","",IF($M678&gt;$E678,($E678/$M678)-1,"")),"")</f>
      </c>
      <c r="O678" s="159" t="str">
        <f t="shared" si="165"/>
        <v/>
      </c>
      <c r="P678" s="160" t="str">
        <f>IFERROR(IF($F678="","",VLOOKUP($F678,'Data Mercado'!$A$7:$I$300,5,0)),"ND")</f>
      </c>
      <c r="Q678" s="161" t="str">
        <f>IFERROR(IF($E678="","",IF($P678&gt;$E678,($E678/$P678)-1,"")),"")</f>
      </c>
      <c r="R678" s="159" t="str">
        <f t="shared" si="167"/>
        <v/>
      </c>
      <c r="S678" s="160" t="str">
        <f>IFERROR(IF($F678="","",VLOOKUP($F678,'Data Mercado'!$A$7:$I$300,6,0)),"ND")</f>
      </c>
      <c r="T678" s="161" t="str">
        <f>IFERROR(IF($E678="","",IF($S678&gt;$E678,($E678/$S678)-1,"")),"")</f>
      </c>
      <c r="U678" s="159" t="str">
        <f t="shared" si="169"/>
        <v/>
      </c>
      <c r="V678" s="160" t="str">
        <f>IFERROR(IF($F678="","",VLOOKUP($F678,'Data Mercado'!$A$7:$I$300,7,0)),"ND")</f>
      </c>
      <c r="W678" s="161" t="str">
        <f>IFERROR(IF($E678="","",IF($V678&gt;$E678,($E678/$V678)-1,"")),"")</f>
      </c>
      <c r="X678" s="159" t="str">
        <f t="shared" si="171"/>
        <v/>
      </c>
      <c r="Y678" s="160" t="str">
        <f>IFERROR(IF($F678="","",VLOOKUP($F678,'Data Mercado'!$A$7:$I$300,8,0)),"ND")</f>
      </c>
      <c r="Z678" s="161" t="str">
        <f>IFERROR(IF($E678="","",IF($Y678&gt;$E678,($E678/$Y678)-1,"")),"")</f>
      </c>
      <c r="AA678" s="159" t="str">
        <f t="shared" si="173"/>
        <v/>
      </c>
      <c r="AB678" s="160" t="str">
        <f>IFERROR(IF($F678="","",VLOOKUP($F678,'Data Mercado'!$A$7:$I$300,9,0)),"ND")</f>
      </c>
      <c r="AC678" s="161" t="str">
        <f>IFERROR(IF($E678="","",IF($AB678&gt;$E678,($E678/$AB678)-1,"")),"")</f>
      </c>
      <c r="AD678" s="159" t="str">
        <f t="shared" si="175"/>
        <v/>
      </c>
    </row>
    <row r="679" spans="1:30" s="162" customFormat="1" ht="19" customHeight="1">
      <c r="A679" s="164"/>
      <c r="B679" s="165"/>
      <c r="C679" s="143"/>
      <c r="D679" s="143"/>
      <c r="E679" s="196"/>
      <c r="F679" s="160"/>
      <c r="G679" s="160" t="str">
        <f>IFERROR(IF($F679="","",VLOOKUP($F679,'Data Mercado'!$A$7:$I$300,2,0)),"ND")</f>
      </c>
      <c r="H679" s="161" t="str">
        <f>IFERROR(IF($E679="","",IF($G679&gt;$E679,($E679/$G679)-1,"")),"")</f>
      </c>
      <c r="I679" s="159" t="str">
        <f t="shared" si="161"/>
        <v/>
      </c>
      <c r="J679" s="160" t="str">
        <f>IFERROR(IF($F679="","",VLOOKUP($F679,'Data Mercado'!$A$7:$I$300,3,0)),"ND")</f>
      </c>
      <c r="K679" s="161" t="str">
        <f>IFERROR(IF($E679="","",IF($J679&gt;$E679,($E679/$J679)-1,"")),"")</f>
      </c>
      <c r="L679" s="159" t="str">
        <f t="shared" si="163"/>
        <v/>
      </c>
      <c r="M679" s="160" t="str">
        <f>IFERROR(IF($F679="","",VLOOKUP($F679,'Data Mercado'!$A$7:$I$300,4,0)),"ND")</f>
      </c>
      <c r="N679" s="161" t="str">
        <f>IFERROR(IF($E679="","",IF($M679&gt;$E679,($E679/$M679)-1,"")),"")</f>
      </c>
      <c r="O679" s="159" t="str">
        <f t="shared" si="165"/>
        <v/>
      </c>
      <c r="P679" s="160" t="str">
        <f>IFERROR(IF($F679="","",VLOOKUP($F679,'Data Mercado'!$A$7:$I$300,5,0)),"ND")</f>
      </c>
      <c r="Q679" s="161" t="str">
        <f>IFERROR(IF($E679="","",IF($P679&gt;$E679,($E679/$P679)-1,"")),"")</f>
      </c>
      <c r="R679" s="159" t="str">
        <f t="shared" si="167"/>
        <v/>
      </c>
      <c r="S679" s="160" t="str">
        <f>IFERROR(IF($F679="","",VLOOKUP($F679,'Data Mercado'!$A$7:$I$300,6,0)),"ND")</f>
      </c>
      <c r="T679" s="161" t="str">
        <f>IFERROR(IF($E679="","",IF($S679&gt;$E679,($E679/$S679)-1,"")),"")</f>
      </c>
      <c r="U679" s="159" t="str">
        <f t="shared" si="169"/>
        <v/>
      </c>
      <c r="V679" s="160" t="str">
        <f>IFERROR(IF($F679="","",VLOOKUP($F679,'Data Mercado'!$A$7:$I$300,7,0)),"ND")</f>
      </c>
      <c r="W679" s="161" t="str">
        <f>IFERROR(IF($E679="","",IF($V679&gt;$E679,($E679/$V679)-1,"")),"")</f>
      </c>
      <c r="X679" s="159" t="str">
        <f t="shared" si="171"/>
        <v/>
      </c>
      <c r="Y679" s="160" t="str">
        <f>IFERROR(IF($F679="","",VLOOKUP($F679,'Data Mercado'!$A$7:$I$300,8,0)),"ND")</f>
      </c>
      <c r="Z679" s="161" t="str">
        <f>IFERROR(IF($E679="","",IF($Y679&gt;$E679,($E679/$Y679)-1,"")),"")</f>
      </c>
      <c r="AA679" s="159" t="str">
        <f t="shared" si="173"/>
        <v/>
      </c>
      <c r="AB679" s="160" t="str">
        <f>IFERROR(IF($F679="","",VLOOKUP($F679,'Data Mercado'!$A$7:$I$300,9,0)),"ND")</f>
      </c>
      <c r="AC679" s="161" t="str">
        <f>IFERROR(IF($E679="","",IF($AB679&gt;$E679,($E679/$AB679)-1,"")),"")</f>
      </c>
      <c r="AD679" s="159" t="str">
        <f t="shared" si="175"/>
        <v/>
      </c>
    </row>
    <row r="680" spans="1:30" s="162" customFormat="1" ht="19" customHeight="1">
      <c r="A680" s="164"/>
      <c r="B680" s="165"/>
      <c r="C680" s="143"/>
      <c r="D680" s="143"/>
      <c r="E680" s="196"/>
      <c r="F680" s="160"/>
      <c r="G680" s="160" t="str">
        <f>IFERROR(IF($F680="","",VLOOKUP($F680,'Data Mercado'!$A$7:$I$300,2,0)),"ND")</f>
      </c>
      <c r="H680" s="161" t="str">
        <f>IFERROR(IF($E680="","",IF($G680&gt;$E680,($E680/$G680)-1,"")),"")</f>
      </c>
      <c r="I680" s="159" t="str">
        <f t="shared" si="161"/>
        <v/>
      </c>
      <c r="J680" s="160" t="str">
        <f>IFERROR(IF($F680="","",VLOOKUP($F680,'Data Mercado'!$A$7:$I$300,3,0)),"ND")</f>
      </c>
      <c r="K680" s="161" t="str">
        <f>IFERROR(IF($E680="","",IF($J680&gt;$E680,($E680/$J680)-1,"")),"")</f>
      </c>
      <c r="L680" s="159" t="str">
        <f t="shared" si="163"/>
        <v/>
      </c>
      <c r="M680" s="160" t="str">
        <f>IFERROR(IF($F680="","",VLOOKUP($F680,'Data Mercado'!$A$7:$I$300,4,0)),"ND")</f>
      </c>
      <c r="N680" s="161" t="str">
        <f>IFERROR(IF($E680="","",IF($M680&gt;$E680,($E680/$M680)-1,"")),"")</f>
      </c>
      <c r="O680" s="159" t="str">
        <f t="shared" si="165"/>
        <v/>
      </c>
      <c r="P680" s="160" t="str">
        <f>IFERROR(IF($F680="","",VLOOKUP($F680,'Data Mercado'!$A$7:$I$300,5,0)),"ND")</f>
      </c>
      <c r="Q680" s="161" t="str">
        <f>IFERROR(IF($E680="","",IF($P680&gt;$E680,($E680/$P680)-1,"")),"")</f>
      </c>
      <c r="R680" s="159" t="str">
        <f t="shared" si="167"/>
        <v/>
      </c>
      <c r="S680" s="160" t="str">
        <f>IFERROR(IF($F680="","",VLOOKUP($F680,'Data Mercado'!$A$7:$I$300,6,0)),"ND")</f>
      </c>
      <c r="T680" s="161" t="str">
        <f>IFERROR(IF($E680="","",IF($S680&gt;$E680,($E680/$S680)-1,"")),"")</f>
      </c>
      <c r="U680" s="159" t="str">
        <f t="shared" si="169"/>
        <v/>
      </c>
      <c r="V680" s="160" t="str">
        <f>IFERROR(IF($F680="","",VLOOKUP($F680,'Data Mercado'!$A$7:$I$300,7,0)),"ND")</f>
      </c>
      <c r="W680" s="161" t="str">
        <f>IFERROR(IF($E680="","",IF($V680&gt;$E680,($E680/$V680)-1,"")),"")</f>
      </c>
      <c r="X680" s="159" t="str">
        <f t="shared" si="171"/>
        <v/>
      </c>
      <c r="Y680" s="160" t="str">
        <f>IFERROR(IF($F680="","",VLOOKUP($F680,'Data Mercado'!$A$7:$I$300,8,0)),"ND")</f>
      </c>
      <c r="Z680" s="161" t="str">
        <f>IFERROR(IF($E680="","",IF($Y680&gt;$E680,($E680/$Y680)-1,"")),"")</f>
      </c>
      <c r="AA680" s="159" t="str">
        <f t="shared" si="173"/>
        <v/>
      </c>
      <c r="AB680" s="160" t="str">
        <f>IFERROR(IF($F680="","",VLOOKUP($F680,'Data Mercado'!$A$7:$I$300,9,0)),"ND")</f>
      </c>
      <c r="AC680" s="161" t="str">
        <f>IFERROR(IF($E680="","",IF($AB680&gt;$E680,($E680/$AB680)-1,"")),"")</f>
      </c>
      <c r="AD680" s="159" t="str">
        <f t="shared" si="175"/>
        <v/>
      </c>
    </row>
    <row r="681" spans="1:30" s="162" customFormat="1" ht="19" customHeight="1">
      <c r="A681" s="164"/>
      <c r="B681" s="165"/>
      <c r="C681" s="143"/>
      <c r="D681" s="143"/>
      <c r="E681" s="196"/>
      <c r="F681" s="160"/>
      <c r="G681" s="160" t="str">
        <f>IFERROR(IF($F681="","",VLOOKUP($F681,'Data Mercado'!$A$7:$I$300,2,0)),"ND")</f>
      </c>
      <c r="H681" s="161" t="str">
        <f>IFERROR(IF($E681="","",IF($G681&gt;$E681,($E681/$G681)-1,"")),"")</f>
      </c>
      <c r="I681" s="159" t="str">
        <f t="shared" si="161"/>
        <v/>
      </c>
      <c r="J681" s="160" t="str">
        <f>IFERROR(IF($F681="","",VLOOKUP($F681,'Data Mercado'!$A$7:$I$300,3,0)),"ND")</f>
      </c>
      <c r="K681" s="161" t="str">
        <f>IFERROR(IF($E681="","",IF($J681&gt;$E681,($E681/$J681)-1,"")),"")</f>
      </c>
      <c r="L681" s="159" t="str">
        <f t="shared" si="163"/>
        <v/>
      </c>
      <c r="M681" s="160" t="str">
        <f>IFERROR(IF($F681="","",VLOOKUP($F681,'Data Mercado'!$A$7:$I$300,4,0)),"ND")</f>
      </c>
      <c r="N681" s="161" t="str">
        <f>IFERROR(IF($E681="","",IF($M681&gt;$E681,($E681/$M681)-1,"")),"")</f>
      </c>
      <c r="O681" s="159" t="str">
        <f t="shared" si="165"/>
        <v/>
      </c>
      <c r="P681" s="160" t="str">
        <f>IFERROR(IF($F681="","",VLOOKUP($F681,'Data Mercado'!$A$7:$I$300,5,0)),"ND")</f>
      </c>
      <c r="Q681" s="161" t="str">
        <f>IFERROR(IF($E681="","",IF($P681&gt;$E681,($E681/$P681)-1,"")),"")</f>
      </c>
      <c r="R681" s="159" t="str">
        <f t="shared" si="167"/>
        <v/>
      </c>
      <c r="S681" s="160" t="str">
        <f>IFERROR(IF($F681="","",VLOOKUP($F681,'Data Mercado'!$A$7:$I$300,6,0)),"ND")</f>
      </c>
      <c r="T681" s="161" t="str">
        <f>IFERROR(IF($E681="","",IF($S681&gt;$E681,($E681/$S681)-1,"")),"")</f>
      </c>
      <c r="U681" s="159" t="str">
        <f t="shared" si="169"/>
        <v/>
      </c>
      <c r="V681" s="160" t="str">
        <f>IFERROR(IF($F681="","",VLOOKUP($F681,'Data Mercado'!$A$7:$I$300,7,0)),"ND")</f>
      </c>
      <c r="W681" s="161" t="str">
        <f>IFERROR(IF($E681="","",IF($V681&gt;$E681,($E681/$V681)-1,"")),"")</f>
      </c>
      <c r="X681" s="159" t="str">
        <f t="shared" si="171"/>
        <v/>
      </c>
      <c r="Y681" s="160" t="str">
        <f>IFERROR(IF($F681="","",VLOOKUP($F681,'Data Mercado'!$A$7:$I$300,8,0)),"ND")</f>
      </c>
      <c r="Z681" s="161" t="str">
        <f>IFERROR(IF($E681="","",IF($Y681&gt;$E681,($E681/$Y681)-1,"")),"")</f>
      </c>
      <c r="AA681" s="159" t="str">
        <f t="shared" si="173"/>
        <v/>
      </c>
      <c r="AB681" s="160" t="str">
        <f>IFERROR(IF($F681="","",VLOOKUP($F681,'Data Mercado'!$A$7:$I$300,9,0)),"ND")</f>
      </c>
      <c r="AC681" s="161" t="str">
        <f>IFERROR(IF($E681="","",IF($AB681&gt;$E681,($E681/$AB681)-1,"")),"")</f>
      </c>
      <c r="AD681" s="159" t="str">
        <f t="shared" si="175"/>
        <v/>
      </c>
    </row>
    <row r="682" spans="1:30" s="162" customFormat="1" ht="19" customHeight="1">
      <c r="A682" s="164"/>
      <c r="B682" s="165"/>
      <c r="C682" s="143"/>
      <c r="D682" s="143"/>
      <c r="E682" s="196"/>
      <c r="F682" s="160"/>
      <c r="G682" s="160" t="str">
        <f>IFERROR(IF($F682="","",VLOOKUP($F682,'Data Mercado'!$A$7:$I$300,2,0)),"ND")</f>
      </c>
      <c r="H682" s="161" t="str">
        <f>IFERROR(IF($E682="","",IF($G682&gt;$E682,($E682/$G682)-1,"")),"")</f>
      </c>
      <c r="I682" s="159" t="str">
        <f t="shared" si="161"/>
        <v/>
      </c>
      <c r="J682" s="160" t="str">
        <f>IFERROR(IF($F682="","",VLOOKUP($F682,'Data Mercado'!$A$7:$I$300,3,0)),"ND")</f>
      </c>
      <c r="K682" s="161" t="str">
        <f>IFERROR(IF($E682="","",IF($J682&gt;$E682,($E682/$J682)-1,"")),"")</f>
      </c>
      <c r="L682" s="159" t="str">
        <f t="shared" si="163"/>
        <v/>
      </c>
      <c r="M682" s="160" t="str">
        <f>IFERROR(IF($F682="","",VLOOKUP($F682,'Data Mercado'!$A$7:$I$300,4,0)),"ND")</f>
      </c>
      <c r="N682" s="161" t="str">
        <f>IFERROR(IF($E682="","",IF($M682&gt;$E682,($E682/$M682)-1,"")),"")</f>
      </c>
      <c r="O682" s="159" t="str">
        <f t="shared" si="165"/>
        <v/>
      </c>
      <c r="P682" s="160" t="str">
        <f>IFERROR(IF($F682="","",VLOOKUP($F682,'Data Mercado'!$A$7:$I$300,5,0)),"ND")</f>
      </c>
      <c r="Q682" s="161" t="str">
        <f>IFERROR(IF($E682="","",IF($P682&gt;$E682,($E682/$P682)-1,"")),"")</f>
      </c>
      <c r="R682" s="159" t="str">
        <f t="shared" si="167"/>
        <v/>
      </c>
      <c r="S682" s="160" t="str">
        <f>IFERROR(IF($F682="","",VLOOKUP($F682,'Data Mercado'!$A$7:$I$300,6,0)),"ND")</f>
      </c>
      <c r="T682" s="161" t="str">
        <f>IFERROR(IF($E682="","",IF($S682&gt;$E682,($E682/$S682)-1,"")),"")</f>
      </c>
      <c r="U682" s="159" t="str">
        <f t="shared" si="169"/>
        <v/>
      </c>
      <c r="V682" s="160" t="str">
        <f>IFERROR(IF($F682="","",VLOOKUP($F682,'Data Mercado'!$A$7:$I$300,7,0)),"ND")</f>
      </c>
      <c r="W682" s="161" t="str">
        <f>IFERROR(IF($E682="","",IF($V682&gt;$E682,($E682/$V682)-1,"")),"")</f>
      </c>
      <c r="X682" s="159" t="str">
        <f t="shared" si="171"/>
        <v/>
      </c>
      <c r="Y682" s="160" t="str">
        <f>IFERROR(IF($F682="","",VLOOKUP($F682,'Data Mercado'!$A$7:$I$300,8,0)),"ND")</f>
      </c>
      <c r="Z682" s="161" t="str">
        <f>IFERROR(IF($E682="","",IF($Y682&gt;$E682,($E682/$Y682)-1,"")),"")</f>
      </c>
      <c r="AA682" s="159" t="str">
        <f t="shared" si="173"/>
        <v/>
      </c>
      <c r="AB682" s="160" t="str">
        <f>IFERROR(IF($F682="","",VLOOKUP($F682,'Data Mercado'!$A$7:$I$300,9,0)),"ND")</f>
      </c>
      <c r="AC682" s="161" t="str">
        <f>IFERROR(IF($E682="","",IF($AB682&gt;$E682,($E682/$AB682)-1,"")),"")</f>
      </c>
      <c r="AD682" s="159" t="str">
        <f t="shared" si="175"/>
        <v/>
      </c>
    </row>
    <row r="683" spans="1:30" s="162" customFormat="1" ht="19" customHeight="1">
      <c r="A683" s="164"/>
      <c r="B683" s="165"/>
      <c r="C683" s="143"/>
      <c r="D683" s="143"/>
      <c r="E683" s="196"/>
      <c r="F683" s="160"/>
      <c r="G683" s="160" t="str">
        <f>IFERROR(IF($F683="","",VLOOKUP($F683,'Data Mercado'!$A$7:$I$300,2,0)),"ND")</f>
      </c>
      <c r="H683" s="161" t="str">
        <f>IFERROR(IF($E683="","",IF($G683&gt;$E683,($E683/$G683)-1,"")),"")</f>
      </c>
      <c r="I683" s="159" t="str">
        <f t="shared" si="161"/>
        <v/>
      </c>
      <c r="J683" s="160" t="str">
        <f>IFERROR(IF($F683="","",VLOOKUP($F683,'Data Mercado'!$A$7:$I$300,3,0)),"ND")</f>
      </c>
      <c r="K683" s="161" t="str">
        <f>IFERROR(IF($E683="","",IF($J683&gt;$E683,($E683/$J683)-1,"")),"")</f>
      </c>
      <c r="L683" s="159" t="str">
        <f t="shared" si="163"/>
        <v/>
      </c>
      <c r="M683" s="160" t="str">
        <f>IFERROR(IF($F683="","",VLOOKUP($F683,'Data Mercado'!$A$7:$I$300,4,0)),"ND")</f>
      </c>
      <c r="N683" s="161" t="str">
        <f>IFERROR(IF($E683="","",IF($M683&gt;$E683,($E683/$M683)-1,"")),"")</f>
      </c>
      <c r="O683" s="159" t="str">
        <f t="shared" si="165"/>
        <v/>
      </c>
      <c r="P683" s="160" t="str">
        <f>IFERROR(IF($F683="","",VLOOKUP($F683,'Data Mercado'!$A$7:$I$300,5,0)),"ND")</f>
      </c>
      <c r="Q683" s="161" t="str">
        <f>IFERROR(IF($E683="","",IF($P683&gt;$E683,($E683/$P683)-1,"")),"")</f>
      </c>
      <c r="R683" s="159" t="str">
        <f t="shared" si="167"/>
        <v/>
      </c>
      <c r="S683" s="160" t="str">
        <f>IFERROR(IF($F683="","",VLOOKUP($F683,'Data Mercado'!$A$7:$I$300,6,0)),"ND")</f>
      </c>
      <c r="T683" s="161" t="str">
        <f>IFERROR(IF($E683="","",IF($S683&gt;$E683,($E683/$S683)-1,"")),"")</f>
      </c>
      <c r="U683" s="159" t="str">
        <f t="shared" si="169"/>
        <v/>
      </c>
      <c r="V683" s="160" t="str">
        <f>IFERROR(IF($F683="","",VLOOKUP($F683,'Data Mercado'!$A$7:$I$300,7,0)),"ND")</f>
      </c>
      <c r="W683" s="161" t="str">
        <f>IFERROR(IF($E683="","",IF($V683&gt;$E683,($E683/$V683)-1,"")),"")</f>
      </c>
      <c r="X683" s="159" t="str">
        <f t="shared" si="171"/>
        <v/>
      </c>
      <c r="Y683" s="160" t="str">
        <f>IFERROR(IF($F683="","",VLOOKUP($F683,'Data Mercado'!$A$7:$I$300,8,0)),"ND")</f>
      </c>
      <c r="Z683" s="161" t="str">
        <f>IFERROR(IF($E683="","",IF($Y683&gt;$E683,($E683/$Y683)-1,"")),"")</f>
      </c>
      <c r="AA683" s="159" t="str">
        <f t="shared" si="173"/>
        <v/>
      </c>
      <c r="AB683" s="160" t="str">
        <f>IFERROR(IF($F683="","",VLOOKUP($F683,'Data Mercado'!$A$7:$I$300,9,0)),"ND")</f>
      </c>
      <c r="AC683" s="161" t="str">
        <f>IFERROR(IF($E683="","",IF($AB683&gt;$E683,($E683/$AB683)-1,"")),"")</f>
      </c>
      <c r="AD683" s="159" t="str">
        <f t="shared" si="175"/>
        <v/>
      </c>
    </row>
    <row r="684" spans="1:30" s="162" customFormat="1" ht="19" customHeight="1">
      <c r="A684" s="164"/>
      <c r="B684" s="165"/>
      <c r="C684" s="143"/>
      <c r="D684" s="143"/>
      <c r="E684" s="196"/>
      <c r="F684" s="160"/>
      <c r="G684" s="160" t="str">
        <f>IFERROR(IF($F684="","",VLOOKUP($F684,'Data Mercado'!$A$7:$I$300,2,0)),"ND")</f>
      </c>
      <c r="H684" s="161" t="str">
        <f>IFERROR(IF($E684="","",IF($G684&gt;$E684,($E684/$G684)-1,"")),"")</f>
      </c>
      <c r="I684" s="159" t="str">
        <f t="shared" si="161"/>
        <v/>
      </c>
      <c r="J684" s="160" t="str">
        <f>IFERROR(IF($F684="","",VLOOKUP($F684,'Data Mercado'!$A$7:$I$300,3,0)),"ND")</f>
      </c>
      <c r="K684" s="161" t="str">
        <f>IFERROR(IF($E684="","",IF($J684&gt;$E684,($E684/$J684)-1,"")),"")</f>
      </c>
      <c r="L684" s="159" t="str">
        <f t="shared" si="163"/>
        <v/>
      </c>
      <c r="M684" s="160" t="str">
        <f>IFERROR(IF($F684="","",VLOOKUP($F684,'Data Mercado'!$A$7:$I$300,4,0)),"ND")</f>
      </c>
      <c r="N684" s="161" t="str">
        <f>IFERROR(IF($E684="","",IF($M684&gt;$E684,($E684/$M684)-1,"")),"")</f>
      </c>
      <c r="O684" s="159" t="str">
        <f t="shared" si="165"/>
        <v/>
      </c>
      <c r="P684" s="160" t="str">
        <f>IFERROR(IF($F684="","",VLOOKUP($F684,'Data Mercado'!$A$7:$I$300,5,0)),"ND")</f>
      </c>
      <c r="Q684" s="161" t="str">
        <f>IFERROR(IF($E684="","",IF($P684&gt;$E684,($E684/$P684)-1,"")),"")</f>
      </c>
      <c r="R684" s="159" t="str">
        <f t="shared" si="167"/>
        <v/>
      </c>
      <c r="S684" s="160" t="str">
        <f>IFERROR(IF($F684="","",VLOOKUP($F684,'Data Mercado'!$A$7:$I$300,6,0)),"ND")</f>
      </c>
      <c r="T684" s="161" t="str">
        <f>IFERROR(IF($E684="","",IF($S684&gt;$E684,($E684/$S684)-1,"")),"")</f>
      </c>
      <c r="U684" s="159" t="str">
        <f t="shared" si="169"/>
        <v/>
      </c>
      <c r="V684" s="160" t="str">
        <f>IFERROR(IF($F684="","",VLOOKUP($F684,'Data Mercado'!$A$7:$I$300,7,0)),"ND")</f>
      </c>
      <c r="W684" s="161" t="str">
        <f>IFERROR(IF($E684="","",IF($V684&gt;$E684,($E684/$V684)-1,"")),"")</f>
      </c>
      <c r="X684" s="159" t="str">
        <f t="shared" si="171"/>
        <v/>
      </c>
      <c r="Y684" s="160" t="str">
        <f>IFERROR(IF($F684="","",VLOOKUP($F684,'Data Mercado'!$A$7:$I$300,8,0)),"ND")</f>
      </c>
      <c r="Z684" s="161" t="str">
        <f>IFERROR(IF($E684="","",IF($Y684&gt;$E684,($E684/$Y684)-1,"")),"")</f>
      </c>
      <c r="AA684" s="159" t="str">
        <f t="shared" si="173"/>
        <v/>
      </c>
      <c r="AB684" s="160" t="str">
        <f>IFERROR(IF($F684="","",VLOOKUP($F684,'Data Mercado'!$A$7:$I$300,9,0)),"ND")</f>
      </c>
      <c r="AC684" s="161" t="str">
        <f>IFERROR(IF($E684="","",IF($AB684&gt;$E684,($E684/$AB684)-1,"")),"")</f>
      </c>
      <c r="AD684" s="159" t="str">
        <f t="shared" si="175"/>
        <v/>
      </c>
    </row>
    <row r="685" spans="1:30" s="162" customFormat="1" ht="19" customHeight="1">
      <c r="A685" s="164"/>
      <c r="B685" s="165"/>
      <c r="C685" s="143"/>
      <c r="D685" s="143"/>
      <c r="E685" s="196"/>
      <c r="F685" s="160"/>
      <c r="G685" s="160" t="str">
        <f>IFERROR(IF($F685="","",VLOOKUP($F685,'Data Mercado'!$A$7:$I$300,2,0)),"ND")</f>
      </c>
      <c r="H685" s="161" t="str">
        <f>IFERROR(IF($E685="","",IF($G685&gt;$E685,($E685/$G685)-1,"")),"")</f>
      </c>
      <c r="I685" s="159" t="str">
        <f t="shared" si="161"/>
        <v/>
      </c>
      <c r="J685" s="160" t="str">
        <f>IFERROR(IF($F685="","",VLOOKUP($F685,'Data Mercado'!$A$7:$I$300,3,0)),"ND")</f>
      </c>
      <c r="K685" s="161" t="str">
        <f>IFERROR(IF($E685="","",IF($J685&gt;$E685,($E685/$J685)-1,"")),"")</f>
      </c>
      <c r="L685" s="159" t="str">
        <f t="shared" si="163"/>
        <v/>
      </c>
      <c r="M685" s="160" t="str">
        <f>IFERROR(IF($F685="","",VLOOKUP($F685,'Data Mercado'!$A$7:$I$300,4,0)),"ND")</f>
      </c>
      <c r="N685" s="161" t="str">
        <f>IFERROR(IF($E685="","",IF($M685&gt;$E685,($E685/$M685)-1,"")),"")</f>
      </c>
      <c r="O685" s="159" t="str">
        <f t="shared" si="165"/>
        <v/>
      </c>
      <c r="P685" s="160" t="str">
        <f>IFERROR(IF($F685="","",VLOOKUP($F685,'Data Mercado'!$A$7:$I$300,5,0)),"ND")</f>
      </c>
      <c r="Q685" s="161" t="str">
        <f>IFERROR(IF($E685="","",IF($P685&gt;$E685,($E685/$P685)-1,"")),"")</f>
      </c>
      <c r="R685" s="159" t="str">
        <f t="shared" si="167"/>
        <v/>
      </c>
      <c r="S685" s="160" t="str">
        <f>IFERROR(IF($F685="","",VLOOKUP($F685,'Data Mercado'!$A$7:$I$300,6,0)),"ND")</f>
      </c>
      <c r="T685" s="161" t="str">
        <f>IFERROR(IF($E685="","",IF($S685&gt;$E685,($E685/$S685)-1,"")),"")</f>
      </c>
      <c r="U685" s="159" t="str">
        <f t="shared" si="169"/>
        <v/>
      </c>
      <c r="V685" s="160" t="str">
        <f>IFERROR(IF($F685="","",VLOOKUP($F685,'Data Mercado'!$A$7:$I$300,7,0)),"ND")</f>
      </c>
      <c r="W685" s="161" t="str">
        <f>IFERROR(IF($E685="","",IF($V685&gt;$E685,($E685/$V685)-1,"")),"")</f>
      </c>
      <c r="X685" s="159" t="str">
        <f t="shared" si="171"/>
        <v/>
      </c>
      <c r="Y685" s="160" t="str">
        <f>IFERROR(IF($F685="","",VLOOKUP($F685,'Data Mercado'!$A$7:$I$300,8,0)),"ND")</f>
      </c>
      <c r="Z685" s="161" t="str">
        <f>IFERROR(IF($E685="","",IF($Y685&gt;$E685,($E685/$Y685)-1,"")),"")</f>
      </c>
      <c r="AA685" s="159" t="str">
        <f t="shared" si="173"/>
        <v/>
      </c>
      <c r="AB685" s="160" t="str">
        <f>IFERROR(IF($F685="","",VLOOKUP($F685,'Data Mercado'!$A$7:$I$300,9,0)),"ND")</f>
      </c>
      <c r="AC685" s="161" t="str">
        <f>IFERROR(IF($E685="","",IF($AB685&gt;$E685,($E685/$AB685)-1,"")),"")</f>
      </c>
      <c r="AD685" s="159" t="str">
        <f t="shared" si="175"/>
        <v/>
      </c>
    </row>
    <row r="686" spans="1:30" s="162" customFormat="1" ht="19" customHeight="1">
      <c r="A686" s="164"/>
      <c r="B686" s="165"/>
      <c r="C686" s="143"/>
      <c r="D686" s="143"/>
      <c r="E686" s="196"/>
      <c r="F686" s="160"/>
      <c r="G686" s="160" t="str">
        <f>IFERROR(IF($F686="","",VLOOKUP($F686,'Data Mercado'!$A$7:$I$300,2,0)),"ND")</f>
      </c>
      <c r="H686" s="161" t="str">
        <f>IFERROR(IF($E686="","",IF($G686&gt;$E686,($E686/$G686)-1,"")),"")</f>
      </c>
      <c r="I686" s="159" t="str">
        <f t="shared" si="161"/>
        <v/>
      </c>
      <c r="J686" s="160" t="str">
        <f>IFERROR(IF($F686="","",VLOOKUP($F686,'Data Mercado'!$A$7:$I$300,3,0)),"ND")</f>
      </c>
      <c r="K686" s="161" t="str">
        <f>IFERROR(IF($E686="","",IF($J686&gt;$E686,($E686/$J686)-1,"")),"")</f>
      </c>
      <c r="L686" s="159" t="str">
        <f t="shared" si="163"/>
        <v/>
      </c>
      <c r="M686" s="160" t="str">
        <f>IFERROR(IF($F686="","",VLOOKUP($F686,'Data Mercado'!$A$7:$I$300,4,0)),"ND")</f>
      </c>
      <c r="N686" s="161" t="str">
        <f>IFERROR(IF($E686="","",IF($M686&gt;$E686,($E686/$M686)-1,"")),"")</f>
      </c>
      <c r="O686" s="159" t="str">
        <f t="shared" si="165"/>
        <v/>
      </c>
      <c r="P686" s="160" t="str">
        <f>IFERROR(IF($F686="","",VLOOKUP($F686,'Data Mercado'!$A$7:$I$300,5,0)),"ND")</f>
      </c>
      <c r="Q686" s="161" t="str">
        <f>IFERROR(IF($E686="","",IF($P686&gt;$E686,($E686/$P686)-1,"")),"")</f>
      </c>
      <c r="R686" s="159" t="str">
        <f t="shared" si="167"/>
        <v/>
      </c>
      <c r="S686" s="160" t="str">
        <f>IFERROR(IF($F686="","",VLOOKUP($F686,'Data Mercado'!$A$7:$I$300,6,0)),"ND")</f>
      </c>
      <c r="T686" s="161" t="str">
        <f>IFERROR(IF($E686="","",IF($S686&gt;$E686,($E686/$S686)-1,"")),"")</f>
      </c>
      <c r="U686" s="159" t="str">
        <f t="shared" si="169"/>
        <v/>
      </c>
      <c r="V686" s="160" t="str">
        <f>IFERROR(IF($F686="","",VLOOKUP($F686,'Data Mercado'!$A$7:$I$300,7,0)),"ND")</f>
      </c>
      <c r="W686" s="161" t="str">
        <f>IFERROR(IF($E686="","",IF($V686&gt;$E686,($E686/$V686)-1,"")),"")</f>
      </c>
      <c r="X686" s="159" t="str">
        <f t="shared" si="171"/>
        <v/>
      </c>
      <c r="Y686" s="160" t="str">
        <f>IFERROR(IF($F686="","",VLOOKUP($F686,'Data Mercado'!$A$7:$I$300,8,0)),"ND")</f>
      </c>
      <c r="Z686" s="161" t="str">
        <f>IFERROR(IF($E686="","",IF($Y686&gt;$E686,($E686/$Y686)-1,"")),"")</f>
      </c>
      <c r="AA686" s="159" t="str">
        <f t="shared" si="173"/>
        <v/>
      </c>
      <c r="AB686" s="160" t="str">
        <f>IFERROR(IF($F686="","",VLOOKUP($F686,'Data Mercado'!$A$7:$I$300,9,0)),"ND")</f>
      </c>
      <c r="AC686" s="161" t="str">
        <f>IFERROR(IF($E686="","",IF($AB686&gt;$E686,($E686/$AB686)-1,"")),"")</f>
      </c>
      <c r="AD686" s="159" t="str">
        <f t="shared" si="175"/>
        <v/>
      </c>
    </row>
    <row r="687" spans="1:30" s="162" customFormat="1" ht="19" customHeight="1">
      <c r="A687" s="164"/>
      <c r="B687" s="165"/>
      <c r="C687" s="143"/>
      <c r="D687" s="143"/>
      <c r="E687" s="196"/>
      <c r="F687" s="160"/>
      <c r="G687" s="160" t="str">
        <f>IFERROR(IF($F687="","",VLOOKUP($F687,'Data Mercado'!$A$7:$I$300,2,0)),"ND")</f>
      </c>
      <c r="H687" s="161" t="str">
        <f>IFERROR(IF($E687="","",IF($G687&gt;$E687,($E687/$G687)-1,"")),"")</f>
      </c>
      <c r="I687" s="159" t="str">
        <f t="shared" si="161"/>
        <v/>
      </c>
      <c r="J687" s="160" t="str">
        <f>IFERROR(IF($F687="","",VLOOKUP($F687,'Data Mercado'!$A$7:$I$300,3,0)),"ND")</f>
      </c>
      <c r="K687" s="161" t="str">
        <f>IFERROR(IF($E687="","",IF($J687&gt;$E687,($E687/$J687)-1,"")),"")</f>
      </c>
      <c r="L687" s="159" t="str">
        <f t="shared" si="163"/>
        <v/>
      </c>
      <c r="M687" s="160" t="str">
        <f>IFERROR(IF($F687="","",VLOOKUP($F687,'Data Mercado'!$A$7:$I$300,4,0)),"ND")</f>
      </c>
      <c r="N687" s="161" t="str">
        <f>IFERROR(IF($E687="","",IF($M687&gt;$E687,($E687/$M687)-1,"")),"")</f>
      </c>
      <c r="O687" s="159" t="str">
        <f t="shared" si="165"/>
        <v/>
      </c>
      <c r="P687" s="160" t="str">
        <f>IFERROR(IF($F687="","",VLOOKUP($F687,'Data Mercado'!$A$7:$I$300,5,0)),"ND")</f>
      </c>
      <c r="Q687" s="161" t="str">
        <f>IFERROR(IF($E687="","",IF($P687&gt;$E687,($E687/$P687)-1,"")),"")</f>
      </c>
      <c r="R687" s="159" t="str">
        <f t="shared" si="167"/>
        <v/>
      </c>
      <c r="S687" s="160" t="str">
        <f>IFERROR(IF($F687="","",VLOOKUP($F687,'Data Mercado'!$A$7:$I$300,6,0)),"ND")</f>
      </c>
      <c r="T687" s="161" t="str">
        <f>IFERROR(IF($E687="","",IF($S687&gt;$E687,($E687/$S687)-1,"")),"")</f>
      </c>
      <c r="U687" s="159" t="str">
        <f t="shared" si="169"/>
        <v/>
      </c>
      <c r="V687" s="160" t="str">
        <f>IFERROR(IF($F687="","",VLOOKUP($F687,'Data Mercado'!$A$7:$I$300,7,0)),"ND")</f>
      </c>
      <c r="W687" s="161" t="str">
        <f>IFERROR(IF($E687="","",IF($V687&gt;$E687,($E687/$V687)-1,"")),"")</f>
      </c>
      <c r="X687" s="159" t="str">
        <f t="shared" si="171"/>
        <v/>
      </c>
      <c r="Y687" s="160" t="str">
        <f>IFERROR(IF($F687="","",VLOOKUP($F687,'Data Mercado'!$A$7:$I$300,8,0)),"ND")</f>
      </c>
      <c r="Z687" s="161" t="str">
        <f>IFERROR(IF($E687="","",IF($Y687&gt;$E687,($E687/$Y687)-1,"")),"")</f>
      </c>
      <c r="AA687" s="159" t="str">
        <f t="shared" si="173"/>
        <v/>
      </c>
      <c r="AB687" s="160" t="str">
        <f>IFERROR(IF($F687="","",VLOOKUP($F687,'Data Mercado'!$A$7:$I$300,9,0)),"ND")</f>
      </c>
      <c r="AC687" s="161" t="str">
        <f>IFERROR(IF($E687="","",IF($AB687&gt;$E687,($E687/$AB687)-1,"")),"")</f>
      </c>
      <c r="AD687" s="159" t="str">
        <f t="shared" si="175"/>
        <v/>
      </c>
    </row>
    <row r="688" spans="1:30" s="162" customFormat="1" ht="19" customHeight="1">
      <c r="A688" s="164"/>
      <c r="B688" s="165"/>
      <c r="C688" s="143"/>
      <c r="D688" s="143"/>
      <c r="E688" s="196"/>
      <c r="F688" s="160"/>
      <c r="G688" s="160" t="str">
        <f>IFERROR(IF($F688="","",VLOOKUP($F688,'Data Mercado'!$A$7:$I$300,2,0)),"ND")</f>
      </c>
      <c r="H688" s="161" t="str">
        <f>IFERROR(IF($E688="","",IF($G688&gt;$E688,($E688/$G688)-1,"")),"")</f>
      </c>
      <c r="I688" s="159" t="str">
        <f t="shared" si="161"/>
        <v/>
      </c>
      <c r="J688" s="160" t="str">
        <f>IFERROR(IF($F688="","",VLOOKUP($F688,'Data Mercado'!$A$7:$I$300,3,0)),"ND")</f>
      </c>
      <c r="K688" s="161" t="str">
        <f>IFERROR(IF($E688="","",IF($J688&gt;$E688,($E688/$J688)-1,"")),"")</f>
      </c>
      <c r="L688" s="159" t="str">
        <f t="shared" si="163"/>
        <v/>
      </c>
      <c r="M688" s="160" t="str">
        <f>IFERROR(IF($F688="","",VLOOKUP($F688,'Data Mercado'!$A$7:$I$300,4,0)),"ND")</f>
      </c>
      <c r="N688" s="161" t="str">
        <f>IFERROR(IF($E688="","",IF($M688&gt;$E688,($E688/$M688)-1,"")),"")</f>
      </c>
      <c r="O688" s="159" t="str">
        <f t="shared" si="165"/>
        <v/>
      </c>
      <c r="P688" s="160" t="str">
        <f>IFERROR(IF($F688="","",VLOOKUP($F688,'Data Mercado'!$A$7:$I$300,5,0)),"ND")</f>
      </c>
      <c r="Q688" s="161" t="str">
        <f>IFERROR(IF($E688="","",IF($P688&gt;$E688,($E688/$P688)-1,"")),"")</f>
      </c>
      <c r="R688" s="159" t="str">
        <f t="shared" si="167"/>
        <v/>
      </c>
      <c r="S688" s="160" t="str">
        <f>IFERROR(IF($F688="","",VLOOKUP($F688,'Data Mercado'!$A$7:$I$300,6,0)),"ND")</f>
      </c>
      <c r="T688" s="161" t="str">
        <f>IFERROR(IF($E688="","",IF($S688&gt;$E688,($E688/$S688)-1,"")),"")</f>
      </c>
      <c r="U688" s="159" t="str">
        <f t="shared" si="169"/>
        <v/>
      </c>
      <c r="V688" s="160" t="str">
        <f>IFERROR(IF($F688="","",VLOOKUP($F688,'Data Mercado'!$A$7:$I$300,7,0)),"ND")</f>
      </c>
      <c r="W688" s="161" t="str">
        <f>IFERROR(IF($E688="","",IF($V688&gt;$E688,($E688/$V688)-1,"")),"")</f>
      </c>
      <c r="X688" s="159" t="str">
        <f t="shared" si="171"/>
        <v/>
      </c>
      <c r="Y688" s="160" t="str">
        <f>IFERROR(IF($F688="","",VLOOKUP($F688,'Data Mercado'!$A$7:$I$300,8,0)),"ND")</f>
      </c>
      <c r="Z688" s="161" t="str">
        <f>IFERROR(IF($E688="","",IF($Y688&gt;$E688,($E688/$Y688)-1,"")),"")</f>
      </c>
      <c r="AA688" s="159" t="str">
        <f t="shared" si="173"/>
        <v/>
      </c>
      <c r="AB688" s="160" t="str">
        <f>IFERROR(IF($F688="","",VLOOKUP($F688,'Data Mercado'!$A$7:$I$300,9,0)),"ND")</f>
      </c>
      <c r="AC688" s="161" t="str">
        <f>IFERROR(IF($E688="","",IF($AB688&gt;$E688,($E688/$AB688)-1,"")),"")</f>
      </c>
      <c r="AD688" s="159" t="str">
        <f t="shared" si="175"/>
        <v/>
      </c>
    </row>
    <row r="689" spans="1:30" s="162" customFormat="1" ht="19" customHeight="1">
      <c r="A689" s="164"/>
      <c r="B689" s="165"/>
      <c r="C689" s="143"/>
      <c r="D689" s="143"/>
      <c r="E689" s="196"/>
      <c r="F689" s="160"/>
      <c r="G689" s="160" t="str">
        <f>IFERROR(IF($F689="","",VLOOKUP($F689,'Data Mercado'!$A$7:$I$300,2,0)),"ND")</f>
      </c>
      <c r="H689" s="161" t="str">
        <f>IFERROR(IF($E689="","",IF($G689&gt;$E689,($E689/$G689)-1,"")),"")</f>
      </c>
      <c r="I689" s="159" t="str">
        <f t="shared" si="161"/>
        <v/>
      </c>
      <c r="J689" s="160" t="str">
        <f>IFERROR(IF($F689="","",VLOOKUP($F689,'Data Mercado'!$A$7:$I$300,3,0)),"ND")</f>
      </c>
      <c r="K689" s="161" t="str">
        <f>IFERROR(IF($E689="","",IF($J689&gt;$E689,($E689/$J689)-1,"")),"")</f>
      </c>
      <c r="L689" s="159" t="str">
        <f t="shared" si="163"/>
        <v/>
      </c>
      <c r="M689" s="160" t="str">
        <f>IFERROR(IF($F689="","",VLOOKUP($F689,'Data Mercado'!$A$7:$I$300,4,0)),"ND")</f>
      </c>
      <c r="N689" s="161" t="str">
        <f>IFERROR(IF($E689="","",IF($M689&gt;$E689,($E689/$M689)-1,"")),"")</f>
      </c>
      <c r="O689" s="159" t="str">
        <f t="shared" si="165"/>
        <v/>
      </c>
      <c r="P689" s="160" t="str">
        <f>IFERROR(IF($F689="","",VLOOKUP($F689,'Data Mercado'!$A$7:$I$300,5,0)),"ND")</f>
      </c>
      <c r="Q689" s="161" t="str">
        <f>IFERROR(IF($E689="","",IF($P689&gt;$E689,($E689/$P689)-1,"")),"")</f>
      </c>
      <c r="R689" s="159" t="str">
        <f t="shared" si="167"/>
        <v/>
      </c>
      <c r="S689" s="160" t="str">
        <f>IFERROR(IF($F689="","",VLOOKUP($F689,'Data Mercado'!$A$7:$I$300,6,0)),"ND")</f>
      </c>
      <c r="T689" s="161" t="str">
        <f>IFERROR(IF($E689="","",IF($S689&gt;$E689,($E689/$S689)-1,"")),"")</f>
      </c>
      <c r="U689" s="159" t="str">
        <f t="shared" si="169"/>
        <v/>
      </c>
      <c r="V689" s="160" t="str">
        <f>IFERROR(IF($F689="","",VLOOKUP($F689,'Data Mercado'!$A$7:$I$300,7,0)),"ND")</f>
      </c>
      <c r="W689" s="161" t="str">
        <f>IFERROR(IF($E689="","",IF($V689&gt;$E689,($E689/$V689)-1,"")),"")</f>
      </c>
      <c r="X689" s="159" t="str">
        <f t="shared" si="171"/>
        <v/>
      </c>
      <c r="Y689" s="160" t="str">
        <f>IFERROR(IF($F689="","",VLOOKUP($F689,'Data Mercado'!$A$7:$I$300,8,0)),"ND")</f>
      </c>
      <c r="Z689" s="161" t="str">
        <f>IFERROR(IF($E689="","",IF($Y689&gt;$E689,($E689/$Y689)-1,"")),"")</f>
      </c>
      <c r="AA689" s="159" t="str">
        <f t="shared" si="173"/>
        <v/>
      </c>
      <c r="AB689" s="160" t="str">
        <f>IFERROR(IF($F689="","",VLOOKUP($F689,'Data Mercado'!$A$7:$I$300,9,0)),"ND")</f>
      </c>
      <c r="AC689" s="161" t="str">
        <f>IFERROR(IF($E689="","",IF($AB689&gt;$E689,($E689/$AB689)-1,"")),"")</f>
      </c>
      <c r="AD689" s="159" t="str">
        <f t="shared" si="175"/>
        <v/>
      </c>
    </row>
    <row r="690" spans="1:30" s="162" customFormat="1" ht="19" customHeight="1">
      <c r="A690" s="164"/>
      <c r="B690" s="165"/>
      <c r="C690" s="143"/>
      <c r="D690" s="143"/>
      <c r="E690" s="196"/>
      <c r="F690" s="160"/>
      <c r="G690" s="160" t="str">
        <f>IFERROR(IF($F690="","",VLOOKUP($F690,'Data Mercado'!$A$7:$I$300,2,0)),"ND")</f>
      </c>
      <c r="H690" s="161" t="str">
        <f>IFERROR(IF($E690="","",IF($G690&gt;$E690,($E690/$G690)-1,"")),"")</f>
      </c>
      <c r="I690" s="159" t="str">
        <f t="shared" si="161"/>
        <v/>
      </c>
      <c r="J690" s="160" t="str">
        <f>IFERROR(IF($F690="","",VLOOKUP($F690,'Data Mercado'!$A$7:$I$300,3,0)),"ND")</f>
      </c>
      <c r="K690" s="161" t="str">
        <f>IFERROR(IF($E690="","",IF($J690&gt;$E690,($E690/$J690)-1,"")),"")</f>
      </c>
      <c r="L690" s="159" t="str">
        <f t="shared" si="163"/>
        <v/>
      </c>
      <c r="M690" s="160" t="str">
        <f>IFERROR(IF($F690="","",VLOOKUP($F690,'Data Mercado'!$A$7:$I$300,4,0)),"ND")</f>
      </c>
      <c r="N690" s="161" t="str">
        <f>IFERROR(IF($E690="","",IF($M690&gt;$E690,($E690/$M690)-1,"")),"")</f>
      </c>
      <c r="O690" s="159" t="str">
        <f t="shared" si="165"/>
        <v/>
      </c>
      <c r="P690" s="160" t="str">
        <f>IFERROR(IF($F690="","",VLOOKUP($F690,'Data Mercado'!$A$7:$I$300,5,0)),"ND")</f>
      </c>
      <c r="Q690" s="161" t="str">
        <f>IFERROR(IF($E690="","",IF($P690&gt;$E690,($E690/$P690)-1,"")),"")</f>
      </c>
      <c r="R690" s="159" t="str">
        <f t="shared" si="167"/>
        <v/>
      </c>
      <c r="S690" s="160" t="str">
        <f>IFERROR(IF($F690="","",VLOOKUP($F690,'Data Mercado'!$A$7:$I$300,6,0)),"ND")</f>
      </c>
      <c r="T690" s="161" t="str">
        <f>IFERROR(IF($E690="","",IF($S690&gt;$E690,($E690/$S690)-1,"")),"")</f>
      </c>
      <c r="U690" s="159" t="str">
        <f t="shared" si="169"/>
        <v/>
      </c>
      <c r="V690" s="160" t="str">
        <f>IFERROR(IF($F690="","",VLOOKUP($F690,'Data Mercado'!$A$7:$I$300,7,0)),"ND")</f>
      </c>
      <c r="W690" s="161" t="str">
        <f>IFERROR(IF($E690="","",IF($V690&gt;$E690,($E690/$V690)-1,"")),"")</f>
      </c>
      <c r="X690" s="159" t="str">
        <f t="shared" si="171"/>
        <v/>
      </c>
      <c r="Y690" s="160" t="str">
        <f>IFERROR(IF($F690="","",VLOOKUP($F690,'Data Mercado'!$A$7:$I$300,8,0)),"ND")</f>
      </c>
      <c r="Z690" s="161" t="str">
        <f>IFERROR(IF($E690="","",IF($Y690&gt;$E690,($E690/$Y690)-1,"")),"")</f>
      </c>
      <c r="AA690" s="159" t="str">
        <f t="shared" si="173"/>
        <v/>
      </c>
      <c r="AB690" s="160" t="str">
        <f>IFERROR(IF($F690="","",VLOOKUP($F690,'Data Mercado'!$A$7:$I$300,9,0)),"ND")</f>
      </c>
      <c r="AC690" s="161" t="str">
        <f>IFERROR(IF($E690="","",IF($AB690&gt;$E690,($E690/$AB690)-1,"")),"")</f>
      </c>
      <c r="AD690" s="159" t="str">
        <f t="shared" si="175"/>
        <v/>
      </c>
    </row>
    <row r="691" spans="1:30" s="162" customFormat="1" ht="19" customHeight="1">
      <c r="A691" s="164"/>
      <c r="B691" s="165"/>
      <c r="C691" s="143"/>
      <c r="D691" s="143"/>
      <c r="E691" s="196"/>
      <c r="F691" s="160"/>
      <c r="G691" s="160" t="str">
        <f>IFERROR(IF($F691="","",VLOOKUP($F691,'Data Mercado'!$A$7:$I$300,2,0)),"ND")</f>
      </c>
      <c r="H691" s="161" t="str">
        <f>IFERROR(IF($E691="","",IF($G691&gt;$E691,($E691/$G691)-1,"")),"")</f>
      </c>
      <c r="I691" s="159" t="str">
        <f t="shared" si="161"/>
        <v/>
      </c>
      <c r="J691" s="160" t="str">
        <f>IFERROR(IF($F691="","",VLOOKUP($F691,'Data Mercado'!$A$7:$I$300,3,0)),"ND")</f>
      </c>
      <c r="K691" s="161" t="str">
        <f>IFERROR(IF($E691="","",IF($J691&gt;$E691,($E691/$J691)-1,"")),"")</f>
      </c>
      <c r="L691" s="159" t="str">
        <f t="shared" si="163"/>
        <v/>
      </c>
      <c r="M691" s="160" t="str">
        <f>IFERROR(IF($F691="","",VLOOKUP($F691,'Data Mercado'!$A$7:$I$300,4,0)),"ND")</f>
      </c>
      <c r="N691" s="161" t="str">
        <f>IFERROR(IF($E691="","",IF($M691&gt;$E691,($E691/$M691)-1,"")),"")</f>
      </c>
      <c r="O691" s="159" t="str">
        <f t="shared" si="165"/>
        <v/>
      </c>
      <c r="P691" s="160" t="str">
        <f>IFERROR(IF($F691="","",VLOOKUP($F691,'Data Mercado'!$A$7:$I$300,5,0)),"ND")</f>
      </c>
      <c r="Q691" s="161" t="str">
        <f>IFERROR(IF($E691="","",IF($P691&gt;$E691,($E691/$P691)-1,"")),"")</f>
      </c>
      <c r="R691" s="159" t="str">
        <f t="shared" si="167"/>
        <v/>
      </c>
      <c r="S691" s="160" t="str">
        <f>IFERROR(IF($F691="","",VLOOKUP($F691,'Data Mercado'!$A$7:$I$300,6,0)),"ND")</f>
      </c>
      <c r="T691" s="161" t="str">
        <f>IFERROR(IF($E691="","",IF($S691&gt;$E691,($E691/$S691)-1,"")),"")</f>
      </c>
      <c r="U691" s="159" t="str">
        <f t="shared" si="169"/>
        <v/>
      </c>
      <c r="V691" s="160" t="str">
        <f>IFERROR(IF($F691="","",VLOOKUP($F691,'Data Mercado'!$A$7:$I$300,7,0)),"ND")</f>
      </c>
      <c r="W691" s="161" t="str">
        <f>IFERROR(IF($E691="","",IF($V691&gt;$E691,($E691/$V691)-1,"")),"")</f>
      </c>
      <c r="X691" s="159" t="str">
        <f t="shared" si="171"/>
        <v/>
      </c>
      <c r="Y691" s="160" t="str">
        <f>IFERROR(IF($F691="","",VLOOKUP($F691,'Data Mercado'!$A$7:$I$300,8,0)),"ND")</f>
      </c>
      <c r="Z691" s="161" t="str">
        <f>IFERROR(IF($E691="","",IF($Y691&gt;$E691,($E691/$Y691)-1,"")),"")</f>
      </c>
      <c r="AA691" s="159" t="str">
        <f t="shared" si="173"/>
        <v/>
      </c>
      <c r="AB691" s="160" t="str">
        <f>IFERROR(IF($F691="","",VLOOKUP($F691,'Data Mercado'!$A$7:$I$300,9,0)),"ND")</f>
      </c>
      <c r="AC691" s="161" t="str">
        <f>IFERROR(IF($E691="","",IF($AB691&gt;$E691,($E691/$AB691)-1,"")),"")</f>
      </c>
      <c r="AD691" s="159" t="str">
        <f t="shared" si="175"/>
        <v/>
      </c>
    </row>
    <row r="692" spans="1:30" s="162" customFormat="1" ht="19" customHeight="1">
      <c r="A692" s="164"/>
      <c r="B692" s="165"/>
      <c r="C692" s="143"/>
      <c r="D692" s="143"/>
      <c r="E692" s="196"/>
      <c r="F692" s="160"/>
      <c r="G692" s="160" t="str">
        <f>IFERROR(IF($F692="","",VLOOKUP($F692,'Data Mercado'!$A$7:$I$300,2,0)),"ND")</f>
      </c>
      <c r="H692" s="161" t="str">
        <f>IFERROR(IF($E692="","",IF($G692&gt;$E692,($E692/$G692)-1,"")),"")</f>
      </c>
      <c r="I692" s="159" t="str">
        <f t="shared" si="161"/>
        <v/>
      </c>
      <c r="J692" s="160" t="str">
        <f>IFERROR(IF($F692="","",VLOOKUP($F692,'Data Mercado'!$A$7:$I$300,3,0)),"ND")</f>
      </c>
      <c r="K692" s="161" t="str">
        <f>IFERROR(IF($E692="","",IF($J692&gt;$E692,($E692/$J692)-1,"")),"")</f>
      </c>
      <c r="L692" s="159" t="str">
        <f t="shared" si="163"/>
        <v/>
      </c>
      <c r="M692" s="160" t="str">
        <f>IFERROR(IF($F692="","",VLOOKUP($F692,'Data Mercado'!$A$7:$I$300,4,0)),"ND")</f>
      </c>
      <c r="N692" s="161" t="str">
        <f>IFERROR(IF($E692="","",IF($M692&gt;$E692,($E692/$M692)-1,"")),"")</f>
      </c>
      <c r="O692" s="159" t="str">
        <f t="shared" si="165"/>
        <v/>
      </c>
      <c r="P692" s="160" t="str">
        <f>IFERROR(IF($F692="","",VLOOKUP($F692,'Data Mercado'!$A$7:$I$300,5,0)),"ND")</f>
      </c>
      <c r="Q692" s="161" t="str">
        <f>IFERROR(IF($E692="","",IF($P692&gt;$E692,($E692/$P692)-1,"")),"")</f>
      </c>
      <c r="R692" s="159" t="str">
        <f t="shared" si="167"/>
        <v/>
      </c>
      <c r="S692" s="160" t="str">
        <f>IFERROR(IF($F692="","",VLOOKUP($F692,'Data Mercado'!$A$7:$I$300,6,0)),"ND")</f>
      </c>
      <c r="T692" s="161" t="str">
        <f>IFERROR(IF($E692="","",IF($S692&gt;$E692,($E692/$S692)-1,"")),"")</f>
      </c>
      <c r="U692" s="159" t="str">
        <f t="shared" si="169"/>
        <v/>
      </c>
      <c r="V692" s="160" t="str">
        <f>IFERROR(IF($F692="","",VLOOKUP($F692,'Data Mercado'!$A$7:$I$300,7,0)),"ND")</f>
      </c>
      <c r="W692" s="161" t="str">
        <f>IFERROR(IF($E692="","",IF($V692&gt;$E692,($E692/$V692)-1,"")),"")</f>
      </c>
      <c r="X692" s="159" t="str">
        <f t="shared" si="171"/>
        <v/>
      </c>
      <c r="Y692" s="160" t="str">
        <f>IFERROR(IF($F692="","",VLOOKUP($F692,'Data Mercado'!$A$7:$I$300,8,0)),"ND")</f>
      </c>
      <c r="Z692" s="161" t="str">
        <f>IFERROR(IF($E692="","",IF($Y692&gt;$E692,($E692/$Y692)-1,"")),"")</f>
      </c>
      <c r="AA692" s="159" t="str">
        <f t="shared" si="173"/>
        <v/>
      </c>
      <c r="AB692" s="160" t="str">
        <f>IFERROR(IF($F692="","",VLOOKUP($F692,'Data Mercado'!$A$7:$I$300,9,0)),"ND")</f>
      </c>
      <c r="AC692" s="161" t="str">
        <f>IFERROR(IF($E692="","",IF($AB692&gt;$E692,($E692/$AB692)-1,"")),"")</f>
      </c>
      <c r="AD692" s="159" t="str">
        <f t="shared" si="175"/>
        <v/>
      </c>
    </row>
    <row r="693" spans="1:30" s="162" customFormat="1" ht="19" customHeight="1">
      <c r="A693" s="164"/>
      <c r="B693" s="165"/>
      <c r="C693" s="143"/>
      <c r="D693" s="143"/>
      <c r="E693" s="196"/>
      <c r="F693" s="160"/>
      <c r="G693" s="160" t="str">
        <f>IFERROR(IF($F693="","",VLOOKUP($F693,'Data Mercado'!$A$7:$I$300,2,0)),"ND")</f>
      </c>
      <c r="H693" s="161" t="str">
        <f>IFERROR(IF($E693="","",IF($G693&gt;$E693,($E693/$G693)-1,"")),"")</f>
      </c>
      <c r="I693" s="159" t="str">
        <f t="shared" si="161"/>
        <v/>
      </c>
      <c r="J693" s="160" t="str">
        <f>IFERROR(IF($F693="","",VLOOKUP($F693,'Data Mercado'!$A$7:$I$300,3,0)),"ND")</f>
      </c>
      <c r="K693" s="161" t="str">
        <f>IFERROR(IF($E693="","",IF($J693&gt;$E693,($E693/$J693)-1,"")),"")</f>
      </c>
      <c r="L693" s="159" t="str">
        <f t="shared" si="163"/>
        <v/>
      </c>
      <c r="M693" s="160" t="str">
        <f>IFERROR(IF($F693="","",VLOOKUP($F693,'Data Mercado'!$A$7:$I$300,4,0)),"ND")</f>
      </c>
      <c r="N693" s="161" t="str">
        <f>IFERROR(IF($E693="","",IF($M693&gt;$E693,($E693/$M693)-1,"")),"")</f>
      </c>
      <c r="O693" s="159" t="str">
        <f t="shared" si="165"/>
        <v/>
      </c>
      <c r="P693" s="160" t="str">
        <f>IFERROR(IF($F693="","",VLOOKUP($F693,'Data Mercado'!$A$7:$I$300,5,0)),"ND")</f>
      </c>
      <c r="Q693" s="161" t="str">
        <f>IFERROR(IF($E693="","",IF($P693&gt;$E693,($E693/$P693)-1,"")),"")</f>
      </c>
      <c r="R693" s="159" t="str">
        <f t="shared" si="167"/>
        <v/>
      </c>
      <c r="S693" s="160" t="str">
        <f>IFERROR(IF($F693="","",VLOOKUP($F693,'Data Mercado'!$A$7:$I$300,6,0)),"ND")</f>
      </c>
      <c r="T693" s="161" t="str">
        <f>IFERROR(IF($E693="","",IF($S693&gt;$E693,($E693/$S693)-1,"")),"")</f>
      </c>
      <c r="U693" s="159" t="str">
        <f t="shared" si="169"/>
        <v/>
      </c>
      <c r="V693" s="160" t="str">
        <f>IFERROR(IF($F693="","",VLOOKUP($F693,'Data Mercado'!$A$7:$I$300,7,0)),"ND")</f>
      </c>
      <c r="W693" s="161" t="str">
        <f>IFERROR(IF($E693="","",IF($V693&gt;$E693,($E693/$V693)-1,"")),"")</f>
      </c>
      <c r="X693" s="159" t="str">
        <f t="shared" si="171"/>
        <v/>
      </c>
      <c r="Y693" s="160" t="str">
        <f>IFERROR(IF($F693="","",VLOOKUP($F693,'Data Mercado'!$A$7:$I$300,8,0)),"ND")</f>
      </c>
      <c r="Z693" s="161" t="str">
        <f>IFERROR(IF($E693="","",IF($Y693&gt;$E693,($E693/$Y693)-1,"")),"")</f>
      </c>
      <c r="AA693" s="159" t="str">
        <f t="shared" si="173"/>
        <v/>
      </c>
      <c r="AB693" s="160" t="str">
        <f>IFERROR(IF($F693="","",VLOOKUP($F693,'Data Mercado'!$A$7:$I$300,9,0)),"ND")</f>
      </c>
      <c r="AC693" s="161" t="str">
        <f>IFERROR(IF($E693="","",IF($AB693&gt;$E693,($E693/$AB693)-1,"")),"")</f>
      </c>
      <c r="AD693" s="159" t="str">
        <f t="shared" si="175"/>
        <v/>
      </c>
    </row>
    <row r="694" spans="1:30" s="162" customFormat="1" ht="19" customHeight="1">
      <c r="A694" s="164"/>
      <c r="B694" s="165"/>
      <c r="C694" s="143"/>
      <c r="D694" s="143"/>
      <c r="E694" s="196"/>
      <c r="F694" s="160"/>
      <c r="G694" s="160" t="str">
        <f>IFERROR(IF($F694="","",VLOOKUP($F694,'Data Mercado'!$A$7:$I$300,2,0)),"ND")</f>
      </c>
      <c r="H694" s="161" t="str">
        <f>IFERROR(IF($E694="","",IF($G694&gt;$E694,($E694/$G694)-1,"")),"")</f>
      </c>
      <c r="I694" s="159" t="str">
        <f t="shared" si="161"/>
        <v/>
      </c>
      <c r="J694" s="160" t="str">
        <f>IFERROR(IF($F694="","",VLOOKUP($F694,'Data Mercado'!$A$7:$I$300,3,0)),"ND")</f>
      </c>
      <c r="K694" s="161" t="str">
        <f>IFERROR(IF($E694="","",IF($J694&gt;$E694,($E694/$J694)-1,"")),"")</f>
      </c>
      <c r="L694" s="159" t="str">
        <f t="shared" si="163"/>
        <v/>
      </c>
      <c r="M694" s="160" t="str">
        <f>IFERROR(IF($F694="","",VLOOKUP($F694,'Data Mercado'!$A$7:$I$300,4,0)),"ND")</f>
      </c>
      <c r="N694" s="161" t="str">
        <f>IFERROR(IF($E694="","",IF($M694&gt;$E694,($E694/$M694)-1,"")),"")</f>
      </c>
      <c r="O694" s="159" t="str">
        <f t="shared" si="165"/>
        <v/>
      </c>
      <c r="P694" s="160" t="str">
        <f>IFERROR(IF($F694="","",VLOOKUP($F694,'Data Mercado'!$A$7:$I$300,5,0)),"ND")</f>
      </c>
      <c r="Q694" s="161" t="str">
        <f>IFERROR(IF($E694="","",IF($P694&gt;$E694,($E694/$P694)-1,"")),"")</f>
      </c>
      <c r="R694" s="159" t="str">
        <f t="shared" si="167"/>
        <v/>
      </c>
      <c r="S694" s="160" t="str">
        <f>IFERROR(IF($F694="","",VLOOKUP($F694,'Data Mercado'!$A$7:$I$300,6,0)),"ND")</f>
      </c>
      <c r="T694" s="161" t="str">
        <f>IFERROR(IF($E694="","",IF($S694&gt;$E694,($E694/$S694)-1,"")),"")</f>
      </c>
      <c r="U694" s="159" t="str">
        <f t="shared" si="169"/>
        <v/>
      </c>
      <c r="V694" s="160" t="str">
        <f>IFERROR(IF($F694="","",VLOOKUP($F694,'Data Mercado'!$A$7:$I$300,7,0)),"ND")</f>
      </c>
      <c r="W694" s="161" t="str">
        <f>IFERROR(IF($E694="","",IF($V694&gt;$E694,($E694/$V694)-1,"")),"")</f>
      </c>
      <c r="X694" s="159" t="str">
        <f t="shared" si="171"/>
        <v/>
      </c>
      <c r="Y694" s="160" t="str">
        <f>IFERROR(IF($F694="","",VLOOKUP($F694,'Data Mercado'!$A$7:$I$300,8,0)),"ND")</f>
      </c>
      <c r="Z694" s="161" t="str">
        <f>IFERROR(IF($E694="","",IF($Y694&gt;$E694,($E694/$Y694)-1,"")),"")</f>
      </c>
      <c r="AA694" s="159" t="str">
        <f t="shared" si="173"/>
        <v/>
      </c>
      <c r="AB694" s="160" t="str">
        <f>IFERROR(IF($F694="","",VLOOKUP($F694,'Data Mercado'!$A$7:$I$300,9,0)),"ND")</f>
      </c>
      <c r="AC694" s="161" t="str">
        <f>IFERROR(IF($E694="","",IF($AB694&gt;$E694,($E694/$AB694)-1,"")),"")</f>
      </c>
      <c r="AD694" s="159" t="str">
        <f t="shared" si="175"/>
        <v/>
      </c>
    </row>
    <row r="695" spans="1:30" s="162" customFormat="1" ht="19" customHeight="1">
      <c r="A695" s="164"/>
      <c r="B695" s="165"/>
      <c r="C695" s="143"/>
      <c r="D695" s="143"/>
      <c r="E695" s="196"/>
      <c r="F695" s="160"/>
      <c r="G695" s="160" t="str">
        <f>IFERROR(IF($F695="","",VLOOKUP($F695,'Data Mercado'!$A$7:$I$300,2,0)),"ND")</f>
      </c>
      <c r="H695" s="161" t="str">
        <f>IFERROR(IF($E695="","",IF($G695&gt;$E695,($E695/$G695)-1,"")),"")</f>
      </c>
      <c r="I695" s="159" t="str">
        <f t="shared" si="161"/>
        <v/>
      </c>
      <c r="J695" s="160" t="str">
        <f>IFERROR(IF($F695="","",VLOOKUP($F695,'Data Mercado'!$A$7:$I$300,3,0)),"ND")</f>
      </c>
      <c r="K695" s="161" t="str">
        <f>IFERROR(IF($E695="","",IF($J695&gt;$E695,($E695/$J695)-1,"")),"")</f>
      </c>
      <c r="L695" s="159" t="str">
        <f t="shared" si="163"/>
        <v/>
      </c>
      <c r="M695" s="160" t="str">
        <f>IFERROR(IF($F695="","",VLOOKUP($F695,'Data Mercado'!$A$7:$I$300,4,0)),"ND")</f>
      </c>
      <c r="N695" s="161" t="str">
        <f>IFERROR(IF($E695="","",IF($M695&gt;$E695,($E695/$M695)-1,"")),"")</f>
      </c>
      <c r="O695" s="159" t="str">
        <f t="shared" si="165"/>
        <v/>
      </c>
      <c r="P695" s="160" t="str">
        <f>IFERROR(IF($F695="","",VLOOKUP($F695,'Data Mercado'!$A$7:$I$300,5,0)),"ND")</f>
      </c>
      <c r="Q695" s="161" t="str">
        <f>IFERROR(IF($E695="","",IF($P695&gt;$E695,($E695/$P695)-1,"")),"")</f>
      </c>
      <c r="R695" s="159" t="str">
        <f t="shared" si="167"/>
        <v/>
      </c>
      <c r="S695" s="160" t="str">
        <f>IFERROR(IF($F695="","",VLOOKUP($F695,'Data Mercado'!$A$7:$I$300,6,0)),"ND")</f>
      </c>
      <c r="T695" s="161" t="str">
        <f>IFERROR(IF($E695="","",IF($S695&gt;$E695,($E695/$S695)-1,"")),"")</f>
      </c>
      <c r="U695" s="159" t="str">
        <f t="shared" si="169"/>
        <v/>
      </c>
      <c r="V695" s="160" t="str">
        <f>IFERROR(IF($F695="","",VLOOKUP($F695,'Data Mercado'!$A$7:$I$300,7,0)),"ND")</f>
      </c>
      <c r="W695" s="161" t="str">
        <f>IFERROR(IF($E695="","",IF($V695&gt;$E695,($E695/$V695)-1,"")),"")</f>
      </c>
      <c r="X695" s="159" t="str">
        <f t="shared" si="171"/>
        <v/>
      </c>
      <c r="Y695" s="160" t="str">
        <f>IFERROR(IF($F695="","",VLOOKUP($F695,'Data Mercado'!$A$7:$I$300,8,0)),"ND")</f>
      </c>
      <c r="Z695" s="161" t="str">
        <f>IFERROR(IF($E695="","",IF($Y695&gt;$E695,($E695/$Y695)-1,"")),"")</f>
      </c>
      <c r="AA695" s="159" t="str">
        <f t="shared" si="173"/>
        <v/>
      </c>
      <c r="AB695" s="160" t="str">
        <f>IFERROR(IF($F695="","",VLOOKUP($F695,'Data Mercado'!$A$7:$I$300,9,0)),"ND")</f>
      </c>
      <c r="AC695" s="161" t="str">
        <f>IFERROR(IF($E695="","",IF($AB695&gt;$E695,($E695/$AB695)-1,"")),"")</f>
      </c>
      <c r="AD695" s="159" t="str">
        <f t="shared" si="175"/>
        <v/>
      </c>
    </row>
    <row r="696" spans="1:30" s="162" customFormat="1" ht="19" customHeight="1">
      <c r="A696" s="164"/>
      <c r="B696" s="165"/>
      <c r="C696" s="143"/>
      <c r="D696" s="143"/>
      <c r="E696" s="196"/>
      <c r="F696" s="160"/>
      <c r="G696" s="160" t="str">
        <f>IFERROR(IF($F696="","",VLOOKUP($F696,'Data Mercado'!$A$7:$I$300,2,0)),"ND")</f>
      </c>
      <c r="H696" s="161" t="str">
        <f>IFERROR(IF($E696="","",IF($G696&gt;$E696,($E696/$G696)-1,"")),"")</f>
      </c>
      <c r="I696" s="159" t="str">
        <f t="shared" si="161"/>
        <v/>
      </c>
      <c r="J696" s="160" t="str">
        <f>IFERROR(IF($F696="","",VLOOKUP($F696,'Data Mercado'!$A$7:$I$300,3,0)),"ND")</f>
      </c>
      <c r="K696" s="161" t="str">
        <f>IFERROR(IF($E696="","",IF($J696&gt;$E696,($E696/$J696)-1,"")),"")</f>
      </c>
      <c r="L696" s="159" t="str">
        <f t="shared" si="163"/>
        <v/>
      </c>
      <c r="M696" s="160" t="str">
        <f>IFERROR(IF($F696="","",VLOOKUP($F696,'Data Mercado'!$A$7:$I$300,4,0)),"ND")</f>
      </c>
      <c r="N696" s="161" t="str">
        <f>IFERROR(IF($E696="","",IF($M696&gt;$E696,($E696/$M696)-1,"")),"")</f>
      </c>
      <c r="O696" s="159" t="str">
        <f t="shared" si="165"/>
        <v/>
      </c>
      <c r="P696" s="160" t="str">
        <f>IFERROR(IF($F696="","",VLOOKUP($F696,'Data Mercado'!$A$7:$I$300,5,0)),"ND")</f>
      </c>
      <c r="Q696" s="161" t="str">
        <f>IFERROR(IF($E696="","",IF($P696&gt;$E696,($E696/$P696)-1,"")),"")</f>
      </c>
      <c r="R696" s="159" t="str">
        <f t="shared" si="167"/>
        <v/>
      </c>
      <c r="S696" s="160" t="str">
        <f>IFERROR(IF($F696="","",VLOOKUP($F696,'Data Mercado'!$A$7:$I$300,6,0)),"ND")</f>
      </c>
      <c r="T696" s="161" t="str">
        <f>IFERROR(IF($E696="","",IF($S696&gt;$E696,($E696/$S696)-1,"")),"")</f>
      </c>
      <c r="U696" s="159" t="str">
        <f t="shared" si="169"/>
        <v/>
      </c>
      <c r="V696" s="160" t="str">
        <f>IFERROR(IF($F696="","",VLOOKUP($F696,'Data Mercado'!$A$7:$I$300,7,0)),"ND")</f>
      </c>
      <c r="W696" s="161" t="str">
        <f>IFERROR(IF($E696="","",IF($V696&gt;$E696,($E696/$V696)-1,"")),"")</f>
      </c>
      <c r="X696" s="159" t="str">
        <f t="shared" si="171"/>
        <v/>
      </c>
      <c r="Y696" s="160" t="str">
        <f>IFERROR(IF($F696="","",VLOOKUP($F696,'Data Mercado'!$A$7:$I$300,8,0)),"ND")</f>
      </c>
      <c r="Z696" s="161" t="str">
        <f>IFERROR(IF($E696="","",IF($Y696&gt;$E696,($E696/$Y696)-1,"")),"")</f>
      </c>
      <c r="AA696" s="159" t="str">
        <f t="shared" si="173"/>
        <v/>
      </c>
      <c r="AB696" s="160" t="str">
        <f>IFERROR(IF($F696="","",VLOOKUP($F696,'Data Mercado'!$A$7:$I$300,9,0)),"ND")</f>
      </c>
      <c r="AC696" s="161" t="str">
        <f>IFERROR(IF($E696="","",IF($AB696&gt;$E696,($E696/$AB696)-1,"")),"")</f>
      </c>
      <c r="AD696" s="159" t="str">
        <f t="shared" si="175"/>
        <v/>
      </c>
    </row>
    <row r="697" spans="1:30" s="162" customFormat="1" ht="19" customHeight="1">
      <c r="A697" s="164"/>
      <c r="B697" s="165"/>
      <c r="C697" s="143"/>
      <c r="D697" s="143"/>
      <c r="E697" s="196"/>
      <c r="F697" s="160"/>
      <c r="G697" s="160" t="str">
        <f>IFERROR(IF($F697="","",VLOOKUP($F697,'Data Mercado'!$A$7:$I$300,2,0)),"ND")</f>
      </c>
      <c r="H697" s="161" t="str">
        <f>IFERROR(IF($E697="","",IF($G697&gt;$E697,($E697/$G697)-1,"")),"")</f>
      </c>
      <c r="I697" s="159" t="str">
        <f t="shared" si="161"/>
        <v/>
      </c>
      <c r="J697" s="160" t="str">
        <f>IFERROR(IF($F697="","",VLOOKUP($F697,'Data Mercado'!$A$7:$I$300,3,0)),"ND")</f>
      </c>
      <c r="K697" s="161" t="str">
        <f>IFERROR(IF($E697="","",IF($J697&gt;$E697,($E697/$J697)-1,"")),"")</f>
      </c>
      <c r="L697" s="159" t="str">
        <f t="shared" si="163"/>
        <v/>
      </c>
      <c r="M697" s="160" t="str">
        <f>IFERROR(IF($F697="","",VLOOKUP($F697,'Data Mercado'!$A$7:$I$300,4,0)),"ND")</f>
      </c>
      <c r="N697" s="161" t="str">
        <f>IFERROR(IF($E697="","",IF($M697&gt;$E697,($E697/$M697)-1,"")),"")</f>
      </c>
      <c r="O697" s="159" t="str">
        <f t="shared" si="165"/>
        <v/>
      </c>
      <c r="P697" s="160" t="str">
        <f>IFERROR(IF($F697="","",VLOOKUP($F697,'Data Mercado'!$A$7:$I$300,5,0)),"ND")</f>
      </c>
      <c r="Q697" s="161" t="str">
        <f>IFERROR(IF($E697="","",IF($P697&gt;$E697,($E697/$P697)-1,"")),"")</f>
      </c>
      <c r="R697" s="159" t="str">
        <f t="shared" si="167"/>
        <v/>
      </c>
      <c r="S697" s="160" t="str">
        <f>IFERROR(IF($F697="","",VLOOKUP($F697,'Data Mercado'!$A$7:$I$300,6,0)),"ND")</f>
      </c>
      <c r="T697" s="161" t="str">
        <f>IFERROR(IF($E697="","",IF($S697&gt;$E697,($E697/$S697)-1,"")),"")</f>
      </c>
      <c r="U697" s="159" t="str">
        <f t="shared" si="169"/>
        <v/>
      </c>
      <c r="V697" s="160" t="str">
        <f>IFERROR(IF($F697="","",VLOOKUP($F697,'Data Mercado'!$A$7:$I$300,7,0)),"ND")</f>
      </c>
      <c r="W697" s="161" t="str">
        <f>IFERROR(IF($E697="","",IF($V697&gt;$E697,($E697/$V697)-1,"")),"")</f>
      </c>
      <c r="X697" s="159" t="str">
        <f t="shared" si="171"/>
        <v/>
      </c>
      <c r="Y697" s="160" t="str">
        <f>IFERROR(IF($F697="","",VLOOKUP($F697,'Data Mercado'!$A$7:$I$300,8,0)),"ND")</f>
      </c>
      <c r="Z697" s="161" t="str">
        <f>IFERROR(IF($E697="","",IF($Y697&gt;$E697,($E697/$Y697)-1,"")),"")</f>
      </c>
      <c r="AA697" s="159" t="str">
        <f t="shared" si="173"/>
        <v/>
      </c>
      <c r="AB697" s="160" t="str">
        <f>IFERROR(IF($F697="","",VLOOKUP($F697,'Data Mercado'!$A$7:$I$300,9,0)),"ND")</f>
      </c>
      <c r="AC697" s="161" t="str">
        <f>IFERROR(IF($E697="","",IF($AB697&gt;$E697,($E697/$AB697)-1,"")),"")</f>
      </c>
      <c r="AD697" s="159" t="str">
        <f t="shared" si="175"/>
        <v/>
      </c>
    </row>
    <row r="698" spans="1:30" s="162" customFormat="1" ht="19" customHeight="1">
      <c r="A698" s="164"/>
      <c r="B698" s="165"/>
      <c r="C698" s="143"/>
      <c r="D698" s="143"/>
      <c r="E698" s="196"/>
      <c r="F698" s="160"/>
      <c r="G698" s="160" t="str">
        <f>IFERROR(IF($F698="","",VLOOKUP($F698,'Data Mercado'!$A$7:$I$300,2,0)),"ND")</f>
      </c>
      <c r="H698" s="161" t="str">
        <f>IFERROR(IF($E698="","",IF($G698&gt;$E698,($E698/$G698)-1,"")),"")</f>
      </c>
      <c r="I698" s="159" t="str">
        <f t="shared" si="161"/>
        <v/>
      </c>
      <c r="J698" s="160" t="str">
        <f>IFERROR(IF($F698="","",VLOOKUP($F698,'Data Mercado'!$A$7:$I$300,3,0)),"ND")</f>
      </c>
      <c r="K698" s="161" t="str">
        <f>IFERROR(IF($E698="","",IF($J698&gt;$E698,($E698/$J698)-1,"")),"")</f>
      </c>
      <c r="L698" s="159" t="str">
        <f t="shared" si="163"/>
        <v/>
      </c>
      <c r="M698" s="160" t="str">
        <f>IFERROR(IF($F698="","",VLOOKUP($F698,'Data Mercado'!$A$7:$I$300,4,0)),"ND")</f>
      </c>
      <c r="N698" s="161" t="str">
        <f>IFERROR(IF($E698="","",IF($M698&gt;$E698,($E698/$M698)-1,"")),"")</f>
      </c>
      <c r="O698" s="159" t="str">
        <f t="shared" si="165"/>
        <v/>
      </c>
      <c r="P698" s="160" t="str">
        <f>IFERROR(IF($F698="","",VLOOKUP($F698,'Data Mercado'!$A$7:$I$300,5,0)),"ND")</f>
      </c>
      <c r="Q698" s="161" t="str">
        <f>IFERROR(IF($E698="","",IF($P698&gt;$E698,($E698/$P698)-1,"")),"")</f>
      </c>
      <c r="R698" s="159" t="str">
        <f t="shared" si="167"/>
        <v/>
      </c>
      <c r="S698" s="160" t="str">
        <f>IFERROR(IF($F698="","",VLOOKUP($F698,'Data Mercado'!$A$7:$I$300,6,0)),"ND")</f>
      </c>
      <c r="T698" s="161" t="str">
        <f>IFERROR(IF($E698="","",IF($S698&gt;$E698,($E698/$S698)-1,"")),"")</f>
      </c>
      <c r="U698" s="159" t="str">
        <f t="shared" si="169"/>
        <v/>
      </c>
      <c r="V698" s="160" t="str">
        <f>IFERROR(IF($F698="","",VLOOKUP($F698,'Data Mercado'!$A$7:$I$300,7,0)),"ND")</f>
      </c>
      <c r="W698" s="161" t="str">
        <f>IFERROR(IF($E698="","",IF($V698&gt;$E698,($E698/$V698)-1,"")),"")</f>
      </c>
      <c r="X698" s="159" t="str">
        <f t="shared" si="171"/>
        <v/>
      </c>
      <c r="Y698" s="160" t="str">
        <f>IFERROR(IF($F698="","",VLOOKUP($F698,'Data Mercado'!$A$7:$I$300,8,0)),"ND")</f>
      </c>
      <c r="Z698" s="161" t="str">
        <f>IFERROR(IF($E698="","",IF($Y698&gt;$E698,($E698/$Y698)-1,"")),"")</f>
      </c>
      <c r="AA698" s="159" t="str">
        <f t="shared" si="173"/>
        <v/>
      </c>
      <c r="AB698" s="160" t="str">
        <f>IFERROR(IF($F698="","",VLOOKUP($F698,'Data Mercado'!$A$7:$I$300,9,0)),"ND")</f>
      </c>
      <c r="AC698" s="161" t="str">
        <f>IFERROR(IF($E698="","",IF($AB698&gt;$E698,($E698/$AB698)-1,"")),"")</f>
      </c>
      <c r="AD698" s="159" t="str">
        <f t="shared" si="175"/>
        <v/>
      </c>
    </row>
    <row r="699" spans="1:30" s="162" customFormat="1" ht="19" customHeight="1">
      <c r="A699" s="164"/>
      <c r="B699" s="165"/>
      <c r="C699" s="143"/>
      <c r="D699" s="143"/>
      <c r="E699" s="196"/>
      <c r="F699" s="160"/>
      <c r="G699" s="160" t="str">
        <f>IFERROR(IF($F699="","",VLOOKUP($F699,'Data Mercado'!$A$7:$I$300,2,0)),"ND")</f>
      </c>
      <c r="H699" s="161" t="str">
        <f>IFERROR(IF($E699="","",IF($G699&gt;$E699,($E699/$G699)-1,"")),"")</f>
      </c>
      <c r="I699" s="159" t="str">
        <f t="shared" si="161"/>
        <v/>
      </c>
      <c r="J699" s="160" t="str">
        <f>IFERROR(IF($F699="","",VLOOKUP($F699,'Data Mercado'!$A$7:$I$300,3,0)),"ND")</f>
      </c>
      <c r="K699" s="161" t="str">
        <f>IFERROR(IF($E699="","",IF($J699&gt;$E699,($E699/$J699)-1,"")),"")</f>
      </c>
      <c r="L699" s="159" t="str">
        <f t="shared" si="163"/>
        <v/>
      </c>
      <c r="M699" s="160" t="str">
        <f>IFERROR(IF($F699="","",VLOOKUP($F699,'Data Mercado'!$A$7:$I$300,4,0)),"ND")</f>
      </c>
      <c r="N699" s="161" t="str">
        <f>IFERROR(IF($E699="","",IF($M699&gt;$E699,($E699/$M699)-1,"")),"")</f>
      </c>
      <c r="O699" s="159" t="str">
        <f t="shared" si="165"/>
        <v/>
      </c>
      <c r="P699" s="160" t="str">
        <f>IFERROR(IF($F699="","",VLOOKUP($F699,'Data Mercado'!$A$7:$I$300,5,0)),"ND")</f>
      </c>
      <c r="Q699" s="161" t="str">
        <f>IFERROR(IF($E699="","",IF($P699&gt;$E699,($E699/$P699)-1,"")),"")</f>
      </c>
      <c r="R699" s="159" t="str">
        <f t="shared" si="167"/>
        <v/>
      </c>
      <c r="S699" s="160" t="str">
        <f>IFERROR(IF($F699="","",VLOOKUP($F699,'Data Mercado'!$A$7:$I$300,6,0)),"ND")</f>
      </c>
      <c r="T699" s="161" t="str">
        <f>IFERROR(IF($E699="","",IF($S699&gt;$E699,($E699/$S699)-1,"")),"")</f>
      </c>
      <c r="U699" s="159" t="str">
        <f t="shared" si="169"/>
        <v/>
      </c>
      <c r="V699" s="160" t="str">
        <f>IFERROR(IF($F699="","",VLOOKUP($F699,'Data Mercado'!$A$7:$I$300,7,0)),"ND")</f>
      </c>
      <c r="W699" s="161" t="str">
        <f>IFERROR(IF($E699="","",IF($V699&gt;$E699,($E699/$V699)-1,"")),"")</f>
      </c>
      <c r="X699" s="159" t="str">
        <f t="shared" si="171"/>
        <v/>
      </c>
      <c r="Y699" s="160" t="str">
        <f>IFERROR(IF($F699="","",VLOOKUP($F699,'Data Mercado'!$A$7:$I$300,8,0)),"ND")</f>
      </c>
      <c r="Z699" s="161" t="str">
        <f>IFERROR(IF($E699="","",IF($Y699&gt;$E699,($E699/$Y699)-1,"")),"")</f>
      </c>
      <c r="AA699" s="159" t="str">
        <f t="shared" si="173"/>
        <v/>
      </c>
      <c r="AB699" s="160" t="str">
        <f>IFERROR(IF($F699="","",VLOOKUP($F699,'Data Mercado'!$A$7:$I$300,9,0)),"ND")</f>
      </c>
      <c r="AC699" s="161" t="str">
        <f>IFERROR(IF($E699="","",IF($AB699&gt;$E699,($E699/$AB699)-1,"")),"")</f>
      </c>
      <c r="AD699" s="159" t="str">
        <f t="shared" si="175"/>
        <v/>
      </c>
    </row>
    <row r="700" spans="1:30" s="162" customFormat="1" ht="19" customHeight="1">
      <c r="A700" s="164"/>
      <c r="B700" s="165"/>
      <c r="C700" s="143"/>
      <c r="D700" s="143"/>
      <c r="E700" s="196"/>
      <c r="F700" s="160"/>
      <c r="G700" s="160" t="str">
        <f>IFERROR(IF($F700="","",VLOOKUP($F700,'Data Mercado'!$A$7:$I$300,2,0)),"ND")</f>
      </c>
      <c r="H700" s="161" t="str">
        <f>IFERROR(IF($E700="","",IF($G700&gt;$E700,($E700/$G700)-1,"")),"")</f>
      </c>
      <c r="I700" s="159" t="str">
        <f t="shared" si="161"/>
        <v/>
      </c>
      <c r="J700" s="160" t="str">
        <f>IFERROR(IF($F700="","",VLOOKUP($F700,'Data Mercado'!$A$7:$I$300,3,0)),"ND")</f>
      </c>
      <c r="K700" s="161" t="str">
        <f>IFERROR(IF($E700="","",IF($J700&gt;$E700,($E700/$J700)-1,"")),"")</f>
      </c>
      <c r="L700" s="159" t="str">
        <f t="shared" si="163"/>
        <v/>
      </c>
      <c r="M700" s="160" t="str">
        <f>IFERROR(IF($F700="","",VLOOKUP($F700,'Data Mercado'!$A$7:$I$300,4,0)),"ND")</f>
      </c>
      <c r="N700" s="161" t="str">
        <f>IFERROR(IF($E700="","",IF($M700&gt;$E700,($E700/$M700)-1,"")),"")</f>
      </c>
      <c r="O700" s="159" t="str">
        <f t="shared" si="165"/>
        <v/>
      </c>
      <c r="P700" s="160" t="str">
        <f>IFERROR(IF($F700="","",VLOOKUP($F700,'Data Mercado'!$A$7:$I$300,5,0)),"ND")</f>
      </c>
      <c r="Q700" s="161" t="str">
        <f>IFERROR(IF($E700="","",IF($P700&gt;$E700,($E700/$P700)-1,"")),"")</f>
      </c>
      <c r="R700" s="159" t="str">
        <f t="shared" si="167"/>
        <v/>
      </c>
      <c r="S700" s="160" t="str">
        <f>IFERROR(IF($F700="","",VLOOKUP($F700,'Data Mercado'!$A$7:$I$300,6,0)),"ND")</f>
      </c>
      <c r="T700" s="161" t="str">
        <f>IFERROR(IF($E700="","",IF($S700&gt;$E700,($E700/$S700)-1,"")),"")</f>
      </c>
      <c r="U700" s="159" t="str">
        <f t="shared" si="169"/>
        <v/>
      </c>
      <c r="V700" s="160" t="str">
        <f>IFERROR(IF($F700="","",VLOOKUP($F700,'Data Mercado'!$A$7:$I$300,7,0)),"ND")</f>
      </c>
      <c r="W700" s="161" t="str">
        <f>IFERROR(IF($E700="","",IF($V700&gt;$E700,($E700/$V700)-1,"")),"")</f>
      </c>
      <c r="X700" s="159" t="str">
        <f t="shared" si="171"/>
        <v/>
      </c>
      <c r="Y700" s="160" t="str">
        <f>IFERROR(IF($F700="","",VLOOKUP($F700,'Data Mercado'!$A$7:$I$300,8,0)),"ND")</f>
      </c>
      <c r="Z700" s="161" t="str">
        <f>IFERROR(IF($E700="","",IF($Y700&gt;$E700,($E700/$Y700)-1,"")),"")</f>
      </c>
      <c r="AA700" s="159" t="str">
        <f t="shared" si="173"/>
        <v/>
      </c>
      <c r="AB700" s="160" t="str">
        <f>IFERROR(IF($F700="","",VLOOKUP($F700,'Data Mercado'!$A$7:$I$300,9,0)),"ND")</f>
      </c>
      <c r="AC700" s="161" t="str">
        <f>IFERROR(IF($E700="","",IF($AB700&gt;$E700,($E700/$AB700)-1,"")),"")</f>
      </c>
      <c r="AD700" s="159" t="str">
        <f t="shared" si="175"/>
        <v/>
      </c>
    </row>
    <row r="701" spans="1:30" s="162" customFormat="1" ht="19" customHeight="1">
      <c r="A701" s="164"/>
      <c r="B701" s="165"/>
      <c r="C701" s="143"/>
      <c r="D701" s="143"/>
      <c r="E701" s="196"/>
      <c r="F701" s="160"/>
      <c r="G701" s="160" t="str">
        <f>IFERROR(IF($F701="","",VLOOKUP($F701,'Data Mercado'!$A$7:$I$300,2,0)),"ND")</f>
      </c>
      <c r="H701" s="161" t="str">
        <f>IFERROR(IF($E701="","",IF($G701&gt;$E701,($E701/$G701)-1,"")),"")</f>
      </c>
      <c r="I701" s="159" t="str">
        <f t="shared" si="161"/>
        <v/>
      </c>
      <c r="J701" s="160" t="str">
        <f>IFERROR(IF($F701="","",VLOOKUP($F701,'Data Mercado'!$A$7:$I$300,3,0)),"ND")</f>
      </c>
      <c r="K701" s="161" t="str">
        <f>IFERROR(IF($E701="","",IF($J701&gt;$E701,($E701/$J701)-1,"")),"")</f>
      </c>
      <c r="L701" s="159" t="str">
        <f t="shared" si="163"/>
        <v/>
      </c>
      <c r="M701" s="160" t="str">
        <f>IFERROR(IF($F701="","",VLOOKUP($F701,'Data Mercado'!$A$7:$I$300,4,0)),"ND")</f>
      </c>
      <c r="N701" s="161" t="str">
        <f>IFERROR(IF($E701="","",IF($M701&gt;$E701,($E701/$M701)-1,"")),"")</f>
      </c>
      <c r="O701" s="159" t="str">
        <f t="shared" si="165"/>
        <v/>
      </c>
      <c r="P701" s="160" t="str">
        <f>IFERROR(IF($F701="","",VLOOKUP($F701,'Data Mercado'!$A$7:$I$300,5,0)),"ND")</f>
      </c>
      <c r="Q701" s="161" t="str">
        <f>IFERROR(IF($E701="","",IF($P701&gt;$E701,($E701/$P701)-1,"")),"")</f>
      </c>
      <c r="R701" s="159" t="str">
        <f t="shared" si="167"/>
        <v/>
      </c>
      <c r="S701" s="160" t="str">
        <f>IFERROR(IF($F701="","",VLOOKUP($F701,'Data Mercado'!$A$7:$I$300,6,0)),"ND")</f>
      </c>
      <c r="T701" s="161" t="str">
        <f>IFERROR(IF($E701="","",IF($S701&gt;$E701,($E701/$S701)-1,"")),"")</f>
      </c>
      <c r="U701" s="159" t="str">
        <f t="shared" si="169"/>
        <v/>
      </c>
      <c r="V701" s="160" t="str">
        <f>IFERROR(IF($F701="","",VLOOKUP($F701,'Data Mercado'!$A$7:$I$300,7,0)),"ND")</f>
      </c>
      <c r="W701" s="161" t="str">
        <f>IFERROR(IF($E701="","",IF($V701&gt;$E701,($E701/$V701)-1,"")),"")</f>
      </c>
      <c r="X701" s="159" t="str">
        <f t="shared" si="171"/>
        <v/>
      </c>
      <c r="Y701" s="160" t="str">
        <f>IFERROR(IF($F701="","",VLOOKUP($F701,'Data Mercado'!$A$7:$I$300,8,0)),"ND")</f>
      </c>
      <c r="Z701" s="161" t="str">
        <f>IFERROR(IF($E701="","",IF($Y701&gt;$E701,($E701/$Y701)-1,"")),"")</f>
      </c>
      <c r="AA701" s="159" t="str">
        <f t="shared" si="173"/>
        <v/>
      </c>
      <c r="AB701" s="160" t="str">
        <f>IFERROR(IF($F701="","",VLOOKUP($F701,'Data Mercado'!$A$7:$I$300,9,0)),"ND")</f>
      </c>
      <c r="AC701" s="161" t="str">
        <f>IFERROR(IF($E701="","",IF($AB701&gt;$E701,($E701/$AB701)-1,"")),"")</f>
      </c>
      <c r="AD701" s="159" t="str">
        <f t="shared" si="175"/>
        <v/>
      </c>
    </row>
    <row r="702" spans="1:30" s="162" customFormat="1" ht="19" customHeight="1">
      <c r="A702" s="164"/>
      <c r="B702" s="165"/>
      <c r="C702" s="143"/>
      <c r="D702" s="143"/>
      <c r="E702" s="196"/>
      <c r="F702" s="160"/>
      <c r="G702" s="160" t="str">
        <f>IFERROR(IF($F702="","",VLOOKUP($F702,'Data Mercado'!$A$7:$I$300,2,0)),"ND")</f>
      </c>
      <c r="H702" s="161" t="str">
        <f>IFERROR(IF($E702="","",IF($G702&gt;$E702,($E702/$G702)-1,"")),"")</f>
      </c>
      <c r="I702" s="159" t="str">
        <f t="shared" si="161"/>
        <v/>
      </c>
      <c r="J702" s="160" t="str">
        <f>IFERROR(IF($F702="","",VLOOKUP($F702,'Data Mercado'!$A$7:$I$300,3,0)),"ND")</f>
      </c>
      <c r="K702" s="161" t="str">
        <f>IFERROR(IF($E702="","",IF($J702&gt;$E702,($E702/$J702)-1,"")),"")</f>
      </c>
      <c r="L702" s="159" t="str">
        <f t="shared" si="163"/>
        <v/>
      </c>
      <c r="M702" s="160" t="str">
        <f>IFERROR(IF($F702="","",VLOOKUP($F702,'Data Mercado'!$A$7:$I$300,4,0)),"ND")</f>
      </c>
      <c r="N702" s="161" t="str">
        <f>IFERROR(IF($E702="","",IF($M702&gt;$E702,($E702/$M702)-1,"")),"")</f>
      </c>
      <c r="O702" s="159" t="str">
        <f t="shared" si="165"/>
        <v/>
      </c>
      <c r="P702" s="160" t="str">
        <f>IFERROR(IF($F702="","",VLOOKUP($F702,'Data Mercado'!$A$7:$I$300,5,0)),"ND")</f>
      </c>
      <c r="Q702" s="161" t="str">
        <f>IFERROR(IF($E702="","",IF($P702&gt;$E702,($E702/$P702)-1,"")),"")</f>
      </c>
      <c r="R702" s="159" t="str">
        <f t="shared" si="167"/>
        <v/>
      </c>
      <c r="S702" s="160" t="str">
        <f>IFERROR(IF($F702="","",VLOOKUP($F702,'Data Mercado'!$A$7:$I$300,6,0)),"ND")</f>
      </c>
      <c r="T702" s="161" t="str">
        <f>IFERROR(IF($E702="","",IF($S702&gt;$E702,($E702/$S702)-1,"")),"")</f>
      </c>
      <c r="U702" s="159" t="str">
        <f t="shared" si="169"/>
        <v/>
      </c>
      <c r="V702" s="160" t="str">
        <f>IFERROR(IF($F702="","",VLOOKUP($F702,'Data Mercado'!$A$7:$I$300,7,0)),"ND")</f>
      </c>
      <c r="W702" s="161" t="str">
        <f>IFERROR(IF($E702="","",IF($V702&gt;$E702,($E702/$V702)-1,"")),"")</f>
      </c>
      <c r="X702" s="159" t="str">
        <f t="shared" si="171"/>
        <v/>
      </c>
      <c r="Y702" s="160" t="str">
        <f>IFERROR(IF($F702="","",VLOOKUP($F702,'Data Mercado'!$A$7:$I$300,8,0)),"ND")</f>
      </c>
      <c r="Z702" s="161" t="str">
        <f>IFERROR(IF($E702="","",IF($Y702&gt;$E702,($E702/$Y702)-1,"")),"")</f>
      </c>
      <c r="AA702" s="159" t="str">
        <f t="shared" si="173"/>
        <v/>
      </c>
      <c r="AB702" s="160" t="str">
        <f>IFERROR(IF($F702="","",VLOOKUP($F702,'Data Mercado'!$A$7:$I$300,9,0)),"ND")</f>
      </c>
      <c r="AC702" s="161" t="str">
        <f>IFERROR(IF($E702="","",IF($AB702&gt;$E702,($E702/$AB702)-1,"")),"")</f>
      </c>
      <c r="AD702" s="159" t="str">
        <f t="shared" si="175"/>
        <v/>
      </c>
    </row>
    <row r="703" spans="1:30" s="162" customFormat="1" ht="19" customHeight="1">
      <c r="A703" s="164"/>
      <c r="B703" s="165"/>
      <c r="C703" s="143"/>
      <c r="D703" s="143"/>
      <c r="E703" s="196"/>
      <c r="F703" s="160"/>
      <c r="G703" s="160" t="str">
        <f>IFERROR(IF($F703="","",VLOOKUP($F703,'Data Mercado'!$A$7:$I$300,2,0)),"ND")</f>
      </c>
      <c r="H703" s="161" t="str">
        <f>IFERROR(IF($E703="","",IF($G703&gt;$E703,($E703/$G703)-1,"")),"")</f>
      </c>
      <c r="I703" s="159" t="str">
        <f t="shared" si="161"/>
        <v/>
      </c>
      <c r="J703" s="160" t="str">
        <f>IFERROR(IF($F703="","",VLOOKUP($F703,'Data Mercado'!$A$7:$I$300,3,0)),"ND")</f>
      </c>
      <c r="K703" s="161" t="str">
        <f>IFERROR(IF($E703="","",IF($J703&gt;$E703,($E703/$J703)-1,"")),"")</f>
      </c>
      <c r="L703" s="159" t="str">
        <f t="shared" si="163"/>
        <v/>
      </c>
      <c r="M703" s="160" t="str">
        <f>IFERROR(IF($F703="","",VLOOKUP($F703,'Data Mercado'!$A$7:$I$300,4,0)),"ND")</f>
      </c>
      <c r="N703" s="161" t="str">
        <f>IFERROR(IF($E703="","",IF($M703&gt;$E703,($E703/$M703)-1,"")),"")</f>
      </c>
      <c r="O703" s="159" t="str">
        <f t="shared" si="165"/>
        <v/>
      </c>
      <c r="P703" s="160" t="str">
        <f>IFERROR(IF($F703="","",VLOOKUP($F703,'Data Mercado'!$A$7:$I$300,5,0)),"ND")</f>
      </c>
      <c r="Q703" s="161" t="str">
        <f>IFERROR(IF($E703="","",IF($P703&gt;$E703,($E703/$P703)-1,"")),"")</f>
      </c>
      <c r="R703" s="159" t="str">
        <f t="shared" si="167"/>
        <v/>
      </c>
      <c r="S703" s="160" t="str">
        <f>IFERROR(IF($F703="","",VLOOKUP($F703,'Data Mercado'!$A$7:$I$300,6,0)),"ND")</f>
      </c>
      <c r="T703" s="161" t="str">
        <f>IFERROR(IF($E703="","",IF($S703&gt;$E703,($E703/$S703)-1,"")),"")</f>
      </c>
      <c r="U703" s="159" t="str">
        <f t="shared" si="169"/>
        <v/>
      </c>
      <c r="V703" s="160" t="str">
        <f>IFERROR(IF($F703="","",VLOOKUP($F703,'Data Mercado'!$A$7:$I$300,7,0)),"ND")</f>
      </c>
      <c r="W703" s="161" t="str">
        <f>IFERROR(IF($E703="","",IF($V703&gt;$E703,($E703/$V703)-1,"")),"")</f>
      </c>
      <c r="X703" s="159" t="str">
        <f t="shared" si="171"/>
        <v/>
      </c>
      <c r="Y703" s="160" t="str">
        <f>IFERROR(IF($F703="","",VLOOKUP($F703,'Data Mercado'!$A$7:$I$300,8,0)),"ND")</f>
      </c>
      <c r="Z703" s="161" t="str">
        <f>IFERROR(IF($E703="","",IF($Y703&gt;$E703,($E703/$Y703)-1,"")),"")</f>
      </c>
      <c r="AA703" s="159" t="str">
        <f t="shared" si="173"/>
        <v/>
      </c>
      <c r="AB703" s="160" t="str">
        <f>IFERROR(IF($F703="","",VLOOKUP($F703,'Data Mercado'!$A$7:$I$300,9,0)),"ND")</f>
      </c>
      <c r="AC703" s="161" t="str">
        <f>IFERROR(IF($E703="","",IF($AB703&gt;$E703,($E703/$AB703)-1,"")),"")</f>
      </c>
      <c r="AD703" s="159" t="str">
        <f t="shared" si="175"/>
        <v/>
      </c>
    </row>
    <row r="704" spans="1:30" s="162" customFormat="1" ht="19" customHeight="1">
      <c r="A704" s="164"/>
      <c r="B704" s="165"/>
      <c r="C704" s="143"/>
      <c r="D704" s="143"/>
      <c r="E704" s="196"/>
      <c r="F704" s="160"/>
      <c r="G704" s="160" t="str">
        <f>IFERROR(IF($F704="","",VLOOKUP($F704,'Data Mercado'!$A$7:$I$300,2,0)),"ND")</f>
      </c>
      <c r="H704" s="161" t="str">
        <f>IFERROR(IF($E704="","",IF($G704&gt;$E704,($E704/$G704)-1,"")),"")</f>
      </c>
      <c r="I704" s="159" t="str">
        <f t="shared" si="161"/>
        <v/>
      </c>
      <c r="J704" s="160" t="str">
        <f>IFERROR(IF($F704="","",VLOOKUP($F704,'Data Mercado'!$A$7:$I$300,3,0)),"ND")</f>
      </c>
      <c r="K704" s="161" t="str">
        <f>IFERROR(IF($E704="","",IF($J704&gt;$E704,($E704/$J704)-1,"")),"")</f>
      </c>
      <c r="L704" s="159" t="str">
        <f t="shared" si="163"/>
        <v/>
      </c>
      <c r="M704" s="160" t="str">
        <f>IFERROR(IF($F704="","",VLOOKUP($F704,'Data Mercado'!$A$7:$I$300,4,0)),"ND")</f>
      </c>
      <c r="N704" s="161" t="str">
        <f>IFERROR(IF($E704="","",IF($M704&gt;$E704,($E704/$M704)-1,"")),"")</f>
      </c>
      <c r="O704" s="159" t="str">
        <f t="shared" si="165"/>
        <v/>
      </c>
      <c r="P704" s="160" t="str">
        <f>IFERROR(IF($F704="","",VLOOKUP($F704,'Data Mercado'!$A$7:$I$300,5,0)),"ND")</f>
      </c>
      <c r="Q704" s="161" t="str">
        <f>IFERROR(IF($E704="","",IF($P704&gt;$E704,($E704/$P704)-1,"")),"")</f>
      </c>
      <c r="R704" s="159" t="str">
        <f t="shared" si="167"/>
        <v/>
      </c>
      <c r="S704" s="160" t="str">
        <f>IFERROR(IF($F704="","",VLOOKUP($F704,'Data Mercado'!$A$7:$I$300,6,0)),"ND")</f>
      </c>
      <c r="T704" s="161" t="str">
        <f>IFERROR(IF($E704="","",IF($S704&gt;$E704,($E704/$S704)-1,"")),"")</f>
      </c>
      <c r="U704" s="159" t="str">
        <f t="shared" si="169"/>
        <v/>
      </c>
      <c r="V704" s="160" t="str">
        <f>IFERROR(IF($F704="","",VLOOKUP($F704,'Data Mercado'!$A$7:$I$300,7,0)),"ND")</f>
      </c>
      <c r="W704" s="161" t="str">
        <f>IFERROR(IF($E704="","",IF($V704&gt;$E704,($E704/$V704)-1,"")),"")</f>
      </c>
      <c r="X704" s="159" t="str">
        <f t="shared" si="171"/>
        <v/>
      </c>
      <c r="Y704" s="160" t="str">
        <f>IFERROR(IF($F704="","",VLOOKUP($F704,'Data Mercado'!$A$7:$I$300,8,0)),"ND")</f>
      </c>
      <c r="Z704" s="161" t="str">
        <f>IFERROR(IF($E704="","",IF($Y704&gt;$E704,($E704/$Y704)-1,"")),"")</f>
      </c>
      <c r="AA704" s="159" t="str">
        <f t="shared" si="173"/>
        <v/>
      </c>
      <c r="AB704" s="160" t="str">
        <f>IFERROR(IF($F704="","",VLOOKUP($F704,'Data Mercado'!$A$7:$I$300,9,0)),"ND")</f>
      </c>
      <c r="AC704" s="161" t="str">
        <f>IFERROR(IF($E704="","",IF($AB704&gt;$E704,($E704/$AB704)-1,"")),"")</f>
      </c>
      <c r="AD704" s="159" t="str">
        <f t="shared" si="175"/>
        <v/>
      </c>
    </row>
    <row r="705" spans="1:30" s="162" customFormat="1" ht="19" customHeight="1">
      <c r="A705" s="164"/>
      <c r="B705" s="165"/>
      <c r="C705" s="143"/>
      <c r="D705" s="143"/>
      <c r="E705" s="196"/>
      <c r="F705" s="160"/>
      <c r="G705" s="160" t="str">
        <f>IFERROR(IF($F705="","",VLOOKUP($F705,'Data Mercado'!$A$7:$I$300,2,0)),"ND")</f>
      </c>
      <c r="H705" s="161" t="str">
        <f>IFERROR(IF($E705="","",IF($G705&gt;$E705,($E705/$G705)-1,"")),"")</f>
      </c>
      <c r="I705" s="159" t="str">
        <f t="shared" si="161"/>
        <v/>
      </c>
      <c r="J705" s="160" t="str">
        <f>IFERROR(IF($F705="","",VLOOKUP($F705,'Data Mercado'!$A$7:$I$300,3,0)),"ND")</f>
      </c>
      <c r="K705" s="161" t="str">
        <f>IFERROR(IF($E705="","",IF($J705&gt;$E705,($E705/$J705)-1,"")),"")</f>
      </c>
      <c r="L705" s="159" t="str">
        <f t="shared" si="163"/>
        <v/>
      </c>
      <c r="M705" s="160" t="str">
        <f>IFERROR(IF($F705="","",VLOOKUP($F705,'Data Mercado'!$A$7:$I$300,4,0)),"ND")</f>
      </c>
      <c r="N705" s="161" t="str">
        <f>IFERROR(IF($E705="","",IF($M705&gt;$E705,($E705/$M705)-1,"")),"")</f>
      </c>
      <c r="O705" s="159" t="str">
        <f t="shared" si="165"/>
        <v/>
      </c>
      <c r="P705" s="160" t="str">
        <f>IFERROR(IF($F705="","",VLOOKUP($F705,'Data Mercado'!$A$7:$I$300,5,0)),"ND")</f>
      </c>
      <c r="Q705" s="161" t="str">
        <f>IFERROR(IF($E705="","",IF($P705&gt;$E705,($E705/$P705)-1,"")),"")</f>
      </c>
      <c r="R705" s="159" t="str">
        <f t="shared" si="167"/>
        <v/>
      </c>
      <c r="S705" s="160" t="str">
        <f>IFERROR(IF($F705="","",VLOOKUP($F705,'Data Mercado'!$A$7:$I$300,6,0)),"ND")</f>
      </c>
      <c r="T705" s="161" t="str">
        <f>IFERROR(IF($E705="","",IF($S705&gt;$E705,($E705/$S705)-1,"")),"")</f>
      </c>
      <c r="U705" s="159" t="str">
        <f t="shared" si="169"/>
        <v/>
      </c>
      <c r="V705" s="160" t="str">
        <f>IFERROR(IF($F705="","",VLOOKUP($F705,'Data Mercado'!$A$7:$I$300,7,0)),"ND")</f>
      </c>
      <c r="W705" s="161" t="str">
        <f>IFERROR(IF($E705="","",IF($V705&gt;$E705,($E705/$V705)-1,"")),"")</f>
      </c>
      <c r="X705" s="159" t="str">
        <f t="shared" si="171"/>
        <v/>
      </c>
      <c r="Y705" s="160" t="str">
        <f>IFERROR(IF($F705="","",VLOOKUP($F705,'Data Mercado'!$A$7:$I$300,8,0)),"ND")</f>
      </c>
      <c r="Z705" s="161" t="str">
        <f>IFERROR(IF($E705="","",IF($Y705&gt;$E705,($E705/$Y705)-1,"")),"")</f>
      </c>
      <c r="AA705" s="159" t="str">
        <f t="shared" si="173"/>
        <v/>
      </c>
      <c r="AB705" s="160" t="str">
        <f>IFERROR(IF($F705="","",VLOOKUP($F705,'Data Mercado'!$A$7:$I$300,9,0)),"ND")</f>
      </c>
      <c r="AC705" s="161" t="str">
        <f>IFERROR(IF($E705="","",IF($AB705&gt;$E705,($E705/$AB705)-1,"")),"")</f>
      </c>
      <c r="AD705" s="159" t="str">
        <f t="shared" si="175"/>
        <v/>
      </c>
    </row>
    <row r="706" spans="1:30" s="162" customFormat="1" ht="19" customHeight="1">
      <c r="A706" s="164"/>
      <c r="B706" s="165"/>
      <c r="C706" s="143"/>
      <c r="D706" s="143"/>
      <c r="E706" s="196"/>
      <c r="F706" s="160"/>
      <c r="G706" s="160" t="str">
        <f>IFERROR(IF($F706="","",VLOOKUP($F706,'Data Mercado'!$A$7:$I$300,2,0)),"ND")</f>
      </c>
      <c r="H706" s="161" t="str">
        <f>IFERROR(IF($E706="","",IF($G706&gt;$E706,($E706/$G706)-1,"")),"")</f>
      </c>
      <c r="I706" s="159" t="str">
        <f t="shared" si="161"/>
        <v/>
      </c>
      <c r="J706" s="160" t="str">
        <f>IFERROR(IF($F706="","",VLOOKUP($F706,'Data Mercado'!$A$7:$I$300,3,0)),"ND")</f>
      </c>
      <c r="K706" s="161" t="str">
        <f>IFERROR(IF($E706="","",IF($J706&gt;$E706,($E706/$J706)-1,"")),"")</f>
      </c>
      <c r="L706" s="159" t="str">
        <f t="shared" si="163"/>
        <v/>
      </c>
      <c r="M706" s="160" t="str">
        <f>IFERROR(IF($F706="","",VLOOKUP($F706,'Data Mercado'!$A$7:$I$300,4,0)),"ND")</f>
      </c>
      <c r="N706" s="161" t="str">
        <f>IFERROR(IF($E706="","",IF($M706&gt;$E706,($E706/$M706)-1,"")),"")</f>
      </c>
      <c r="O706" s="159" t="str">
        <f t="shared" si="165"/>
        <v/>
      </c>
      <c r="P706" s="160" t="str">
        <f>IFERROR(IF($F706="","",VLOOKUP($F706,'Data Mercado'!$A$7:$I$300,5,0)),"ND")</f>
      </c>
      <c r="Q706" s="161" t="str">
        <f>IFERROR(IF($E706="","",IF($P706&gt;$E706,($E706/$P706)-1,"")),"")</f>
      </c>
      <c r="R706" s="159" t="str">
        <f t="shared" si="167"/>
        <v/>
      </c>
      <c r="S706" s="160" t="str">
        <f>IFERROR(IF($F706="","",VLOOKUP($F706,'Data Mercado'!$A$7:$I$300,6,0)),"ND")</f>
      </c>
      <c r="T706" s="161" t="str">
        <f>IFERROR(IF($E706="","",IF($S706&gt;$E706,($E706/$S706)-1,"")),"")</f>
      </c>
      <c r="U706" s="159" t="str">
        <f t="shared" si="169"/>
        <v/>
      </c>
      <c r="V706" s="160" t="str">
        <f>IFERROR(IF($F706="","",VLOOKUP($F706,'Data Mercado'!$A$7:$I$300,7,0)),"ND")</f>
      </c>
      <c r="W706" s="161" t="str">
        <f>IFERROR(IF($E706="","",IF($V706&gt;$E706,($E706/$V706)-1,"")),"")</f>
      </c>
      <c r="X706" s="159" t="str">
        <f t="shared" si="171"/>
        <v/>
      </c>
      <c r="Y706" s="160" t="str">
        <f>IFERROR(IF($F706="","",VLOOKUP($F706,'Data Mercado'!$A$7:$I$300,8,0)),"ND")</f>
      </c>
      <c r="Z706" s="161" t="str">
        <f>IFERROR(IF($E706="","",IF($Y706&gt;$E706,($E706/$Y706)-1,"")),"")</f>
      </c>
      <c r="AA706" s="159" t="str">
        <f t="shared" si="173"/>
        <v/>
      </c>
      <c r="AB706" s="160" t="str">
        <f>IFERROR(IF($F706="","",VLOOKUP($F706,'Data Mercado'!$A$7:$I$300,9,0)),"ND")</f>
      </c>
      <c r="AC706" s="161" t="str">
        <f>IFERROR(IF($E706="","",IF($AB706&gt;$E706,($E706/$AB706)-1,"")),"")</f>
      </c>
      <c r="AD706" s="159" t="str">
        <f t="shared" si="175"/>
        <v/>
      </c>
    </row>
    <row r="707" spans="1:30" s="162" customFormat="1" ht="19" customHeight="1">
      <c r="A707" s="164"/>
      <c r="B707" s="165"/>
      <c r="C707" s="143"/>
      <c r="D707" s="143"/>
      <c r="E707" s="196"/>
      <c r="F707" s="160"/>
      <c r="G707" s="160" t="str">
        <f>IFERROR(IF($F707="","",VLOOKUP($F707,'Data Mercado'!$A$7:$I$300,2,0)),"ND")</f>
      </c>
      <c r="H707" s="161" t="str">
        <f>IFERROR(IF($E707="","",IF($G707&gt;$E707,($E707/$G707)-1,"")),"")</f>
      </c>
      <c r="I707" s="159" t="str">
        <f t="shared" si="161"/>
        <v/>
      </c>
      <c r="J707" s="160" t="str">
        <f>IFERROR(IF($F707="","",VLOOKUP($F707,'Data Mercado'!$A$7:$I$300,3,0)),"ND")</f>
      </c>
      <c r="K707" s="161" t="str">
        <f>IFERROR(IF($E707="","",IF($J707&gt;$E707,($E707/$J707)-1,"")),"")</f>
      </c>
      <c r="L707" s="159" t="str">
        <f t="shared" si="163"/>
        <v/>
      </c>
      <c r="M707" s="160" t="str">
        <f>IFERROR(IF($F707="","",VLOOKUP($F707,'Data Mercado'!$A$7:$I$300,4,0)),"ND")</f>
      </c>
      <c r="N707" s="161" t="str">
        <f>IFERROR(IF($E707="","",IF($M707&gt;$E707,($E707/$M707)-1,"")),"")</f>
      </c>
      <c r="O707" s="159" t="str">
        <f t="shared" si="165"/>
        <v/>
      </c>
      <c r="P707" s="160" t="str">
        <f>IFERROR(IF($F707="","",VLOOKUP($F707,'Data Mercado'!$A$7:$I$300,5,0)),"ND")</f>
      </c>
      <c r="Q707" s="161" t="str">
        <f>IFERROR(IF($E707="","",IF($P707&gt;$E707,($E707/$P707)-1,"")),"")</f>
      </c>
      <c r="R707" s="159" t="str">
        <f t="shared" si="167"/>
        <v/>
      </c>
      <c r="S707" s="160" t="str">
        <f>IFERROR(IF($F707="","",VLOOKUP($F707,'Data Mercado'!$A$7:$I$300,6,0)),"ND")</f>
      </c>
      <c r="T707" s="161" t="str">
        <f>IFERROR(IF($E707="","",IF($S707&gt;$E707,($E707/$S707)-1,"")),"")</f>
      </c>
      <c r="U707" s="159" t="str">
        <f t="shared" si="169"/>
        <v/>
      </c>
      <c r="V707" s="160" t="str">
        <f>IFERROR(IF($F707="","",VLOOKUP($F707,'Data Mercado'!$A$7:$I$300,7,0)),"ND")</f>
      </c>
      <c r="W707" s="161" t="str">
        <f>IFERROR(IF($E707="","",IF($V707&gt;$E707,($E707/$V707)-1,"")),"")</f>
      </c>
      <c r="X707" s="159" t="str">
        <f t="shared" si="171"/>
        <v/>
      </c>
      <c r="Y707" s="160" t="str">
        <f>IFERROR(IF($F707="","",VLOOKUP($F707,'Data Mercado'!$A$7:$I$300,8,0)),"ND")</f>
      </c>
      <c r="Z707" s="161" t="str">
        <f>IFERROR(IF($E707="","",IF($Y707&gt;$E707,($E707/$Y707)-1,"")),"")</f>
      </c>
      <c r="AA707" s="159" t="str">
        <f t="shared" si="173"/>
        <v/>
      </c>
      <c r="AB707" s="160" t="str">
        <f>IFERROR(IF($F707="","",VLOOKUP($F707,'Data Mercado'!$A$7:$I$300,9,0)),"ND")</f>
      </c>
      <c r="AC707" s="161" t="str">
        <f>IFERROR(IF($E707="","",IF($AB707&gt;$E707,($E707/$AB707)-1,"")),"")</f>
      </c>
      <c r="AD707" s="159" t="str">
        <f t="shared" si="175"/>
        <v/>
      </c>
    </row>
    <row r="708" spans="1:30" s="162" customFormat="1" ht="19" customHeight="1">
      <c r="A708" s="164"/>
      <c r="B708" s="165"/>
      <c r="C708" s="143"/>
      <c r="D708" s="143"/>
      <c r="E708" s="196"/>
      <c r="F708" s="160"/>
      <c r="G708" s="160" t="str">
        <f>IFERROR(IF($F708="","",VLOOKUP($F708,'Data Mercado'!$A$7:$I$300,2,0)),"ND")</f>
      </c>
      <c r="H708" s="161" t="str">
        <f>IFERROR(IF($E708="","",IF($G708&gt;$E708,($E708/$G708)-1,"")),"")</f>
      </c>
      <c r="I708" s="159" t="str">
        <f t="shared" si="161"/>
        <v/>
      </c>
      <c r="J708" s="160" t="str">
        <f>IFERROR(IF($F708="","",VLOOKUP($F708,'Data Mercado'!$A$7:$I$300,3,0)),"ND")</f>
      </c>
      <c r="K708" s="161" t="str">
        <f>IFERROR(IF($E708="","",IF($J708&gt;$E708,($E708/$J708)-1,"")),"")</f>
      </c>
      <c r="L708" s="159" t="str">
        <f t="shared" si="163"/>
        <v/>
      </c>
      <c r="M708" s="160" t="str">
        <f>IFERROR(IF($F708="","",VLOOKUP($F708,'Data Mercado'!$A$7:$I$300,4,0)),"ND")</f>
      </c>
      <c r="N708" s="161" t="str">
        <f>IFERROR(IF($E708="","",IF($M708&gt;$E708,($E708/$M708)-1,"")),"")</f>
      </c>
      <c r="O708" s="159" t="str">
        <f t="shared" si="165"/>
        <v/>
      </c>
      <c r="P708" s="160" t="str">
        <f>IFERROR(IF($F708="","",VLOOKUP($F708,'Data Mercado'!$A$7:$I$300,5,0)),"ND")</f>
      </c>
      <c r="Q708" s="161" t="str">
        <f>IFERROR(IF($E708="","",IF($P708&gt;$E708,($E708/$P708)-1,"")),"")</f>
      </c>
      <c r="R708" s="159" t="str">
        <f t="shared" si="167"/>
        <v/>
      </c>
      <c r="S708" s="160" t="str">
        <f>IFERROR(IF($F708="","",VLOOKUP($F708,'Data Mercado'!$A$7:$I$300,6,0)),"ND")</f>
      </c>
      <c r="T708" s="161" t="str">
        <f>IFERROR(IF($E708="","",IF($S708&gt;$E708,($E708/$S708)-1,"")),"")</f>
      </c>
      <c r="U708" s="159" t="str">
        <f t="shared" si="169"/>
        <v/>
      </c>
      <c r="V708" s="160" t="str">
        <f>IFERROR(IF($F708="","",VLOOKUP($F708,'Data Mercado'!$A$7:$I$300,7,0)),"ND")</f>
      </c>
      <c r="W708" s="161" t="str">
        <f>IFERROR(IF($E708="","",IF($V708&gt;$E708,($E708/$V708)-1,"")),"")</f>
      </c>
      <c r="X708" s="159" t="str">
        <f t="shared" si="171"/>
        <v/>
      </c>
      <c r="Y708" s="160" t="str">
        <f>IFERROR(IF($F708="","",VLOOKUP($F708,'Data Mercado'!$A$7:$I$300,8,0)),"ND")</f>
      </c>
      <c r="Z708" s="161" t="str">
        <f>IFERROR(IF($E708="","",IF($Y708&gt;$E708,($E708/$Y708)-1,"")),"")</f>
      </c>
      <c r="AA708" s="159" t="str">
        <f t="shared" si="173"/>
        <v/>
      </c>
      <c r="AB708" s="160" t="str">
        <f>IFERROR(IF($F708="","",VLOOKUP($F708,'Data Mercado'!$A$7:$I$300,9,0)),"ND")</f>
      </c>
      <c r="AC708" s="161" t="str">
        <f>IFERROR(IF($E708="","",IF($AB708&gt;$E708,($E708/$AB708)-1,"")),"")</f>
      </c>
      <c r="AD708" s="159" t="str">
        <f t="shared" si="175"/>
        <v/>
      </c>
    </row>
    <row r="709" spans="1:30" s="162" customFormat="1" ht="19" customHeight="1">
      <c r="A709" s="164"/>
      <c r="B709" s="165"/>
      <c r="C709" s="143"/>
      <c r="D709" s="143"/>
      <c r="E709" s="196"/>
      <c r="F709" s="160"/>
      <c r="G709" s="160" t="str">
        <f>IFERROR(IF($F709="","",VLOOKUP($F709,'Data Mercado'!$A$7:$I$300,2,0)),"ND")</f>
      </c>
      <c r="H709" s="161" t="str">
        <f>IFERROR(IF($E709="","",IF($G709&gt;$E709,($E709/$G709)-1,"")),"")</f>
      </c>
      <c r="I709" s="159" t="str">
        <f t="shared" si="161"/>
        <v/>
      </c>
      <c r="J709" s="160" t="str">
        <f>IFERROR(IF($F709="","",VLOOKUP($F709,'Data Mercado'!$A$7:$I$300,3,0)),"ND")</f>
      </c>
      <c r="K709" s="161" t="str">
        <f>IFERROR(IF($E709="","",IF($J709&gt;$E709,($E709/$J709)-1,"")),"")</f>
      </c>
      <c r="L709" s="159" t="str">
        <f t="shared" si="163"/>
        <v/>
      </c>
      <c r="M709" s="160" t="str">
        <f>IFERROR(IF($F709="","",VLOOKUP($F709,'Data Mercado'!$A$7:$I$300,4,0)),"ND")</f>
      </c>
      <c r="N709" s="161" t="str">
        <f>IFERROR(IF($E709="","",IF($M709&gt;$E709,($E709/$M709)-1,"")),"")</f>
      </c>
      <c r="O709" s="159" t="str">
        <f t="shared" si="165"/>
        <v/>
      </c>
      <c r="P709" s="160" t="str">
        <f>IFERROR(IF($F709="","",VLOOKUP($F709,'Data Mercado'!$A$7:$I$300,5,0)),"ND")</f>
      </c>
      <c r="Q709" s="161" t="str">
        <f>IFERROR(IF($E709="","",IF($P709&gt;$E709,($E709/$P709)-1,"")),"")</f>
      </c>
      <c r="R709" s="159" t="str">
        <f t="shared" si="167"/>
        <v/>
      </c>
      <c r="S709" s="160" t="str">
        <f>IFERROR(IF($F709="","",VLOOKUP($F709,'Data Mercado'!$A$7:$I$300,6,0)),"ND")</f>
      </c>
      <c r="T709" s="161" t="str">
        <f>IFERROR(IF($E709="","",IF($S709&gt;$E709,($E709/$S709)-1,"")),"")</f>
      </c>
      <c r="U709" s="159" t="str">
        <f t="shared" si="169"/>
        <v/>
      </c>
      <c r="V709" s="160" t="str">
        <f>IFERROR(IF($F709="","",VLOOKUP($F709,'Data Mercado'!$A$7:$I$300,7,0)),"ND")</f>
      </c>
      <c r="W709" s="161" t="str">
        <f>IFERROR(IF($E709="","",IF($V709&gt;$E709,($E709/$V709)-1,"")),"")</f>
      </c>
      <c r="X709" s="159" t="str">
        <f t="shared" si="171"/>
        <v/>
      </c>
      <c r="Y709" s="160" t="str">
        <f>IFERROR(IF($F709="","",VLOOKUP($F709,'Data Mercado'!$A$7:$I$300,8,0)),"ND")</f>
      </c>
      <c r="Z709" s="161" t="str">
        <f>IFERROR(IF($E709="","",IF($Y709&gt;$E709,($E709/$Y709)-1,"")),"")</f>
      </c>
      <c r="AA709" s="159" t="str">
        <f t="shared" si="173"/>
        <v/>
      </c>
      <c r="AB709" s="160" t="str">
        <f>IFERROR(IF($F709="","",VLOOKUP($F709,'Data Mercado'!$A$7:$I$300,9,0)),"ND")</f>
      </c>
      <c r="AC709" s="161" t="str">
        <f>IFERROR(IF($E709="","",IF($AB709&gt;$E709,($E709/$AB709)-1,"")),"")</f>
      </c>
      <c r="AD709" s="159" t="str">
        <f t="shared" si="175"/>
        <v/>
      </c>
    </row>
    <row r="710" spans="1:30" s="162" customFormat="1" ht="19" customHeight="1">
      <c r="A710" s="164"/>
      <c r="B710" s="165"/>
      <c r="C710" s="143"/>
      <c r="D710" s="143"/>
      <c r="E710" s="196"/>
      <c r="F710" s="160"/>
      <c r="G710" s="160" t="str">
        <f>IFERROR(IF($F710="","",VLOOKUP($F710,'Data Mercado'!$A$7:$I$300,2,0)),"ND")</f>
      </c>
      <c r="H710" s="161" t="str">
        <f>IFERROR(IF($E710="","",IF($G710&gt;$E710,($E710/$G710)-1,"")),"")</f>
      </c>
      <c r="I710" s="159" t="str">
        <f t="shared" si="161"/>
        <v/>
      </c>
      <c r="J710" s="160" t="str">
        <f>IFERROR(IF($F710="","",VLOOKUP($F710,'Data Mercado'!$A$7:$I$300,3,0)),"ND")</f>
      </c>
      <c r="K710" s="161" t="str">
        <f>IFERROR(IF($E710="","",IF($J710&gt;$E710,($E710/$J710)-1,"")),"")</f>
      </c>
      <c r="L710" s="159" t="str">
        <f t="shared" si="163"/>
        <v/>
      </c>
      <c r="M710" s="160" t="str">
        <f>IFERROR(IF($F710="","",VLOOKUP($F710,'Data Mercado'!$A$7:$I$300,4,0)),"ND")</f>
      </c>
      <c r="N710" s="161" t="str">
        <f>IFERROR(IF($E710="","",IF($M710&gt;$E710,($E710/$M710)-1,"")),"")</f>
      </c>
      <c r="O710" s="159" t="str">
        <f t="shared" si="165"/>
        <v/>
      </c>
      <c r="P710" s="160" t="str">
        <f>IFERROR(IF($F710="","",VLOOKUP($F710,'Data Mercado'!$A$7:$I$300,5,0)),"ND")</f>
      </c>
      <c r="Q710" s="161" t="str">
        <f>IFERROR(IF($E710="","",IF($P710&gt;$E710,($E710/$P710)-1,"")),"")</f>
      </c>
      <c r="R710" s="159" t="str">
        <f t="shared" si="167"/>
        <v/>
      </c>
      <c r="S710" s="160" t="str">
        <f>IFERROR(IF($F710="","",VLOOKUP($F710,'Data Mercado'!$A$7:$I$300,6,0)),"ND")</f>
      </c>
      <c r="T710" s="161" t="str">
        <f>IFERROR(IF($E710="","",IF($S710&gt;$E710,($E710/$S710)-1,"")),"")</f>
      </c>
      <c r="U710" s="159" t="str">
        <f t="shared" si="169"/>
        <v/>
      </c>
      <c r="V710" s="160" t="str">
        <f>IFERROR(IF($F710="","",VLOOKUP($F710,'Data Mercado'!$A$7:$I$300,7,0)),"ND")</f>
      </c>
      <c r="W710" s="161" t="str">
        <f>IFERROR(IF($E710="","",IF($V710&gt;$E710,($E710/$V710)-1,"")),"")</f>
      </c>
      <c r="X710" s="159" t="str">
        <f t="shared" si="171"/>
        <v/>
      </c>
      <c r="Y710" s="160" t="str">
        <f>IFERROR(IF($F710="","",VLOOKUP($F710,'Data Mercado'!$A$7:$I$300,8,0)),"ND")</f>
      </c>
      <c r="Z710" s="161" t="str">
        <f>IFERROR(IF($E710="","",IF($Y710&gt;$E710,($E710/$Y710)-1,"")),"")</f>
      </c>
      <c r="AA710" s="159" t="str">
        <f t="shared" si="173"/>
        <v/>
      </c>
      <c r="AB710" s="160" t="str">
        <f>IFERROR(IF($F710="","",VLOOKUP($F710,'Data Mercado'!$A$7:$I$300,9,0)),"ND")</f>
      </c>
      <c r="AC710" s="161" t="str">
        <f>IFERROR(IF($E710="","",IF($AB710&gt;$E710,($E710/$AB710)-1,"")),"")</f>
      </c>
      <c r="AD710" s="159" t="str">
        <f t="shared" si="175"/>
        <v/>
      </c>
    </row>
    <row r="711" spans="1:30" s="162" customFormat="1" ht="19" customHeight="1">
      <c r="A711" s="164"/>
      <c r="B711" s="165"/>
      <c r="C711" s="143"/>
      <c r="D711" s="143"/>
      <c r="E711" s="196"/>
      <c r="F711" s="160"/>
      <c r="G711" s="160" t="str">
        <f>IFERROR(IF($F711="","",VLOOKUP($F711,'Data Mercado'!$A$7:$I$300,2,0)),"ND")</f>
      </c>
      <c r="H711" s="161" t="str">
        <f>IFERROR(IF($E711="","",IF($G711&gt;$E711,($E711/$G711)-1,"")),"")</f>
      </c>
      <c r="I711" s="159" t="str">
        <f t="shared" si="161"/>
        <v/>
      </c>
      <c r="J711" s="160" t="str">
        <f>IFERROR(IF($F711="","",VLOOKUP($F711,'Data Mercado'!$A$7:$I$300,3,0)),"ND")</f>
      </c>
      <c r="K711" s="161" t="str">
        <f>IFERROR(IF($E711="","",IF($J711&gt;$E711,($E711/$J711)-1,"")),"")</f>
      </c>
      <c r="L711" s="159" t="str">
        <f t="shared" si="163"/>
        <v/>
      </c>
      <c r="M711" s="160" t="str">
        <f>IFERROR(IF($F711="","",VLOOKUP($F711,'Data Mercado'!$A$7:$I$300,4,0)),"ND")</f>
      </c>
      <c r="N711" s="161" t="str">
        <f>IFERROR(IF($E711="","",IF($M711&gt;$E711,($E711/$M711)-1,"")),"")</f>
      </c>
      <c r="O711" s="159" t="str">
        <f t="shared" si="165"/>
        <v/>
      </c>
      <c r="P711" s="160" t="str">
        <f>IFERROR(IF($F711="","",VLOOKUP($F711,'Data Mercado'!$A$7:$I$300,5,0)),"ND")</f>
      </c>
      <c r="Q711" s="161" t="str">
        <f>IFERROR(IF($E711="","",IF($P711&gt;$E711,($E711/$P711)-1,"")),"")</f>
      </c>
      <c r="R711" s="159" t="str">
        <f t="shared" si="167"/>
        <v/>
      </c>
      <c r="S711" s="160" t="str">
        <f>IFERROR(IF($F711="","",VLOOKUP($F711,'Data Mercado'!$A$7:$I$300,6,0)),"ND")</f>
      </c>
      <c r="T711" s="161" t="str">
        <f>IFERROR(IF($E711="","",IF($S711&gt;$E711,($E711/$S711)-1,"")),"")</f>
      </c>
      <c r="U711" s="159" t="str">
        <f t="shared" si="169"/>
        <v/>
      </c>
      <c r="V711" s="160" t="str">
        <f>IFERROR(IF($F711="","",VLOOKUP($F711,'Data Mercado'!$A$7:$I$300,7,0)),"ND")</f>
      </c>
      <c r="W711" s="161" t="str">
        <f>IFERROR(IF($E711="","",IF($V711&gt;$E711,($E711/$V711)-1,"")),"")</f>
      </c>
      <c r="X711" s="159" t="str">
        <f t="shared" si="171"/>
        <v/>
      </c>
      <c r="Y711" s="160" t="str">
        <f>IFERROR(IF($F711="","",VLOOKUP($F711,'Data Mercado'!$A$7:$I$300,8,0)),"ND")</f>
      </c>
      <c r="Z711" s="161" t="str">
        <f>IFERROR(IF($E711="","",IF($Y711&gt;$E711,($E711/$Y711)-1,"")),"")</f>
      </c>
      <c r="AA711" s="159" t="str">
        <f t="shared" si="173"/>
        <v/>
      </c>
      <c r="AB711" s="160" t="str">
        <f>IFERROR(IF($F711="","",VLOOKUP($F711,'Data Mercado'!$A$7:$I$300,9,0)),"ND")</f>
      </c>
      <c r="AC711" s="161" t="str">
        <f>IFERROR(IF($E711="","",IF($AB711&gt;$E711,($E711/$AB711)-1,"")),"")</f>
      </c>
      <c r="AD711" s="159" t="str">
        <f t="shared" si="175"/>
        <v/>
      </c>
    </row>
    <row r="712" spans="1:30" s="162" customFormat="1" ht="19" customHeight="1">
      <c r="A712" s="164"/>
      <c r="B712" s="165"/>
      <c r="C712" s="143"/>
      <c r="D712" s="143"/>
      <c r="E712" s="196"/>
      <c r="F712" s="160"/>
      <c r="G712" s="160" t="str">
        <f>IFERROR(IF($F712="","",VLOOKUP($F712,'Data Mercado'!$A$7:$I$300,2,0)),"ND")</f>
      </c>
      <c r="H712" s="161" t="str">
        <f>IFERROR(IF($E712="","",IF($G712&gt;$E712,($E712/$G712)-1,"")),"")</f>
      </c>
      <c r="I712" s="159" t="str">
        <f t="shared" si="161"/>
        <v/>
      </c>
      <c r="J712" s="160" t="str">
        <f>IFERROR(IF($F712="","",VLOOKUP($F712,'Data Mercado'!$A$7:$I$300,3,0)),"ND")</f>
      </c>
      <c r="K712" s="161" t="str">
        <f>IFERROR(IF($E712="","",IF($J712&gt;$E712,($E712/$J712)-1,"")),"")</f>
      </c>
      <c r="L712" s="159" t="str">
        <f t="shared" si="163"/>
        <v/>
      </c>
      <c r="M712" s="160" t="str">
        <f>IFERROR(IF($F712="","",VLOOKUP($F712,'Data Mercado'!$A$7:$I$300,4,0)),"ND")</f>
      </c>
      <c r="N712" s="161" t="str">
        <f>IFERROR(IF($E712="","",IF($M712&gt;$E712,($E712/$M712)-1,"")),"")</f>
      </c>
      <c r="O712" s="159" t="str">
        <f t="shared" si="165"/>
        <v/>
      </c>
      <c r="P712" s="160" t="str">
        <f>IFERROR(IF($F712="","",VLOOKUP($F712,'Data Mercado'!$A$7:$I$300,5,0)),"ND")</f>
      </c>
      <c r="Q712" s="161" t="str">
        <f>IFERROR(IF($E712="","",IF($P712&gt;$E712,($E712/$P712)-1,"")),"")</f>
      </c>
      <c r="R712" s="159" t="str">
        <f t="shared" si="167"/>
        <v/>
      </c>
      <c r="S712" s="160" t="str">
        <f>IFERROR(IF($F712="","",VLOOKUP($F712,'Data Mercado'!$A$7:$I$300,6,0)),"ND")</f>
      </c>
      <c r="T712" s="161" t="str">
        <f>IFERROR(IF($E712="","",IF($S712&gt;$E712,($E712/$S712)-1,"")),"")</f>
      </c>
      <c r="U712" s="159" t="str">
        <f t="shared" si="169"/>
        <v/>
      </c>
      <c r="V712" s="160" t="str">
        <f>IFERROR(IF($F712="","",VLOOKUP($F712,'Data Mercado'!$A$7:$I$300,7,0)),"ND")</f>
      </c>
      <c r="W712" s="161" t="str">
        <f>IFERROR(IF($E712="","",IF($V712&gt;$E712,($E712/$V712)-1,"")),"")</f>
      </c>
      <c r="X712" s="159" t="str">
        <f t="shared" si="171"/>
        <v/>
      </c>
      <c r="Y712" s="160" t="str">
        <f>IFERROR(IF($F712="","",VLOOKUP($F712,'Data Mercado'!$A$7:$I$300,8,0)),"ND")</f>
      </c>
      <c r="Z712" s="161" t="str">
        <f>IFERROR(IF($E712="","",IF($Y712&gt;$E712,($E712/$Y712)-1,"")),"")</f>
      </c>
      <c r="AA712" s="159" t="str">
        <f t="shared" si="173"/>
        <v/>
      </c>
      <c r="AB712" s="160" t="str">
        <f>IFERROR(IF($F712="","",VLOOKUP($F712,'Data Mercado'!$A$7:$I$300,9,0)),"ND")</f>
      </c>
      <c r="AC712" s="161" t="str">
        <f>IFERROR(IF($E712="","",IF($AB712&gt;$E712,($E712/$AB712)-1,"")),"")</f>
      </c>
      <c r="AD712" s="159" t="str">
        <f t="shared" si="175"/>
        <v/>
      </c>
    </row>
    <row r="713" spans="1:30" s="162" customFormat="1" ht="19" customHeight="1">
      <c r="A713" s="164"/>
      <c r="B713" s="165"/>
      <c r="C713" s="143"/>
      <c r="D713" s="143"/>
      <c r="E713" s="196"/>
      <c r="F713" s="160"/>
      <c r="G713" s="160" t="str">
        <f>IFERROR(IF($F713="","",VLOOKUP($F713,'Data Mercado'!$A$7:$I$300,2,0)),"ND")</f>
      </c>
      <c r="H713" s="161" t="str">
        <f>IFERROR(IF($E713="","",IF($G713&gt;$E713,($E713/$G713)-1,"")),"")</f>
      </c>
      <c r="I713" s="159" t="str">
        <f t="shared" si="161"/>
        <v/>
      </c>
      <c r="J713" s="160" t="str">
        <f>IFERROR(IF($F713="","",VLOOKUP($F713,'Data Mercado'!$A$7:$I$300,3,0)),"ND")</f>
      </c>
      <c r="K713" s="161" t="str">
        <f>IFERROR(IF($E713="","",IF($J713&gt;$E713,($E713/$J713)-1,"")),"")</f>
      </c>
      <c r="L713" s="159" t="str">
        <f t="shared" si="163"/>
        <v/>
      </c>
      <c r="M713" s="160" t="str">
        <f>IFERROR(IF($F713="","",VLOOKUP($F713,'Data Mercado'!$A$7:$I$300,4,0)),"ND")</f>
      </c>
      <c r="N713" s="161" t="str">
        <f>IFERROR(IF($E713="","",IF($M713&gt;$E713,($E713/$M713)-1,"")),"")</f>
      </c>
      <c r="O713" s="159" t="str">
        <f t="shared" si="165"/>
        <v/>
      </c>
      <c r="P713" s="160" t="str">
        <f>IFERROR(IF($F713="","",VLOOKUP($F713,'Data Mercado'!$A$7:$I$300,5,0)),"ND")</f>
      </c>
      <c r="Q713" s="161" t="str">
        <f>IFERROR(IF($E713="","",IF($P713&gt;$E713,($E713/$P713)-1,"")),"")</f>
      </c>
      <c r="R713" s="159" t="str">
        <f t="shared" si="167"/>
        <v/>
      </c>
      <c r="S713" s="160" t="str">
        <f>IFERROR(IF($F713="","",VLOOKUP($F713,'Data Mercado'!$A$7:$I$300,6,0)),"ND")</f>
      </c>
      <c r="T713" s="161" t="str">
        <f>IFERROR(IF($E713="","",IF($S713&gt;$E713,($E713/$S713)-1,"")),"")</f>
      </c>
      <c r="U713" s="159" t="str">
        <f t="shared" si="169"/>
        <v/>
      </c>
      <c r="V713" s="160" t="str">
        <f>IFERROR(IF($F713="","",VLOOKUP($F713,'Data Mercado'!$A$7:$I$300,7,0)),"ND")</f>
      </c>
      <c r="W713" s="161" t="str">
        <f>IFERROR(IF($E713="","",IF($V713&gt;$E713,($E713/$V713)-1,"")),"")</f>
      </c>
      <c r="X713" s="159" t="str">
        <f t="shared" si="171"/>
        <v/>
      </c>
      <c r="Y713" s="160" t="str">
        <f>IFERROR(IF($F713="","",VLOOKUP($F713,'Data Mercado'!$A$7:$I$300,8,0)),"ND")</f>
      </c>
      <c r="Z713" s="161" t="str">
        <f>IFERROR(IF($E713="","",IF($Y713&gt;$E713,($E713/$Y713)-1,"")),"")</f>
      </c>
      <c r="AA713" s="159" t="str">
        <f t="shared" si="173"/>
        <v/>
      </c>
      <c r="AB713" s="160" t="str">
        <f>IFERROR(IF($F713="","",VLOOKUP($F713,'Data Mercado'!$A$7:$I$300,9,0)),"ND")</f>
      </c>
      <c r="AC713" s="161" t="str">
        <f>IFERROR(IF($E713="","",IF($AB713&gt;$E713,($E713/$AB713)-1,"")),"")</f>
      </c>
      <c r="AD713" s="159" t="str">
        <f t="shared" si="175"/>
        <v/>
      </c>
    </row>
    <row r="714" spans="1:30" s="162" customFormat="1" ht="19" customHeight="1">
      <c r="A714" s="164"/>
      <c r="B714" s="165"/>
      <c r="C714" s="143"/>
      <c r="D714" s="143"/>
      <c r="E714" s="196"/>
      <c r="F714" s="160"/>
      <c r="G714" s="160" t="str">
        <f>IFERROR(IF($F714="","",VLOOKUP($F714,'Data Mercado'!$A$7:$I$300,2,0)),"ND")</f>
      </c>
      <c r="H714" s="161" t="str">
        <f>IFERROR(IF($E714="","",IF($G714&gt;$E714,($E714/$G714)-1,"")),"")</f>
      </c>
      <c r="I714" s="159" t="str">
        <f t="shared" si="161"/>
        <v/>
      </c>
      <c r="J714" s="160" t="str">
        <f>IFERROR(IF($F714="","",VLOOKUP($F714,'Data Mercado'!$A$7:$I$300,3,0)),"ND")</f>
      </c>
      <c r="K714" s="161" t="str">
        <f>IFERROR(IF($E714="","",IF($J714&gt;$E714,($E714/$J714)-1,"")),"")</f>
      </c>
      <c r="L714" s="159" t="str">
        <f t="shared" si="163"/>
        <v/>
      </c>
      <c r="M714" s="160" t="str">
        <f>IFERROR(IF($F714="","",VLOOKUP($F714,'Data Mercado'!$A$7:$I$300,4,0)),"ND")</f>
      </c>
      <c r="N714" s="161" t="str">
        <f>IFERROR(IF($E714="","",IF($M714&gt;$E714,($E714/$M714)-1,"")),"")</f>
      </c>
      <c r="O714" s="159" t="str">
        <f t="shared" si="165"/>
        <v/>
      </c>
      <c r="P714" s="160" t="str">
        <f>IFERROR(IF($F714="","",VLOOKUP($F714,'Data Mercado'!$A$7:$I$300,5,0)),"ND")</f>
      </c>
      <c r="Q714" s="161" t="str">
        <f>IFERROR(IF($E714="","",IF($P714&gt;$E714,($E714/$P714)-1,"")),"")</f>
      </c>
      <c r="R714" s="159" t="str">
        <f t="shared" si="167"/>
        <v/>
      </c>
      <c r="S714" s="160" t="str">
        <f>IFERROR(IF($F714="","",VLOOKUP($F714,'Data Mercado'!$A$7:$I$300,6,0)),"ND")</f>
      </c>
      <c r="T714" s="161" t="str">
        <f>IFERROR(IF($E714="","",IF($S714&gt;$E714,($E714/$S714)-1,"")),"")</f>
      </c>
      <c r="U714" s="159" t="str">
        <f t="shared" si="169"/>
        <v/>
      </c>
      <c r="V714" s="160" t="str">
        <f>IFERROR(IF($F714="","",VLOOKUP($F714,'Data Mercado'!$A$7:$I$300,7,0)),"ND")</f>
      </c>
      <c r="W714" s="161" t="str">
        <f>IFERROR(IF($E714="","",IF($V714&gt;$E714,($E714/$V714)-1,"")),"")</f>
      </c>
      <c r="X714" s="159" t="str">
        <f t="shared" si="171"/>
        <v/>
      </c>
      <c r="Y714" s="160" t="str">
        <f>IFERROR(IF($F714="","",VLOOKUP($F714,'Data Mercado'!$A$7:$I$300,8,0)),"ND")</f>
      </c>
      <c r="Z714" s="161" t="str">
        <f>IFERROR(IF($E714="","",IF($Y714&gt;$E714,($E714/$Y714)-1,"")),"")</f>
      </c>
      <c r="AA714" s="159" t="str">
        <f t="shared" si="173"/>
        <v/>
      </c>
      <c r="AB714" s="160" t="str">
        <f>IFERROR(IF($F714="","",VLOOKUP($F714,'Data Mercado'!$A$7:$I$300,9,0)),"ND")</f>
      </c>
      <c r="AC714" s="161" t="str">
        <f>IFERROR(IF($E714="","",IF($AB714&gt;$E714,($E714/$AB714)-1,"")),"")</f>
      </c>
      <c r="AD714" s="159" t="str">
        <f t="shared" si="175"/>
        <v/>
      </c>
    </row>
    <row r="715" spans="1:30" s="162" customFormat="1" ht="19" customHeight="1">
      <c r="A715" s="164"/>
      <c r="B715" s="165"/>
      <c r="C715" s="143"/>
      <c r="D715" s="143"/>
      <c r="E715" s="196"/>
      <c r="F715" s="160"/>
      <c r="G715" s="160" t="str">
        <f>IFERROR(IF($F715="","",VLOOKUP($F715,'Data Mercado'!$A$7:$I$300,2,0)),"ND")</f>
      </c>
      <c r="H715" s="161" t="str">
        <f>IFERROR(IF($E715="","",IF($G715&gt;$E715,($E715/$G715)-1,"")),"")</f>
      </c>
      <c r="I715" s="159" t="str">
        <f t="shared" si="161"/>
        <v/>
      </c>
      <c r="J715" s="160" t="str">
        <f>IFERROR(IF($F715="","",VLOOKUP($F715,'Data Mercado'!$A$7:$I$300,3,0)),"ND")</f>
      </c>
      <c r="K715" s="161" t="str">
        <f>IFERROR(IF($E715="","",IF($J715&gt;$E715,($E715/$J715)-1,"")),"")</f>
      </c>
      <c r="L715" s="159" t="str">
        <f t="shared" si="163"/>
        <v/>
      </c>
      <c r="M715" s="160" t="str">
        <f>IFERROR(IF($F715="","",VLOOKUP($F715,'Data Mercado'!$A$7:$I$300,4,0)),"ND")</f>
      </c>
      <c r="N715" s="161" t="str">
        <f>IFERROR(IF($E715="","",IF($M715&gt;$E715,($E715/$M715)-1,"")),"")</f>
      </c>
      <c r="O715" s="159" t="str">
        <f t="shared" si="165"/>
        <v/>
      </c>
      <c r="P715" s="160" t="str">
        <f>IFERROR(IF($F715="","",VLOOKUP($F715,'Data Mercado'!$A$7:$I$300,5,0)),"ND")</f>
      </c>
      <c r="Q715" s="161" t="str">
        <f>IFERROR(IF($E715="","",IF($P715&gt;$E715,($E715/$P715)-1,"")),"")</f>
      </c>
      <c r="R715" s="159" t="str">
        <f t="shared" si="167"/>
        <v/>
      </c>
      <c r="S715" s="160" t="str">
        <f>IFERROR(IF($F715="","",VLOOKUP($F715,'Data Mercado'!$A$7:$I$300,6,0)),"ND")</f>
      </c>
      <c r="T715" s="161" t="str">
        <f>IFERROR(IF($E715="","",IF($S715&gt;$E715,($E715/$S715)-1,"")),"")</f>
      </c>
      <c r="U715" s="159" t="str">
        <f t="shared" si="169"/>
        <v/>
      </c>
      <c r="V715" s="160" t="str">
        <f>IFERROR(IF($F715="","",VLOOKUP($F715,'Data Mercado'!$A$7:$I$300,7,0)),"ND")</f>
      </c>
      <c r="W715" s="161" t="str">
        <f>IFERROR(IF($E715="","",IF($V715&gt;$E715,($E715/$V715)-1,"")),"")</f>
      </c>
      <c r="X715" s="159" t="str">
        <f t="shared" si="171"/>
        <v/>
      </c>
      <c r="Y715" s="160" t="str">
        <f>IFERROR(IF($F715="","",VLOOKUP($F715,'Data Mercado'!$A$7:$I$300,8,0)),"ND")</f>
      </c>
      <c r="Z715" s="161" t="str">
        <f>IFERROR(IF($E715="","",IF($Y715&gt;$E715,($E715/$Y715)-1,"")),"")</f>
      </c>
      <c r="AA715" s="159" t="str">
        <f t="shared" si="173"/>
        <v/>
      </c>
      <c r="AB715" s="160" t="str">
        <f>IFERROR(IF($F715="","",VLOOKUP($F715,'Data Mercado'!$A$7:$I$300,9,0)),"ND")</f>
      </c>
      <c r="AC715" s="161" t="str">
        <f>IFERROR(IF($E715="","",IF($AB715&gt;$E715,($E715/$AB715)-1,"")),"")</f>
      </c>
      <c r="AD715" s="159" t="str">
        <f t="shared" si="175"/>
        <v/>
      </c>
    </row>
    <row r="716" spans="1:30" s="162" customFormat="1" ht="19" customHeight="1">
      <c r="A716" s="164"/>
      <c r="B716" s="165"/>
      <c r="C716" s="143"/>
      <c r="D716" s="143"/>
      <c r="E716" s="196"/>
      <c r="F716" s="160"/>
      <c r="G716" s="160" t="str">
        <f>IFERROR(IF($F716="","",VLOOKUP($F716,'Data Mercado'!$A$7:$I$300,2,0)),"ND")</f>
      </c>
      <c r="H716" s="161" t="str">
        <f>IFERROR(IF($E716="","",IF($G716&gt;$E716,($E716/$G716)-1,"")),"")</f>
      </c>
      <c r="I716" s="159" t="str">
        <f t="shared" ref="I716:I779" si="177">IF(AND($E716&lt;&gt;"",$G716&lt;&gt;""),IF($H716="","",$G716-$E716),"")</f>
        <v/>
      </c>
      <c r="J716" s="160" t="str">
        <f>IFERROR(IF($F716="","",VLOOKUP($F716,'Data Mercado'!$A$7:$I$300,3,0)),"ND")</f>
      </c>
      <c r="K716" s="161" t="str">
        <f>IFERROR(IF($E716="","",IF($J716&gt;$E716,($E716/$J716)-1,"")),"")</f>
      </c>
      <c r="L716" s="159" t="str">
        <f t="shared" ref="L716:L779" si="179">IF(AND($E716&lt;&gt;"",$J716&lt;&gt;""),IF($K716="","",$J716-$E716),"")</f>
        <v/>
      </c>
      <c r="M716" s="160" t="str">
        <f>IFERROR(IF($F716="","",VLOOKUP($F716,'Data Mercado'!$A$7:$I$300,4,0)),"ND")</f>
      </c>
      <c r="N716" s="161" t="str">
        <f>IFERROR(IF($E716="","",IF($M716&gt;$E716,($E716/$M716)-1,"")),"")</f>
      </c>
      <c r="O716" s="159" t="str">
        <f t="shared" ref="O716:O779" si="181">IF(AND($E716&lt;&gt;"",$M716&lt;&gt;""),IF($N716="","",$M716-$E716),"")</f>
        <v/>
      </c>
      <c r="P716" s="160" t="str">
        <f>IFERROR(IF($F716="","",VLOOKUP($F716,'Data Mercado'!$A$7:$I$300,5,0)),"ND")</f>
      </c>
      <c r="Q716" s="161" t="str">
        <f>IFERROR(IF($E716="","",IF($P716&gt;$E716,($E716/$P716)-1,"")),"")</f>
      </c>
      <c r="R716" s="159" t="str">
        <f t="shared" ref="R716:R779" si="183">IF(AND($E716&lt;&gt;"",$P716&lt;&gt;""),IF($Q716="","",$P716-$E716),"")</f>
        <v/>
      </c>
      <c r="S716" s="160" t="str">
        <f>IFERROR(IF($F716="","",VLOOKUP($F716,'Data Mercado'!$A$7:$I$300,6,0)),"ND")</f>
      </c>
      <c r="T716" s="161" t="str">
        <f>IFERROR(IF($E716="","",IF($S716&gt;$E716,($E716/$S716)-1,"")),"")</f>
      </c>
      <c r="U716" s="159" t="str">
        <f t="shared" ref="U716:U779" si="185">IF(AND($E716&lt;&gt;"",$S716&lt;&gt;""),IF($T716="","",$S716-$E716),"")</f>
        <v/>
      </c>
      <c r="V716" s="160" t="str">
        <f>IFERROR(IF($F716="","",VLOOKUP($F716,'Data Mercado'!$A$7:$I$300,7,0)),"ND")</f>
      </c>
      <c r="W716" s="161" t="str">
        <f>IFERROR(IF($E716="","",IF($V716&gt;$E716,($E716/$V716)-1,"")),"")</f>
      </c>
      <c r="X716" s="159" t="str">
        <f t="shared" ref="X716:X779" si="187">IF(AND($E716&lt;&gt;"",$V716&lt;&gt;""),IF($W716="","",$V716-$E716),"")</f>
        <v/>
      </c>
      <c r="Y716" s="160" t="str">
        <f>IFERROR(IF($F716="","",VLOOKUP($F716,'Data Mercado'!$A$7:$I$300,8,0)),"ND")</f>
      </c>
      <c r="Z716" s="161" t="str">
        <f>IFERROR(IF($E716="","",IF($Y716&gt;$E716,($E716/$Y716)-1,"")),"")</f>
      </c>
      <c r="AA716" s="159" t="str">
        <f t="shared" ref="AA716:AA779" si="189">IF(AND($E716&lt;&gt;"",$Y716&lt;&gt;""),IF($Z716="","",$Y716-$E716),"")</f>
        <v/>
      </c>
      <c r="AB716" s="160" t="str">
        <f>IFERROR(IF($F716="","",VLOOKUP($F716,'Data Mercado'!$A$7:$I$300,9,0)),"ND")</f>
      </c>
      <c r="AC716" s="161" t="str">
        <f>IFERROR(IF($E716="","",IF($AB716&gt;$E716,($E716/$AB716)-1,"")),"")</f>
      </c>
      <c r="AD716" s="159" t="str">
        <f t="shared" ref="AD716:AD779" si="191">IF(AND($E716&lt;&gt;"",$AB716&lt;&gt;""),IF($AC716="","",$AB716-$E716),"")</f>
        <v/>
      </c>
    </row>
    <row r="717" spans="1:30" s="162" customFormat="1" ht="19" customHeight="1">
      <c r="A717" s="164"/>
      <c r="B717" s="165"/>
      <c r="C717" s="143"/>
      <c r="D717" s="143"/>
      <c r="E717" s="196"/>
      <c r="F717" s="160"/>
      <c r="G717" s="160" t="str">
        <f>IFERROR(IF($F717="","",VLOOKUP($F717,'Data Mercado'!$A$7:$I$300,2,0)),"ND")</f>
      </c>
      <c r="H717" s="161" t="str">
        <f>IFERROR(IF($E717="","",IF($G717&gt;$E717,($E717/$G717)-1,"")),"")</f>
      </c>
      <c r="I717" s="159" t="str">
        <f t="shared" si="177"/>
        <v/>
      </c>
      <c r="J717" s="160" t="str">
        <f>IFERROR(IF($F717="","",VLOOKUP($F717,'Data Mercado'!$A$7:$I$300,3,0)),"ND")</f>
      </c>
      <c r="K717" s="161" t="str">
        <f>IFERROR(IF($E717="","",IF($J717&gt;$E717,($E717/$J717)-1,"")),"")</f>
      </c>
      <c r="L717" s="159" t="str">
        <f t="shared" si="179"/>
        <v/>
      </c>
      <c r="M717" s="160" t="str">
        <f>IFERROR(IF($F717="","",VLOOKUP($F717,'Data Mercado'!$A$7:$I$300,4,0)),"ND")</f>
      </c>
      <c r="N717" s="161" t="str">
        <f>IFERROR(IF($E717="","",IF($M717&gt;$E717,($E717/$M717)-1,"")),"")</f>
      </c>
      <c r="O717" s="159" t="str">
        <f t="shared" si="181"/>
        <v/>
      </c>
      <c r="P717" s="160" t="str">
        <f>IFERROR(IF($F717="","",VLOOKUP($F717,'Data Mercado'!$A$7:$I$300,5,0)),"ND")</f>
      </c>
      <c r="Q717" s="161" t="str">
        <f>IFERROR(IF($E717="","",IF($P717&gt;$E717,($E717/$P717)-1,"")),"")</f>
      </c>
      <c r="R717" s="159" t="str">
        <f t="shared" si="183"/>
        <v/>
      </c>
      <c r="S717" s="160" t="str">
        <f>IFERROR(IF($F717="","",VLOOKUP($F717,'Data Mercado'!$A$7:$I$300,6,0)),"ND")</f>
      </c>
      <c r="T717" s="161" t="str">
        <f>IFERROR(IF($E717="","",IF($S717&gt;$E717,($E717/$S717)-1,"")),"")</f>
      </c>
      <c r="U717" s="159" t="str">
        <f t="shared" si="185"/>
        <v/>
      </c>
      <c r="V717" s="160" t="str">
        <f>IFERROR(IF($F717="","",VLOOKUP($F717,'Data Mercado'!$A$7:$I$300,7,0)),"ND")</f>
      </c>
      <c r="W717" s="161" t="str">
        <f>IFERROR(IF($E717="","",IF($V717&gt;$E717,($E717/$V717)-1,"")),"")</f>
      </c>
      <c r="X717" s="159" t="str">
        <f t="shared" si="187"/>
        <v/>
      </c>
      <c r="Y717" s="160" t="str">
        <f>IFERROR(IF($F717="","",VLOOKUP($F717,'Data Mercado'!$A$7:$I$300,8,0)),"ND")</f>
      </c>
      <c r="Z717" s="161" t="str">
        <f>IFERROR(IF($E717="","",IF($Y717&gt;$E717,($E717/$Y717)-1,"")),"")</f>
      </c>
      <c r="AA717" s="159" t="str">
        <f t="shared" si="189"/>
        <v/>
      </c>
      <c r="AB717" s="160" t="str">
        <f>IFERROR(IF($F717="","",VLOOKUP($F717,'Data Mercado'!$A$7:$I$300,9,0)),"ND")</f>
      </c>
      <c r="AC717" s="161" t="str">
        <f>IFERROR(IF($E717="","",IF($AB717&gt;$E717,($E717/$AB717)-1,"")),"")</f>
      </c>
      <c r="AD717" s="159" t="str">
        <f t="shared" si="191"/>
        <v/>
      </c>
    </row>
    <row r="718" spans="1:30" s="162" customFormat="1" ht="19" customHeight="1">
      <c r="A718" s="164"/>
      <c r="B718" s="165"/>
      <c r="C718" s="143"/>
      <c r="D718" s="143"/>
      <c r="E718" s="196"/>
      <c r="F718" s="160"/>
      <c r="G718" s="160" t="str">
        <f>IFERROR(IF($F718="","",VLOOKUP($F718,'Data Mercado'!$A$7:$I$300,2,0)),"ND")</f>
      </c>
      <c r="H718" s="161" t="str">
        <f>IFERROR(IF($E718="","",IF($G718&gt;$E718,($E718/$G718)-1,"")),"")</f>
      </c>
      <c r="I718" s="159" t="str">
        <f t="shared" si="177"/>
        <v/>
      </c>
      <c r="J718" s="160" t="str">
        <f>IFERROR(IF($F718="","",VLOOKUP($F718,'Data Mercado'!$A$7:$I$300,3,0)),"ND")</f>
      </c>
      <c r="K718" s="161" t="str">
        <f>IFERROR(IF($E718="","",IF($J718&gt;$E718,($E718/$J718)-1,"")),"")</f>
      </c>
      <c r="L718" s="159" t="str">
        <f t="shared" si="179"/>
        <v/>
      </c>
      <c r="M718" s="160" t="str">
        <f>IFERROR(IF($F718="","",VLOOKUP($F718,'Data Mercado'!$A$7:$I$300,4,0)),"ND")</f>
      </c>
      <c r="N718" s="161" t="str">
        <f>IFERROR(IF($E718="","",IF($M718&gt;$E718,($E718/$M718)-1,"")),"")</f>
      </c>
      <c r="O718" s="159" t="str">
        <f t="shared" si="181"/>
        <v/>
      </c>
      <c r="P718" s="160" t="str">
        <f>IFERROR(IF($F718="","",VLOOKUP($F718,'Data Mercado'!$A$7:$I$300,5,0)),"ND")</f>
      </c>
      <c r="Q718" s="161" t="str">
        <f>IFERROR(IF($E718="","",IF($P718&gt;$E718,($E718/$P718)-1,"")),"")</f>
      </c>
      <c r="R718" s="159" t="str">
        <f t="shared" si="183"/>
        <v/>
      </c>
      <c r="S718" s="160" t="str">
        <f>IFERROR(IF($F718="","",VLOOKUP($F718,'Data Mercado'!$A$7:$I$300,6,0)),"ND")</f>
      </c>
      <c r="T718" s="161" t="str">
        <f>IFERROR(IF($E718="","",IF($S718&gt;$E718,($E718/$S718)-1,"")),"")</f>
      </c>
      <c r="U718" s="159" t="str">
        <f t="shared" si="185"/>
        <v/>
      </c>
      <c r="V718" s="160" t="str">
        <f>IFERROR(IF($F718="","",VLOOKUP($F718,'Data Mercado'!$A$7:$I$300,7,0)),"ND")</f>
      </c>
      <c r="W718" s="161" t="str">
        <f>IFERROR(IF($E718="","",IF($V718&gt;$E718,($E718/$V718)-1,"")),"")</f>
      </c>
      <c r="X718" s="159" t="str">
        <f t="shared" si="187"/>
        <v/>
      </c>
      <c r="Y718" s="160" t="str">
        <f>IFERROR(IF($F718="","",VLOOKUP($F718,'Data Mercado'!$A$7:$I$300,8,0)),"ND")</f>
      </c>
      <c r="Z718" s="161" t="str">
        <f>IFERROR(IF($E718="","",IF($Y718&gt;$E718,($E718/$Y718)-1,"")),"")</f>
      </c>
      <c r="AA718" s="159" t="str">
        <f t="shared" si="189"/>
        <v/>
      </c>
      <c r="AB718" s="160" t="str">
        <f>IFERROR(IF($F718="","",VLOOKUP($F718,'Data Mercado'!$A$7:$I$300,9,0)),"ND")</f>
      </c>
      <c r="AC718" s="161" t="str">
        <f>IFERROR(IF($E718="","",IF($AB718&gt;$E718,($E718/$AB718)-1,"")),"")</f>
      </c>
      <c r="AD718" s="159" t="str">
        <f t="shared" si="191"/>
        <v/>
      </c>
    </row>
    <row r="719" spans="1:30" s="162" customFormat="1" ht="19" customHeight="1">
      <c r="A719" s="164"/>
      <c r="B719" s="165"/>
      <c r="C719" s="143"/>
      <c r="D719" s="143"/>
      <c r="E719" s="196"/>
      <c r="F719" s="160"/>
      <c r="G719" s="160" t="str">
        <f>IFERROR(IF($F719="","",VLOOKUP($F719,'Data Mercado'!$A$7:$I$300,2,0)),"ND")</f>
      </c>
      <c r="H719" s="161" t="str">
        <f>IFERROR(IF($E719="","",IF($G719&gt;$E719,($E719/$G719)-1,"")),"")</f>
      </c>
      <c r="I719" s="159" t="str">
        <f t="shared" si="177"/>
        <v/>
      </c>
      <c r="J719" s="160" t="str">
        <f>IFERROR(IF($F719="","",VLOOKUP($F719,'Data Mercado'!$A$7:$I$300,3,0)),"ND")</f>
      </c>
      <c r="K719" s="161" t="str">
        <f>IFERROR(IF($E719="","",IF($J719&gt;$E719,($E719/$J719)-1,"")),"")</f>
      </c>
      <c r="L719" s="159" t="str">
        <f t="shared" si="179"/>
        <v/>
      </c>
      <c r="M719" s="160" t="str">
        <f>IFERROR(IF($F719="","",VLOOKUP($F719,'Data Mercado'!$A$7:$I$300,4,0)),"ND")</f>
      </c>
      <c r="N719" s="161" t="str">
        <f>IFERROR(IF($E719="","",IF($M719&gt;$E719,($E719/$M719)-1,"")),"")</f>
      </c>
      <c r="O719" s="159" t="str">
        <f t="shared" si="181"/>
        <v/>
      </c>
      <c r="P719" s="160" t="str">
        <f>IFERROR(IF($F719="","",VLOOKUP($F719,'Data Mercado'!$A$7:$I$300,5,0)),"ND")</f>
      </c>
      <c r="Q719" s="161" t="str">
        <f>IFERROR(IF($E719="","",IF($P719&gt;$E719,($E719/$P719)-1,"")),"")</f>
      </c>
      <c r="R719" s="159" t="str">
        <f t="shared" si="183"/>
        <v/>
      </c>
      <c r="S719" s="160" t="str">
        <f>IFERROR(IF($F719="","",VLOOKUP($F719,'Data Mercado'!$A$7:$I$300,6,0)),"ND")</f>
      </c>
      <c r="T719" s="161" t="str">
        <f>IFERROR(IF($E719="","",IF($S719&gt;$E719,($E719/$S719)-1,"")),"")</f>
      </c>
      <c r="U719" s="159" t="str">
        <f t="shared" si="185"/>
        <v/>
      </c>
      <c r="V719" s="160" t="str">
        <f>IFERROR(IF($F719="","",VLOOKUP($F719,'Data Mercado'!$A$7:$I$300,7,0)),"ND")</f>
      </c>
      <c r="W719" s="161" t="str">
        <f>IFERROR(IF($E719="","",IF($V719&gt;$E719,($E719/$V719)-1,"")),"")</f>
      </c>
      <c r="X719" s="159" t="str">
        <f t="shared" si="187"/>
        <v/>
      </c>
      <c r="Y719" s="160" t="str">
        <f>IFERROR(IF($F719="","",VLOOKUP($F719,'Data Mercado'!$A$7:$I$300,8,0)),"ND")</f>
      </c>
      <c r="Z719" s="161" t="str">
        <f>IFERROR(IF($E719="","",IF($Y719&gt;$E719,($E719/$Y719)-1,"")),"")</f>
      </c>
      <c r="AA719" s="159" t="str">
        <f t="shared" si="189"/>
        <v/>
      </c>
      <c r="AB719" s="160" t="str">
        <f>IFERROR(IF($F719="","",VLOOKUP($F719,'Data Mercado'!$A$7:$I$300,9,0)),"ND")</f>
      </c>
      <c r="AC719" s="161" t="str">
        <f>IFERROR(IF($E719="","",IF($AB719&gt;$E719,($E719/$AB719)-1,"")),"")</f>
      </c>
      <c r="AD719" s="159" t="str">
        <f t="shared" si="191"/>
        <v/>
      </c>
    </row>
    <row r="720" spans="1:30" s="162" customFormat="1" ht="19" customHeight="1">
      <c r="A720" s="164"/>
      <c r="B720" s="165"/>
      <c r="C720" s="143"/>
      <c r="D720" s="143"/>
      <c r="E720" s="196"/>
      <c r="F720" s="160"/>
      <c r="G720" s="160" t="str">
        <f>IFERROR(IF($F720="","",VLOOKUP($F720,'Data Mercado'!$A$7:$I$300,2,0)),"ND")</f>
      </c>
      <c r="H720" s="161" t="str">
        <f>IFERROR(IF($E720="","",IF($G720&gt;$E720,($E720/$G720)-1,"")),"")</f>
      </c>
      <c r="I720" s="159" t="str">
        <f t="shared" si="177"/>
        <v/>
      </c>
      <c r="J720" s="160" t="str">
        <f>IFERROR(IF($F720="","",VLOOKUP($F720,'Data Mercado'!$A$7:$I$300,3,0)),"ND")</f>
      </c>
      <c r="K720" s="161" t="str">
        <f>IFERROR(IF($E720="","",IF($J720&gt;$E720,($E720/$J720)-1,"")),"")</f>
      </c>
      <c r="L720" s="159" t="str">
        <f t="shared" si="179"/>
        <v/>
      </c>
      <c r="M720" s="160" t="str">
        <f>IFERROR(IF($F720="","",VLOOKUP($F720,'Data Mercado'!$A$7:$I$300,4,0)),"ND")</f>
      </c>
      <c r="N720" s="161" t="str">
        <f>IFERROR(IF($E720="","",IF($M720&gt;$E720,($E720/$M720)-1,"")),"")</f>
      </c>
      <c r="O720" s="159" t="str">
        <f t="shared" si="181"/>
        <v/>
      </c>
      <c r="P720" s="160" t="str">
        <f>IFERROR(IF($F720="","",VLOOKUP($F720,'Data Mercado'!$A$7:$I$300,5,0)),"ND")</f>
      </c>
      <c r="Q720" s="161" t="str">
        <f>IFERROR(IF($E720="","",IF($P720&gt;$E720,($E720/$P720)-1,"")),"")</f>
      </c>
      <c r="R720" s="159" t="str">
        <f t="shared" si="183"/>
        <v/>
      </c>
      <c r="S720" s="160" t="str">
        <f>IFERROR(IF($F720="","",VLOOKUP($F720,'Data Mercado'!$A$7:$I$300,6,0)),"ND")</f>
      </c>
      <c r="T720" s="161" t="str">
        <f>IFERROR(IF($E720="","",IF($S720&gt;$E720,($E720/$S720)-1,"")),"")</f>
      </c>
      <c r="U720" s="159" t="str">
        <f t="shared" si="185"/>
        <v/>
      </c>
      <c r="V720" s="160" t="str">
        <f>IFERROR(IF($F720="","",VLOOKUP($F720,'Data Mercado'!$A$7:$I$300,7,0)),"ND")</f>
      </c>
      <c r="W720" s="161" t="str">
        <f>IFERROR(IF($E720="","",IF($V720&gt;$E720,($E720/$V720)-1,"")),"")</f>
      </c>
      <c r="X720" s="159" t="str">
        <f t="shared" si="187"/>
        <v/>
      </c>
      <c r="Y720" s="160" t="str">
        <f>IFERROR(IF($F720="","",VLOOKUP($F720,'Data Mercado'!$A$7:$I$300,8,0)),"ND")</f>
      </c>
      <c r="Z720" s="161" t="str">
        <f>IFERROR(IF($E720="","",IF($Y720&gt;$E720,($E720/$Y720)-1,"")),"")</f>
      </c>
      <c r="AA720" s="159" t="str">
        <f t="shared" si="189"/>
        <v/>
      </c>
      <c r="AB720" s="160" t="str">
        <f>IFERROR(IF($F720="","",VLOOKUP($F720,'Data Mercado'!$A$7:$I$300,9,0)),"ND")</f>
      </c>
      <c r="AC720" s="161" t="str">
        <f>IFERROR(IF($E720="","",IF($AB720&gt;$E720,($E720/$AB720)-1,"")),"")</f>
      </c>
      <c r="AD720" s="159" t="str">
        <f t="shared" si="191"/>
        <v/>
      </c>
    </row>
    <row r="721" spans="1:30" s="162" customFormat="1" ht="19" customHeight="1">
      <c r="A721" s="164"/>
      <c r="B721" s="165"/>
      <c r="C721" s="143"/>
      <c r="D721" s="143"/>
      <c r="E721" s="196"/>
      <c r="F721" s="160"/>
      <c r="G721" s="160" t="str">
        <f>IFERROR(IF($F721="","",VLOOKUP($F721,'Data Mercado'!$A$7:$I$300,2,0)),"ND")</f>
      </c>
      <c r="H721" s="161" t="str">
        <f>IFERROR(IF($E721="","",IF($G721&gt;$E721,($E721/$G721)-1,"")),"")</f>
      </c>
      <c r="I721" s="159" t="str">
        <f t="shared" si="177"/>
        <v/>
      </c>
      <c r="J721" s="160" t="str">
        <f>IFERROR(IF($F721="","",VLOOKUP($F721,'Data Mercado'!$A$7:$I$300,3,0)),"ND")</f>
      </c>
      <c r="K721" s="161" t="str">
        <f>IFERROR(IF($E721="","",IF($J721&gt;$E721,($E721/$J721)-1,"")),"")</f>
      </c>
      <c r="L721" s="159" t="str">
        <f t="shared" si="179"/>
        <v/>
      </c>
      <c r="M721" s="160" t="str">
        <f>IFERROR(IF($F721="","",VLOOKUP($F721,'Data Mercado'!$A$7:$I$300,4,0)),"ND")</f>
      </c>
      <c r="N721" s="161" t="str">
        <f>IFERROR(IF($E721="","",IF($M721&gt;$E721,($E721/$M721)-1,"")),"")</f>
      </c>
      <c r="O721" s="159" t="str">
        <f t="shared" si="181"/>
        <v/>
      </c>
      <c r="P721" s="160" t="str">
        <f>IFERROR(IF($F721="","",VLOOKUP($F721,'Data Mercado'!$A$7:$I$300,5,0)),"ND")</f>
      </c>
      <c r="Q721" s="161" t="str">
        <f>IFERROR(IF($E721="","",IF($P721&gt;$E721,($E721/$P721)-1,"")),"")</f>
      </c>
      <c r="R721" s="159" t="str">
        <f t="shared" si="183"/>
        <v/>
      </c>
      <c r="S721" s="160" t="str">
        <f>IFERROR(IF($F721="","",VLOOKUP($F721,'Data Mercado'!$A$7:$I$300,6,0)),"ND")</f>
      </c>
      <c r="T721" s="161" t="str">
        <f>IFERROR(IF($E721="","",IF($S721&gt;$E721,($E721/$S721)-1,"")),"")</f>
      </c>
      <c r="U721" s="159" t="str">
        <f t="shared" si="185"/>
        <v/>
      </c>
      <c r="V721" s="160" t="str">
        <f>IFERROR(IF($F721="","",VLOOKUP($F721,'Data Mercado'!$A$7:$I$300,7,0)),"ND")</f>
      </c>
      <c r="W721" s="161" t="str">
        <f>IFERROR(IF($E721="","",IF($V721&gt;$E721,($E721/$V721)-1,"")),"")</f>
      </c>
      <c r="X721" s="159" t="str">
        <f t="shared" si="187"/>
        <v/>
      </c>
      <c r="Y721" s="160" t="str">
        <f>IFERROR(IF($F721="","",VLOOKUP($F721,'Data Mercado'!$A$7:$I$300,8,0)),"ND")</f>
      </c>
      <c r="Z721" s="161" t="str">
        <f>IFERROR(IF($E721="","",IF($Y721&gt;$E721,($E721/$Y721)-1,"")),"")</f>
      </c>
      <c r="AA721" s="159" t="str">
        <f t="shared" si="189"/>
        <v/>
      </c>
      <c r="AB721" s="160" t="str">
        <f>IFERROR(IF($F721="","",VLOOKUP($F721,'Data Mercado'!$A$7:$I$300,9,0)),"ND")</f>
      </c>
      <c r="AC721" s="161" t="str">
        <f>IFERROR(IF($E721="","",IF($AB721&gt;$E721,($E721/$AB721)-1,"")),"")</f>
      </c>
      <c r="AD721" s="159" t="str">
        <f t="shared" si="191"/>
        <v/>
      </c>
    </row>
    <row r="722" spans="1:30" s="162" customFormat="1" ht="19" customHeight="1">
      <c r="A722" s="164"/>
      <c r="B722" s="165"/>
      <c r="C722" s="143"/>
      <c r="D722" s="143"/>
      <c r="E722" s="196"/>
      <c r="F722" s="160"/>
      <c r="G722" s="160" t="str">
        <f>IFERROR(IF($F722="","",VLOOKUP($F722,'Data Mercado'!$A$7:$I$300,2,0)),"ND")</f>
      </c>
      <c r="H722" s="161" t="str">
        <f>IFERROR(IF($E722="","",IF($G722&gt;$E722,($E722/$G722)-1,"")),"")</f>
      </c>
      <c r="I722" s="159" t="str">
        <f t="shared" si="177"/>
        <v/>
      </c>
      <c r="J722" s="160" t="str">
        <f>IFERROR(IF($F722="","",VLOOKUP($F722,'Data Mercado'!$A$7:$I$300,3,0)),"ND")</f>
      </c>
      <c r="K722" s="161" t="str">
        <f>IFERROR(IF($E722="","",IF($J722&gt;$E722,($E722/$J722)-1,"")),"")</f>
      </c>
      <c r="L722" s="159" t="str">
        <f t="shared" si="179"/>
        <v/>
      </c>
      <c r="M722" s="160" t="str">
        <f>IFERROR(IF($F722="","",VLOOKUP($F722,'Data Mercado'!$A$7:$I$300,4,0)),"ND")</f>
      </c>
      <c r="N722" s="161" t="str">
        <f>IFERROR(IF($E722="","",IF($M722&gt;$E722,($E722/$M722)-1,"")),"")</f>
      </c>
      <c r="O722" s="159" t="str">
        <f t="shared" si="181"/>
        <v/>
      </c>
      <c r="P722" s="160" t="str">
        <f>IFERROR(IF($F722="","",VLOOKUP($F722,'Data Mercado'!$A$7:$I$300,5,0)),"ND")</f>
      </c>
      <c r="Q722" s="161" t="str">
        <f>IFERROR(IF($E722="","",IF($P722&gt;$E722,($E722/$P722)-1,"")),"")</f>
      </c>
      <c r="R722" s="159" t="str">
        <f t="shared" si="183"/>
        <v/>
      </c>
      <c r="S722" s="160" t="str">
        <f>IFERROR(IF($F722="","",VLOOKUP($F722,'Data Mercado'!$A$7:$I$300,6,0)),"ND")</f>
      </c>
      <c r="T722" s="161" t="str">
        <f>IFERROR(IF($E722="","",IF($S722&gt;$E722,($E722/$S722)-1,"")),"")</f>
      </c>
      <c r="U722" s="159" t="str">
        <f t="shared" si="185"/>
        <v/>
      </c>
      <c r="V722" s="160" t="str">
        <f>IFERROR(IF($F722="","",VLOOKUP($F722,'Data Mercado'!$A$7:$I$300,7,0)),"ND")</f>
      </c>
      <c r="W722" s="161" t="str">
        <f>IFERROR(IF($E722="","",IF($V722&gt;$E722,($E722/$V722)-1,"")),"")</f>
      </c>
      <c r="X722" s="159" t="str">
        <f t="shared" si="187"/>
        <v/>
      </c>
      <c r="Y722" s="160" t="str">
        <f>IFERROR(IF($F722="","",VLOOKUP($F722,'Data Mercado'!$A$7:$I$300,8,0)),"ND")</f>
      </c>
      <c r="Z722" s="161" t="str">
        <f>IFERROR(IF($E722="","",IF($Y722&gt;$E722,($E722/$Y722)-1,"")),"")</f>
      </c>
      <c r="AA722" s="159" t="str">
        <f t="shared" si="189"/>
        <v/>
      </c>
      <c r="AB722" s="160" t="str">
        <f>IFERROR(IF($F722="","",VLOOKUP($F722,'Data Mercado'!$A$7:$I$300,9,0)),"ND")</f>
      </c>
      <c r="AC722" s="161" t="str">
        <f>IFERROR(IF($E722="","",IF($AB722&gt;$E722,($E722/$AB722)-1,"")),"")</f>
      </c>
      <c r="AD722" s="159" t="str">
        <f t="shared" si="191"/>
        <v/>
      </c>
    </row>
    <row r="723" spans="1:30" s="162" customFormat="1" ht="19" customHeight="1">
      <c r="A723" s="164"/>
      <c r="B723" s="165"/>
      <c r="C723" s="143"/>
      <c r="D723" s="143"/>
      <c r="E723" s="196"/>
      <c r="F723" s="160"/>
      <c r="G723" s="160" t="str">
        <f>IFERROR(IF($F723="","",VLOOKUP($F723,'Data Mercado'!$A$7:$I$300,2,0)),"ND")</f>
      </c>
      <c r="H723" s="161" t="str">
        <f>IFERROR(IF($E723="","",IF($G723&gt;$E723,($E723/$G723)-1,"")),"")</f>
      </c>
      <c r="I723" s="159" t="str">
        <f t="shared" si="177"/>
        <v/>
      </c>
      <c r="J723" s="160" t="str">
        <f>IFERROR(IF($F723="","",VLOOKUP($F723,'Data Mercado'!$A$7:$I$300,3,0)),"ND")</f>
      </c>
      <c r="K723" s="161" t="str">
        <f>IFERROR(IF($E723="","",IF($J723&gt;$E723,($E723/$J723)-1,"")),"")</f>
      </c>
      <c r="L723" s="159" t="str">
        <f t="shared" si="179"/>
        <v/>
      </c>
      <c r="M723" s="160" t="str">
        <f>IFERROR(IF($F723="","",VLOOKUP($F723,'Data Mercado'!$A$7:$I$300,4,0)),"ND")</f>
      </c>
      <c r="N723" s="161" t="str">
        <f>IFERROR(IF($E723="","",IF($M723&gt;$E723,($E723/$M723)-1,"")),"")</f>
      </c>
      <c r="O723" s="159" t="str">
        <f t="shared" si="181"/>
        <v/>
      </c>
      <c r="P723" s="160" t="str">
        <f>IFERROR(IF($F723="","",VLOOKUP($F723,'Data Mercado'!$A$7:$I$300,5,0)),"ND")</f>
      </c>
      <c r="Q723" s="161" t="str">
        <f>IFERROR(IF($E723="","",IF($P723&gt;$E723,($E723/$P723)-1,"")),"")</f>
      </c>
      <c r="R723" s="159" t="str">
        <f t="shared" si="183"/>
        <v/>
      </c>
      <c r="S723" s="160" t="str">
        <f>IFERROR(IF($F723="","",VLOOKUP($F723,'Data Mercado'!$A$7:$I$300,6,0)),"ND")</f>
      </c>
      <c r="T723" s="161" t="str">
        <f>IFERROR(IF($E723="","",IF($S723&gt;$E723,($E723/$S723)-1,"")),"")</f>
      </c>
      <c r="U723" s="159" t="str">
        <f t="shared" si="185"/>
        <v/>
      </c>
      <c r="V723" s="160" t="str">
        <f>IFERROR(IF($F723="","",VLOOKUP($F723,'Data Mercado'!$A$7:$I$300,7,0)),"ND")</f>
      </c>
      <c r="W723" s="161" t="str">
        <f>IFERROR(IF($E723="","",IF($V723&gt;$E723,($E723/$V723)-1,"")),"")</f>
      </c>
      <c r="X723" s="159" t="str">
        <f t="shared" si="187"/>
        <v/>
      </c>
      <c r="Y723" s="160" t="str">
        <f>IFERROR(IF($F723="","",VLOOKUP($F723,'Data Mercado'!$A$7:$I$300,8,0)),"ND")</f>
      </c>
      <c r="Z723" s="161" t="str">
        <f>IFERROR(IF($E723="","",IF($Y723&gt;$E723,($E723/$Y723)-1,"")),"")</f>
      </c>
      <c r="AA723" s="159" t="str">
        <f t="shared" si="189"/>
        <v/>
      </c>
      <c r="AB723" s="160" t="str">
        <f>IFERROR(IF($F723="","",VLOOKUP($F723,'Data Mercado'!$A$7:$I$300,9,0)),"ND")</f>
      </c>
      <c r="AC723" s="161" t="str">
        <f>IFERROR(IF($E723="","",IF($AB723&gt;$E723,($E723/$AB723)-1,"")),"")</f>
      </c>
      <c r="AD723" s="159" t="str">
        <f t="shared" si="191"/>
        <v/>
      </c>
    </row>
    <row r="724" spans="1:30" s="162" customFormat="1" ht="19" customHeight="1">
      <c r="A724" s="164"/>
      <c r="B724" s="165"/>
      <c r="C724" s="143"/>
      <c r="D724" s="143"/>
      <c r="E724" s="196"/>
      <c r="F724" s="160"/>
      <c r="G724" s="160" t="str">
        <f>IFERROR(IF($F724="","",VLOOKUP($F724,'Data Mercado'!$A$7:$I$300,2,0)),"ND")</f>
      </c>
      <c r="H724" s="161" t="str">
        <f>IFERROR(IF($E724="","",IF($G724&gt;$E724,($E724/$G724)-1,"")),"")</f>
      </c>
      <c r="I724" s="159" t="str">
        <f t="shared" si="177"/>
        <v/>
      </c>
      <c r="J724" s="160" t="str">
        <f>IFERROR(IF($F724="","",VLOOKUP($F724,'Data Mercado'!$A$7:$I$300,3,0)),"ND")</f>
      </c>
      <c r="K724" s="161" t="str">
        <f>IFERROR(IF($E724="","",IF($J724&gt;$E724,($E724/$J724)-1,"")),"")</f>
      </c>
      <c r="L724" s="159" t="str">
        <f t="shared" si="179"/>
        <v/>
      </c>
      <c r="M724" s="160" t="str">
        <f>IFERROR(IF($F724="","",VLOOKUP($F724,'Data Mercado'!$A$7:$I$300,4,0)),"ND")</f>
      </c>
      <c r="N724" s="161" t="str">
        <f>IFERROR(IF($E724="","",IF($M724&gt;$E724,($E724/$M724)-1,"")),"")</f>
      </c>
      <c r="O724" s="159" t="str">
        <f t="shared" si="181"/>
        <v/>
      </c>
      <c r="P724" s="160" t="str">
        <f>IFERROR(IF($F724="","",VLOOKUP($F724,'Data Mercado'!$A$7:$I$300,5,0)),"ND")</f>
      </c>
      <c r="Q724" s="161" t="str">
        <f>IFERROR(IF($E724="","",IF($P724&gt;$E724,($E724/$P724)-1,"")),"")</f>
      </c>
      <c r="R724" s="159" t="str">
        <f t="shared" si="183"/>
        <v/>
      </c>
      <c r="S724" s="160" t="str">
        <f>IFERROR(IF($F724="","",VLOOKUP($F724,'Data Mercado'!$A$7:$I$300,6,0)),"ND")</f>
      </c>
      <c r="T724" s="161" t="str">
        <f>IFERROR(IF($E724="","",IF($S724&gt;$E724,($E724/$S724)-1,"")),"")</f>
      </c>
      <c r="U724" s="159" t="str">
        <f t="shared" si="185"/>
        <v/>
      </c>
      <c r="V724" s="160" t="str">
        <f>IFERROR(IF($F724="","",VLOOKUP($F724,'Data Mercado'!$A$7:$I$300,7,0)),"ND")</f>
      </c>
      <c r="W724" s="161" t="str">
        <f>IFERROR(IF($E724="","",IF($V724&gt;$E724,($E724/$V724)-1,"")),"")</f>
      </c>
      <c r="X724" s="159" t="str">
        <f t="shared" si="187"/>
        <v/>
      </c>
      <c r="Y724" s="160" t="str">
        <f>IFERROR(IF($F724="","",VLOOKUP($F724,'Data Mercado'!$A$7:$I$300,8,0)),"ND")</f>
      </c>
      <c r="Z724" s="161" t="str">
        <f>IFERROR(IF($E724="","",IF($Y724&gt;$E724,($E724/$Y724)-1,"")),"")</f>
      </c>
      <c r="AA724" s="159" t="str">
        <f t="shared" si="189"/>
        <v/>
      </c>
      <c r="AB724" s="160" t="str">
        <f>IFERROR(IF($F724="","",VLOOKUP($F724,'Data Mercado'!$A$7:$I$300,9,0)),"ND")</f>
      </c>
      <c r="AC724" s="161" t="str">
        <f>IFERROR(IF($E724="","",IF($AB724&gt;$E724,($E724/$AB724)-1,"")),"")</f>
      </c>
      <c r="AD724" s="159" t="str">
        <f t="shared" si="191"/>
        <v/>
      </c>
    </row>
    <row r="725" spans="1:30" s="162" customFormat="1" ht="19" customHeight="1">
      <c r="A725" s="164"/>
      <c r="B725" s="165"/>
      <c r="C725" s="143"/>
      <c r="D725" s="143"/>
      <c r="E725" s="196"/>
      <c r="F725" s="160"/>
      <c r="G725" s="160" t="str">
        <f>IFERROR(IF($F725="","",VLOOKUP($F725,'Data Mercado'!$A$7:$I$300,2,0)),"ND")</f>
      </c>
      <c r="H725" s="161" t="str">
        <f>IFERROR(IF($E725="","",IF($G725&gt;$E725,($E725/$G725)-1,"")),"")</f>
      </c>
      <c r="I725" s="159" t="str">
        <f t="shared" si="177"/>
        <v/>
      </c>
      <c r="J725" s="160" t="str">
        <f>IFERROR(IF($F725="","",VLOOKUP($F725,'Data Mercado'!$A$7:$I$300,3,0)),"ND")</f>
      </c>
      <c r="K725" s="161" t="str">
        <f>IFERROR(IF($E725="","",IF($J725&gt;$E725,($E725/$J725)-1,"")),"")</f>
      </c>
      <c r="L725" s="159" t="str">
        <f t="shared" si="179"/>
        <v/>
      </c>
      <c r="M725" s="160" t="str">
        <f>IFERROR(IF($F725="","",VLOOKUP($F725,'Data Mercado'!$A$7:$I$300,4,0)),"ND")</f>
      </c>
      <c r="N725" s="161" t="str">
        <f>IFERROR(IF($E725="","",IF($M725&gt;$E725,($E725/$M725)-1,"")),"")</f>
      </c>
      <c r="O725" s="159" t="str">
        <f t="shared" si="181"/>
        <v/>
      </c>
      <c r="P725" s="160" t="str">
        <f>IFERROR(IF($F725="","",VLOOKUP($F725,'Data Mercado'!$A$7:$I$300,5,0)),"ND")</f>
      </c>
      <c r="Q725" s="161" t="str">
        <f>IFERROR(IF($E725="","",IF($P725&gt;$E725,($E725/$P725)-1,"")),"")</f>
      </c>
      <c r="R725" s="159" t="str">
        <f t="shared" si="183"/>
        <v/>
      </c>
      <c r="S725" s="160" t="str">
        <f>IFERROR(IF($F725="","",VLOOKUP($F725,'Data Mercado'!$A$7:$I$300,6,0)),"ND")</f>
      </c>
      <c r="T725" s="161" t="str">
        <f>IFERROR(IF($E725="","",IF($S725&gt;$E725,($E725/$S725)-1,"")),"")</f>
      </c>
      <c r="U725" s="159" t="str">
        <f t="shared" si="185"/>
        <v/>
      </c>
      <c r="V725" s="160" t="str">
        <f>IFERROR(IF($F725="","",VLOOKUP($F725,'Data Mercado'!$A$7:$I$300,7,0)),"ND")</f>
      </c>
      <c r="W725" s="161" t="str">
        <f>IFERROR(IF($E725="","",IF($V725&gt;$E725,($E725/$V725)-1,"")),"")</f>
      </c>
      <c r="X725" s="159" t="str">
        <f t="shared" si="187"/>
        <v/>
      </c>
      <c r="Y725" s="160" t="str">
        <f>IFERROR(IF($F725="","",VLOOKUP($F725,'Data Mercado'!$A$7:$I$300,8,0)),"ND")</f>
      </c>
      <c r="Z725" s="161" t="str">
        <f>IFERROR(IF($E725="","",IF($Y725&gt;$E725,($E725/$Y725)-1,"")),"")</f>
      </c>
      <c r="AA725" s="159" t="str">
        <f t="shared" si="189"/>
        <v/>
      </c>
      <c r="AB725" s="160" t="str">
        <f>IFERROR(IF($F725="","",VLOOKUP($F725,'Data Mercado'!$A$7:$I$300,9,0)),"ND")</f>
      </c>
      <c r="AC725" s="161" t="str">
        <f>IFERROR(IF($E725="","",IF($AB725&gt;$E725,($E725/$AB725)-1,"")),"")</f>
      </c>
      <c r="AD725" s="159" t="str">
        <f t="shared" si="191"/>
        <v/>
      </c>
    </row>
    <row r="726" spans="1:30" s="162" customFormat="1" ht="19" customHeight="1">
      <c r="A726" s="164"/>
      <c r="B726" s="165"/>
      <c r="C726" s="143"/>
      <c r="D726" s="143"/>
      <c r="E726" s="196"/>
      <c r="F726" s="160"/>
      <c r="G726" s="160" t="str">
        <f>IFERROR(IF($F726="","",VLOOKUP($F726,'Data Mercado'!$A$7:$I$300,2,0)),"ND")</f>
      </c>
      <c r="H726" s="161" t="str">
        <f>IFERROR(IF($E726="","",IF($G726&gt;$E726,($E726/$G726)-1,"")),"")</f>
      </c>
      <c r="I726" s="159" t="str">
        <f t="shared" si="177"/>
        <v/>
      </c>
      <c r="J726" s="160" t="str">
        <f>IFERROR(IF($F726="","",VLOOKUP($F726,'Data Mercado'!$A$7:$I$300,3,0)),"ND")</f>
      </c>
      <c r="K726" s="161" t="str">
        <f>IFERROR(IF($E726="","",IF($J726&gt;$E726,($E726/$J726)-1,"")),"")</f>
      </c>
      <c r="L726" s="159" t="str">
        <f t="shared" si="179"/>
        <v/>
      </c>
      <c r="M726" s="160" t="str">
        <f>IFERROR(IF($F726="","",VLOOKUP($F726,'Data Mercado'!$A$7:$I$300,4,0)),"ND")</f>
      </c>
      <c r="N726" s="161" t="str">
        <f>IFERROR(IF($E726="","",IF($M726&gt;$E726,($E726/$M726)-1,"")),"")</f>
      </c>
      <c r="O726" s="159" t="str">
        <f t="shared" si="181"/>
        <v/>
      </c>
      <c r="P726" s="160" t="str">
        <f>IFERROR(IF($F726="","",VLOOKUP($F726,'Data Mercado'!$A$7:$I$300,5,0)),"ND")</f>
      </c>
      <c r="Q726" s="161" t="str">
        <f>IFERROR(IF($E726="","",IF($P726&gt;$E726,($E726/$P726)-1,"")),"")</f>
      </c>
      <c r="R726" s="159" t="str">
        <f t="shared" si="183"/>
        <v/>
      </c>
      <c r="S726" s="160" t="str">
        <f>IFERROR(IF($F726="","",VLOOKUP($F726,'Data Mercado'!$A$7:$I$300,6,0)),"ND")</f>
      </c>
      <c r="T726" s="161" t="str">
        <f>IFERROR(IF($E726="","",IF($S726&gt;$E726,($E726/$S726)-1,"")),"")</f>
      </c>
      <c r="U726" s="159" t="str">
        <f t="shared" si="185"/>
        <v/>
      </c>
      <c r="V726" s="160" t="str">
        <f>IFERROR(IF($F726="","",VLOOKUP($F726,'Data Mercado'!$A$7:$I$300,7,0)),"ND")</f>
      </c>
      <c r="W726" s="161" t="str">
        <f>IFERROR(IF($E726="","",IF($V726&gt;$E726,($E726/$V726)-1,"")),"")</f>
      </c>
      <c r="X726" s="159" t="str">
        <f t="shared" si="187"/>
        <v/>
      </c>
      <c r="Y726" s="160" t="str">
        <f>IFERROR(IF($F726="","",VLOOKUP($F726,'Data Mercado'!$A$7:$I$300,8,0)),"ND")</f>
      </c>
      <c r="Z726" s="161" t="str">
        <f>IFERROR(IF($E726="","",IF($Y726&gt;$E726,($E726/$Y726)-1,"")),"")</f>
      </c>
      <c r="AA726" s="159" t="str">
        <f t="shared" si="189"/>
        <v/>
      </c>
      <c r="AB726" s="160" t="str">
        <f>IFERROR(IF($F726="","",VLOOKUP($F726,'Data Mercado'!$A$7:$I$300,9,0)),"ND")</f>
      </c>
      <c r="AC726" s="161" t="str">
        <f>IFERROR(IF($E726="","",IF($AB726&gt;$E726,($E726/$AB726)-1,"")),"")</f>
      </c>
      <c r="AD726" s="159" t="str">
        <f t="shared" si="191"/>
        <v/>
      </c>
    </row>
    <row r="727" spans="1:30" s="162" customFormat="1" ht="19" customHeight="1">
      <c r="A727" s="164"/>
      <c r="B727" s="165"/>
      <c r="C727" s="143"/>
      <c r="D727" s="143"/>
      <c r="E727" s="196"/>
      <c r="F727" s="160"/>
      <c r="G727" s="160" t="str">
        <f>IFERROR(IF($F727="","",VLOOKUP($F727,'Data Mercado'!$A$7:$I$300,2,0)),"ND")</f>
      </c>
      <c r="H727" s="161" t="str">
        <f>IFERROR(IF($E727="","",IF($G727&gt;$E727,($E727/$G727)-1,"")),"")</f>
      </c>
      <c r="I727" s="159" t="str">
        <f t="shared" si="177"/>
        <v/>
      </c>
      <c r="J727" s="160" t="str">
        <f>IFERROR(IF($F727="","",VLOOKUP($F727,'Data Mercado'!$A$7:$I$300,3,0)),"ND")</f>
      </c>
      <c r="K727" s="161" t="str">
        <f>IFERROR(IF($E727="","",IF($J727&gt;$E727,($E727/$J727)-1,"")),"")</f>
      </c>
      <c r="L727" s="159" t="str">
        <f t="shared" si="179"/>
        <v/>
      </c>
      <c r="M727" s="160" t="str">
        <f>IFERROR(IF($F727="","",VLOOKUP($F727,'Data Mercado'!$A$7:$I$300,4,0)),"ND")</f>
      </c>
      <c r="N727" s="161" t="str">
        <f>IFERROR(IF($E727="","",IF($M727&gt;$E727,($E727/$M727)-1,"")),"")</f>
      </c>
      <c r="O727" s="159" t="str">
        <f t="shared" si="181"/>
        <v/>
      </c>
      <c r="P727" s="160" t="str">
        <f>IFERROR(IF($F727="","",VLOOKUP($F727,'Data Mercado'!$A$7:$I$300,5,0)),"ND")</f>
      </c>
      <c r="Q727" s="161" t="str">
        <f>IFERROR(IF($E727="","",IF($P727&gt;$E727,($E727/$P727)-1,"")),"")</f>
      </c>
      <c r="R727" s="159" t="str">
        <f t="shared" si="183"/>
        <v/>
      </c>
      <c r="S727" s="160" t="str">
        <f>IFERROR(IF($F727="","",VLOOKUP($F727,'Data Mercado'!$A$7:$I$300,6,0)),"ND")</f>
      </c>
      <c r="T727" s="161" t="str">
        <f>IFERROR(IF($E727="","",IF($S727&gt;$E727,($E727/$S727)-1,"")),"")</f>
      </c>
      <c r="U727" s="159" t="str">
        <f t="shared" si="185"/>
        <v/>
      </c>
      <c r="V727" s="160" t="str">
        <f>IFERROR(IF($F727="","",VLOOKUP($F727,'Data Mercado'!$A$7:$I$300,7,0)),"ND")</f>
      </c>
      <c r="W727" s="161" t="str">
        <f>IFERROR(IF($E727="","",IF($V727&gt;$E727,($E727/$V727)-1,"")),"")</f>
      </c>
      <c r="X727" s="159" t="str">
        <f t="shared" si="187"/>
        <v/>
      </c>
      <c r="Y727" s="160" t="str">
        <f>IFERROR(IF($F727="","",VLOOKUP($F727,'Data Mercado'!$A$7:$I$300,8,0)),"ND")</f>
      </c>
      <c r="Z727" s="161" t="str">
        <f>IFERROR(IF($E727="","",IF($Y727&gt;$E727,($E727/$Y727)-1,"")),"")</f>
      </c>
      <c r="AA727" s="159" t="str">
        <f t="shared" si="189"/>
        <v/>
      </c>
      <c r="AB727" s="160" t="str">
        <f>IFERROR(IF($F727="","",VLOOKUP($F727,'Data Mercado'!$A$7:$I$300,9,0)),"ND")</f>
      </c>
      <c r="AC727" s="161" t="str">
        <f>IFERROR(IF($E727="","",IF($AB727&gt;$E727,($E727/$AB727)-1,"")),"")</f>
      </c>
      <c r="AD727" s="159" t="str">
        <f t="shared" si="191"/>
        <v/>
      </c>
    </row>
    <row r="728" spans="1:30" s="162" customFormat="1" ht="19" customHeight="1">
      <c r="A728" s="164"/>
      <c r="B728" s="165"/>
      <c r="C728" s="143"/>
      <c r="D728" s="143"/>
      <c r="E728" s="196"/>
      <c r="F728" s="160"/>
      <c r="G728" s="160" t="str">
        <f>IFERROR(IF($F728="","",VLOOKUP($F728,'Data Mercado'!$A$7:$I$300,2,0)),"ND")</f>
      </c>
      <c r="H728" s="161" t="str">
        <f>IFERROR(IF($E728="","",IF($G728&gt;$E728,($E728/$G728)-1,"")),"")</f>
      </c>
      <c r="I728" s="159" t="str">
        <f t="shared" si="177"/>
        <v/>
      </c>
      <c r="J728" s="160" t="str">
        <f>IFERROR(IF($F728="","",VLOOKUP($F728,'Data Mercado'!$A$7:$I$300,3,0)),"ND")</f>
      </c>
      <c r="K728" s="161" t="str">
        <f>IFERROR(IF($E728="","",IF($J728&gt;$E728,($E728/$J728)-1,"")),"")</f>
      </c>
      <c r="L728" s="159" t="str">
        <f t="shared" si="179"/>
        <v/>
      </c>
      <c r="M728" s="160" t="str">
        <f>IFERROR(IF($F728="","",VLOOKUP($F728,'Data Mercado'!$A$7:$I$300,4,0)),"ND")</f>
      </c>
      <c r="N728" s="161" t="str">
        <f>IFERROR(IF($E728="","",IF($M728&gt;$E728,($E728/$M728)-1,"")),"")</f>
      </c>
      <c r="O728" s="159" t="str">
        <f t="shared" si="181"/>
        <v/>
      </c>
      <c r="P728" s="160" t="str">
        <f>IFERROR(IF($F728="","",VLOOKUP($F728,'Data Mercado'!$A$7:$I$300,5,0)),"ND")</f>
      </c>
      <c r="Q728" s="161" t="str">
        <f>IFERROR(IF($E728="","",IF($P728&gt;$E728,($E728/$P728)-1,"")),"")</f>
      </c>
      <c r="R728" s="159" t="str">
        <f t="shared" si="183"/>
        <v/>
      </c>
      <c r="S728" s="160" t="str">
        <f>IFERROR(IF($F728="","",VLOOKUP($F728,'Data Mercado'!$A$7:$I$300,6,0)),"ND")</f>
      </c>
      <c r="T728" s="161" t="str">
        <f>IFERROR(IF($E728="","",IF($S728&gt;$E728,($E728/$S728)-1,"")),"")</f>
      </c>
      <c r="U728" s="159" t="str">
        <f t="shared" si="185"/>
        <v/>
      </c>
      <c r="V728" s="160" t="str">
        <f>IFERROR(IF($F728="","",VLOOKUP($F728,'Data Mercado'!$A$7:$I$300,7,0)),"ND")</f>
      </c>
      <c r="W728" s="161" t="str">
        <f>IFERROR(IF($E728="","",IF($V728&gt;$E728,($E728/$V728)-1,"")),"")</f>
      </c>
      <c r="X728" s="159" t="str">
        <f t="shared" si="187"/>
        <v/>
      </c>
      <c r="Y728" s="160" t="str">
        <f>IFERROR(IF($F728="","",VLOOKUP($F728,'Data Mercado'!$A$7:$I$300,8,0)),"ND")</f>
      </c>
      <c r="Z728" s="161" t="str">
        <f>IFERROR(IF($E728="","",IF($Y728&gt;$E728,($E728/$Y728)-1,"")),"")</f>
      </c>
      <c r="AA728" s="159" t="str">
        <f t="shared" si="189"/>
        <v/>
      </c>
      <c r="AB728" s="160" t="str">
        <f>IFERROR(IF($F728="","",VLOOKUP($F728,'Data Mercado'!$A$7:$I$300,9,0)),"ND")</f>
      </c>
      <c r="AC728" s="161" t="str">
        <f>IFERROR(IF($E728="","",IF($AB728&gt;$E728,($E728/$AB728)-1,"")),"")</f>
      </c>
      <c r="AD728" s="159" t="str">
        <f t="shared" si="191"/>
        <v/>
      </c>
    </row>
    <row r="729" spans="1:30" s="162" customFormat="1" ht="19" customHeight="1">
      <c r="A729" s="164"/>
      <c r="B729" s="165"/>
      <c r="C729" s="143"/>
      <c r="D729" s="143"/>
      <c r="E729" s="196"/>
      <c r="F729" s="160"/>
      <c r="G729" s="160" t="str">
        <f>IFERROR(IF($F729="","",VLOOKUP($F729,'Data Mercado'!$A$7:$I$300,2,0)),"ND")</f>
      </c>
      <c r="H729" s="161" t="str">
        <f>IFERROR(IF($E729="","",IF($G729&gt;$E729,($E729/$G729)-1,"")),"")</f>
      </c>
      <c r="I729" s="159" t="str">
        <f t="shared" si="177"/>
        <v/>
      </c>
      <c r="J729" s="160" t="str">
        <f>IFERROR(IF($F729="","",VLOOKUP($F729,'Data Mercado'!$A$7:$I$300,3,0)),"ND")</f>
      </c>
      <c r="K729" s="161" t="str">
        <f>IFERROR(IF($E729="","",IF($J729&gt;$E729,($E729/$J729)-1,"")),"")</f>
      </c>
      <c r="L729" s="159" t="str">
        <f t="shared" si="179"/>
        <v/>
      </c>
      <c r="M729" s="160" t="str">
        <f>IFERROR(IF($F729="","",VLOOKUP($F729,'Data Mercado'!$A$7:$I$300,4,0)),"ND")</f>
      </c>
      <c r="N729" s="161" t="str">
        <f>IFERROR(IF($E729="","",IF($M729&gt;$E729,($E729/$M729)-1,"")),"")</f>
      </c>
      <c r="O729" s="159" t="str">
        <f t="shared" si="181"/>
        <v/>
      </c>
      <c r="P729" s="160" t="str">
        <f>IFERROR(IF($F729="","",VLOOKUP($F729,'Data Mercado'!$A$7:$I$300,5,0)),"ND")</f>
      </c>
      <c r="Q729" s="161" t="str">
        <f>IFERROR(IF($E729="","",IF($P729&gt;$E729,($E729/$P729)-1,"")),"")</f>
      </c>
      <c r="R729" s="159" t="str">
        <f t="shared" si="183"/>
        <v/>
      </c>
      <c r="S729" s="160" t="str">
        <f>IFERROR(IF($F729="","",VLOOKUP($F729,'Data Mercado'!$A$7:$I$300,6,0)),"ND")</f>
      </c>
      <c r="T729" s="161" t="str">
        <f>IFERROR(IF($E729="","",IF($S729&gt;$E729,($E729/$S729)-1,"")),"")</f>
      </c>
      <c r="U729" s="159" t="str">
        <f t="shared" si="185"/>
        <v/>
      </c>
      <c r="V729" s="160" t="str">
        <f>IFERROR(IF($F729="","",VLOOKUP($F729,'Data Mercado'!$A$7:$I$300,7,0)),"ND")</f>
      </c>
      <c r="W729" s="161" t="str">
        <f>IFERROR(IF($E729="","",IF($V729&gt;$E729,($E729/$V729)-1,"")),"")</f>
      </c>
      <c r="X729" s="159" t="str">
        <f t="shared" si="187"/>
        <v/>
      </c>
      <c r="Y729" s="160" t="str">
        <f>IFERROR(IF($F729="","",VLOOKUP($F729,'Data Mercado'!$A$7:$I$300,8,0)),"ND")</f>
      </c>
      <c r="Z729" s="161" t="str">
        <f>IFERROR(IF($E729="","",IF($Y729&gt;$E729,($E729/$Y729)-1,"")),"")</f>
      </c>
      <c r="AA729" s="159" t="str">
        <f t="shared" si="189"/>
        <v/>
      </c>
      <c r="AB729" s="160" t="str">
        <f>IFERROR(IF($F729="","",VLOOKUP($F729,'Data Mercado'!$A$7:$I$300,9,0)),"ND")</f>
      </c>
      <c r="AC729" s="161" t="str">
        <f>IFERROR(IF($E729="","",IF($AB729&gt;$E729,($E729/$AB729)-1,"")),"")</f>
      </c>
      <c r="AD729" s="159" t="str">
        <f t="shared" si="191"/>
        <v/>
      </c>
    </row>
    <row r="730" spans="1:30" s="162" customFormat="1" ht="19" customHeight="1">
      <c r="A730" s="164"/>
      <c r="B730" s="165"/>
      <c r="C730" s="143"/>
      <c r="D730" s="143"/>
      <c r="E730" s="196"/>
      <c r="F730" s="160"/>
      <c r="G730" s="160" t="str">
        <f>IFERROR(IF($F730="","",VLOOKUP($F730,'Data Mercado'!$A$7:$I$300,2,0)),"ND")</f>
      </c>
      <c r="H730" s="161" t="str">
        <f>IFERROR(IF($E730="","",IF($G730&gt;$E730,($E730/$G730)-1,"")),"")</f>
      </c>
      <c r="I730" s="159" t="str">
        <f t="shared" si="177"/>
        <v/>
      </c>
      <c r="J730" s="160" t="str">
        <f>IFERROR(IF($F730="","",VLOOKUP($F730,'Data Mercado'!$A$7:$I$300,3,0)),"ND")</f>
      </c>
      <c r="K730" s="161" t="str">
        <f>IFERROR(IF($E730="","",IF($J730&gt;$E730,($E730/$J730)-1,"")),"")</f>
      </c>
      <c r="L730" s="159" t="str">
        <f t="shared" si="179"/>
        <v/>
      </c>
      <c r="M730" s="160" t="str">
        <f>IFERROR(IF($F730="","",VLOOKUP($F730,'Data Mercado'!$A$7:$I$300,4,0)),"ND")</f>
      </c>
      <c r="N730" s="161" t="str">
        <f>IFERROR(IF($E730="","",IF($M730&gt;$E730,($E730/$M730)-1,"")),"")</f>
      </c>
      <c r="O730" s="159" t="str">
        <f t="shared" si="181"/>
        <v/>
      </c>
      <c r="P730" s="160" t="str">
        <f>IFERROR(IF($F730="","",VLOOKUP($F730,'Data Mercado'!$A$7:$I$300,5,0)),"ND")</f>
      </c>
      <c r="Q730" s="161" t="str">
        <f>IFERROR(IF($E730="","",IF($P730&gt;$E730,($E730/$P730)-1,"")),"")</f>
      </c>
      <c r="R730" s="159" t="str">
        <f t="shared" si="183"/>
        <v/>
      </c>
      <c r="S730" s="160" t="str">
        <f>IFERROR(IF($F730="","",VLOOKUP($F730,'Data Mercado'!$A$7:$I$300,6,0)),"ND")</f>
      </c>
      <c r="T730" s="161" t="str">
        <f>IFERROR(IF($E730="","",IF($S730&gt;$E730,($E730/$S730)-1,"")),"")</f>
      </c>
      <c r="U730" s="159" t="str">
        <f t="shared" si="185"/>
        <v/>
      </c>
      <c r="V730" s="160" t="str">
        <f>IFERROR(IF($F730="","",VLOOKUP($F730,'Data Mercado'!$A$7:$I$300,7,0)),"ND")</f>
      </c>
      <c r="W730" s="161" t="str">
        <f>IFERROR(IF($E730="","",IF($V730&gt;$E730,($E730/$V730)-1,"")),"")</f>
      </c>
      <c r="X730" s="159" t="str">
        <f t="shared" si="187"/>
        <v/>
      </c>
      <c r="Y730" s="160" t="str">
        <f>IFERROR(IF($F730="","",VLOOKUP($F730,'Data Mercado'!$A$7:$I$300,8,0)),"ND")</f>
      </c>
      <c r="Z730" s="161" t="str">
        <f>IFERROR(IF($E730="","",IF($Y730&gt;$E730,($E730/$Y730)-1,"")),"")</f>
      </c>
      <c r="AA730" s="159" t="str">
        <f t="shared" si="189"/>
        <v/>
      </c>
      <c r="AB730" s="160" t="str">
        <f>IFERROR(IF($F730="","",VLOOKUP($F730,'Data Mercado'!$A$7:$I$300,9,0)),"ND")</f>
      </c>
      <c r="AC730" s="161" t="str">
        <f>IFERROR(IF($E730="","",IF($AB730&gt;$E730,($E730/$AB730)-1,"")),"")</f>
      </c>
      <c r="AD730" s="159" t="str">
        <f t="shared" si="191"/>
        <v/>
      </c>
    </row>
    <row r="731" spans="1:30" s="162" customFormat="1" ht="19" customHeight="1">
      <c r="A731" s="164"/>
      <c r="B731" s="165"/>
      <c r="C731" s="143"/>
      <c r="D731" s="143"/>
      <c r="E731" s="196"/>
      <c r="F731" s="160"/>
      <c r="G731" s="160" t="str">
        <f>IFERROR(IF($F731="","",VLOOKUP($F731,'Data Mercado'!$A$7:$I$300,2,0)),"ND")</f>
      </c>
      <c r="H731" s="161" t="str">
        <f>IFERROR(IF($E731="","",IF($G731&gt;$E731,($E731/$G731)-1,"")),"")</f>
      </c>
      <c r="I731" s="159" t="str">
        <f t="shared" si="177"/>
        <v/>
      </c>
      <c r="J731" s="160" t="str">
        <f>IFERROR(IF($F731="","",VLOOKUP($F731,'Data Mercado'!$A$7:$I$300,3,0)),"ND")</f>
      </c>
      <c r="K731" s="161" t="str">
        <f>IFERROR(IF($E731="","",IF($J731&gt;$E731,($E731/$J731)-1,"")),"")</f>
      </c>
      <c r="L731" s="159" t="str">
        <f t="shared" si="179"/>
        <v/>
      </c>
      <c r="M731" s="160" t="str">
        <f>IFERROR(IF($F731="","",VLOOKUP($F731,'Data Mercado'!$A$7:$I$300,4,0)),"ND")</f>
      </c>
      <c r="N731" s="161" t="str">
        <f>IFERROR(IF($E731="","",IF($M731&gt;$E731,($E731/$M731)-1,"")),"")</f>
      </c>
      <c r="O731" s="159" t="str">
        <f t="shared" si="181"/>
        <v/>
      </c>
      <c r="P731" s="160" t="str">
        <f>IFERROR(IF($F731="","",VLOOKUP($F731,'Data Mercado'!$A$7:$I$300,5,0)),"ND")</f>
      </c>
      <c r="Q731" s="161" t="str">
        <f>IFERROR(IF($E731="","",IF($P731&gt;$E731,($E731/$P731)-1,"")),"")</f>
      </c>
      <c r="R731" s="159" t="str">
        <f t="shared" si="183"/>
        <v/>
      </c>
      <c r="S731" s="160" t="str">
        <f>IFERROR(IF($F731="","",VLOOKUP($F731,'Data Mercado'!$A$7:$I$300,6,0)),"ND")</f>
      </c>
      <c r="T731" s="161" t="str">
        <f>IFERROR(IF($E731="","",IF($S731&gt;$E731,($E731/$S731)-1,"")),"")</f>
      </c>
      <c r="U731" s="159" t="str">
        <f t="shared" si="185"/>
        <v/>
      </c>
      <c r="V731" s="160" t="str">
        <f>IFERROR(IF($F731="","",VLOOKUP($F731,'Data Mercado'!$A$7:$I$300,7,0)),"ND")</f>
      </c>
      <c r="W731" s="161" t="str">
        <f>IFERROR(IF($E731="","",IF($V731&gt;$E731,($E731/$V731)-1,"")),"")</f>
      </c>
      <c r="X731" s="159" t="str">
        <f t="shared" si="187"/>
        <v/>
      </c>
      <c r="Y731" s="160" t="str">
        <f>IFERROR(IF($F731="","",VLOOKUP($F731,'Data Mercado'!$A$7:$I$300,8,0)),"ND")</f>
      </c>
      <c r="Z731" s="161" t="str">
        <f>IFERROR(IF($E731="","",IF($Y731&gt;$E731,($E731/$Y731)-1,"")),"")</f>
      </c>
      <c r="AA731" s="159" t="str">
        <f t="shared" si="189"/>
        <v/>
      </c>
      <c r="AB731" s="160" t="str">
        <f>IFERROR(IF($F731="","",VLOOKUP($F731,'Data Mercado'!$A$7:$I$300,9,0)),"ND")</f>
      </c>
      <c r="AC731" s="161" t="str">
        <f>IFERROR(IF($E731="","",IF($AB731&gt;$E731,($E731/$AB731)-1,"")),"")</f>
      </c>
      <c r="AD731" s="159" t="str">
        <f t="shared" si="191"/>
        <v/>
      </c>
    </row>
    <row r="732" spans="1:30" s="162" customFormat="1" ht="19" customHeight="1">
      <c r="A732" s="164"/>
      <c r="B732" s="165"/>
      <c r="C732" s="143"/>
      <c r="D732" s="143"/>
      <c r="E732" s="196"/>
      <c r="F732" s="160"/>
      <c r="G732" s="160" t="str">
        <f>IFERROR(IF($F732="","",VLOOKUP($F732,'Data Mercado'!$A$7:$I$300,2,0)),"ND")</f>
      </c>
      <c r="H732" s="161" t="str">
        <f>IFERROR(IF($E732="","",IF($G732&gt;$E732,($E732/$G732)-1,"")),"")</f>
      </c>
      <c r="I732" s="159" t="str">
        <f t="shared" si="177"/>
        <v/>
      </c>
      <c r="J732" s="160" t="str">
        <f>IFERROR(IF($F732="","",VLOOKUP($F732,'Data Mercado'!$A$7:$I$300,3,0)),"ND")</f>
      </c>
      <c r="K732" s="161" t="str">
        <f>IFERROR(IF($E732="","",IF($J732&gt;$E732,($E732/$J732)-1,"")),"")</f>
      </c>
      <c r="L732" s="159" t="str">
        <f t="shared" si="179"/>
        <v/>
      </c>
      <c r="M732" s="160" t="str">
        <f>IFERROR(IF($F732="","",VLOOKUP($F732,'Data Mercado'!$A$7:$I$300,4,0)),"ND")</f>
      </c>
      <c r="N732" s="161" t="str">
        <f>IFERROR(IF($E732="","",IF($M732&gt;$E732,($E732/$M732)-1,"")),"")</f>
      </c>
      <c r="O732" s="159" t="str">
        <f t="shared" si="181"/>
        <v/>
      </c>
      <c r="P732" s="160" t="str">
        <f>IFERROR(IF($F732="","",VLOOKUP($F732,'Data Mercado'!$A$7:$I$300,5,0)),"ND")</f>
      </c>
      <c r="Q732" s="161" t="str">
        <f>IFERROR(IF($E732="","",IF($P732&gt;$E732,($E732/$P732)-1,"")),"")</f>
      </c>
      <c r="R732" s="159" t="str">
        <f t="shared" si="183"/>
        <v/>
      </c>
      <c r="S732" s="160" t="str">
        <f>IFERROR(IF($F732="","",VLOOKUP($F732,'Data Mercado'!$A$7:$I$300,6,0)),"ND")</f>
      </c>
      <c r="T732" s="161" t="str">
        <f>IFERROR(IF($E732="","",IF($S732&gt;$E732,($E732/$S732)-1,"")),"")</f>
      </c>
      <c r="U732" s="159" t="str">
        <f t="shared" si="185"/>
        <v/>
      </c>
      <c r="V732" s="160" t="str">
        <f>IFERROR(IF($F732="","",VLOOKUP($F732,'Data Mercado'!$A$7:$I$300,7,0)),"ND")</f>
      </c>
      <c r="W732" s="161" t="str">
        <f>IFERROR(IF($E732="","",IF($V732&gt;$E732,($E732/$V732)-1,"")),"")</f>
      </c>
      <c r="X732" s="159" t="str">
        <f t="shared" si="187"/>
        <v/>
      </c>
      <c r="Y732" s="160" t="str">
        <f>IFERROR(IF($F732="","",VLOOKUP($F732,'Data Mercado'!$A$7:$I$300,8,0)),"ND")</f>
      </c>
      <c r="Z732" s="161" t="str">
        <f>IFERROR(IF($E732="","",IF($Y732&gt;$E732,($E732/$Y732)-1,"")),"")</f>
      </c>
      <c r="AA732" s="159" t="str">
        <f t="shared" si="189"/>
        <v/>
      </c>
      <c r="AB732" s="160" t="str">
        <f>IFERROR(IF($F732="","",VLOOKUP($F732,'Data Mercado'!$A$7:$I$300,9,0)),"ND")</f>
      </c>
      <c r="AC732" s="161" t="str">
        <f>IFERROR(IF($E732="","",IF($AB732&gt;$E732,($E732/$AB732)-1,"")),"")</f>
      </c>
      <c r="AD732" s="159" t="str">
        <f t="shared" si="191"/>
        <v/>
      </c>
    </row>
    <row r="733" spans="1:30" s="162" customFormat="1" ht="19" customHeight="1">
      <c r="A733" s="164"/>
      <c r="B733" s="165"/>
      <c r="C733" s="143"/>
      <c r="D733" s="143"/>
      <c r="E733" s="196"/>
      <c r="F733" s="160"/>
      <c r="G733" s="160" t="str">
        <f>IFERROR(IF($F733="","",VLOOKUP($F733,'Data Mercado'!$A$7:$I$300,2,0)),"ND")</f>
      </c>
      <c r="H733" s="161" t="str">
        <f>IFERROR(IF($E733="","",IF($G733&gt;$E733,($E733/$G733)-1,"")),"")</f>
      </c>
      <c r="I733" s="159" t="str">
        <f t="shared" si="177"/>
        <v/>
      </c>
      <c r="J733" s="160" t="str">
        <f>IFERROR(IF($F733="","",VLOOKUP($F733,'Data Mercado'!$A$7:$I$300,3,0)),"ND")</f>
      </c>
      <c r="K733" s="161" t="str">
        <f>IFERROR(IF($E733="","",IF($J733&gt;$E733,($E733/$J733)-1,"")),"")</f>
      </c>
      <c r="L733" s="159" t="str">
        <f t="shared" si="179"/>
        <v/>
      </c>
      <c r="M733" s="160" t="str">
        <f>IFERROR(IF($F733="","",VLOOKUP($F733,'Data Mercado'!$A$7:$I$300,4,0)),"ND")</f>
      </c>
      <c r="N733" s="161" t="str">
        <f>IFERROR(IF($E733="","",IF($M733&gt;$E733,($E733/$M733)-1,"")),"")</f>
      </c>
      <c r="O733" s="159" t="str">
        <f t="shared" si="181"/>
        <v/>
      </c>
      <c r="P733" s="160" t="str">
        <f>IFERROR(IF($F733="","",VLOOKUP($F733,'Data Mercado'!$A$7:$I$300,5,0)),"ND")</f>
      </c>
      <c r="Q733" s="161" t="str">
        <f>IFERROR(IF($E733="","",IF($P733&gt;$E733,($E733/$P733)-1,"")),"")</f>
      </c>
      <c r="R733" s="159" t="str">
        <f t="shared" si="183"/>
        <v/>
      </c>
      <c r="S733" s="160" t="str">
        <f>IFERROR(IF($F733="","",VLOOKUP($F733,'Data Mercado'!$A$7:$I$300,6,0)),"ND")</f>
      </c>
      <c r="T733" s="161" t="str">
        <f>IFERROR(IF($E733="","",IF($S733&gt;$E733,($E733/$S733)-1,"")),"")</f>
      </c>
      <c r="U733" s="159" t="str">
        <f t="shared" si="185"/>
        <v/>
      </c>
      <c r="V733" s="160" t="str">
        <f>IFERROR(IF($F733="","",VLOOKUP($F733,'Data Mercado'!$A$7:$I$300,7,0)),"ND")</f>
      </c>
      <c r="W733" s="161" t="str">
        <f>IFERROR(IF($E733="","",IF($V733&gt;$E733,($E733/$V733)-1,"")),"")</f>
      </c>
      <c r="X733" s="159" t="str">
        <f t="shared" si="187"/>
        <v/>
      </c>
      <c r="Y733" s="160" t="str">
        <f>IFERROR(IF($F733="","",VLOOKUP($F733,'Data Mercado'!$A$7:$I$300,8,0)),"ND")</f>
      </c>
      <c r="Z733" s="161" t="str">
        <f>IFERROR(IF($E733="","",IF($Y733&gt;$E733,($E733/$Y733)-1,"")),"")</f>
      </c>
      <c r="AA733" s="159" t="str">
        <f t="shared" si="189"/>
        <v/>
      </c>
      <c r="AB733" s="160" t="str">
        <f>IFERROR(IF($F733="","",VLOOKUP($F733,'Data Mercado'!$A$7:$I$300,9,0)),"ND")</f>
      </c>
      <c r="AC733" s="161" t="str">
        <f>IFERROR(IF($E733="","",IF($AB733&gt;$E733,($E733/$AB733)-1,"")),"")</f>
      </c>
      <c r="AD733" s="159" t="str">
        <f t="shared" si="191"/>
        <v/>
      </c>
    </row>
    <row r="734" spans="1:30" s="162" customFormat="1" ht="19" customHeight="1">
      <c r="A734" s="164"/>
      <c r="B734" s="165"/>
      <c r="C734" s="143"/>
      <c r="D734" s="143"/>
      <c r="E734" s="196"/>
      <c r="F734" s="160"/>
      <c r="G734" s="160" t="str">
        <f>IFERROR(IF($F734="","",VLOOKUP($F734,'Data Mercado'!$A$7:$I$300,2,0)),"ND")</f>
      </c>
      <c r="H734" s="161" t="str">
        <f>IFERROR(IF($E734="","",IF($G734&gt;$E734,($E734/$G734)-1,"")),"")</f>
      </c>
      <c r="I734" s="159" t="str">
        <f t="shared" si="177"/>
        <v/>
      </c>
      <c r="J734" s="160" t="str">
        <f>IFERROR(IF($F734="","",VLOOKUP($F734,'Data Mercado'!$A$7:$I$300,3,0)),"ND")</f>
      </c>
      <c r="K734" s="161" t="str">
        <f>IFERROR(IF($E734="","",IF($J734&gt;$E734,($E734/$J734)-1,"")),"")</f>
      </c>
      <c r="L734" s="159" t="str">
        <f t="shared" si="179"/>
        <v/>
      </c>
      <c r="M734" s="160" t="str">
        <f>IFERROR(IF($F734="","",VLOOKUP($F734,'Data Mercado'!$A$7:$I$300,4,0)),"ND")</f>
      </c>
      <c r="N734" s="161" t="str">
        <f>IFERROR(IF($E734="","",IF($M734&gt;$E734,($E734/$M734)-1,"")),"")</f>
      </c>
      <c r="O734" s="159" t="str">
        <f t="shared" si="181"/>
        <v/>
      </c>
      <c r="P734" s="160" t="str">
        <f>IFERROR(IF($F734="","",VLOOKUP($F734,'Data Mercado'!$A$7:$I$300,5,0)),"ND")</f>
      </c>
      <c r="Q734" s="161" t="str">
        <f>IFERROR(IF($E734="","",IF($P734&gt;$E734,($E734/$P734)-1,"")),"")</f>
      </c>
      <c r="R734" s="159" t="str">
        <f t="shared" si="183"/>
        <v/>
      </c>
      <c r="S734" s="160" t="str">
        <f>IFERROR(IF($F734="","",VLOOKUP($F734,'Data Mercado'!$A$7:$I$300,6,0)),"ND")</f>
      </c>
      <c r="T734" s="161" t="str">
        <f>IFERROR(IF($E734="","",IF($S734&gt;$E734,($E734/$S734)-1,"")),"")</f>
      </c>
      <c r="U734" s="159" t="str">
        <f t="shared" si="185"/>
        <v/>
      </c>
      <c r="V734" s="160" t="str">
        <f>IFERROR(IF($F734="","",VLOOKUP($F734,'Data Mercado'!$A$7:$I$300,7,0)),"ND")</f>
      </c>
      <c r="W734" s="161" t="str">
        <f>IFERROR(IF($E734="","",IF($V734&gt;$E734,($E734/$V734)-1,"")),"")</f>
      </c>
      <c r="X734" s="159" t="str">
        <f t="shared" si="187"/>
        <v/>
      </c>
      <c r="Y734" s="160" t="str">
        <f>IFERROR(IF($F734="","",VLOOKUP($F734,'Data Mercado'!$A$7:$I$300,8,0)),"ND")</f>
      </c>
      <c r="Z734" s="161" t="str">
        <f>IFERROR(IF($E734="","",IF($Y734&gt;$E734,($E734/$Y734)-1,"")),"")</f>
      </c>
      <c r="AA734" s="159" t="str">
        <f t="shared" si="189"/>
        <v/>
      </c>
      <c r="AB734" s="160" t="str">
        <f>IFERROR(IF($F734="","",VLOOKUP($F734,'Data Mercado'!$A$7:$I$300,9,0)),"ND")</f>
      </c>
      <c r="AC734" s="161" t="str">
        <f>IFERROR(IF($E734="","",IF($AB734&gt;$E734,($E734/$AB734)-1,"")),"")</f>
      </c>
      <c r="AD734" s="159" t="str">
        <f t="shared" si="191"/>
        <v/>
      </c>
    </row>
    <row r="735" spans="1:30" s="162" customFormat="1" ht="19" customHeight="1">
      <c r="A735" s="164"/>
      <c r="B735" s="165"/>
      <c r="C735" s="143"/>
      <c r="D735" s="143"/>
      <c r="E735" s="196"/>
      <c r="F735" s="160"/>
      <c r="G735" s="160" t="str">
        <f>IFERROR(IF($F735="","",VLOOKUP($F735,'Data Mercado'!$A$7:$I$300,2,0)),"ND")</f>
      </c>
      <c r="H735" s="161" t="str">
        <f>IFERROR(IF($E735="","",IF($G735&gt;$E735,($E735/$G735)-1,"")),"")</f>
      </c>
      <c r="I735" s="159" t="str">
        <f t="shared" si="177"/>
        <v/>
      </c>
      <c r="J735" s="160" t="str">
        <f>IFERROR(IF($F735="","",VLOOKUP($F735,'Data Mercado'!$A$7:$I$300,3,0)),"ND")</f>
      </c>
      <c r="K735" s="161" t="str">
        <f>IFERROR(IF($E735="","",IF($J735&gt;$E735,($E735/$J735)-1,"")),"")</f>
      </c>
      <c r="L735" s="159" t="str">
        <f t="shared" si="179"/>
        <v/>
      </c>
      <c r="M735" s="160" t="str">
        <f>IFERROR(IF($F735="","",VLOOKUP($F735,'Data Mercado'!$A$7:$I$300,4,0)),"ND")</f>
      </c>
      <c r="N735" s="161" t="str">
        <f>IFERROR(IF($E735="","",IF($M735&gt;$E735,($E735/$M735)-1,"")),"")</f>
      </c>
      <c r="O735" s="159" t="str">
        <f t="shared" si="181"/>
        <v/>
      </c>
      <c r="P735" s="160" t="str">
        <f>IFERROR(IF($F735="","",VLOOKUP($F735,'Data Mercado'!$A$7:$I$300,5,0)),"ND")</f>
      </c>
      <c r="Q735" s="161" t="str">
        <f>IFERROR(IF($E735="","",IF($P735&gt;$E735,($E735/$P735)-1,"")),"")</f>
      </c>
      <c r="R735" s="159" t="str">
        <f t="shared" si="183"/>
        <v/>
      </c>
      <c r="S735" s="160" t="str">
        <f>IFERROR(IF($F735="","",VLOOKUP($F735,'Data Mercado'!$A$7:$I$300,6,0)),"ND")</f>
      </c>
      <c r="T735" s="161" t="str">
        <f>IFERROR(IF($E735="","",IF($S735&gt;$E735,($E735/$S735)-1,"")),"")</f>
      </c>
      <c r="U735" s="159" t="str">
        <f t="shared" si="185"/>
        <v/>
      </c>
      <c r="V735" s="160" t="str">
        <f>IFERROR(IF($F735="","",VLOOKUP($F735,'Data Mercado'!$A$7:$I$300,7,0)),"ND")</f>
      </c>
      <c r="W735" s="161" t="str">
        <f>IFERROR(IF($E735="","",IF($V735&gt;$E735,($E735/$V735)-1,"")),"")</f>
      </c>
      <c r="X735" s="159" t="str">
        <f t="shared" si="187"/>
        <v/>
      </c>
      <c r="Y735" s="160" t="str">
        <f>IFERROR(IF($F735="","",VLOOKUP($F735,'Data Mercado'!$A$7:$I$300,8,0)),"ND")</f>
      </c>
      <c r="Z735" s="161" t="str">
        <f>IFERROR(IF($E735="","",IF($Y735&gt;$E735,($E735/$Y735)-1,"")),"")</f>
      </c>
      <c r="AA735" s="159" t="str">
        <f t="shared" si="189"/>
        <v/>
      </c>
      <c r="AB735" s="160" t="str">
        <f>IFERROR(IF($F735="","",VLOOKUP($F735,'Data Mercado'!$A$7:$I$300,9,0)),"ND")</f>
      </c>
      <c r="AC735" s="161" t="str">
        <f>IFERROR(IF($E735="","",IF($AB735&gt;$E735,($E735/$AB735)-1,"")),"")</f>
      </c>
      <c r="AD735" s="159" t="str">
        <f t="shared" si="191"/>
        <v/>
      </c>
    </row>
    <row r="736" spans="1:30" s="162" customFormat="1" ht="19" customHeight="1">
      <c r="A736" s="164"/>
      <c r="B736" s="165"/>
      <c r="C736" s="143"/>
      <c r="D736" s="143"/>
      <c r="E736" s="196"/>
      <c r="F736" s="160"/>
      <c r="G736" s="160" t="str">
        <f>IFERROR(IF($F736="","",VLOOKUP($F736,'Data Mercado'!$A$7:$I$300,2,0)),"ND")</f>
      </c>
      <c r="H736" s="161" t="str">
        <f>IFERROR(IF($E736="","",IF($G736&gt;$E736,($E736/$G736)-1,"")),"")</f>
      </c>
      <c r="I736" s="159" t="str">
        <f t="shared" si="177"/>
        <v/>
      </c>
      <c r="J736" s="160" t="str">
        <f>IFERROR(IF($F736="","",VLOOKUP($F736,'Data Mercado'!$A$7:$I$300,3,0)),"ND")</f>
      </c>
      <c r="K736" s="161" t="str">
        <f>IFERROR(IF($E736="","",IF($J736&gt;$E736,($E736/$J736)-1,"")),"")</f>
      </c>
      <c r="L736" s="159" t="str">
        <f t="shared" si="179"/>
        <v/>
      </c>
      <c r="M736" s="160" t="str">
        <f>IFERROR(IF($F736="","",VLOOKUP($F736,'Data Mercado'!$A$7:$I$300,4,0)),"ND")</f>
      </c>
      <c r="N736" s="161" t="str">
        <f>IFERROR(IF($E736="","",IF($M736&gt;$E736,($E736/$M736)-1,"")),"")</f>
      </c>
      <c r="O736" s="159" t="str">
        <f t="shared" si="181"/>
        <v/>
      </c>
      <c r="P736" s="160" t="str">
        <f>IFERROR(IF($F736="","",VLOOKUP($F736,'Data Mercado'!$A$7:$I$300,5,0)),"ND")</f>
      </c>
      <c r="Q736" s="161" t="str">
        <f>IFERROR(IF($E736="","",IF($P736&gt;$E736,($E736/$P736)-1,"")),"")</f>
      </c>
      <c r="R736" s="159" t="str">
        <f t="shared" si="183"/>
        <v/>
      </c>
      <c r="S736" s="160" t="str">
        <f>IFERROR(IF($F736="","",VLOOKUP($F736,'Data Mercado'!$A$7:$I$300,6,0)),"ND")</f>
      </c>
      <c r="T736" s="161" t="str">
        <f>IFERROR(IF($E736="","",IF($S736&gt;$E736,($E736/$S736)-1,"")),"")</f>
      </c>
      <c r="U736" s="159" t="str">
        <f t="shared" si="185"/>
        <v/>
      </c>
      <c r="V736" s="160" t="str">
        <f>IFERROR(IF($F736="","",VLOOKUP($F736,'Data Mercado'!$A$7:$I$300,7,0)),"ND")</f>
      </c>
      <c r="W736" s="161" t="str">
        <f>IFERROR(IF($E736="","",IF($V736&gt;$E736,($E736/$V736)-1,"")),"")</f>
      </c>
      <c r="X736" s="159" t="str">
        <f t="shared" si="187"/>
        <v/>
      </c>
      <c r="Y736" s="160" t="str">
        <f>IFERROR(IF($F736="","",VLOOKUP($F736,'Data Mercado'!$A$7:$I$300,8,0)),"ND")</f>
      </c>
      <c r="Z736" s="161" t="str">
        <f>IFERROR(IF($E736="","",IF($Y736&gt;$E736,($E736/$Y736)-1,"")),"")</f>
      </c>
      <c r="AA736" s="159" t="str">
        <f t="shared" si="189"/>
        <v/>
      </c>
      <c r="AB736" s="160" t="str">
        <f>IFERROR(IF($F736="","",VLOOKUP($F736,'Data Mercado'!$A$7:$I$300,9,0)),"ND")</f>
      </c>
      <c r="AC736" s="161" t="str">
        <f>IFERROR(IF($E736="","",IF($AB736&gt;$E736,($E736/$AB736)-1,"")),"")</f>
      </c>
      <c r="AD736" s="159" t="str">
        <f t="shared" si="191"/>
        <v/>
      </c>
    </row>
    <row r="737" spans="1:30" s="162" customFormat="1" ht="19" customHeight="1">
      <c r="A737" s="164"/>
      <c r="B737" s="165"/>
      <c r="C737" s="143"/>
      <c r="D737" s="143"/>
      <c r="E737" s="196"/>
      <c r="F737" s="160"/>
      <c r="G737" s="160" t="str">
        <f>IFERROR(IF($F737="","",VLOOKUP($F737,'Data Mercado'!$A$7:$I$300,2,0)),"ND")</f>
      </c>
      <c r="H737" s="161" t="str">
        <f>IFERROR(IF($E737="","",IF($G737&gt;$E737,($E737/$G737)-1,"")),"")</f>
      </c>
      <c r="I737" s="159" t="str">
        <f t="shared" si="177"/>
        <v/>
      </c>
      <c r="J737" s="160" t="str">
        <f>IFERROR(IF($F737="","",VLOOKUP($F737,'Data Mercado'!$A$7:$I$300,3,0)),"ND")</f>
      </c>
      <c r="K737" s="161" t="str">
        <f>IFERROR(IF($E737="","",IF($J737&gt;$E737,($E737/$J737)-1,"")),"")</f>
      </c>
      <c r="L737" s="159" t="str">
        <f t="shared" si="179"/>
        <v/>
      </c>
      <c r="M737" s="160" t="str">
        <f>IFERROR(IF($F737="","",VLOOKUP($F737,'Data Mercado'!$A$7:$I$300,4,0)),"ND")</f>
      </c>
      <c r="N737" s="161" t="str">
        <f>IFERROR(IF($E737="","",IF($M737&gt;$E737,($E737/$M737)-1,"")),"")</f>
      </c>
      <c r="O737" s="159" t="str">
        <f t="shared" si="181"/>
        <v/>
      </c>
      <c r="P737" s="160" t="str">
        <f>IFERROR(IF($F737="","",VLOOKUP($F737,'Data Mercado'!$A$7:$I$300,5,0)),"ND")</f>
      </c>
      <c r="Q737" s="161" t="str">
        <f>IFERROR(IF($E737="","",IF($P737&gt;$E737,($E737/$P737)-1,"")),"")</f>
      </c>
      <c r="R737" s="159" t="str">
        <f t="shared" si="183"/>
        <v/>
      </c>
      <c r="S737" s="160" t="str">
        <f>IFERROR(IF($F737="","",VLOOKUP($F737,'Data Mercado'!$A$7:$I$300,6,0)),"ND")</f>
      </c>
      <c r="T737" s="161" t="str">
        <f>IFERROR(IF($E737="","",IF($S737&gt;$E737,($E737/$S737)-1,"")),"")</f>
      </c>
      <c r="U737" s="159" t="str">
        <f t="shared" si="185"/>
        <v/>
      </c>
      <c r="V737" s="160" t="str">
        <f>IFERROR(IF($F737="","",VLOOKUP($F737,'Data Mercado'!$A$7:$I$300,7,0)),"ND")</f>
      </c>
      <c r="W737" s="161" t="str">
        <f>IFERROR(IF($E737="","",IF($V737&gt;$E737,($E737/$V737)-1,"")),"")</f>
      </c>
      <c r="X737" s="159" t="str">
        <f t="shared" si="187"/>
        <v/>
      </c>
      <c r="Y737" s="160" t="str">
        <f>IFERROR(IF($F737="","",VLOOKUP($F737,'Data Mercado'!$A$7:$I$300,8,0)),"ND")</f>
      </c>
      <c r="Z737" s="161" t="str">
        <f>IFERROR(IF($E737="","",IF($Y737&gt;$E737,($E737/$Y737)-1,"")),"")</f>
      </c>
      <c r="AA737" s="159" t="str">
        <f t="shared" si="189"/>
        <v/>
      </c>
      <c r="AB737" s="160" t="str">
        <f>IFERROR(IF($F737="","",VLOOKUP($F737,'Data Mercado'!$A$7:$I$300,9,0)),"ND")</f>
      </c>
      <c r="AC737" s="161" t="str">
        <f>IFERROR(IF($E737="","",IF($AB737&gt;$E737,($E737/$AB737)-1,"")),"")</f>
      </c>
      <c r="AD737" s="159" t="str">
        <f t="shared" si="191"/>
        <v/>
      </c>
    </row>
    <row r="738" spans="1:30" s="162" customFormat="1" ht="19" customHeight="1">
      <c r="A738" s="164"/>
      <c r="B738" s="165"/>
      <c r="C738" s="143"/>
      <c r="D738" s="143"/>
      <c r="E738" s="196"/>
      <c r="F738" s="160"/>
      <c r="G738" s="160" t="str">
        <f>IFERROR(IF($F738="","",VLOOKUP($F738,'Data Mercado'!$A$7:$I$300,2,0)),"ND")</f>
      </c>
      <c r="H738" s="161" t="str">
        <f>IFERROR(IF($E738="","",IF($G738&gt;$E738,($E738/$G738)-1,"")),"")</f>
      </c>
      <c r="I738" s="159" t="str">
        <f t="shared" si="177"/>
        <v/>
      </c>
      <c r="J738" s="160" t="str">
        <f>IFERROR(IF($F738="","",VLOOKUP($F738,'Data Mercado'!$A$7:$I$300,3,0)),"ND")</f>
      </c>
      <c r="K738" s="161" t="str">
        <f>IFERROR(IF($E738="","",IF($J738&gt;$E738,($E738/$J738)-1,"")),"")</f>
      </c>
      <c r="L738" s="159" t="str">
        <f t="shared" si="179"/>
        <v/>
      </c>
      <c r="M738" s="160" t="str">
        <f>IFERROR(IF($F738="","",VLOOKUP($F738,'Data Mercado'!$A$7:$I$300,4,0)),"ND")</f>
      </c>
      <c r="N738" s="161" t="str">
        <f>IFERROR(IF($E738="","",IF($M738&gt;$E738,($E738/$M738)-1,"")),"")</f>
      </c>
      <c r="O738" s="159" t="str">
        <f t="shared" si="181"/>
        <v/>
      </c>
      <c r="P738" s="160" t="str">
        <f>IFERROR(IF($F738="","",VLOOKUP($F738,'Data Mercado'!$A$7:$I$300,5,0)),"ND")</f>
      </c>
      <c r="Q738" s="161" t="str">
        <f>IFERROR(IF($E738="","",IF($P738&gt;$E738,($E738/$P738)-1,"")),"")</f>
      </c>
      <c r="R738" s="159" t="str">
        <f t="shared" si="183"/>
        <v/>
      </c>
      <c r="S738" s="160" t="str">
        <f>IFERROR(IF($F738="","",VLOOKUP($F738,'Data Mercado'!$A$7:$I$300,6,0)),"ND")</f>
      </c>
      <c r="T738" s="161" t="str">
        <f>IFERROR(IF($E738="","",IF($S738&gt;$E738,($E738/$S738)-1,"")),"")</f>
      </c>
      <c r="U738" s="159" t="str">
        <f t="shared" si="185"/>
        <v/>
      </c>
      <c r="V738" s="160" t="str">
        <f>IFERROR(IF($F738="","",VLOOKUP($F738,'Data Mercado'!$A$7:$I$300,7,0)),"ND")</f>
      </c>
      <c r="W738" s="161" t="str">
        <f>IFERROR(IF($E738="","",IF($V738&gt;$E738,($E738/$V738)-1,"")),"")</f>
      </c>
      <c r="X738" s="159" t="str">
        <f t="shared" si="187"/>
        <v/>
      </c>
      <c r="Y738" s="160" t="str">
        <f>IFERROR(IF($F738="","",VLOOKUP($F738,'Data Mercado'!$A$7:$I$300,8,0)),"ND")</f>
      </c>
      <c r="Z738" s="161" t="str">
        <f>IFERROR(IF($E738="","",IF($Y738&gt;$E738,($E738/$Y738)-1,"")),"")</f>
      </c>
      <c r="AA738" s="159" t="str">
        <f t="shared" si="189"/>
        <v/>
      </c>
      <c r="AB738" s="160" t="str">
        <f>IFERROR(IF($F738="","",VLOOKUP($F738,'Data Mercado'!$A$7:$I$300,9,0)),"ND")</f>
      </c>
      <c r="AC738" s="161" t="str">
        <f>IFERROR(IF($E738="","",IF($AB738&gt;$E738,($E738/$AB738)-1,"")),"")</f>
      </c>
      <c r="AD738" s="159" t="str">
        <f t="shared" si="191"/>
        <v/>
      </c>
    </row>
    <row r="739" spans="1:30" s="162" customFormat="1" ht="19" customHeight="1">
      <c r="A739" s="164"/>
      <c r="B739" s="165"/>
      <c r="C739" s="143"/>
      <c r="D739" s="143"/>
      <c r="E739" s="196"/>
      <c r="F739" s="160"/>
      <c r="G739" s="160" t="str">
        <f>IFERROR(IF($F739="","",VLOOKUP($F739,'Data Mercado'!$A$7:$I$300,2,0)),"ND")</f>
      </c>
      <c r="H739" s="161" t="str">
        <f>IFERROR(IF($E739="","",IF($G739&gt;$E739,($E739/$G739)-1,"")),"")</f>
      </c>
      <c r="I739" s="159" t="str">
        <f t="shared" si="177"/>
        <v/>
      </c>
      <c r="J739" s="160" t="str">
        <f>IFERROR(IF($F739="","",VLOOKUP($F739,'Data Mercado'!$A$7:$I$300,3,0)),"ND")</f>
      </c>
      <c r="K739" s="161" t="str">
        <f>IFERROR(IF($E739="","",IF($J739&gt;$E739,($E739/$J739)-1,"")),"")</f>
      </c>
      <c r="L739" s="159" t="str">
        <f t="shared" si="179"/>
        <v/>
      </c>
      <c r="M739" s="160" t="str">
        <f>IFERROR(IF($F739="","",VLOOKUP($F739,'Data Mercado'!$A$7:$I$300,4,0)),"ND")</f>
      </c>
      <c r="N739" s="161" t="str">
        <f>IFERROR(IF($E739="","",IF($M739&gt;$E739,($E739/$M739)-1,"")),"")</f>
      </c>
      <c r="O739" s="159" t="str">
        <f t="shared" si="181"/>
        <v/>
      </c>
      <c r="P739" s="160" t="str">
        <f>IFERROR(IF($F739="","",VLOOKUP($F739,'Data Mercado'!$A$7:$I$300,5,0)),"ND")</f>
      </c>
      <c r="Q739" s="161" t="str">
        <f>IFERROR(IF($E739="","",IF($P739&gt;$E739,($E739/$P739)-1,"")),"")</f>
      </c>
      <c r="R739" s="159" t="str">
        <f t="shared" si="183"/>
        <v/>
      </c>
      <c r="S739" s="160" t="str">
        <f>IFERROR(IF($F739="","",VLOOKUP($F739,'Data Mercado'!$A$7:$I$300,6,0)),"ND")</f>
      </c>
      <c r="T739" s="161" t="str">
        <f>IFERROR(IF($E739="","",IF($S739&gt;$E739,($E739/$S739)-1,"")),"")</f>
      </c>
      <c r="U739" s="159" t="str">
        <f t="shared" si="185"/>
        <v/>
      </c>
      <c r="V739" s="160" t="str">
        <f>IFERROR(IF($F739="","",VLOOKUP($F739,'Data Mercado'!$A$7:$I$300,7,0)),"ND")</f>
      </c>
      <c r="W739" s="161" t="str">
        <f>IFERROR(IF($E739="","",IF($V739&gt;$E739,($E739/$V739)-1,"")),"")</f>
      </c>
      <c r="X739" s="159" t="str">
        <f t="shared" si="187"/>
        <v/>
      </c>
      <c r="Y739" s="160" t="str">
        <f>IFERROR(IF($F739="","",VLOOKUP($F739,'Data Mercado'!$A$7:$I$300,8,0)),"ND")</f>
      </c>
      <c r="Z739" s="161" t="str">
        <f>IFERROR(IF($E739="","",IF($Y739&gt;$E739,($E739/$Y739)-1,"")),"")</f>
      </c>
      <c r="AA739" s="159" t="str">
        <f t="shared" si="189"/>
        <v/>
      </c>
      <c r="AB739" s="160" t="str">
        <f>IFERROR(IF($F739="","",VLOOKUP($F739,'Data Mercado'!$A$7:$I$300,9,0)),"ND")</f>
      </c>
      <c r="AC739" s="161" t="str">
        <f>IFERROR(IF($E739="","",IF($AB739&gt;$E739,($E739/$AB739)-1,"")),"")</f>
      </c>
      <c r="AD739" s="159" t="str">
        <f t="shared" si="191"/>
        <v/>
      </c>
    </row>
    <row r="740" spans="1:30" s="162" customFormat="1" ht="19" customHeight="1">
      <c r="A740" s="164"/>
      <c r="B740" s="165"/>
      <c r="C740" s="143"/>
      <c r="D740" s="143"/>
      <c r="E740" s="196"/>
      <c r="F740" s="160"/>
      <c r="G740" s="160" t="str">
        <f>IFERROR(IF($F740="","",VLOOKUP($F740,'Data Mercado'!$A$7:$I$300,2,0)),"ND")</f>
      </c>
      <c r="H740" s="161" t="str">
        <f>IFERROR(IF($E740="","",IF($G740&gt;$E740,($E740/$G740)-1,"")),"")</f>
      </c>
      <c r="I740" s="159" t="str">
        <f t="shared" si="177"/>
        <v/>
      </c>
      <c r="J740" s="160" t="str">
        <f>IFERROR(IF($F740="","",VLOOKUP($F740,'Data Mercado'!$A$7:$I$300,3,0)),"ND")</f>
      </c>
      <c r="K740" s="161" t="str">
        <f>IFERROR(IF($E740="","",IF($J740&gt;$E740,($E740/$J740)-1,"")),"")</f>
      </c>
      <c r="L740" s="159" t="str">
        <f t="shared" si="179"/>
        <v/>
      </c>
      <c r="M740" s="160" t="str">
        <f>IFERROR(IF($F740="","",VLOOKUP($F740,'Data Mercado'!$A$7:$I$300,4,0)),"ND")</f>
      </c>
      <c r="N740" s="161" t="str">
        <f>IFERROR(IF($E740="","",IF($M740&gt;$E740,($E740/$M740)-1,"")),"")</f>
      </c>
      <c r="O740" s="159" t="str">
        <f t="shared" si="181"/>
        <v/>
      </c>
      <c r="P740" s="160" t="str">
        <f>IFERROR(IF($F740="","",VLOOKUP($F740,'Data Mercado'!$A$7:$I$300,5,0)),"ND")</f>
      </c>
      <c r="Q740" s="161" t="str">
        <f>IFERROR(IF($E740="","",IF($P740&gt;$E740,($E740/$P740)-1,"")),"")</f>
      </c>
      <c r="R740" s="159" t="str">
        <f t="shared" si="183"/>
        <v/>
      </c>
      <c r="S740" s="160" t="str">
        <f>IFERROR(IF($F740="","",VLOOKUP($F740,'Data Mercado'!$A$7:$I$300,6,0)),"ND")</f>
      </c>
      <c r="T740" s="161" t="str">
        <f>IFERROR(IF($E740="","",IF($S740&gt;$E740,($E740/$S740)-1,"")),"")</f>
      </c>
      <c r="U740" s="159" t="str">
        <f t="shared" si="185"/>
        <v/>
      </c>
      <c r="V740" s="160" t="str">
        <f>IFERROR(IF($F740="","",VLOOKUP($F740,'Data Mercado'!$A$7:$I$300,7,0)),"ND")</f>
      </c>
      <c r="W740" s="161" t="str">
        <f>IFERROR(IF($E740="","",IF($V740&gt;$E740,($E740/$V740)-1,"")),"")</f>
      </c>
      <c r="X740" s="159" t="str">
        <f t="shared" si="187"/>
        <v/>
      </c>
      <c r="Y740" s="160" t="str">
        <f>IFERROR(IF($F740="","",VLOOKUP($F740,'Data Mercado'!$A$7:$I$300,8,0)),"ND")</f>
      </c>
      <c r="Z740" s="161" t="str">
        <f>IFERROR(IF($E740="","",IF($Y740&gt;$E740,($E740/$Y740)-1,"")),"")</f>
      </c>
      <c r="AA740" s="159" t="str">
        <f t="shared" si="189"/>
        <v/>
      </c>
      <c r="AB740" s="160" t="str">
        <f>IFERROR(IF($F740="","",VLOOKUP($F740,'Data Mercado'!$A$7:$I$300,9,0)),"ND")</f>
      </c>
      <c r="AC740" s="161" t="str">
        <f>IFERROR(IF($E740="","",IF($AB740&gt;$E740,($E740/$AB740)-1,"")),"")</f>
      </c>
      <c r="AD740" s="159" t="str">
        <f t="shared" si="191"/>
        <v/>
      </c>
    </row>
    <row r="741" spans="1:30" s="162" customFormat="1" ht="19" customHeight="1">
      <c r="A741" s="164"/>
      <c r="B741" s="165"/>
      <c r="C741" s="143"/>
      <c r="D741" s="143"/>
      <c r="E741" s="196"/>
      <c r="F741" s="160"/>
      <c r="G741" s="160" t="str">
        <f>IFERROR(IF($F741="","",VLOOKUP($F741,'Data Mercado'!$A$7:$I$300,2,0)),"ND")</f>
      </c>
      <c r="H741" s="161" t="str">
        <f>IFERROR(IF($E741="","",IF($G741&gt;$E741,($E741/$G741)-1,"")),"")</f>
      </c>
      <c r="I741" s="159" t="str">
        <f t="shared" si="177"/>
        <v/>
      </c>
      <c r="J741" s="160" t="str">
        <f>IFERROR(IF($F741="","",VLOOKUP($F741,'Data Mercado'!$A$7:$I$300,3,0)),"ND")</f>
      </c>
      <c r="K741" s="161" t="str">
        <f>IFERROR(IF($E741="","",IF($J741&gt;$E741,($E741/$J741)-1,"")),"")</f>
      </c>
      <c r="L741" s="159" t="str">
        <f t="shared" si="179"/>
        <v/>
      </c>
      <c r="M741" s="160" t="str">
        <f>IFERROR(IF($F741="","",VLOOKUP($F741,'Data Mercado'!$A$7:$I$300,4,0)),"ND")</f>
      </c>
      <c r="N741" s="161" t="str">
        <f>IFERROR(IF($E741="","",IF($M741&gt;$E741,($E741/$M741)-1,"")),"")</f>
      </c>
      <c r="O741" s="159" t="str">
        <f t="shared" si="181"/>
        <v/>
      </c>
      <c r="P741" s="160" t="str">
        <f>IFERROR(IF($F741="","",VLOOKUP($F741,'Data Mercado'!$A$7:$I$300,5,0)),"ND")</f>
      </c>
      <c r="Q741" s="161" t="str">
        <f>IFERROR(IF($E741="","",IF($P741&gt;$E741,($E741/$P741)-1,"")),"")</f>
      </c>
      <c r="R741" s="159" t="str">
        <f t="shared" si="183"/>
        <v/>
      </c>
      <c r="S741" s="160" t="str">
        <f>IFERROR(IF($F741="","",VLOOKUP($F741,'Data Mercado'!$A$7:$I$300,6,0)),"ND")</f>
      </c>
      <c r="T741" s="161" t="str">
        <f>IFERROR(IF($E741="","",IF($S741&gt;$E741,($E741/$S741)-1,"")),"")</f>
      </c>
      <c r="U741" s="159" t="str">
        <f t="shared" si="185"/>
        <v/>
      </c>
      <c r="V741" s="160" t="str">
        <f>IFERROR(IF($F741="","",VLOOKUP($F741,'Data Mercado'!$A$7:$I$300,7,0)),"ND")</f>
      </c>
      <c r="W741" s="161" t="str">
        <f>IFERROR(IF($E741="","",IF($V741&gt;$E741,($E741/$V741)-1,"")),"")</f>
      </c>
      <c r="X741" s="159" t="str">
        <f t="shared" si="187"/>
        <v/>
      </c>
      <c r="Y741" s="160" t="str">
        <f>IFERROR(IF($F741="","",VLOOKUP($F741,'Data Mercado'!$A$7:$I$300,8,0)),"ND")</f>
      </c>
      <c r="Z741" s="161" t="str">
        <f>IFERROR(IF($E741="","",IF($Y741&gt;$E741,($E741/$Y741)-1,"")),"")</f>
      </c>
      <c r="AA741" s="159" t="str">
        <f t="shared" si="189"/>
        <v/>
      </c>
      <c r="AB741" s="160" t="str">
        <f>IFERROR(IF($F741="","",VLOOKUP($F741,'Data Mercado'!$A$7:$I$300,9,0)),"ND")</f>
      </c>
      <c r="AC741" s="161" t="str">
        <f>IFERROR(IF($E741="","",IF($AB741&gt;$E741,($E741/$AB741)-1,"")),"")</f>
      </c>
      <c r="AD741" s="159" t="str">
        <f t="shared" si="191"/>
        <v/>
      </c>
    </row>
    <row r="742" spans="1:30" s="162" customFormat="1" ht="19" customHeight="1">
      <c r="A742" s="164"/>
      <c r="B742" s="165"/>
      <c r="C742" s="143"/>
      <c r="D742" s="143"/>
      <c r="E742" s="196"/>
      <c r="F742" s="160"/>
      <c r="G742" s="160" t="str">
        <f>IFERROR(IF($F742="","",VLOOKUP($F742,'Data Mercado'!$A$7:$I$300,2,0)),"ND")</f>
      </c>
      <c r="H742" s="161" t="str">
        <f>IFERROR(IF($E742="","",IF($G742&gt;$E742,($E742/$G742)-1,"")),"")</f>
      </c>
      <c r="I742" s="159" t="str">
        <f t="shared" si="177"/>
        <v/>
      </c>
      <c r="J742" s="160" t="str">
        <f>IFERROR(IF($F742="","",VLOOKUP($F742,'Data Mercado'!$A$7:$I$300,3,0)),"ND")</f>
      </c>
      <c r="K742" s="161" t="str">
        <f>IFERROR(IF($E742="","",IF($J742&gt;$E742,($E742/$J742)-1,"")),"")</f>
      </c>
      <c r="L742" s="159" t="str">
        <f t="shared" si="179"/>
        <v/>
      </c>
      <c r="M742" s="160" t="str">
        <f>IFERROR(IF($F742="","",VLOOKUP($F742,'Data Mercado'!$A$7:$I$300,4,0)),"ND")</f>
      </c>
      <c r="N742" s="161" t="str">
        <f>IFERROR(IF($E742="","",IF($M742&gt;$E742,($E742/$M742)-1,"")),"")</f>
      </c>
      <c r="O742" s="159" t="str">
        <f t="shared" si="181"/>
        <v/>
      </c>
      <c r="P742" s="160" t="str">
        <f>IFERROR(IF($F742="","",VLOOKUP($F742,'Data Mercado'!$A$7:$I$300,5,0)),"ND")</f>
      </c>
      <c r="Q742" s="161" t="str">
        <f>IFERROR(IF($E742="","",IF($P742&gt;$E742,($E742/$P742)-1,"")),"")</f>
      </c>
      <c r="R742" s="159" t="str">
        <f t="shared" si="183"/>
        <v/>
      </c>
      <c r="S742" s="160" t="str">
        <f>IFERROR(IF($F742="","",VLOOKUP($F742,'Data Mercado'!$A$7:$I$300,6,0)),"ND")</f>
      </c>
      <c r="T742" s="161" t="str">
        <f>IFERROR(IF($E742="","",IF($S742&gt;$E742,($E742/$S742)-1,"")),"")</f>
      </c>
      <c r="U742" s="159" t="str">
        <f t="shared" si="185"/>
        <v/>
      </c>
      <c r="V742" s="160" t="str">
        <f>IFERROR(IF($F742="","",VLOOKUP($F742,'Data Mercado'!$A$7:$I$300,7,0)),"ND")</f>
      </c>
      <c r="W742" s="161" t="str">
        <f>IFERROR(IF($E742="","",IF($V742&gt;$E742,($E742/$V742)-1,"")),"")</f>
      </c>
      <c r="X742" s="159" t="str">
        <f t="shared" si="187"/>
        <v/>
      </c>
      <c r="Y742" s="160" t="str">
        <f>IFERROR(IF($F742="","",VLOOKUP($F742,'Data Mercado'!$A$7:$I$300,8,0)),"ND")</f>
      </c>
      <c r="Z742" s="161" t="str">
        <f>IFERROR(IF($E742="","",IF($Y742&gt;$E742,($E742/$Y742)-1,"")),"")</f>
      </c>
      <c r="AA742" s="159" t="str">
        <f t="shared" si="189"/>
        <v/>
      </c>
      <c r="AB742" s="160" t="str">
        <f>IFERROR(IF($F742="","",VLOOKUP($F742,'Data Mercado'!$A$7:$I$300,9,0)),"ND")</f>
      </c>
      <c r="AC742" s="161" t="str">
        <f>IFERROR(IF($E742="","",IF($AB742&gt;$E742,($E742/$AB742)-1,"")),"")</f>
      </c>
      <c r="AD742" s="159" t="str">
        <f t="shared" si="191"/>
        <v/>
      </c>
    </row>
    <row r="743" spans="1:30" s="162" customFormat="1" ht="19" customHeight="1">
      <c r="A743" s="164"/>
      <c r="B743" s="165"/>
      <c r="C743" s="143"/>
      <c r="D743" s="143"/>
      <c r="E743" s="196"/>
      <c r="F743" s="160"/>
      <c r="G743" s="160" t="str">
        <f>IFERROR(IF($F743="","",VLOOKUP($F743,'Data Mercado'!$A$7:$I$300,2,0)),"ND")</f>
      </c>
      <c r="H743" s="161" t="str">
        <f>IFERROR(IF($E743="","",IF($G743&gt;$E743,($E743/$G743)-1,"")),"")</f>
      </c>
      <c r="I743" s="159" t="str">
        <f t="shared" si="177"/>
        <v/>
      </c>
      <c r="J743" s="160" t="str">
        <f>IFERROR(IF($F743="","",VLOOKUP($F743,'Data Mercado'!$A$7:$I$300,3,0)),"ND")</f>
      </c>
      <c r="K743" s="161" t="str">
        <f>IFERROR(IF($E743="","",IF($J743&gt;$E743,($E743/$J743)-1,"")),"")</f>
      </c>
      <c r="L743" s="159" t="str">
        <f t="shared" si="179"/>
        <v/>
      </c>
      <c r="M743" s="160" t="str">
        <f>IFERROR(IF($F743="","",VLOOKUP($F743,'Data Mercado'!$A$7:$I$300,4,0)),"ND")</f>
      </c>
      <c r="N743" s="161" t="str">
        <f>IFERROR(IF($E743="","",IF($M743&gt;$E743,($E743/$M743)-1,"")),"")</f>
      </c>
      <c r="O743" s="159" t="str">
        <f t="shared" si="181"/>
        <v/>
      </c>
      <c r="P743" s="160" t="str">
        <f>IFERROR(IF($F743="","",VLOOKUP($F743,'Data Mercado'!$A$7:$I$300,5,0)),"ND")</f>
      </c>
      <c r="Q743" s="161" t="str">
        <f>IFERROR(IF($E743="","",IF($P743&gt;$E743,($E743/$P743)-1,"")),"")</f>
      </c>
      <c r="R743" s="159" t="str">
        <f t="shared" si="183"/>
        <v/>
      </c>
      <c r="S743" s="160" t="str">
        <f>IFERROR(IF($F743="","",VLOOKUP($F743,'Data Mercado'!$A$7:$I$300,6,0)),"ND")</f>
      </c>
      <c r="T743" s="161" t="str">
        <f>IFERROR(IF($E743="","",IF($S743&gt;$E743,($E743/$S743)-1,"")),"")</f>
      </c>
      <c r="U743" s="159" t="str">
        <f t="shared" si="185"/>
        <v/>
      </c>
      <c r="V743" s="160" t="str">
        <f>IFERROR(IF($F743="","",VLOOKUP($F743,'Data Mercado'!$A$7:$I$300,7,0)),"ND")</f>
      </c>
      <c r="W743" s="161" t="str">
        <f>IFERROR(IF($E743="","",IF($V743&gt;$E743,($E743/$V743)-1,"")),"")</f>
      </c>
      <c r="X743" s="159" t="str">
        <f t="shared" si="187"/>
        <v/>
      </c>
      <c r="Y743" s="160" t="str">
        <f>IFERROR(IF($F743="","",VLOOKUP($F743,'Data Mercado'!$A$7:$I$300,8,0)),"ND")</f>
      </c>
      <c r="Z743" s="161" t="str">
        <f>IFERROR(IF($E743="","",IF($Y743&gt;$E743,($E743/$Y743)-1,"")),"")</f>
      </c>
      <c r="AA743" s="159" t="str">
        <f t="shared" si="189"/>
        <v/>
      </c>
      <c r="AB743" s="160" t="str">
        <f>IFERROR(IF($F743="","",VLOOKUP($F743,'Data Mercado'!$A$7:$I$300,9,0)),"ND")</f>
      </c>
      <c r="AC743" s="161" t="str">
        <f>IFERROR(IF($E743="","",IF($AB743&gt;$E743,($E743/$AB743)-1,"")),"")</f>
      </c>
      <c r="AD743" s="159" t="str">
        <f t="shared" si="191"/>
        <v/>
      </c>
    </row>
    <row r="744" spans="1:30" s="162" customFormat="1" ht="19" customHeight="1">
      <c r="A744" s="164"/>
      <c r="B744" s="165"/>
      <c r="C744" s="143"/>
      <c r="D744" s="143"/>
      <c r="E744" s="196"/>
      <c r="F744" s="160"/>
      <c r="G744" s="160" t="str">
        <f>IFERROR(IF($F744="","",VLOOKUP($F744,'Data Mercado'!$A$7:$I$300,2,0)),"ND")</f>
      </c>
      <c r="H744" s="161" t="str">
        <f>IFERROR(IF($E744="","",IF($G744&gt;$E744,($E744/$G744)-1,"")),"")</f>
      </c>
      <c r="I744" s="159" t="str">
        <f t="shared" si="177"/>
        <v/>
      </c>
      <c r="J744" s="160" t="str">
        <f>IFERROR(IF($F744="","",VLOOKUP($F744,'Data Mercado'!$A$7:$I$300,3,0)),"ND")</f>
      </c>
      <c r="K744" s="161" t="str">
        <f>IFERROR(IF($E744="","",IF($J744&gt;$E744,($E744/$J744)-1,"")),"")</f>
      </c>
      <c r="L744" s="159" t="str">
        <f t="shared" si="179"/>
        <v/>
      </c>
      <c r="M744" s="160" t="str">
        <f>IFERROR(IF($F744="","",VLOOKUP($F744,'Data Mercado'!$A$7:$I$300,4,0)),"ND")</f>
      </c>
      <c r="N744" s="161" t="str">
        <f>IFERROR(IF($E744="","",IF($M744&gt;$E744,($E744/$M744)-1,"")),"")</f>
      </c>
      <c r="O744" s="159" t="str">
        <f t="shared" si="181"/>
        <v/>
      </c>
      <c r="P744" s="160" t="str">
        <f>IFERROR(IF($F744="","",VLOOKUP($F744,'Data Mercado'!$A$7:$I$300,5,0)),"ND")</f>
      </c>
      <c r="Q744" s="161" t="str">
        <f>IFERROR(IF($E744="","",IF($P744&gt;$E744,($E744/$P744)-1,"")),"")</f>
      </c>
      <c r="R744" s="159" t="str">
        <f t="shared" si="183"/>
        <v/>
      </c>
      <c r="S744" s="160" t="str">
        <f>IFERROR(IF($F744="","",VLOOKUP($F744,'Data Mercado'!$A$7:$I$300,6,0)),"ND")</f>
      </c>
      <c r="T744" s="161" t="str">
        <f>IFERROR(IF($E744="","",IF($S744&gt;$E744,($E744/$S744)-1,"")),"")</f>
      </c>
      <c r="U744" s="159" t="str">
        <f t="shared" si="185"/>
        <v/>
      </c>
      <c r="V744" s="160" t="str">
        <f>IFERROR(IF($F744="","",VLOOKUP($F744,'Data Mercado'!$A$7:$I$300,7,0)),"ND")</f>
      </c>
      <c r="W744" s="161" t="str">
        <f>IFERROR(IF($E744="","",IF($V744&gt;$E744,($E744/$V744)-1,"")),"")</f>
      </c>
      <c r="X744" s="159" t="str">
        <f t="shared" si="187"/>
        <v/>
      </c>
      <c r="Y744" s="160" t="str">
        <f>IFERROR(IF($F744="","",VLOOKUP($F744,'Data Mercado'!$A$7:$I$300,8,0)),"ND")</f>
      </c>
      <c r="Z744" s="161" t="str">
        <f>IFERROR(IF($E744="","",IF($Y744&gt;$E744,($E744/$Y744)-1,"")),"")</f>
      </c>
      <c r="AA744" s="159" t="str">
        <f t="shared" si="189"/>
        <v/>
      </c>
      <c r="AB744" s="160" t="str">
        <f>IFERROR(IF($F744="","",VLOOKUP($F744,'Data Mercado'!$A$7:$I$300,9,0)),"ND")</f>
      </c>
      <c r="AC744" s="161" t="str">
        <f>IFERROR(IF($E744="","",IF($AB744&gt;$E744,($E744/$AB744)-1,"")),"")</f>
      </c>
      <c r="AD744" s="159" t="str">
        <f t="shared" si="191"/>
        <v/>
      </c>
    </row>
    <row r="745" spans="1:30" s="162" customFormat="1" ht="19" customHeight="1">
      <c r="A745" s="164"/>
      <c r="B745" s="165"/>
      <c r="C745" s="143"/>
      <c r="D745" s="143"/>
      <c r="E745" s="196"/>
      <c r="F745" s="160"/>
      <c r="G745" s="160" t="str">
        <f>IFERROR(IF($F745="","",VLOOKUP($F745,'Data Mercado'!$A$7:$I$300,2,0)),"ND")</f>
      </c>
      <c r="H745" s="161" t="str">
        <f>IFERROR(IF($E745="","",IF($G745&gt;$E745,($E745/$G745)-1,"")),"")</f>
      </c>
      <c r="I745" s="159" t="str">
        <f t="shared" si="177"/>
        <v/>
      </c>
      <c r="J745" s="160" t="str">
        <f>IFERROR(IF($F745="","",VLOOKUP($F745,'Data Mercado'!$A$7:$I$300,3,0)),"ND")</f>
      </c>
      <c r="K745" s="161" t="str">
        <f>IFERROR(IF($E745="","",IF($J745&gt;$E745,($E745/$J745)-1,"")),"")</f>
      </c>
      <c r="L745" s="159" t="str">
        <f t="shared" si="179"/>
        <v/>
      </c>
      <c r="M745" s="160" t="str">
        <f>IFERROR(IF($F745="","",VLOOKUP($F745,'Data Mercado'!$A$7:$I$300,4,0)),"ND")</f>
      </c>
      <c r="N745" s="161" t="str">
        <f>IFERROR(IF($E745="","",IF($M745&gt;$E745,($E745/$M745)-1,"")),"")</f>
      </c>
      <c r="O745" s="159" t="str">
        <f t="shared" si="181"/>
        <v/>
      </c>
      <c r="P745" s="160" t="str">
        <f>IFERROR(IF($F745="","",VLOOKUP($F745,'Data Mercado'!$A$7:$I$300,5,0)),"ND")</f>
      </c>
      <c r="Q745" s="161" t="str">
        <f>IFERROR(IF($E745="","",IF($P745&gt;$E745,($E745/$P745)-1,"")),"")</f>
      </c>
      <c r="R745" s="159" t="str">
        <f t="shared" si="183"/>
        <v/>
      </c>
      <c r="S745" s="160" t="str">
        <f>IFERROR(IF($F745="","",VLOOKUP($F745,'Data Mercado'!$A$7:$I$300,6,0)),"ND")</f>
      </c>
      <c r="T745" s="161" t="str">
        <f>IFERROR(IF($E745="","",IF($S745&gt;$E745,($E745/$S745)-1,"")),"")</f>
      </c>
      <c r="U745" s="159" t="str">
        <f t="shared" si="185"/>
        <v/>
      </c>
      <c r="V745" s="160" t="str">
        <f>IFERROR(IF($F745="","",VLOOKUP($F745,'Data Mercado'!$A$7:$I$300,7,0)),"ND")</f>
      </c>
      <c r="W745" s="161" t="str">
        <f>IFERROR(IF($E745="","",IF($V745&gt;$E745,($E745/$V745)-1,"")),"")</f>
      </c>
      <c r="X745" s="159" t="str">
        <f t="shared" si="187"/>
        <v/>
      </c>
      <c r="Y745" s="160" t="str">
        <f>IFERROR(IF($F745="","",VLOOKUP($F745,'Data Mercado'!$A$7:$I$300,8,0)),"ND")</f>
      </c>
      <c r="Z745" s="161" t="str">
        <f>IFERROR(IF($E745="","",IF($Y745&gt;$E745,($E745/$Y745)-1,"")),"")</f>
      </c>
      <c r="AA745" s="159" t="str">
        <f t="shared" si="189"/>
        <v/>
      </c>
      <c r="AB745" s="160" t="str">
        <f>IFERROR(IF($F745="","",VLOOKUP($F745,'Data Mercado'!$A$7:$I$300,9,0)),"ND")</f>
      </c>
      <c r="AC745" s="161" t="str">
        <f>IFERROR(IF($E745="","",IF($AB745&gt;$E745,($E745/$AB745)-1,"")),"")</f>
      </c>
      <c r="AD745" s="159" t="str">
        <f t="shared" si="191"/>
        <v/>
      </c>
    </row>
    <row r="746" spans="1:30" s="162" customFormat="1" ht="19" customHeight="1">
      <c r="A746" s="164"/>
      <c r="B746" s="165"/>
      <c r="C746" s="143"/>
      <c r="D746" s="143"/>
      <c r="E746" s="196"/>
      <c r="F746" s="160"/>
      <c r="G746" s="160" t="str">
        <f>IFERROR(IF($F746="","",VLOOKUP($F746,'Data Mercado'!$A$7:$I$300,2,0)),"ND")</f>
      </c>
      <c r="H746" s="161" t="str">
        <f>IFERROR(IF($E746="","",IF($G746&gt;$E746,($E746/$G746)-1,"")),"")</f>
      </c>
      <c r="I746" s="159" t="str">
        <f t="shared" si="177"/>
        <v/>
      </c>
      <c r="J746" s="160" t="str">
        <f>IFERROR(IF($F746="","",VLOOKUP($F746,'Data Mercado'!$A$7:$I$300,3,0)),"ND")</f>
      </c>
      <c r="K746" s="161" t="str">
        <f>IFERROR(IF($E746="","",IF($J746&gt;$E746,($E746/$J746)-1,"")),"")</f>
      </c>
      <c r="L746" s="159" t="str">
        <f t="shared" si="179"/>
        <v/>
      </c>
      <c r="M746" s="160" t="str">
        <f>IFERROR(IF($F746="","",VLOOKUP($F746,'Data Mercado'!$A$7:$I$300,4,0)),"ND")</f>
      </c>
      <c r="N746" s="161" t="str">
        <f>IFERROR(IF($E746="","",IF($M746&gt;$E746,($E746/$M746)-1,"")),"")</f>
      </c>
      <c r="O746" s="159" t="str">
        <f t="shared" si="181"/>
        <v/>
      </c>
      <c r="P746" s="160" t="str">
        <f>IFERROR(IF($F746="","",VLOOKUP($F746,'Data Mercado'!$A$7:$I$300,5,0)),"ND")</f>
      </c>
      <c r="Q746" s="161" t="str">
        <f>IFERROR(IF($E746="","",IF($P746&gt;$E746,($E746/$P746)-1,"")),"")</f>
      </c>
      <c r="R746" s="159" t="str">
        <f t="shared" si="183"/>
        <v/>
      </c>
      <c r="S746" s="160" t="str">
        <f>IFERROR(IF($F746="","",VLOOKUP($F746,'Data Mercado'!$A$7:$I$300,6,0)),"ND")</f>
      </c>
      <c r="T746" s="161" t="str">
        <f>IFERROR(IF($E746="","",IF($S746&gt;$E746,($E746/$S746)-1,"")),"")</f>
      </c>
      <c r="U746" s="159" t="str">
        <f t="shared" si="185"/>
        <v/>
      </c>
      <c r="V746" s="160" t="str">
        <f>IFERROR(IF($F746="","",VLOOKUP($F746,'Data Mercado'!$A$7:$I$300,7,0)),"ND")</f>
      </c>
      <c r="W746" s="161" t="str">
        <f>IFERROR(IF($E746="","",IF($V746&gt;$E746,($E746/$V746)-1,"")),"")</f>
      </c>
      <c r="X746" s="159" t="str">
        <f t="shared" si="187"/>
        <v/>
      </c>
      <c r="Y746" s="160" t="str">
        <f>IFERROR(IF($F746="","",VLOOKUP($F746,'Data Mercado'!$A$7:$I$300,8,0)),"ND")</f>
      </c>
      <c r="Z746" s="161" t="str">
        <f>IFERROR(IF($E746="","",IF($Y746&gt;$E746,($E746/$Y746)-1,"")),"")</f>
      </c>
      <c r="AA746" s="159" t="str">
        <f t="shared" si="189"/>
        <v/>
      </c>
      <c r="AB746" s="160" t="str">
        <f>IFERROR(IF($F746="","",VLOOKUP($F746,'Data Mercado'!$A$7:$I$300,9,0)),"ND")</f>
      </c>
      <c r="AC746" s="161" t="str">
        <f>IFERROR(IF($E746="","",IF($AB746&gt;$E746,($E746/$AB746)-1,"")),"")</f>
      </c>
      <c r="AD746" s="159" t="str">
        <f t="shared" si="191"/>
        <v/>
      </c>
    </row>
    <row r="747" spans="1:30" s="162" customFormat="1" ht="19" customHeight="1">
      <c r="A747" s="164"/>
      <c r="B747" s="165"/>
      <c r="C747" s="143"/>
      <c r="D747" s="143"/>
      <c r="E747" s="196"/>
      <c r="F747" s="160"/>
      <c r="G747" s="160" t="str">
        <f>IFERROR(IF($F747="","",VLOOKUP($F747,'Data Mercado'!$A$7:$I$300,2,0)),"ND")</f>
      </c>
      <c r="H747" s="161" t="str">
        <f>IFERROR(IF($E747="","",IF($G747&gt;$E747,($E747/$G747)-1,"")),"")</f>
      </c>
      <c r="I747" s="159" t="str">
        <f t="shared" si="177"/>
        <v/>
      </c>
      <c r="J747" s="160" t="str">
        <f>IFERROR(IF($F747="","",VLOOKUP($F747,'Data Mercado'!$A$7:$I$300,3,0)),"ND")</f>
      </c>
      <c r="K747" s="161" t="str">
        <f>IFERROR(IF($E747="","",IF($J747&gt;$E747,($E747/$J747)-1,"")),"")</f>
      </c>
      <c r="L747" s="159" t="str">
        <f t="shared" si="179"/>
        <v/>
      </c>
      <c r="M747" s="160" t="str">
        <f>IFERROR(IF($F747="","",VLOOKUP($F747,'Data Mercado'!$A$7:$I$300,4,0)),"ND")</f>
      </c>
      <c r="N747" s="161" t="str">
        <f>IFERROR(IF($E747="","",IF($M747&gt;$E747,($E747/$M747)-1,"")),"")</f>
      </c>
      <c r="O747" s="159" t="str">
        <f t="shared" si="181"/>
        <v/>
      </c>
      <c r="P747" s="160" t="str">
        <f>IFERROR(IF($F747="","",VLOOKUP($F747,'Data Mercado'!$A$7:$I$300,5,0)),"ND")</f>
      </c>
      <c r="Q747" s="161" t="str">
        <f>IFERROR(IF($E747="","",IF($P747&gt;$E747,($E747/$P747)-1,"")),"")</f>
      </c>
      <c r="R747" s="159" t="str">
        <f t="shared" si="183"/>
        <v/>
      </c>
      <c r="S747" s="160" t="str">
        <f>IFERROR(IF($F747="","",VLOOKUP($F747,'Data Mercado'!$A$7:$I$300,6,0)),"ND")</f>
      </c>
      <c r="T747" s="161" t="str">
        <f>IFERROR(IF($E747="","",IF($S747&gt;$E747,($E747/$S747)-1,"")),"")</f>
      </c>
      <c r="U747" s="159" t="str">
        <f t="shared" si="185"/>
        <v/>
      </c>
      <c r="V747" s="160" t="str">
        <f>IFERROR(IF($F747="","",VLOOKUP($F747,'Data Mercado'!$A$7:$I$300,7,0)),"ND")</f>
      </c>
      <c r="W747" s="161" t="str">
        <f>IFERROR(IF($E747="","",IF($V747&gt;$E747,($E747/$V747)-1,"")),"")</f>
      </c>
      <c r="X747" s="159" t="str">
        <f t="shared" si="187"/>
        <v/>
      </c>
      <c r="Y747" s="160" t="str">
        <f>IFERROR(IF($F747="","",VLOOKUP($F747,'Data Mercado'!$A$7:$I$300,8,0)),"ND")</f>
      </c>
      <c r="Z747" s="161" t="str">
        <f>IFERROR(IF($E747="","",IF($Y747&gt;$E747,($E747/$Y747)-1,"")),"")</f>
      </c>
      <c r="AA747" s="159" t="str">
        <f t="shared" si="189"/>
        <v/>
      </c>
      <c r="AB747" s="160" t="str">
        <f>IFERROR(IF($F747="","",VLOOKUP($F747,'Data Mercado'!$A$7:$I$300,9,0)),"ND")</f>
      </c>
      <c r="AC747" s="161" t="str">
        <f>IFERROR(IF($E747="","",IF($AB747&gt;$E747,($E747/$AB747)-1,"")),"")</f>
      </c>
      <c r="AD747" s="159" t="str">
        <f t="shared" si="191"/>
        <v/>
      </c>
    </row>
    <row r="748" spans="1:30" s="162" customFormat="1" ht="19" customHeight="1">
      <c r="A748" s="164"/>
      <c r="B748" s="165"/>
      <c r="C748" s="143"/>
      <c r="D748" s="143"/>
      <c r="E748" s="196"/>
      <c r="F748" s="160"/>
      <c r="G748" s="160" t="str">
        <f>IFERROR(IF($F748="","",VLOOKUP($F748,'Data Mercado'!$A$7:$I$300,2,0)),"ND")</f>
      </c>
      <c r="H748" s="161" t="str">
        <f>IFERROR(IF($E748="","",IF($G748&gt;$E748,($E748/$G748)-1,"")),"")</f>
      </c>
      <c r="I748" s="159" t="str">
        <f t="shared" si="177"/>
        <v/>
      </c>
      <c r="J748" s="160" t="str">
        <f>IFERROR(IF($F748="","",VLOOKUP($F748,'Data Mercado'!$A$7:$I$300,3,0)),"ND")</f>
      </c>
      <c r="K748" s="161" t="str">
        <f>IFERROR(IF($E748="","",IF($J748&gt;$E748,($E748/$J748)-1,"")),"")</f>
      </c>
      <c r="L748" s="159" t="str">
        <f t="shared" si="179"/>
        <v/>
      </c>
      <c r="M748" s="160" t="str">
        <f>IFERROR(IF($F748="","",VLOOKUP($F748,'Data Mercado'!$A$7:$I$300,4,0)),"ND")</f>
      </c>
      <c r="N748" s="161" t="str">
        <f>IFERROR(IF($E748="","",IF($M748&gt;$E748,($E748/$M748)-1,"")),"")</f>
      </c>
      <c r="O748" s="159" t="str">
        <f t="shared" si="181"/>
        <v/>
      </c>
      <c r="P748" s="160" t="str">
        <f>IFERROR(IF($F748="","",VLOOKUP($F748,'Data Mercado'!$A$7:$I$300,5,0)),"ND")</f>
      </c>
      <c r="Q748" s="161" t="str">
        <f>IFERROR(IF($E748="","",IF($P748&gt;$E748,($E748/$P748)-1,"")),"")</f>
      </c>
      <c r="R748" s="159" t="str">
        <f t="shared" si="183"/>
        <v/>
      </c>
      <c r="S748" s="160" t="str">
        <f>IFERROR(IF($F748="","",VLOOKUP($F748,'Data Mercado'!$A$7:$I$300,6,0)),"ND")</f>
      </c>
      <c r="T748" s="161" t="str">
        <f>IFERROR(IF($E748="","",IF($S748&gt;$E748,($E748/$S748)-1,"")),"")</f>
      </c>
      <c r="U748" s="159" t="str">
        <f t="shared" si="185"/>
        <v/>
      </c>
      <c r="V748" s="160" t="str">
        <f>IFERROR(IF($F748="","",VLOOKUP($F748,'Data Mercado'!$A$7:$I$300,7,0)),"ND")</f>
      </c>
      <c r="W748" s="161" t="str">
        <f>IFERROR(IF($E748="","",IF($V748&gt;$E748,($E748/$V748)-1,"")),"")</f>
      </c>
      <c r="X748" s="159" t="str">
        <f t="shared" si="187"/>
        <v/>
      </c>
      <c r="Y748" s="160" t="str">
        <f>IFERROR(IF($F748="","",VLOOKUP($F748,'Data Mercado'!$A$7:$I$300,8,0)),"ND")</f>
      </c>
      <c r="Z748" s="161" t="str">
        <f>IFERROR(IF($E748="","",IF($Y748&gt;$E748,($E748/$Y748)-1,"")),"")</f>
      </c>
      <c r="AA748" s="159" t="str">
        <f t="shared" si="189"/>
        <v/>
      </c>
      <c r="AB748" s="160" t="str">
        <f>IFERROR(IF($F748="","",VLOOKUP($F748,'Data Mercado'!$A$7:$I$300,9,0)),"ND")</f>
      </c>
      <c r="AC748" s="161" t="str">
        <f>IFERROR(IF($E748="","",IF($AB748&gt;$E748,($E748/$AB748)-1,"")),"")</f>
      </c>
      <c r="AD748" s="159" t="str">
        <f t="shared" si="191"/>
        <v/>
      </c>
    </row>
    <row r="749" spans="1:30" s="162" customFormat="1" ht="19" customHeight="1">
      <c r="A749" s="164"/>
      <c r="B749" s="165"/>
      <c r="C749" s="143"/>
      <c r="D749" s="143"/>
      <c r="E749" s="196"/>
      <c r="F749" s="160"/>
      <c r="G749" s="160" t="str">
        <f>IFERROR(IF($F749="","",VLOOKUP($F749,'Data Mercado'!$A$7:$I$300,2,0)),"ND")</f>
      </c>
      <c r="H749" s="161" t="str">
        <f>IFERROR(IF($E749="","",IF($G749&gt;$E749,($E749/$G749)-1,"")),"")</f>
      </c>
      <c r="I749" s="159" t="str">
        <f t="shared" si="177"/>
        <v/>
      </c>
      <c r="J749" s="160" t="str">
        <f>IFERROR(IF($F749="","",VLOOKUP($F749,'Data Mercado'!$A$7:$I$300,3,0)),"ND")</f>
      </c>
      <c r="K749" s="161" t="str">
        <f>IFERROR(IF($E749="","",IF($J749&gt;$E749,($E749/$J749)-1,"")),"")</f>
      </c>
      <c r="L749" s="159" t="str">
        <f t="shared" si="179"/>
        <v/>
      </c>
      <c r="M749" s="160" t="str">
        <f>IFERROR(IF($F749="","",VLOOKUP($F749,'Data Mercado'!$A$7:$I$300,4,0)),"ND")</f>
      </c>
      <c r="N749" s="161" t="str">
        <f>IFERROR(IF($E749="","",IF($M749&gt;$E749,($E749/$M749)-1,"")),"")</f>
      </c>
      <c r="O749" s="159" t="str">
        <f t="shared" si="181"/>
        <v/>
      </c>
      <c r="P749" s="160" t="str">
        <f>IFERROR(IF($F749="","",VLOOKUP($F749,'Data Mercado'!$A$7:$I$300,5,0)),"ND")</f>
      </c>
      <c r="Q749" s="161" t="str">
        <f>IFERROR(IF($E749="","",IF($P749&gt;$E749,($E749/$P749)-1,"")),"")</f>
      </c>
      <c r="R749" s="159" t="str">
        <f t="shared" si="183"/>
        <v/>
      </c>
      <c r="S749" s="160" t="str">
        <f>IFERROR(IF($F749="","",VLOOKUP($F749,'Data Mercado'!$A$7:$I$300,6,0)),"ND")</f>
      </c>
      <c r="T749" s="161" t="str">
        <f>IFERROR(IF($E749="","",IF($S749&gt;$E749,($E749/$S749)-1,"")),"")</f>
      </c>
      <c r="U749" s="159" t="str">
        <f t="shared" si="185"/>
        <v/>
      </c>
      <c r="V749" s="160" t="str">
        <f>IFERROR(IF($F749="","",VLOOKUP($F749,'Data Mercado'!$A$7:$I$300,7,0)),"ND")</f>
      </c>
      <c r="W749" s="161" t="str">
        <f>IFERROR(IF($E749="","",IF($V749&gt;$E749,($E749/$V749)-1,"")),"")</f>
      </c>
      <c r="X749" s="159" t="str">
        <f t="shared" si="187"/>
        <v/>
      </c>
      <c r="Y749" s="160" t="str">
        <f>IFERROR(IF($F749="","",VLOOKUP($F749,'Data Mercado'!$A$7:$I$300,8,0)),"ND")</f>
      </c>
      <c r="Z749" s="161" t="str">
        <f>IFERROR(IF($E749="","",IF($Y749&gt;$E749,($E749/$Y749)-1,"")),"")</f>
      </c>
      <c r="AA749" s="159" t="str">
        <f t="shared" si="189"/>
        <v/>
      </c>
      <c r="AB749" s="160" t="str">
        <f>IFERROR(IF($F749="","",VLOOKUP($F749,'Data Mercado'!$A$7:$I$300,9,0)),"ND")</f>
      </c>
      <c r="AC749" s="161" t="str">
        <f>IFERROR(IF($E749="","",IF($AB749&gt;$E749,($E749/$AB749)-1,"")),"")</f>
      </c>
      <c r="AD749" s="159" t="str">
        <f t="shared" si="191"/>
        <v/>
      </c>
    </row>
    <row r="750" spans="1:30" s="162" customFormat="1" ht="19" customHeight="1">
      <c r="A750" s="164"/>
      <c r="B750" s="165"/>
      <c r="C750" s="143"/>
      <c r="D750" s="143"/>
      <c r="E750" s="196"/>
      <c r="F750" s="160"/>
      <c r="G750" s="160" t="str">
        <f>IFERROR(IF($F750="","",VLOOKUP($F750,'Data Mercado'!$A$7:$I$300,2,0)),"ND")</f>
      </c>
      <c r="H750" s="161" t="str">
        <f>IFERROR(IF($E750="","",IF($G750&gt;$E750,($E750/$G750)-1,"")),"")</f>
      </c>
      <c r="I750" s="159" t="str">
        <f t="shared" si="177"/>
        <v/>
      </c>
      <c r="J750" s="160" t="str">
        <f>IFERROR(IF($F750="","",VLOOKUP($F750,'Data Mercado'!$A$7:$I$300,3,0)),"ND")</f>
      </c>
      <c r="K750" s="161" t="str">
        <f>IFERROR(IF($E750="","",IF($J750&gt;$E750,($E750/$J750)-1,"")),"")</f>
      </c>
      <c r="L750" s="159" t="str">
        <f t="shared" si="179"/>
        <v/>
      </c>
      <c r="M750" s="160" t="str">
        <f>IFERROR(IF($F750="","",VLOOKUP($F750,'Data Mercado'!$A$7:$I$300,4,0)),"ND")</f>
      </c>
      <c r="N750" s="161" t="str">
        <f>IFERROR(IF($E750="","",IF($M750&gt;$E750,($E750/$M750)-1,"")),"")</f>
      </c>
      <c r="O750" s="159" t="str">
        <f t="shared" si="181"/>
        <v/>
      </c>
      <c r="P750" s="160" t="str">
        <f>IFERROR(IF($F750="","",VLOOKUP($F750,'Data Mercado'!$A$7:$I$300,5,0)),"ND")</f>
      </c>
      <c r="Q750" s="161" t="str">
        <f>IFERROR(IF($E750="","",IF($P750&gt;$E750,($E750/$P750)-1,"")),"")</f>
      </c>
      <c r="R750" s="159" t="str">
        <f t="shared" si="183"/>
        <v/>
      </c>
      <c r="S750" s="160" t="str">
        <f>IFERROR(IF($F750="","",VLOOKUP($F750,'Data Mercado'!$A$7:$I$300,6,0)),"ND")</f>
      </c>
      <c r="T750" s="161" t="str">
        <f>IFERROR(IF($E750="","",IF($S750&gt;$E750,($E750/$S750)-1,"")),"")</f>
      </c>
      <c r="U750" s="159" t="str">
        <f t="shared" si="185"/>
        <v/>
      </c>
      <c r="V750" s="160" t="str">
        <f>IFERROR(IF($F750="","",VLOOKUP($F750,'Data Mercado'!$A$7:$I$300,7,0)),"ND")</f>
      </c>
      <c r="W750" s="161" t="str">
        <f>IFERROR(IF($E750="","",IF($V750&gt;$E750,($E750/$V750)-1,"")),"")</f>
      </c>
      <c r="X750" s="159" t="str">
        <f t="shared" si="187"/>
        <v/>
      </c>
      <c r="Y750" s="160" t="str">
        <f>IFERROR(IF($F750="","",VLOOKUP($F750,'Data Mercado'!$A$7:$I$300,8,0)),"ND")</f>
      </c>
      <c r="Z750" s="161" t="str">
        <f>IFERROR(IF($E750="","",IF($Y750&gt;$E750,($E750/$Y750)-1,"")),"")</f>
      </c>
      <c r="AA750" s="159" t="str">
        <f t="shared" si="189"/>
        <v/>
      </c>
      <c r="AB750" s="160" t="str">
        <f>IFERROR(IF($F750="","",VLOOKUP($F750,'Data Mercado'!$A$7:$I$300,9,0)),"ND")</f>
      </c>
      <c r="AC750" s="161" t="str">
        <f>IFERROR(IF($E750="","",IF($AB750&gt;$E750,($E750/$AB750)-1,"")),"")</f>
      </c>
      <c r="AD750" s="159" t="str">
        <f t="shared" si="191"/>
        <v/>
      </c>
    </row>
    <row r="751" spans="1:30" s="162" customFormat="1" ht="19" customHeight="1">
      <c r="A751" s="164"/>
      <c r="B751" s="165"/>
      <c r="C751" s="143"/>
      <c r="D751" s="143"/>
      <c r="E751" s="196"/>
      <c r="F751" s="160"/>
      <c r="G751" s="160" t="str">
        <f>IFERROR(IF($F751="","",VLOOKUP($F751,'Data Mercado'!$A$7:$I$300,2,0)),"ND")</f>
      </c>
      <c r="H751" s="161" t="str">
        <f>IFERROR(IF($E751="","",IF($G751&gt;$E751,($E751/$G751)-1,"")),"")</f>
      </c>
      <c r="I751" s="159" t="str">
        <f t="shared" si="177"/>
        <v/>
      </c>
      <c r="J751" s="160" t="str">
        <f>IFERROR(IF($F751="","",VLOOKUP($F751,'Data Mercado'!$A$7:$I$300,3,0)),"ND")</f>
      </c>
      <c r="K751" s="161" t="str">
        <f>IFERROR(IF($E751="","",IF($J751&gt;$E751,($E751/$J751)-1,"")),"")</f>
      </c>
      <c r="L751" s="159" t="str">
        <f t="shared" si="179"/>
        <v/>
      </c>
      <c r="M751" s="160" t="str">
        <f>IFERROR(IF($F751="","",VLOOKUP($F751,'Data Mercado'!$A$7:$I$300,4,0)),"ND")</f>
      </c>
      <c r="N751" s="161" t="str">
        <f>IFERROR(IF($E751="","",IF($M751&gt;$E751,($E751/$M751)-1,"")),"")</f>
      </c>
      <c r="O751" s="159" t="str">
        <f t="shared" si="181"/>
        <v/>
      </c>
      <c r="P751" s="160" t="str">
        <f>IFERROR(IF($F751="","",VLOOKUP($F751,'Data Mercado'!$A$7:$I$300,5,0)),"ND")</f>
      </c>
      <c r="Q751" s="161" t="str">
        <f>IFERROR(IF($E751="","",IF($P751&gt;$E751,($E751/$P751)-1,"")),"")</f>
      </c>
      <c r="R751" s="159" t="str">
        <f t="shared" si="183"/>
        <v/>
      </c>
      <c r="S751" s="160" t="str">
        <f>IFERROR(IF($F751="","",VLOOKUP($F751,'Data Mercado'!$A$7:$I$300,6,0)),"ND")</f>
      </c>
      <c r="T751" s="161" t="str">
        <f>IFERROR(IF($E751="","",IF($S751&gt;$E751,($E751/$S751)-1,"")),"")</f>
      </c>
      <c r="U751" s="159" t="str">
        <f t="shared" si="185"/>
        <v/>
      </c>
      <c r="V751" s="160" t="str">
        <f>IFERROR(IF($F751="","",VLOOKUP($F751,'Data Mercado'!$A$7:$I$300,7,0)),"ND")</f>
      </c>
      <c r="W751" s="161" t="str">
        <f>IFERROR(IF($E751="","",IF($V751&gt;$E751,($E751/$V751)-1,"")),"")</f>
      </c>
      <c r="X751" s="159" t="str">
        <f t="shared" si="187"/>
        <v/>
      </c>
      <c r="Y751" s="160" t="str">
        <f>IFERROR(IF($F751="","",VLOOKUP($F751,'Data Mercado'!$A$7:$I$300,8,0)),"ND")</f>
      </c>
      <c r="Z751" s="161" t="str">
        <f>IFERROR(IF($E751="","",IF($Y751&gt;$E751,($E751/$Y751)-1,"")),"")</f>
      </c>
      <c r="AA751" s="159" t="str">
        <f t="shared" si="189"/>
        <v/>
      </c>
      <c r="AB751" s="160" t="str">
        <f>IFERROR(IF($F751="","",VLOOKUP($F751,'Data Mercado'!$A$7:$I$300,9,0)),"ND")</f>
      </c>
      <c r="AC751" s="161" t="str">
        <f>IFERROR(IF($E751="","",IF($AB751&gt;$E751,($E751/$AB751)-1,"")),"")</f>
      </c>
      <c r="AD751" s="159" t="str">
        <f t="shared" si="191"/>
        <v/>
      </c>
    </row>
    <row r="752" spans="1:30" s="162" customFormat="1" ht="19" customHeight="1">
      <c r="A752" s="164"/>
      <c r="B752" s="165"/>
      <c r="C752" s="143"/>
      <c r="D752" s="143"/>
      <c r="E752" s="196"/>
      <c r="F752" s="160"/>
      <c r="G752" s="160" t="str">
        <f>IFERROR(IF($F752="","",VLOOKUP($F752,'Data Mercado'!$A$7:$I$300,2,0)),"ND")</f>
      </c>
      <c r="H752" s="161" t="str">
        <f>IFERROR(IF($E752="","",IF($G752&gt;$E752,($E752/$G752)-1,"")),"")</f>
      </c>
      <c r="I752" s="159" t="str">
        <f t="shared" si="177"/>
        <v/>
      </c>
      <c r="J752" s="160" t="str">
        <f>IFERROR(IF($F752="","",VLOOKUP($F752,'Data Mercado'!$A$7:$I$300,3,0)),"ND")</f>
      </c>
      <c r="K752" s="161" t="str">
        <f>IFERROR(IF($E752="","",IF($J752&gt;$E752,($E752/$J752)-1,"")),"")</f>
      </c>
      <c r="L752" s="159" t="str">
        <f t="shared" si="179"/>
        <v/>
      </c>
      <c r="M752" s="160" t="str">
        <f>IFERROR(IF($F752="","",VLOOKUP($F752,'Data Mercado'!$A$7:$I$300,4,0)),"ND")</f>
      </c>
      <c r="N752" s="161" t="str">
        <f>IFERROR(IF($E752="","",IF($M752&gt;$E752,($E752/$M752)-1,"")),"")</f>
      </c>
      <c r="O752" s="159" t="str">
        <f t="shared" si="181"/>
        <v/>
      </c>
      <c r="P752" s="160" t="str">
        <f>IFERROR(IF($F752="","",VLOOKUP($F752,'Data Mercado'!$A$7:$I$300,5,0)),"ND")</f>
      </c>
      <c r="Q752" s="161" t="str">
        <f>IFERROR(IF($E752="","",IF($P752&gt;$E752,($E752/$P752)-1,"")),"")</f>
      </c>
      <c r="R752" s="159" t="str">
        <f t="shared" si="183"/>
        <v/>
      </c>
      <c r="S752" s="160" t="str">
        <f>IFERROR(IF($F752="","",VLOOKUP($F752,'Data Mercado'!$A$7:$I$300,6,0)),"ND")</f>
      </c>
      <c r="T752" s="161" t="str">
        <f>IFERROR(IF($E752="","",IF($S752&gt;$E752,($E752/$S752)-1,"")),"")</f>
      </c>
      <c r="U752" s="159" t="str">
        <f t="shared" si="185"/>
        <v/>
      </c>
      <c r="V752" s="160" t="str">
        <f>IFERROR(IF($F752="","",VLOOKUP($F752,'Data Mercado'!$A$7:$I$300,7,0)),"ND")</f>
      </c>
      <c r="W752" s="161" t="str">
        <f>IFERROR(IF($E752="","",IF($V752&gt;$E752,($E752/$V752)-1,"")),"")</f>
      </c>
      <c r="X752" s="159" t="str">
        <f t="shared" si="187"/>
        <v/>
      </c>
      <c r="Y752" s="160" t="str">
        <f>IFERROR(IF($F752="","",VLOOKUP($F752,'Data Mercado'!$A$7:$I$300,8,0)),"ND")</f>
      </c>
      <c r="Z752" s="161" t="str">
        <f>IFERROR(IF($E752="","",IF($Y752&gt;$E752,($E752/$Y752)-1,"")),"")</f>
      </c>
      <c r="AA752" s="159" t="str">
        <f t="shared" si="189"/>
        <v/>
      </c>
      <c r="AB752" s="160" t="str">
        <f>IFERROR(IF($F752="","",VLOOKUP($F752,'Data Mercado'!$A$7:$I$300,9,0)),"ND")</f>
      </c>
      <c r="AC752" s="161" t="str">
        <f>IFERROR(IF($E752="","",IF($AB752&gt;$E752,($E752/$AB752)-1,"")),"")</f>
      </c>
      <c r="AD752" s="159" t="str">
        <f t="shared" si="191"/>
        <v/>
      </c>
    </row>
    <row r="753" spans="1:30" s="162" customFormat="1" ht="19" customHeight="1">
      <c r="A753" s="164"/>
      <c r="B753" s="165"/>
      <c r="C753" s="143"/>
      <c r="D753" s="143"/>
      <c r="E753" s="196"/>
      <c r="F753" s="160"/>
      <c r="G753" s="160" t="str">
        <f>IFERROR(IF($F753="","",VLOOKUP($F753,'Data Mercado'!$A$7:$I$300,2,0)),"ND")</f>
      </c>
      <c r="H753" s="161" t="str">
        <f>IFERROR(IF($E753="","",IF($G753&gt;$E753,($E753/$G753)-1,"")),"")</f>
      </c>
      <c r="I753" s="159" t="str">
        <f t="shared" si="177"/>
        <v/>
      </c>
      <c r="J753" s="160" t="str">
        <f>IFERROR(IF($F753="","",VLOOKUP($F753,'Data Mercado'!$A$7:$I$300,3,0)),"ND")</f>
      </c>
      <c r="K753" s="161" t="str">
        <f>IFERROR(IF($E753="","",IF($J753&gt;$E753,($E753/$J753)-1,"")),"")</f>
      </c>
      <c r="L753" s="159" t="str">
        <f t="shared" si="179"/>
        <v/>
      </c>
      <c r="M753" s="160" t="str">
        <f>IFERROR(IF($F753="","",VLOOKUP($F753,'Data Mercado'!$A$7:$I$300,4,0)),"ND")</f>
      </c>
      <c r="N753" s="161" t="str">
        <f>IFERROR(IF($E753="","",IF($M753&gt;$E753,($E753/$M753)-1,"")),"")</f>
      </c>
      <c r="O753" s="159" t="str">
        <f t="shared" si="181"/>
        <v/>
      </c>
      <c r="P753" s="160" t="str">
        <f>IFERROR(IF($F753="","",VLOOKUP($F753,'Data Mercado'!$A$7:$I$300,5,0)),"ND")</f>
      </c>
      <c r="Q753" s="161" t="str">
        <f>IFERROR(IF($E753="","",IF($P753&gt;$E753,($E753/$P753)-1,"")),"")</f>
      </c>
      <c r="R753" s="159" t="str">
        <f t="shared" si="183"/>
        <v/>
      </c>
      <c r="S753" s="160" t="str">
        <f>IFERROR(IF($F753="","",VLOOKUP($F753,'Data Mercado'!$A$7:$I$300,6,0)),"ND")</f>
      </c>
      <c r="T753" s="161" t="str">
        <f>IFERROR(IF($E753="","",IF($S753&gt;$E753,($E753/$S753)-1,"")),"")</f>
      </c>
      <c r="U753" s="159" t="str">
        <f t="shared" si="185"/>
        <v/>
      </c>
      <c r="V753" s="160" t="str">
        <f>IFERROR(IF($F753="","",VLOOKUP($F753,'Data Mercado'!$A$7:$I$300,7,0)),"ND")</f>
      </c>
      <c r="W753" s="161" t="str">
        <f>IFERROR(IF($E753="","",IF($V753&gt;$E753,($E753/$V753)-1,"")),"")</f>
      </c>
      <c r="X753" s="159" t="str">
        <f t="shared" si="187"/>
        <v/>
      </c>
      <c r="Y753" s="160" t="str">
        <f>IFERROR(IF($F753="","",VLOOKUP($F753,'Data Mercado'!$A$7:$I$300,8,0)),"ND")</f>
      </c>
      <c r="Z753" s="161" t="str">
        <f>IFERROR(IF($E753="","",IF($Y753&gt;$E753,($E753/$Y753)-1,"")),"")</f>
      </c>
      <c r="AA753" s="159" t="str">
        <f t="shared" si="189"/>
        <v/>
      </c>
      <c r="AB753" s="160" t="str">
        <f>IFERROR(IF($F753="","",VLOOKUP($F753,'Data Mercado'!$A$7:$I$300,9,0)),"ND")</f>
      </c>
      <c r="AC753" s="161" t="str">
        <f>IFERROR(IF($E753="","",IF($AB753&gt;$E753,($E753/$AB753)-1,"")),"")</f>
      </c>
      <c r="AD753" s="159" t="str">
        <f t="shared" si="191"/>
        <v/>
      </c>
    </row>
    <row r="754" spans="1:30" s="162" customFormat="1" ht="19" customHeight="1">
      <c r="A754" s="164"/>
      <c r="B754" s="165"/>
      <c r="C754" s="143"/>
      <c r="D754" s="143"/>
      <c r="E754" s="196"/>
      <c r="F754" s="160"/>
      <c r="G754" s="160" t="str">
        <f>IFERROR(IF($F754="","",VLOOKUP($F754,'Data Mercado'!$A$7:$I$300,2,0)),"ND")</f>
      </c>
      <c r="H754" s="161" t="str">
        <f>IFERROR(IF($E754="","",IF($G754&gt;$E754,($E754/$G754)-1,"")),"")</f>
      </c>
      <c r="I754" s="159" t="str">
        <f t="shared" si="177"/>
        <v/>
      </c>
      <c r="J754" s="160" t="str">
        <f>IFERROR(IF($F754="","",VLOOKUP($F754,'Data Mercado'!$A$7:$I$300,3,0)),"ND")</f>
      </c>
      <c r="K754" s="161" t="str">
        <f>IFERROR(IF($E754="","",IF($J754&gt;$E754,($E754/$J754)-1,"")),"")</f>
      </c>
      <c r="L754" s="159" t="str">
        <f t="shared" si="179"/>
        <v/>
      </c>
      <c r="M754" s="160" t="str">
        <f>IFERROR(IF($F754="","",VLOOKUP($F754,'Data Mercado'!$A$7:$I$300,4,0)),"ND")</f>
      </c>
      <c r="N754" s="161" t="str">
        <f>IFERROR(IF($E754="","",IF($M754&gt;$E754,($E754/$M754)-1,"")),"")</f>
      </c>
      <c r="O754" s="159" t="str">
        <f t="shared" si="181"/>
        <v/>
      </c>
      <c r="P754" s="160" t="str">
        <f>IFERROR(IF($F754="","",VLOOKUP($F754,'Data Mercado'!$A$7:$I$300,5,0)),"ND")</f>
      </c>
      <c r="Q754" s="161" t="str">
        <f>IFERROR(IF($E754="","",IF($P754&gt;$E754,($E754/$P754)-1,"")),"")</f>
      </c>
      <c r="R754" s="159" t="str">
        <f t="shared" si="183"/>
        <v/>
      </c>
      <c r="S754" s="160" t="str">
        <f>IFERROR(IF($F754="","",VLOOKUP($F754,'Data Mercado'!$A$7:$I$300,6,0)),"ND")</f>
      </c>
      <c r="T754" s="161" t="str">
        <f>IFERROR(IF($E754="","",IF($S754&gt;$E754,($E754/$S754)-1,"")),"")</f>
      </c>
      <c r="U754" s="159" t="str">
        <f t="shared" si="185"/>
        <v/>
      </c>
      <c r="V754" s="160" t="str">
        <f>IFERROR(IF($F754="","",VLOOKUP($F754,'Data Mercado'!$A$7:$I$300,7,0)),"ND")</f>
      </c>
      <c r="W754" s="161" t="str">
        <f>IFERROR(IF($E754="","",IF($V754&gt;$E754,($E754/$V754)-1,"")),"")</f>
      </c>
      <c r="X754" s="159" t="str">
        <f t="shared" si="187"/>
        <v/>
      </c>
      <c r="Y754" s="160" t="str">
        <f>IFERROR(IF($F754="","",VLOOKUP($F754,'Data Mercado'!$A$7:$I$300,8,0)),"ND")</f>
      </c>
      <c r="Z754" s="161" t="str">
        <f>IFERROR(IF($E754="","",IF($Y754&gt;$E754,($E754/$Y754)-1,"")),"")</f>
      </c>
      <c r="AA754" s="159" t="str">
        <f t="shared" si="189"/>
        <v/>
      </c>
      <c r="AB754" s="160" t="str">
        <f>IFERROR(IF($F754="","",VLOOKUP($F754,'Data Mercado'!$A$7:$I$300,9,0)),"ND")</f>
      </c>
      <c r="AC754" s="161" t="str">
        <f>IFERROR(IF($E754="","",IF($AB754&gt;$E754,($E754/$AB754)-1,"")),"")</f>
      </c>
      <c r="AD754" s="159" t="str">
        <f t="shared" si="191"/>
        <v/>
      </c>
    </row>
    <row r="755" spans="1:30" s="162" customFormat="1" ht="19" customHeight="1">
      <c r="A755" s="164"/>
      <c r="B755" s="165"/>
      <c r="C755" s="143"/>
      <c r="D755" s="143"/>
      <c r="E755" s="196"/>
      <c r="F755" s="160"/>
      <c r="G755" s="160" t="str">
        <f>IFERROR(IF($F755="","",VLOOKUP($F755,'Data Mercado'!$A$7:$I$300,2,0)),"ND")</f>
      </c>
      <c r="H755" s="161" t="str">
        <f>IFERROR(IF($E755="","",IF($G755&gt;$E755,($E755/$G755)-1,"")),"")</f>
      </c>
      <c r="I755" s="159" t="str">
        <f t="shared" si="177"/>
        <v/>
      </c>
      <c r="J755" s="160" t="str">
        <f>IFERROR(IF($F755="","",VLOOKUP($F755,'Data Mercado'!$A$7:$I$300,3,0)),"ND")</f>
      </c>
      <c r="K755" s="161" t="str">
        <f>IFERROR(IF($E755="","",IF($J755&gt;$E755,($E755/$J755)-1,"")),"")</f>
      </c>
      <c r="L755" s="159" t="str">
        <f t="shared" si="179"/>
        <v/>
      </c>
      <c r="M755" s="160" t="str">
        <f>IFERROR(IF($F755="","",VLOOKUP($F755,'Data Mercado'!$A$7:$I$300,4,0)),"ND")</f>
      </c>
      <c r="N755" s="161" t="str">
        <f>IFERROR(IF($E755="","",IF($M755&gt;$E755,($E755/$M755)-1,"")),"")</f>
      </c>
      <c r="O755" s="159" t="str">
        <f t="shared" si="181"/>
        <v/>
      </c>
      <c r="P755" s="160" t="str">
        <f>IFERROR(IF($F755="","",VLOOKUP($F755,'Data Mercado'!$A$7:$I$300,5,0)),"ND")</f>
      </c>
      <c r="Q755" s="161" t="str">
        <f>IFERROR(IF($E755="","",IF($P755&gt;$E755,($E755/$P755)-1,"")),"")</f>
      </c>
      <c r="R755" s="159" t="str">
        <f t="shared" si="183"/>
        <v/>
      </c>
      <c r="S755" s="160" t="str">
        <f>IFERROR(IF($F755="","",VLOOKUP($F755,'Data Mercado'!$A$7:$I$300,6,0)),"ND")</f>
      </c>
      <c r="T755" s="161" t="str">
        <f>IFERROR(IF($E755="","",IF($S755&gt;$E755,($E755/$S755)-1,"")),"")</f>
      </c>
      <c r="U755" s="159" t="str">
        <f t="shared" si="185"/>
        <v/>
      </c>
      <c r="V755" s="160" t="str">
        <f>IFERROR(IF($F755="","",VLOOKUP($F755,'Data Mercado'!$A$7:$I$300,7,0)),"ND")</f>
      </c>
      <c r="W755" s="161" t="str">
        <f>IFERROR(IF($E755="","",IF($V755&gt;$E755,($E755/$V755)-1,"")),"")</f>
      </c>
      <c r="X755" s="159" t="str">
        <f t="shared" si="187"/>
        <v/>
      </c>
      <c r="Y755" s="160" t="str">
        <f>IFERROR(IF($F755="","",VLOOKUP($F755,'Data Mercado'!$A$7:$I$300,8,0)),"ND")</f>
      </c>
      <c r="Z755" s="161" t="str">
        <f>IFERROR(IF($E755="","",IF($Y755&gt;$E755,($E755/$Y755)-1,"")),"")</f>
      </c>
      <c r="AA755" s="159" t="str">
        <f t="shared" si="189"/>
        <v/>
      </c>
      <c r="AB755" s="160" t="str">
        <f>IFERROR(IF($F755="","",VLOOKUP($F755,'Data Mercado'!$A$7:$I$300,9,0)),"ND")</f>
      </c>
      <c r="AC755" s="161" t="str">
        <f>IFERROR(IF($E755="","",IF($AB755&gt;$E755,($E755/$AB755)-1,"")),"")</f>
      </c>
      <c r="AD755" s="159" t="str">
        <f t="shared" si="191"/>
        <v/>
      </c>
    </row>
    <row r="756" spans="1:30" s="162" customFormat="1" ht="19" customHeight="1">
      <c r="A756" s="164"/>
      <c r="B756" s="165"/>
      <c r="C756" s="143"/>
      <c r="D756" s="143"/>
      <c r="E756" s="196"/>
      <c r="F756" s="160"/>
      <c r="G756" s="160" t="str">
        <f>IFERROR(IF($F756="","",VLOOKUP($F756,'Data Mercado'!$A$7:$I$300,2,0)),"ND")</f>
      </c>
      <c r="H756" s="161" t="str">
        <f>IFERROR(IF($E756="","",IF($G756&gt;$E756,($E756/$G756)-1,"")),"")</f>
      </c>
      <c r="I756" s="159" t="str">
        <f t="shared" si="177"/>
        <v/>
      </c>
      <c r="J756" s="160" t="str">
        <f>IFERROR(IF($F756="","",VLOOKUP($F756,'Data Mercado'!$A$7:$I$300,3,0)),"ND")</f>
      </c>
      <c r="K756" s="161" t="str">
        <f>IFERROR(IF($E756="","",IF($J756&gt;$E756,($E756/$J756)-1,"")),"")</f>
      </c>
      <c r="L756" s="159" t="str">
        <f t="shared" si="179"/>
        <v/>
      </c>
      <c r="M756" s="160" t="str">
        <f>IFERROR(IF($F756="","",VLOOKUP($F756,'Data Mercado'!$A$7:$I$300,4,0)),"ND")</f>
      </c>
      <c r="N756" s="161" t="str">
        <f>IFERROR(IF($E756="","",IF($M756&gt;$E756,($E756/$M756)-1,"")),"")</f>
      </c>
      <c r="O756" s="159" t="str">
        <f t="shared" si="181"/>
        <v/>
      </c>
      <c r="P756" s="160" t="str">
        <f>IFERROR(IF($F756="","",VLOOKUP($F756,'Data Mercado'!$A$7:$I$300,5,0)),"ND")</f>
      </c>
      <c r="Q756" s="161" t="str">
        <f>IFERROR(IF($E756="","",IF($P756&gt;$E756,($E756/$P756)-1,"")),"")</f>
      </c>
      <c r="R756" s="159" t="str">
        <f t="shared" si="183"/>
        <v/>
      </c>
      <c r="S756" s="160" t="str">
        <f>IFERROR(IF($F756="","",VLOOKUP($F756,'Data Mercado'!$A$7:$I$300,6,0)),"ND")</f>
      </c>
      <c r="T756" s="161" t="str">
        <f>IFERROR(IF($E756="","",IF($S756&gt;$E756,($E756/$S756)-1,"")),"")</f>
      </c>
      <c r="U756" s="159" t="str">
        <f t="shared" si="185"/>
        <v/>
      </c>
      <c r="V756" s="160" t="str">
        <f>IFERROR(IF($F756="","",VLOOKUP($F756,'Data Mercado'!$A$7:$I$300,7,0)),"ND")</f>
      </c>
      <c r="W756" s="161" t="str">
        <f>IFERROR(IF($E756="","",IF($V756&gt;$E756,($E756/$V756)-1,"")),"")</f>
      </c>
      <c r="X756" s="159" t="str">
        <f t="shared" si="187"/>
        <v/>
      </c>
      <c r="Y756" s="160" t="str">
        <f>IFERROR(IF($F756="","",VLOOKUP($F756,'Data Mercado'!$A$7:$I$300,8,0)),"ND")</f>
      </c>
      <c r="Z756" s="161" t="str">
        <f>IFERROR(IF($E756="","",IF($Y756&gt;$E756,($E756/$Y756)-1,"")),"")</f>
      </c>
      <c r="AA756" s="159" t="str">
        <f t="shared" si="189"/>
        <v/>
      </c>
      <c r="AB756" s="160" t="str">
        <f>IFERROR(IF($F756="","",VLOOKUP($F756,'Data Mercado'!$A$7:$I$300,9,0)),"ND")</f>
      </c>
      <c r="AC756" s="161" t="str">
        <f>IFERROR(IF($E756="","",IF($AB756&gt;$E756,($E756/$AB756)-1,"")),"")</f>
      </c>
      <c r="AD756" s="159" t="str">
        <f t="shared" si="191"/>
        <v/>
      </c>
    </row>
    <row r="757" spans="1:30" s="162" customFormat="1" ht="19" customHeight="1">
      <c r="A757" s="164"/>
      <c r="B757" s="165"/>
      <c r="C757" s="143"/>
      <c r="D757" s="143"/>
      <c r="E757" s="196"/>
      <c r="F757" s="160"/>
      <c r="G757" s="160" t="str">
        <f>IFERROR(IF($F757="","",VLOOKUP($F757,'Data Mercado'!$A$7:$I$300,2,0)),"ND")</f>
      </c>
      <c r="H757" s="161" t="str">
        <f>IFERROR(IF($E757="","",IF($G757&gt;$E757,($E757/$G757)-1,"")),"")</f>
      </c>
      <c r="I757" s="159" t="str">
        <f t="shared" si="177"/>
        <v/>
      </c>
      <c r="J757" s="160" t="str">
        <f>IFERROR(IF($F757="","",VLOOKUP($F757,'Data Mercado'!$A$7:$I$300,3,0)),"ND")</f>
      </c>
      <c r="K757" s="161" t="str">
        <f>IFERROR(IF($E757="","",IF($J757&gt;$E757,($E757/$J757)-1,"")),"")</f>
      </c>
      <c r="L757" s="159" t="str">
        <f t="shared" si="179"/>
        <v/>
      </c>
      <c r="M757" s="160" t="str">
        <f>IFERROR(IF($F757="","",VLOOKUP($F757,'Data Mercado'!$A$7:$I$300,4,0)),"ND")</f>
      </c>
      <c r="N757" s="161" t="str">
        <f>IFERROR(IF($E757="","",IF($M757&gt;$E757,($E757/$M757)-1,"")),"")</f>
      </c>
      <c r="O757" s="159" t="str">
        <f t="shared" si="181"/>
        <v/>
      </c>
      <c r="P757" s="160" t="str">
        <f>IFERROR(IF($F757="","",VLOOKUP($F757,'Data Mercado'!$A$7:$I$300,5,0)),"ND")</f>
      </c>
      <c r="Q757" s="161" t="str">
        <f>IFERROR(IF($E757="","",IF($P757&gt;$E757,($E757/$P757)-1,"")),"")</f>
      </c>
      <c r="R757" s="159" t="str">
        <f t="shared" si="183"/>
        <v/>
      </c>
      <c r="S757" s="160" t="str">
        <f>IFERROR(IF($F757="","",VLOOKUP($F757,'Data Mercado'!$A$7:$I$300,6,0)),"ND")</f>
      </c>
      <c r="T757" s="161" t="str">
        <f>IFERROR(IF($E757="","",IF($S757&gt;$E757,($E757/$S757)-1,"")),"")</f>
      </c>
      <c r="U757" s="159" t="str">
        <f t="shared" si="185"/>
        <v/>
      </c>
      <c r="V757" s="160" t="str">
        <f>IFERROR(IF($F757="","",VLOOKUP($F757,'Data Mercado'!$A$7:$I$300,7,0)),"ND")</f>
      </c>
      <c r="W757" s="161" t="str">
        <f>IFERROR(IF($E757="","",IF($V757&gt;$E757,($E757/$V757)-1,"")),"")</f>
      </c>
      <c r="X757" s="159" t="str">
        <f t="shared" si="187"/>
        <v/>
      </c>
      <c r="Y757" s="160" t="str">
        <f>IFERROR(IF($F757="","",VLOOKUP($F757,'Data Mercado'!$A$7:$I$300,8,0)),"ND")</f>
      </c>
      <c r="Z757" s="161" t="str">
        <f>IFERROR(IF($E757="","",IF($Y757&gt;$E757,($E757/$Y757)-1,"")),"")</f>
      </c>
      <c r="AA757" s="159" t="str">
        <f t="shared" si="189"/>
        <v/>
      </c>
      <c r="AB757" s="160" t="str">
        <f>IFERROR(IF($F757="","",VLOOKUP($F757,'Data Mercado'!$A$7:$I$300,9,0)),"ND")</f>
      </c>
      <c r="AC757" s="161" t="str">
        <f>IFERROR(IF($E757="","",IF($AB757&gt;$E757,($E757/$AB757)-1,"")),"")</f>
      </c>
      <c r="AD757" s="159" t="str">
        <f t="shared" si="191"/>
        <v/>
      </c>
    </row>
    <row r="758" spans="1:30" s="162" customFormat="1" ht="19" customHeight="1">
      <c r="A758" s="164"/>
      <c r="B758" s="165"/>
      <c r="C758" s="143"/>
      <c r="D758" s="143"/>
      <c r="E758" s="196"/>
      <c r="F758" s="160"/>
      <c r="G758" s="160" t="str">
        <f>IFERROR(IF($F758="","",VLOOKUP($F758,'Data Mercado'!$A$7:$I$300,2,0)),"ND")</f>
      </c>
      <c r="H758" s="161" t="str">
        <f>IFERROR(IF($E758="","",IF($G758&gt;$E758,($E758/$G758)-1,"")),"")</f>
      </c>
      <c r="I758" s="159" t="str">
        <f t="shared" si="177"/>
        <v/>
      </c>
      <c r="J758" s="160" t="str">
        <f>IFERROR(IF($F758="","",VLOOKUP($F758,'Data Mercado'!$A$7:$I$300,3,0)),"ND")</f>
      </c>
      <c r="K758" s="161" t="str">
        <f>IFERROR(IF($E758="","",IF($J758&gt;$E758,($E758/$J758)-1,"")),"")</f>
      </c>
      <c r="L758" s="159" t="str">
        <f t="shared" si="179"/>
        <v/>
      </c>
      <c r="M758" s="160" t="str">
        <f>IFERROR(IF($F758="","",VLOOKUP($F758,'Data Mercado'!$A$7:$I$300,4,0)),"ND")</f>
      </c>
      <c r="N758" s="161" t="str">
        <f>IFERROR(IF($E758="","",IF($M758&gt;$E758,($E758/$M758)-1,"")),"")</f>
      </c>
      <c r="O758" s="159" t="str">
        <f t="shared" si="181"/>
        <v/>
      </c>
      <c r="P758" s="160" t="str">
        <f>IFERROR(IF($F758="","",VLOOKUP($F758,'Data Mercado'!$A$7:$I$300,5,0)),"ND")</f>
      </c>
      <c r="Q758" s="161" t="str">
        <f>IFERROR(IF($E758="","",IF($P758&gt;$E758,($E758/$P758)-1,"")),"")</f>
      </c>
      <c r="R758" s="159" t="str">
        <f t="shared" si="183"/>
        <v/>
      </c>
      <c r="S758" s="160" t="str">
        <f>IFERROR(IF($F758="","",VLOOKUP($F758,'Data Mercado'!$A$7:$I$300,6,0)),"ND")</f>
      </c>
      <c r="T758" s="161" t="str">
        <f>IFERROR(IF($E758="","",IF($S758&gt;$E758,($E758/$S758)-1,"")),"")</f>
      </c>
      <c r="U758" s="159" t="str">
        <f t="shared" si="185"/>
        <v/>
      </c>
      <c r="V758" s="160" t="str">
        <f>IFERROR(IF($F758="","",VLOOKUP($F758,'Data Mercado'!$A$7:$I$300,7,0)),"ND")</f>
      </c>
      <c r="W758" s="161" t="str">
        <f>IFERROR(IF($E758="","",IF($V758&gt;$E758,($E758/$V758)-1,"")),"")</f>
      </c>
      <c r="X758" s="159" t="str">
        <f t="shared" si="187"/>
        <v/>
      </c>
      <c r="Y758" s="160" t="str">
        <f>IFERROR(IF($F758="","",VLOOKUP($F758,'Data Mercado'!$A$7:$I$300,8,0)),"ND")</f>
      </c>
      <c r="Z758" s="161" t="str">
        <f>IFERROR(IF($E758="","",IF($Y758&gt;$E758,($E758/$Y758)-1,"")),"")</f>
      </c>
      <c r="AA758" s="159" t="str">
        <f t="shared" si="189"/>
        <v/>
      </c>
      <c r="AB758" s="160" t="str">
        <f>IFERROR(IF($F758="","",VLOOKUP($F758,'Data Mercado'!$A$7:$I$300,9,0)),"ND")</f>
      </c>
      <c r="AC758" s="161" t="str">
        <f>IFERROR(IF($E758="","",IF($AB758&gt;$E758,($E758/$AB758)-1,"")),"")</f>
      </c>
      <c r="AD758" s="159" t="str">
        <f t="shared" si="191"/>
        <v/>
      </c>
    </row>
    <row r="759" spans="1:30" s="162" customFormat="1" ht="19" customHeight="1">
      <c r="A759" s="164"/>
      <c r="B759" s="165"/>
      <c r="C759" s="143"/>
      <c r="D759" s="143"/>
      <c r="E759" s="196"/>
      <c r="F759" s="160"/>
      <c r="G759" s="160" t="str">
        <f>IFERROR(IF($F759="","",VLOOKUP($F759,'Data Mercado'!$A$7:$I$300,2,0)),"ND")</f>
      </c>
      <c r="H759" s="161" t="str">
        <f>IFERROR(IF($E759="","",IF($G759&gt;$E759,($E759/$G759)-1,"")),"")</f>
      </c>
      <c r="I759" s="159" t="str">
        <f t="shared" si="177"/>
        <v/>
      </c>
      <c r="J759" s="160" t="str">
        <f>IFERROR(IF($F759="","",VLOOKUP($F759,'Data Mercado'!$A$7:$I$300,3,0)),"ND")</f>
      </c>
      <c r="K759" s="161" t="str">
        <f>IFERROR(IF($E759="","",IF($J759&gt;$E759,($E759/$J759)-1,"")),"")</f>
      </c>
      <c r="L759" s="159" t="str">
        <f t="shared" si="179"/>
        <v/>
      </c>
      <c r="M759" s="160" t="str">
        <f>IFERROR(IF($F759="","",VLOOKUP($F759,'Data Mercado'!$A$7:$I$300,4,0)),"ND")</f>
      </c>
      <c r="N759" s="161" t="str">
        <f>IFERROR(IF($E759="","",IF($M759&gt;$E759,($E759/$M759)-1,"")),"")</f>
      </c>
      <c r="O759" s="159" t="str">
        <f t="shared" si="181"/>
        <v/>
      </c>
      <c r="P759" s="160" t="str">
        <f>IFERROR(IF($F759="","",VLOOKUP($F759,'Data Mercado'!$A$7:$I$300,5,0)),"ND")</f>
      </c>
      <c r="Q759" s="161" t="str">
        <f>IFERROR(IF($E759="","",IF($P759&gt;$E759,($E759/$P759)-1,"")),"")</f>
      </c>
      <c r="R759" s="159" t="str">
        <f t="shared" si="183"/>
        <v/>
      </c>
      <c r="S759" s="160" t="str">
        <f>IFERROR(IF($F759="","",VLOOKUP($F759,'Data Mercado'!$A$7:$I$300,6,0)),"ND")</f>
      </c>
      <c r="T759" s="161" t="str">
        <f>IFERROR(IF($E759="","",IF($S759&gt;$E759,($E759/$S759)-1,"")),"")</f>
      </c>
      <c r="U759" s="159" t="str">
        <f t="shared" si="185"/>
        <v/>
      </c>
      <c r="V759" s="160" t="str">
        <f>IFERROR(IF($F759="","",VLOOKUP($F759,'Data Mercado'!$A$7:$I$300,7,0)),"ND")</f>
      </c>
      <c r="W759" s="161" t="str">
        <f>IFERROR(IF($E759="","",IF($V759&gt;$E759,($E759/$V759)-1,"")),"")</f>
      </c>
      <c r="X759" s="159" t="str">
        <f t="shared" si="187"/>
        <v/>
      </c>
      <c r="Y759" s="160" t="str">
        <f>IFERROR(IF($F759="","",VLOOKUP($F759,'Data Mercado'!$A$7:$I$300,8,0)),"ND")</f>
      </c>
      <c r="Z759" s="161" t="str">
        <f>IFERROR(IF($E759="","",IF($Y759&gt;$E759,($E759/$Y759)-1,"")),"")</f>
      </c>
      <c r="AA759" s="159" t="str">
        <f t="shared" si="189"/>
        <v/>
      </c>
      <c r="AB759" s="160" t="str">
        <f>IFERROR(IF($F759="","",VLOOKUP($F759,'Data Mercado'!$A$7:$I$300,9,0)),"ND")</f>
      </c>
      <c r="AC759" s="161" t="str">
        <f>IFERROR(IF($E759="","",IF($AB759&gt;$E759,($E759/$AB759)-1,"")),"")</f>
      </c>
      <c r="AD759" s="159" t="str">
        <f t="shared" si="191"/>
        <v/>
      </c>
    </row>
    <row r="760" spans="1:30" s="162" customFormat="1" ht="19" customHeight="1">
      <c r="A760" s="164"/>
      <c r="B760" s="165"/>
      <c r="C760" s="143"/>
      <c r="D760" s="143"/>
      <c r="E760" s="196"/>
      <c r="F760" s="160"/>
      <c r="G760" s="160" t="str">
        <f>IFERROR(IF($F760="","",VLOOKUP($F760,'Data Mercado'!$A$7:$I$300,2,0)),"ND")</f>
      </c>
      <c r="H760" s="161" t="str">
        <f>IFERROR(IF($E760="","",IF($G760&gt;$E760,($E760/$G760)-1,"")),"")</f>
      </c>
      <c r="I760" s="159" t="str">
        <f t="shared" si="177"/>
        <v/>
      </c>
      <c r="J760" s="160" t="str">
        <f>IFERROR(IF($F760="","",VLOOKUP($F760,'Data Mercado'!$A$7:$I$300,3,0)),"ND")</f>
      </c>
      <c r="K760" s="161" t="str">
        <f>IFERROR(IF($E760="","",IF($J760&gt;$E760,($E760/$J760)-1,"")),"")</f>
      </c>
      <c r="L760" s="159" t="str">
        <f t="shared" si="179"/>
        <v/>
      </c>
      <c r="M760" s="160" t="str">
        <f>IFERROR(IF($F760="","",VLOOKUP($F760,'Data Mercado'!$A$7:$I$300,4,0)),"ND")</f>
      </c>
      <c r="N760" s="161" t="str">
        <f>IFERROR(IF($E760="","",IF($M760&gt;$E760,($E760/$M760)-1,"")),"")</f>
      </c>
      <c r="O760" s="159" t="str">
        <f t="shared" si="181"/>
        <v/>
      </c>
      <c r="P760" s="160" t="str">
        <f>IFERROR(IF($F760="","",VLOOKUP($F760,'Data Mercado'!$A$7:$I$300,5,0)),"ND")</f>
      </c>
      <c r="Q760" s="161" t="str">
        <f>IFERROR(IF($E760="","",IF($P760&gt;$E760,($E760/$P760)-1,"")),"")</f>
      </c>
      <c r="R760" s="159" t="str">
        <f t="shared" si="183"/>
        <v/>
      </c>
      <c r="S760" s="160" t="str">
        <f>IFERROR(IF($F760="","",VLOOKUP($F760,'Data Mercado'!$A$7:$I$300,6,0)),"ND")</f>
      </c>
      <c r="T760" s="161" t="str">
        <f>IFERROR(IF($E760="","",IF($S760&gt;$E760,($E760/$S760)-1,"")),"")</f>
      </c>
      <c r="U760" s="159" t="str">
        <f t="shared" si="185"/>
        <v/>
      </c>
      <c r="V760" s="160" t="str">
        <f>IFERROR(IF($F760="","",VLOOKUP($F760,'Data Mercado'!$A$7:$I$300,7,0)),"ND")</f>
      </c>
      <c r="W760" s="161" t="str">
        <f>IFERROR(IF($E760="","",IF($V760&gt;$E760,($E760/$V760)-1,"")),"")</f>
      </c>
      <c r="X760" s="159" t="str">
        <f t="shared" si="187"/>
        <v/>
      </c>
      <c r="Y760" s="160" t="str">
        <f>IFERROR(IF($F760="","",VLOOKUP($F760,'Data Mercado'!$A$7:$I$300,8,0)),"ND")</f>
      </c>
      <c r="Z760" s="161" t="str">
        <f>IFERROR(IF($E760="","",IF($Y760&gt;$E760,($E760/$Y760)-1,"")),"")</f>
      </c>
      <c r="AA760" s="159" t="str">
        <f t="shared" si="189"/>
        <v/>
      </c>
      <c r="AB760" s="160" t="str">
        <f>IFERROR(IF($F760="","",VLOOKUP($F760,'Data Mercado'!$A$7:$I$300,9,0)),"ND")</f>
      </c>
      <c r="AC760" s="161" t="str">
        <f>IFERROR(IF($E760="","",IF($AB760&gt;$E760,($E760/$AB760)-1,"")),"")</f>
      </c>
      <c r="AD760" s="159" t="str">
        <f t="shared" si="191"/>
        <v/>
      </c>
    </row>
    <row r="761" spans="1:30" s="162" customFormat="1" ht="19" customHeight="1">
      <c r="A761" s="164"/>
      <c r="B761" s="165"/>
      <c r="C761" s="143"/>
      <c r="D761" s="143"/>
      <c r="E761" s="196"/>
      <c r="F761" s="160"/>
      <c r="G761" s="160" t="str">
        <f>IFERROR(IF($F761="","",VLOOKUP($F761,'Data Mercado'!$A$7:$I$300,2,0)),"ND")</f>
      </c>
      <c r="H761" s="161" t="str">
        <f>IFERROR(IF($E761="","",IF($G761&gt;$E761,($E761/$G761)-1,"")),"")</f>
      </c>
      <c r="I761" s="159" t="str">
        <f t="shared" si="177"/>
        <v/>
      </c>
      <c r="J761" s="160" t="str">
        <f>IFERROR(IF($F761="","",VLOOKUP($F761,'Data Mercado'!$A$7:$I$300,3,0)),"ND")</f>
      </c>
      <c r="K761" s="161" t="str">
        <f>IFERROR(IF($E761="","",IF($J761&gt;$E761,($E761/$J761)-1,"")),"")</f>
      </c>
      <c r="L761" s="159" t="str">
        <f t="shared" si="179"/>
        <v/>
      </c>
      <c r="M761" s="160" t="str">
        <f>IFERROR(IF($F761="","",VLOOKUP($F761,'Data Mercado'!$A$7:$I$300,4,0)),"ND")</f>
      </c>
      <c r="N761" s="161" t="str">
        <f>IFERROR(IF($E761="","",IF($M761&gt;$E761,($E761/$M761)-1,"")),"")</f>
      </c>
      <c r="O761" s="159" t="str">
        <f t="shared" si="181"/>
        <v/>
      </c>
      <c r="P761" s="160" t="str">
        <f>IFERROR(IF($F761="","",VLOOKUP($F761,'Data Mercado'!$A$7:$I$300,5,0)),"ND")</f>
      </c>
      <c r="Q761" s="161" t="str">
        <f>IFERROR(IF($E761="","",IF($P761&gt;$E761,($E761/$P761)-1,"")),"")</f>
      </c>
      <c r="R761" s="159" t="str">
        <f t="shared" si="183"/>
        <v/>
      </c>
      <c r="S761" s="160" t="str">
        <f>IFERROR(IF($F761="","",VLOOKUP($F761,'Data Mercado'!$A$7:$I$300,6,0)),"ND")</f>
      </c>
      <c r="T761" s="161" t="str">
        <f>IFERROR(IF($E761="","",IF($S761&gt;$E761,($E761/$S761)-1,"")),"")</f>
      </c>
      <c r="U761" s="159" t="str">
        <f t="shared" si="185"/>
        <v/>
      </c>
      <c r="V761" s="160" t="str">
        <f>IFERROR(IF($F761="","",VLOOKUP($F761,'Data Mercado'!$A$7:$I$300,7,0)),"ND")</f>
      </c>
      <c r="W761" s="161" t="str">
        <f>IFERROR(IF($E761="","",IF($V761&gt;$E761,($E761/$V761)-1,"")),"")</f>
      </c>
      <c r="X761" s="159" t="str">
        <f t="shared" si="187"/>
        <v/>
      </c>
      <c r="Y761" s="160" t="str">
        <f>IFERROR(IF($F761="","",VLOOKUP($F761,'Data Mercado'!$A$7:$I$300,8,0)),"ND")</f>
      </c>
      <c r="Z761" s="161" t="str">
        <f>IFERROR(IF($E761="","",IF($Y761&gt;$E761,($E761/$Y761)-1,"")),"")</f>
      </c>
      <c r="AA761" s="159" t="str">
        <f t="shared" si="189"/>
        <v/>
      </c>
      <c r="AB761" s="160" t="str">
        <f>IFERROR(IF($F761="","",VLOOKUP($F761,'Data Mercado'!$A$7:$I$300,9,0)),"ND")</f>
      </c>
      <c r="AC761" s="161" t="str">
        <f>IFERROR(IF($E761="","",IF($AB761&gt;$E761,($E761/$AB761)-1,"")),"")</f>
      </c>
      <c r="AD761" s="159" t="str">
        <f t="shared" si="191"/>
        <v/>
      </c>
    </row>
    <row r="762" spans="1:30" s="162" customFormat="1" ht="19" customHeight="1">
      <c r="A762" s="164"/>
      <c r="B762" s="165"/>
      <c r="C762" s="143"/>
      <c r="D762" s="143"/>
      <c r="E762" s="196"/>
      <c r="F762" s="160"/>
      <c r="G762" s="160" t="str">
        <f>IFERROR(IF($F762="","",VLOOKUP($F762,'Data Mercado'!$A$7:$I$300,2,0)),"ND")</f>
      </c>
      <c r="H762" s="161" t="str">
        <f>IFERROR(IF($E762="","",IF($G762&gt;$E762,($E762/$G762)-1,"")),"")</f>
      </c>
      <c r="I762" s="159" t="str">
        <f t="shared" si="177"/>
        <v/>
      </c>
      <c r="J762" s="160" t="str">
        <f>IFERROR(IF($F762="","",VLOOKUP($F762,'Data Mercado'!$A$7:$I$300,3,0)),"ND")</f>
      </c>
      <c r="K762" s="161" t="str">
        <f>IFERROR(IF($E762="","",IF($J762&gt;$E762,($E762/$J762)-1,"")),"")</f>
      </c>
      <c r="L762" s="159" t="str">
        <f t="shared" si="179"/>
        <v/>
      </c>
      <c r="M762" s="160" t="str">
        <f>IFERROR(IF($F762="","",VLOOKUP($F762,'Data Mercado'!$A$7:$I$300,4,0)),"ND")</f>
      </c>
      <c r="N762" s="161" t="str">
        <f>IFERROR(IF($E762="","",IF($M762&gt;$E762,($E762/$M762)-1,"")),"")</f>
      </c>
      <c r="O762" s="159" t="str">
        <f t="shared" si="181"/>
        <v/>
      </c>
      <c r="P762" s="160" t="str">
        <f>IFERROR(IF($F762="","",VLOOKUP($F762,'Data Mercado'!$A$7:$I$300,5,0)),"ND")</f>
      </c>
      <c r="Q762" s="161" t="str">
        <f>IFERROR(IF($E762="","",IF($P762&gt;$E762,($E762/$P762)-1,"")),"")</f>
      </c>
      <c r="R762" s="159" t="str">
        <f t="shared" si="183"/>
        <v/>
      </c>
      <c r="S762" s="160" t="str">
        <f>IFERROR(IF($F762="","",VLOOKUP($F762,'Data Mercado'!$A$7:$I$300,6,0)),"ND")</f>
      </c>
      <c r="T762" s="161" t="str">
        <f>IFERROR(IF($E762="","",IF($S762&gt;$E762,($E762/$S762)-1,"")),"")</f>
      </c>
      <c r="U762" s="159" t="str">
        <f t="shared" si="185"/>
        <v/>
      </c>
      <c r="V762" s="160" t="str">
        <f>IFERROR(IF($F762="","",VLOOKUP($F762,'Data Mercado'!$A$7:$I$300,7,0)),"ND")</f>
      </c>
      <c r="W762" s="161" t="str">
        <f>IFERROR(IF($E762="","",IF($V762&gt;$E762,($E762/$V762)-1,"")),"")</f>
      </c>
      <c r="X762" s="159" t="str">
        <f t="shared" si="187"/>
        <v/>
      </c>
      <c r="Y762" s="160" t="str">
        <f>IFERROR(IF($F762="","",VLOOKUP($F762,'Data Mercado'!$A$7:$I$300,8,0)),"ND")</f>
      </c>
      <c r="Z762" s="161" t="str">
        <f>IFERROR(IF($E762="","",IF($Y762&gt;$E762,($E762/$Y762)-1,"")),"")</f>
      </c>
      <c r="AA762" s="159" t="str">
        <f t="shared" si="189"/>
        <v/>
      </c>
      <c r="AB762" s="160" t="str">
        <f>IFERROR(IF($F762="","",VLOOKUP($F762,'Data Mercado'!$A$7:$I$300,9,0)),"ND")</f>
      </c>
      <c r="AC762" s="161" t="str">
        <f>IFERROR(IF($E762="","",IF($AB762&gt;$E762,($E762/$AB762)-1,"")),"")</f>
      </c>
      <c r="AD762" s="159" t="str">
        <f t="shared" si="191"/>
        <v/>
      </c>
    </row>
    <row r="763" spans="1:30" s="162" customFormat="1" ht="19" customHeight="1">
      <c r="A763" s="164"/>
      <c r="B763" s="165"/>
      <c r="C763" s="143"/>
      <c r="D763" s="143"/>
      <c r="E763" s="196"/>
      <c r="F763" s="160"/>
      <c r="G763" s="160" t="str">
        <f>IFERROR(IF($F763="","",VLOOKUP($F763,'Data Mercado'!$A$7:$I$300,2,0)),"ND")</f>
      </c>
      <c r="H763" s="161" t="str">
        <f>IFERROR(IF($E763="","",IF($G763&gt;$E763,($E763/$G763)-1,"")),"")</f>
      </c>
      <c r="I763" s="159" t="str">
        <f t="shared" si="177"/>
        <v/>
      </c>
      <c r="J763" s="160" t="str">
        <f>IFERROR(IF($F763="","",VLOOKUP($F763,'Data Mercado'!$A$7:$I$300,3,0)),"ND")</f>
      </c>
      <c r="K763" s="161" t="str">
        <f>IFERROR(IF($E763="","",IF($J763&gt;$E763,($E763/$J763)-1,"")),"")</f>
      </c>
      <c r="L763" s="159" t="str">
        <f t="shared" si="179"/>
        <v/>
      </c>
      <c r="M763" s="160" t="str">
        <f>IFERROR(IF($F763="","",VLOOKUP($F763,'Data Mercado'!$A$7:$I$300,4,0)),"ND")</f>
      </c>
      <c r="N763" s="161" t="str">
        <f>IFERROR(IF($E763="","",IF($M763&gt;$E763,($E763/$M763)-1,"")),"")</f>
      </c>
      <c r="O763" s="159" t="str">
        <f t="shared" si="181"/>
        <v/>
      </c>
      <c r="P763" s="160" t="str">
        <f>IFERROR(IF($F763="","",VLOOKUP($F763,'Data Mercado'!$A$7:$I$300,5,0)),"ND")</f>
      </c>
      <c r="Q763" s="161" t="str">
        <f>IFERROR(IF($E763="","",IF($P763&gt;$E763,($E763/$P763)-1,"")),"")</f>
      </c>
      <c r="R763" s="159" t="str">
        <f t="shared" si="183"/>
        <v/>
      </c>
      <c r="S763" s="160" t="str">
        <f>IFERROR(IF($F763="","",VLOOKUP($F763,'Data Mercado'!$A$7:$I$300,6,0)),"ND")</f>
      </c>
      <c r="T763" s="161" t="str">
        <f>IFERROR(IF($E763="","",IF($S763&gt;$E763,($E763/$S763)-1,"")),"")</f>
      </c>
      <c r="U763" s="159" t="str">
        <f t="shared" si="185"/>
        <v/>
      </c>
      <c r="V763" s="160" t="str">
        <f>IFERROR(IF($F763="","",VLOOKUP($F763,'Data Mercado'!$A$7:$I$300,7,0)),"ND")</f>
      </c>
      <c r="W763" s="161" t="str">
        <f>IFERROR(IF($E763="","",IF($V763&gt;$E763,($E763/$V763)-1,"")),"")</f>
      </c>
      <c r="X763" s="159" t="str">
        <f t="shared" si="187"/>
        <v/>
      </c>
      <c r="Y763" s="160" t="str">
        <f>IFERROR(IF($F763="","",VLOOKUP($F763,'Data Mercado'!$A$7:$I$300,8,0)),"ND")</f>
      </c>
      <c r="Z763" s="161" t="str">
        <f>IFERROR(IF($E763="","",IF($Y763&gt;$E763,($E763/$Y763)-1,"")),"")</f>
      </c>
      <c r="AA763" s="159" t="str">
        <f t="shared" si="189"/>
        <v/>
      </c>
      <c r="AB763" s="160" t="str">
        <f>IFERROR(IF($F763="","",VLOOKUP($F763,'Data Mercado'!$A$7:$I$300,9,0)),"ND")</f>
      </c>
      <c r="AC763" s="161" t="str">
        <f>IFERROR(IF($E763="","",IF($AB763&gt;$E763,($E763/$AB763)-1,"")),"")</f>
      </c>
      <c r="AD763" s="159" t="str">
        <f t="shared" si="191"/>
        <v/>
      </c>
    </row>
    <row r="764" spans="1:30" s="162" customFormat="1" ht="19" customHeight="1">
      <c r="A764" s="164"/>
      <c r="B764" s="165"/>
      <c r="C764" s="143"/>
      <c r="D764" s="143"/>
      <c r="E764" s="196"/>
      <c r="F764" s="160"/>
      <c r="G764" s="160" t="str">
        <f>IFERROR(IF($F764="","",VLOOKUP($F764,'Data Mercado'!$A$7:$I$300,2,0)),"ND")</f>
      </c>
      <c r="H764" s="161" t="str">
        <f>IFERROR(IF($E764="","",IF($G764&gt;$E764,($E764/$G764)-1,"")),"")</f>
      </c>
      <c r="I764" s="159" t="str">
        <f t="shared" si="177"/>
        <v/>
      </c>
      <c r="J764" s="160" t="str">
        <f>IFERROR(IF($F764="","",VLOOKUP($F764,'Data Mercado'!$A$7:$I$300,3,0)),"ND")</f>
      </c>
      <c r="K764" s="161" t="str">
        <f>IFERROR(IF($E764="","",IF($J764&gt;$E764,($E764/$J764)-1,"")),"")</f>
      </c>
      <c r="L764" s="159" t="str">
        <f t="shared" si="179"/>
        <v/>
      </c>
      <c r="M764" s="160" t="str">
        <f>IFERROR(IF($F764="","",VLOOKUP($F764,'Data Mercado'!$A$7:$I$300,4,0)),"ND")</f>
      </c>
      <c r="N764" s="161" t="str">
        <f>IFERROR(IF($E764="","",IF($M764&gt;$E764,($E764/$M764)-1,"")),"")</f>
      </c>
      <c r="O764" s="159" t="str">
        <f t="shared" si="181"/>
        <v/>
      </c>
      <c r="P764" s="160" t="str">
        <f>IFERROR(IF($F764="","",VLOOKUP($F764,'Data Mercado'!$A$7:$I$300,5,0)),"ND")</f>
      </c>
      <c r="Q764" s="161" t="str">
        <f>IFERROR(IF($E764="","",IF($P764&gt;$E764,($E764/$P764)-1,"")),"")</f>
      </c>
      <c r="R764" s="159" t="str">
        <f t="shared" si="183"/>
        <v/>
      </c>
      <c r="S764" s="160" t="str">
        <f>IFERROR(IF($F764="","",VLOOKUP($F764,'Data Mercado'!$A$7:$I$300,6,0)),"ND")</f>
      </c>
      <c r="T764" s="161" t="str">
        <f>IFERROR(IF($E764="","",IF($S764&gt;$E764,($E764/$S764)-1,"")),"")</f>
      </c>
      <c r="U764" s="159" t="str">
        <f t="shared" si="185"/>
        <v/>
      </c>
      <c r="V764" s="160" t="str">
        <f>IFERROR(IF($F764="","",VLOOKUP($F764,'Data Mercado'!$A$7:$I$300,7,0)),"ND")</f>
      </c>
      <c r="W764" s="161" t="str">
        <f>IFERROR(IF($E764="","",IF($V764&gt;$E764,($E764/$V764)-1,"")),"")</f>
      </c>
      <c r="X764" s="159" t="str">
        <f t="shared" si="187"/>
        <v/>
      </c>
      <c r="Y764" s="160" t="str">
        <f>IFERROR(IF($F764="","",VLOOKUP($F764,'Data Mercado'!$A$7:$I$300,8,0)),"ND")</f>
      </c>
      <c r="Z764" s="161" t="str">
        <f>IFERROR(IF($E764="","",IF($Y764&gt;$E764,($E764/$Y764)-1,"")),"")</f>
      </c>
      <c r="AA764" s="159" t="str">
        <f t="shared" si="189"/>
        <v/>
      </c>
      <c r="AB764" s="160" t="str">
        <f>IFERROR(IF($F764="","",VLOOKUP($F764,'Data Mercado'!$A$7:$I$300,9,0)),"ND")</f>
      </c>
      <c r="AC764" s="161" t="str">
        <f>IFERROR(IF($E764="","",IF($AB764&gt;$E764,($E764/$AB764)-1,"")),"")</f>
      </c>
      <c r="AD764" s="159" t="str">
        <f t="shared" si="191"/>
        <v/>
      </c>
    </row>
    <row r="765" spans="1:30" s="162" customFormat="1" ht="19" customHeight="1">
      <c r="A765" s="164"/>
      <c r="B765" s="165"/>
      <c r="C765" s="143"/>
      <c r="D765" s="143"/>
      <c r="E765" s="196"/>
      <c r="F765" s="160"/>
      <c r="G765" s="160" t="str">
        <f>IFERROR(IF($F765="","",VLOOKUP($F765,'Data Mercado'!$A$7:$I$300,2,0)),"ND")</f>
      </c>
      <c r="H765" s="161" t="str">
        <f>IFERROR(IF($E765="","",IF($G765&gt;$E765,($E765/$G765)-1,"")),"")</f>
      </c>
      <c r="I765" s="159" t="str">
        <f t="shared" si="177"/>
        <v/>
      </c>
      <c r="J765" s="160" t="str">
        <f>IFERROR(IF($F765="","",VLOOKUP($F765,'Data Mercado'!$A$7:$I$300,3,0)),"ND")</f>
      </c>
      <c r="K765" s="161" t="str">
        <f>IFERROR(IF($E765="","",IF($J765&gt;$E765,($E765/$J765)-1,"")),"")</f>
      </c>
      <c r="L765" s="159" t="str">
        <f t="shared" si="179"/>
        <v/>
      </c>
      <c r="M765" s="160" t="str">
        <f>IFERROR(IF($F765="","",VLOOKUP($F765,'Data Mercado'!$A$7:$I$300,4,0)),"ND")</f>
      </c>
      <c r="N765" s="161" t="str">
        <f>IFERROR(IF($E765="","",IF($M765&gt;$E765,($E765/$M765)-1,"")),"")</f>
      </c>
      <c r="O765" s="159" t="str">
        <f t="shared" si="181"/>
        <v/>
      </c>
      <c r="P765" s="160" t="str">
        <f>IFERROR(IF($F765="","",VLOOKUP($F765,'Data Mercado'!$A$7:$I$300,5,0)),"ND")</f>
      </c>
      <c r="Q765" s="161" t="str">
        <f>IFERROR(IF($E765="","",IF($P765&gt;$E765,($E765/$P765)-1,"")),"")</f>
      </c>
      <c r="R765" s="159" t="str">
        <f t="shared" si="183"/>
        <v/>
      </c>
      <c r="S765" s="160" t="str">
        <f>IFERROR(IF($F765="","",VLOOKUP($F765,'Data Mercado'!$A$7:$I$300,6,0)),"ND")</f>
      </c>
      <c r="T765" s="161" t="str">
        <f>IFERROR(IF($E765="","",IF($S765&gt;$E765,($E765/$S765)-1,"")),"")</f>
      </c>
      <c r="U765" s="159" t="str">
        <f t="shared" si="185"/>
        <v/>
      </c>
      <c r="V765" s="160" t="str">
        <f>IFERROR(IF($F765="","",VLOOKUP($F765,'Data Mercado'!$A$7:$I$300,7,0)),"ND")</f>
      </c>
      <c r="W765" s="161" t="str">
        <f>IFERROR(IF($E765="","",IF($V765&gt;$E765,($E765/$V765)-1,"")),"")</f>
      </c>
      <c r="X765" s="159" t="str">
        <f t="shared" si="187"/>
        <v/>
      </c>
      <c r="Y765" s="160" t="str">
        <f>IFERROR(IF($F765="","",VLOOKUP($F765,'Data Mercado'!$A$7:$I$300,8,0)),"ND")</f>
      </c>
      <c r="Z765" s="161" t="str">
        <f>IFERROR(IF($E765="","",IF($Y765&gt;$E765,($E765/$Y765)-1,"")),"")</f>
      </c>
      <c r="AA765" s="159" t="str">
        <f t="shared" si="189"/>
        <v/>
      </c>
      <c r="AB765" s="160" t="str">
        <f>IFERROR(IF($F765="","",VLOOKUP($F765,'Data Mercado'!$A$7:$I$300,9,0)),"ND")</f>
      </c>
      <c r="AC765" s="161" t="str">
        <f>IFERROR(IF($E765="","",IF($AB765&gt;$E765,($E765/$AB765)-1,"")),"")</f>
      </c>
      <c r="AD765" s="159" t="str">
        <f t="shared" si="191"/>
        <v/>
      </c>
    </row>
    <row r="766" spans="1:30" s="162" customFormat="1" ht="19" customHeight="1">
      <c r="A766" s="164"/>
      <c r="B766" s="165"/>
      <c r="C766" s="143"/>
      <c r="D766" s="143"/>
      <c r="E766" s="196"/>
      <c r="F766" s="160"/>
      <c r="G766" s="160" t="str">
        <f>IFERROR(IF($F766="","",VLOOKUP($F766,'Data Mercado'!$A$7:$I$300,2,0)),"ND")</f>
      </c>
      <c r="H766" s="161" t="str">
        <f>IFERROR(IF($E766="","",IF($G766&gt;$E766,($E766/$G766)-1,"")),"")</f>
      </c>
      <c r="I766" s="159" t="str">
        <f t="shared" si="177"/>
        <v/>
      </c>
      <c r="J766" s="160" t="str">
        <f>IFERROR(IF($F766="","",VLOOKUP($F766,'Data Mercado'!$A$7:$I$300,3,0)),"ND")</f>
      </c>
      <c r="K766" s="161" t="str">
        <f>IFERROR(IF($E766="","",IF($J766&gt;$E766,($E766/$J766)-1,"")),"")</f>
      </c>
      <c r="L766" s="159" t="str">
        <f t="shared" si="179"/>
        <v/>
      </c>
      <c r="M766" s="160" t="str">
        <f>IFERROR(IF($F766="","",VLOOKUP($F766,'Data Mercado'!$A$7:$I$300,4,0)),"ND")</f>
      </c>
      <c r="N766" s="161" t="str">
        <f>IFERROR(IF($E766="","",IF($M766&gt;$E766,($E766/$M766)-1,"")),"")</f>
      </c>
      <c r="O766" s="159" t="str">
        <f t="shared" si="181"/>
        <v/>
      </c>
      <c r="P766" s="160" t="str">
        <f>IFERROR(IF($F766="","",VLOOKUP($F766,'Data Mercado'!$A$7:$I$300,5,0)),"ND")</f>
      </c>
      <c r="Q766" s="161" t="str">
        <f>IFERROR(IF($E766="","",IF($P766&gt;$E766,($E766/$P766)-1,"")),"")</f>
      </c>
      <c r="R766" s="159" t="str">
        <f t="shared" si="183"/>
        <v/>
      </c>
      <c r="S766" s="160" t="str">
        <f>IFERROR(IF($F766="","",VLOOKUP($F766,'Data Mercado'!$A$7:$I$300,6,0)),"ND")</f>
      </c>
      <c r="T766" s="161" t="str">
        <f>IFERROR(IF($E766="","",IF($S766&gt;$E766,($E766/$S766)-1,"")),"")</f>
      </c>
      <c r="U766" s="159" t="str">
        <f t="shared" si="185"/>
        <v/>
      </c>
      <c r="V766" s="160" t="str">
        <f>IFERROR(IF($F766="","",VLOOKUP($F766,'Data Mercado'!$A$7:$I$300,7,0)),"ND")</f>
      </c>
      <c r="W766" s="161" t="str">
        <f>IFERROR(IF($E766="","",IF($V766&gt;$E766,($E766/$V766)-1,"")),"")</f>
      </c>
      <c r="X766" s="159" t="str">
        <f t="shared" si="187"/>
        <v/>
      </c>
      <c r="Y766" s="160" t="str">
        <f>IFERROR(IF($F766="","",VLOOKUP($F766,'Data Mercado'!$A$7:$I$300,8,0)),"ND")</f>
      </c>
      <c r="Z766" s="161" t="str">
        <f>IFERROR(IF($E766="","",IF($Y766&gt;$E766,($E766/$Y766)-1,"")),"")</f>
      </c>
      <c r="AA766" s="159" t="str">
        <f t="shared" si="189"/>
        <v/>
      </c>
      <c r="AB766" s="160" t="str">
        <f>IFERROR(IF($F766="","",VLOOKUP($F766,'Data Mercado'!$A$7:$I$300,9,0)),"ND")</f>
      </c>
      <c r="AC766" s="161" t="str">
        <f>IFERROR(IF($E766="","",IF($AB766&gt;$E766,($E766/$AB766)-1,"")),"")</f>
      </c>
      <c r="AD766" s="159" t="str">
        <f t="shared" si="191"/>
        <v/>
      </c>
    </row>
    <row r="767" spans="1:30" s="162" customFormat="1" ht="19" customHeight="1">
      <c r="A767" s="164"/>
      <c r="B767" s="165"/>
      <c r="C767" s="143"/>
      <c r="D767" s="143"/>
      <c r="E767" s="196"/>
      <c r="F767" s="160"/>
      <c r="G767" s="160" t="str">
        <f>IFERROR(IF($F767="","",VLOOKUP($F767,'Data Mercado'!$A$7:$I$300,2,0)),"ND")</f>
      </c>
      <c r="H767" s="161" t="str">
        <f>IFERROR(IF($E767="","",IF($G767&gt;$E767,($E767/$G767)-1,"")),"")</f>
      </c>
      <c r="I767" s="159" t="str">
        <f t="shared" si="177"/>
        <v/>
      </c>
      <c r="J767" s="160" t="str">
        <f>IFERROR(IF($F767="","",VLOOKUP($F767,'Data Mercado'!$A$7:$I$300,3,0)),"ND")</f>
      </c>
      <c r="K767" s="161" t="str">
        <f>IFERROR(IF($E767="","",IF($J767&gt;$E767,($E767/$J767)-1,"")),"")</f>
      </c>
      <c r="L767" s="159" t="str">
        <f t="shared" si="179"/>
        <v/>
      </c>
      <c r="M767" s="160" t="str">
        <f>IFERROR(IF($F767="","",VLOOKUP($F767,'Data Mercado'!$A$7:$I$300,4,0)),"ND")</f>
      </c>
      <c r="N767" s="161" t="str">
        <f>IFERROR(IF($E767="","",IF($M767&gt;$E767,($E767/$M767)-1,"")),"")</f>
      </c>
      <c r="O767" s="159" t="str">
        <f t="shared" si="181"/>
        <v/>
      </c>
      <c r="P767" s="160" t="str">
        <f>IFERROR(IF($F767="","",VLOOKUP($F767,'Data Mercado'!$A$7:$I$300,5,0)),"ND")</f>
      </c>
      <c r="Q767" s="161" t="str">
        <f>IFERROR(IF($E767="","",IF($P767&gt;$E767,($E767/$P767)-1,"")),"")</f>
      </c>
      <c r="R767" s="159" t="str">
        <f t="shared" si="183"/>
        <v/>
      </c>
      <c r="S767" s="160" t="str">
        <f>IFERROR(IF($F767="","",VLOOKUP($F767,'Data Mercado'!$A$7:$I$300,6,0)),"ND")</f>
      </c>
      <c r="T767" s="161" t="str">
        <f>IFERROR(IF($E767="","",IF($S767&gt;$E767,($E767/$S767)-1,"")),"")</f>
      </c>
      <c r="U767" s="159" t="str">
        <f t="shared" si="185"/>
        <v/>
      </c>
      <c r="V767" s="160" t="str">
        <f>IFERROR(IF($F767="","",VLOOKUP($F767,'Data Mercado'!$A$7:$I$300,7,0)),"ND")</f>
      </c>
      <c r="W767" s="161" t="str">
        <f>IFERROR(IF($E767="","",IF($V767&gt;$E767,($E767/$V767)-1,"")),"")</f>
      </c>
      <c r="X767" s="159" t="str">
        <f t="shared" si="187"/>
        <v/>
      </c>
      <c r="Y767" s="160" t="str">
        <f>IFERROR(IF($F767="","",VLOOKUP($F767,'Data Mercado'!$A$7:$I$300,8,0)),"ND")</f>
      </c>
      <c r="Z767" s="161" t="str">
        <f>IFERROR(IF($E767="","",IF($Y767&gt;$E767,($E767/$Y767)-1,"")),"")</f>
      </c>
      <c r="AA767" s="159" t="str">
        <f t="shared" si="189"/>
        <v/>
      </c>
      <c r="AB767" s="160" t="str">
        <f>IFERROR(IF($F767="","",VLOOKUP($F767,'Data Mercado'!$A$7:$I$300,9,0)),"ND")</f>
      </c>
      <c r="AC767" s="161" t="str">
        <f>IFERROR(IF($E767="","",IF($AB767&gt;$E767,($E767/$AB767)-1,"")),"")</f>
      </c>
      <c r="AD767" s="159" t="str">
        <f t="shared" si="191"/>
        <v/>
      </c>
    </row>
    <row r="768" spans="1:30" s="162" customFormat="1" ht="19" customHeight="1">
      <c r="A768" s="164"/>
      <c r="B768" s="165"/>
      <c r="C768" s="143"/>
      <c r="D768" s="143"/>
      <c r="E768" s="196"/>
      <c r="F768" s="160"/>
      <c r="G768" s="160" t="str">
        <f>IFERROR(IF($F768="","",VLOOKUP($F768,'Data Mercado'!$A$7:$I$300,2,0)),"ND")</f>
      </c>
      <c r="H768" s="161" t="str">
        <f>IFERROR(IF($E768="","",IF($G768&gt;$E768,($E768/$G768)-1,"")),"")</f>
      </c>
      <c r="I768" s="159" t="str">
        <f t="shared" si="177"/>
        <v/>
      </c>
      <c r="J768" s="160" t="str">
        <f>IFERROR(IF($F768="","",VLOOKUP($F768,'Data Mercado'!$A$7:$I$300,3,0)),"ND")</f>
      </c>
      <c r="K768" s="161" t="str">
        <f>IFERROR(IF($E768="","",IF($J768&gt;$E768,($E768/$J768)-1,"")),"")</f>
      </c>
      <c r="L768" s="159" t="str">
        <f t="shared" si="179"/>
        <v/>
      </c>
      <c r="M768" s="160" t="str">
        <f>IFERROR(IF($F768="","",VLOOKUP($F768,'Data Mercado'!$A$7:$I$300,4,0)),"ND")</f>
      </c>
      <c r="N768" s="161" t="str">
        <f>IFERROR(IF($E768="","",IF($M768&gt;$E768,($E768/$M768)-1,"")),"")</f>
      </c>
      <c r="O768" s="159" t="str">
        <f t="shared" si="181"/>
        <v/>
      </c>
      <c r="P768" s="160" t="str">
        <f>IFERROR(IF($F768="","",VLOOKUP($F768,'Data Mercado'!$A$7:$I$300,5,0)),"ND")</f>
      </c>
      <c r="Q768" s="161" t="str">
        <f>IFERROR(IF($E768="","",IF($P768&gt;$E768,($E768/$P768)-1,"")),"")</f>
      </c>
      <c r="R768" s="159" t="str">
        <f t="shared" si="183"/>
        <v/>
      </c>
      <c r="S768" s="160" t="str">
        <f>IFERROR(IF($F768="","",VLOOKUP($F768,'Data Mercado'!$A$7:$I$300,6,0)),"ND")</f>
      </c>
      <c r="T768" s="161" t="str">
        <f>IFERROR(IF($E768="","",IF($S768&gt;$E768,($E768/$S768)-1,"")),"")</f>
      </c>
      <c r="U768" s="159" t="str">
        <f t="shared" si="185"/>
        <v/>
      </c>
      <c r="V768" s="160" t="str">
        <f>IFERROR(IF($F768="","",VLOOKUP($F768,'Data Mercado'!$A$7:$I$300,7,0)),"ND")</f>
      </c>
      <c r="W768" s="161" t="str">
        <f>IFERROR(IF($E768="","",IF($V768&gt;$E768,($E768/$V768)-1,"")),"")</f>
      </c>
      <c r="X768" s="159" t="str">
        <f t="shared" si="187"/>
        <v/>
      </c>
      <c r="Y768" s="160" t="str">
        <f>IFERROR(IF($F768="","",VLOOKUP($F768,'Data Mercado'!$A$7:$I$300,8,0)),"ND")</f>
      </c>
      <c r="Z768" s="161" t="str">
        <f>IFERROR(IF($E768="","",IF($Y768&gt;$E768,($E768/$Y768)-1,"")),"")</f>
      </c>
      <c r="AA768" s="159" t="str">
        <f t="shared" si="189"/>
        <v/>
      </c>
      <c r="AB768" s="160" t="str">
        <f>IFERROR(IF($F768="","",VLOOKUP($F768,'Data Mercado'!$A$7:$I$300,9,0)),"ND")</f>
      </c>
      <c r="AC768" s="161" t="str">
        <f>IFERROR(IF($E768="","",IF($AB768&gt;$E768,($E768/$AB768)-1,"")),"")</f>
      </c>
      <c r="AD768" s="159" t="str">
        <f t="shared" si="191"/>
        <v/>
      </c>
    </row>
    <row r="769" spans="1:30" s="162" customFormat="1" ht="19" customHeight="1">
      <c r="A769" s="164"/>
      <c r="B769" s="165"/>
      <c r="C769" s="143"/>
      <c r="D769" s="143"/>
      <c r="E769" s="196"/>
      <c r="F769" s="160"/>
      <c r="G769" s="160" t="str">
        <f>IFERROR(IF($F769="","",VLOOKUP($F769,'Data Mercado'!$A$7:$I$300,2,0)),"ND")</f>
      </c>
      <c r="H769" s="161" t="str">
        <f>IFERROR(IF($E769="","",IF($G769&gt;$E769,($E769/$G769)-1,"")),"")</f>
      </c>
      <c r="I769" s="159" t="str">
        <f t="shared" si="177"/>
        <v/>
      </c>
      <c r="J769" s="160" t="str">
        <f>IFERROR(IF($F769="","",VLOOKUP($F769,'Data Mercado'!$A$7:$I$300,3,0)),"ND")</f>
      </c>
      <c r="K769" s="161" t="str">
        <f>IFERROR(IF($E769="","",IF($J769&gt;$E769,($E769/$J769)-1,"")),"")</f>
      </c>
      <c r="L769" s="159" t="str">
        <f t="shared" si="179"/>
        <v/>
      </c>
      <c r="M769" s="160" t="str">
        <f>IFERROR(IF($F769="","",VLOOKUP($F769,'Data Mercado'!$A$7:$I$300,4,0)),"ND")</f>
      </c>
      <c r="N769" s="161" t="str">
        <f>IFERROR(IF($E769="","",IF($M769&gt;$E769,($E769/$M769)-1,"")),"")</f>
      </c>
      <c r="O769" s="159" t="str">
        <f t="shared" si="181"/>
        <v/>
      </c>
      <c r="P769" s="160" t="str">
        <f>IFERROR(IF($F769="","",VLOOKUP($F769,'Data Mercado'!$A$7:$I$300,5,0)),"ND")</f>
      </c>
      <c r="Q769" s="161" t="str">
        <f>IFERROR(IF($E769="","",IF($P769&gt;$E769,($E769/$P769)-1,"")),"")</f>
      </c>
      <c r="R769" s="159" t="str">
        <f t="shared" si="183"/>
        <v/>
      </c>
      <c r="S769" s="160" t="str">
        <f>IFERROR(IF($F769="","",VLOOKUP($F769,'Data Mercado'!$A$7:$I$300,6,0)),"ND")</f>
      </c>
      <c r="T769" s="161" t="str">
        <f>IFERROR(IF($E769="","",IF($S769&gt;$E769,($E769/$S769)-1,"")),"")</f>
      </c>
      <c r="U769" s="159" t="str">
        <f t="shared" si="185"/>
        <v/>
      </c>
      <c r="V769" s="160" t="str">
        <f>IFERROR(IF($F769="","",VLOOKUP($F769,'Data Mercado'!$A$7:$I$300,7,0)),"ND")</f>
      </c>
      <c r="W769" s="161" t="str">
        <f>IFERROR(IF($E769="","",IF($V769&gt;$E769,($E769/$V769)-1,"")),"")</f>
      </c>
      <c r="X769" s="159" t="str">
        <f t="shared" si="187"/>
        <v/>
      </c>
      <c r="Y769" s="160" t="str">
        <f>IFERROR(IF($F769="","",VLOOKUP($F769,'Data Mercado'!$A$7:$I$300,8,0)),"ND")</f>
      </c>
      <c r="Z769" s="161" t="str">
        <f>IFERROR(IF($E769="","",IF($Y769&gt;$E769,($E769/$Y769)-1,"")),"")</f>
      </c>
      <c r="AA769" s="159" t="str">
        <f t="shared" si="189"/>
        <v/>
      </c>
      <c r="AB769" s="160" t="str">
        <f>IFERROR(IF($F769="","",VLOOKUP($F769,'Data Mercado'!$A$7:$I$300,9,0)),"ND")</f>
      </c>
      <c r="AC769" s="161" t="str">
        <f>IFERROR(IF($E769="","",IF($AB769&gt;$E769,($E769/$AB769)-1,"")),"")</f>
      </c>
      <c r="AD769" s="159" t="str">
        <f t="shared" si="191"/>
        <v/>
      </c>
    </row>
    <row r="770" spans="1:30" s="162" customFormat="1" ht="19" customHeight="1">
      <c r="A770" s="164"/>
      <c r="B770" s="165"/>
      <c r="C770" s="143"/>
      <c r="D770" s="143"/>
      <c r="E770" s="196"/>
      <c r="F770" s="160"/>
      <c r="G770" s="160" t="str">
        <f>IFERROR(IF($F770="","",VLOOKUP($F770,'Data Mercado'!$A$7:$I$300,2,0)),"ND")</f>
      </c>
      <c r="H770" s="161" t="str">
        <f>IFERROR(IF($E770="","",IF($G770&gt;$E770,($E770/$G770)-1,"")),"")</f>
      </c>
      <c r="I770" s="159" t="str">
        <f t="shared" si="177"/>
        <v/>
      </c>
      <c r="J770" s="160" t="str">
        <f>IFERROR(IF($F770="","",VLOOKUP($F770,'Data Mercado'!$A$7:$I$300,3,0)),"ND")</f>
      </c>
      <c r="K770" s="161" t="str">
        <f>IFERROR(IF($E770="","",IF($J770&gt;$E770,($E770/$J770)-1,"")),"")</f>
      </c>
      <c r="L770" s="159" t="str">
        <f t="shared" si="179"/>
        <v/>
      </c>
      <c r="M770" s="160" t="str">
        <f>IFERROR(IF($F770="","",VLOOKUP($F770,'Data Mercado'!$A$7:$I$300,4,0)),"ND")</f>
      </c>
      <c r="N770" s="161" t="str">
        <f>IFERROR(IF($E770="","",IF($M770&gt;$E770,($E770/$M770)-1,"")),"")</f>
      </c>
      <c r="O770" s="159" t="str">
        <f t="shared" si="181"/>
        <v/>
      </c>
      <c r="P770" s="160" t="str">
        <f>IFERROR(IF($F770="","",VLOOKUP($F770,'Data Mercado'!$A$7:$I$300,5,0)),"ND")</f>
      </c>
      <c r="Q770" s="161" t="str">
        <f>IFERROR(IF($E770="","",IF($P770&gt;$E770,($E770/$P770)-1,"")),"")</f>
      </c>
      <c r="R770" s="159" t="str">
        <f t="shared" si="183"/>
        <v/>
      </c>
      <c r="S770" s="160" t="str">
        <f>IFERROR(IF($F770="","",VLOOKUP($F770,'Data Mercado'!$A$7:$I$300,6,0)),"ND")</f>
      </c>
      <c r="T770" s="161" t="str">
        <f>IFERROR(IF($E770="","",IF($S770&gt;$E770,($E770/$S770)-1,"")),"")</f>
      </c>
      <c r="U770" s="159" t="str">
        <f t="shared" si="185"/>
        <v/>
      </c>
      <c r="V770" s="160" t="str">
        <f>IFERROR(IF($F770="","",VLOOKUP($F770,'Data Mercado'!$A$7:$I$300,7,0)),"ND")</f>
      </c>
      <c r="W770" s="161" t="str">
        <f>IFERROR(IF($E770="","",IF($V770&gt;$E770,($E770/$V770)-1,"")),"")</f>
      </c>
      <c r="X770" s="159" t="str">
        <f t="shared" si="187"/>
        <v/>
      </c>
      <c r="Y770" s="160" t="str">
        <f>IFERROR(IF($F770="","",VLOOKUP($F770,'Data Mercado'!$A$7:$I$300,8,0)),"ND")</f>
      </c>
      <c r="Z770" s="161" t="str">
        <f>IFERROR(IF($E770="","",IF($Y770&gt;$E770,($E770/$Y770)-1,"")),"")</f>
      </c>
      <c r="AA770" s="159" t="str">
        <f t="shared" si="189"/>
        <v/>
      </c>
      <c r="AB770" s="160" t="str">
        <f>IFERROR(IF($F770="","",VLOOKUP($F770,'Data Mercado'!$A$7:$I$300,9,0)),"ND")</f>
      </c>
      <c r="AC770" s="161" t="str">
        <f>IFERROR(IF($E770="","",IF($AB770&gt;$E770,($E770/$AB770)-1,"")),"")</f>
      </c>
      <c r="AD770" s="159" t="str">
        <f t="shared" si="191"/>
        <v/>
      </c>
    </row>
    <row r="771" spans="1:30" s="162" customFormat="1" ht="19" customHeight="1">
      <c r="A771" s="164"/>
      <c r="B771" s="165"/>
      <c r="C771" s="143"/>
      <c r="D771" s="143"/>
      <c r="E771" s="196"/>
      <c r="F771" s="160"/>
      <c r="G771" s="160" t="str">
        <f>IFERROR(IF($F771="","",VLOOKUP($F771,'Data Mercado'!$A$7:$I$300,2,0)),"ND")</f>
      </c>
      <c r="H771" s="161" t="str">
        <f>IFERROR(IF($E771="","",IF($G771&gt;$E771,($E771/$G771)-1,"")),"")</f>
      </c>
      <c r="I771" s="159" t="str">
        <f t="shared" si="177"/>
        <v/>
      </c>
      <c r="J771" s="160" t="str">
        <f>IFERROR(IF($F771="","",VLOOKUP($F771,'Data Mercado'!$A$7:$I$300,3,0)),"ND")</f>
      </c>
      <c r="K771" s="161" t="str">
        <f>IFERROR(IF($E771="","",IF($J771&gt;$E771,($E771/$J771)-1,"")),"")</f>
      </c>
      <c r="L771" s="159" t="str">
        <f t="shared" si="179"/>
        <v/>
      </c>
      <c r="M771" s="160" t="str">
        <f>IFERROR(IF($F771="","",VLOOKUP($F771,'Data Mercado'!$A$7:$I$300,4,0)),"ND")</f>
      </c>
      <c r="N771" s="161" t="str">
        <f>IFERROR(IF($E771="","",IF($M771&gt;$E771,($E771/$M771)-1,"")),"")</f>
      </c>
      <c r="O771" s="159" t="str">
        <f t="shared" si="181"/>
        <v/>
      </c>
      <c r="P771" s="160" t="str">
        <f>IFERROR(IF($F771="","",VLOOKUP($F771,'Data Mercado'!$A$7:$I$300,5,0)),"ND")</f>
      </c>
      <c r="Q771" s="161" t="str">
        <f>IFERROR(IF($E771="","",IF($P771&gt;$E771,($E771/$P771)-1,"")),"")</f>
      </c>
      <c r="R771" s="159" t="str">
        <f t="shared" si="183"/>
        <v/>
      </c>
      <c r="S771" s="160" t="str">
        <f>IFERROR(IF($F771="","",VLOOKUP($F771,'Data Mercado'!$A$7:$I$300,6,0)),"ND")</f>
      </c>
      <c r="T771" s="161" t="str">
        <f>IFERROR(IF($E771="","",IF($S771&gt;$E771,($E771/$S771)-1,"")),"")</f>
      </c>
      <c r="U771" s="159" t="str">
        <f t="shared" si="185"/>
        <v/>
      </c>
      <c r="V771" s="160" t="str">
        <f>IFERROR(IF($F771="","",VLOOKUP($F771,'Data Mercado'!$A$7:$I$300,7,0)),"ND")</f>
      </c>
      <c r="W771" s="161" t="str">
        <f>IFERROR(IF($E771="","",IF($V771&gt;$E771,($E771/$V771)-1,"")),"")</f>
      </c>
      <c r="X771" s="159" t="str">
        <f t="shared" si="187"/>
        <v/>
      </c>
      <c r="Y771" s="160" t="str">
        <f>IFERROR(IF($F771="","",VLOOKUP($F771,'Data Mercado'!$A$7:$I$300,8,0)),"ND")</f>
      </c>
      <c r="Z771" s="161" t="str">
        <f>IFERROR(IF($E771="","",IF($Y771&gt;$E771,($E771/$Y771)-1,"")),"")</f>
      </c>
      <c r="AA771" s="159" t="str">
        <f t="shared" si="189"/>
        <v/>
      </c>
      <c r="AB771" s="160" t="str">
        <f>IFERROR(IF($F771="","",VLOOKUP($F771,'Data Mercado'!$A$7:$I$300,9,0)),"ND")</f>
      </c>
      <c r="AC771" s="161" t="str">
        <f>IFERROR(IF($E771="","",IF($AB771&gt;$E771,($E771/$AB771)-1,"")),"")</f>
      </c>
      <c r="AD771" s="159" t="str">
        <f t="shared" si="191"/>
        <v/>
      </c>
    </row>
    <row r="772" spans="1:30" s="162" customFormat="1" ht="19" customHeight="1">
      <c r="A772" s="164"/>
      <c r="B772" s="165"/>
      <c r="C772" s="143"/>
      <c r="D772" s="143"/>
      <c r="E772" s="196"/>
      <c r="F772" s="160"/>
      <c r="G772" s="160" t="str">
        <f>IFERROR(IF($F772="","",VLOOKUP($F772,'Data Mercado'!$A$7:$I$300,2,0)),"ND")</f>
      </c>
      <c r="H772" s="161" t="str">
        <f>IFERROR(IF($E772="","",IF($G772&gt;$E772,($E772/$G772)-1,"")),"")</f>
      </c>
      <c r="I772" s="159" t="str">
        <f t="shared" si="177"/>
        <v/>
      </c>
      <c r="J772" s="160" t="str">
        <f>IFERROR(IF($F772="","",VLOOKUP($F772,'Data Mercado'!$A$7:$I$300,3,0)),"ND")</f>
      </c>
      <c r="K772" s="161" t="str">
        <f>IFERROR(IF($E772="","",IF($J772&gt;$E772,($E772/$J772)-1,"")),"")</f>
      </c>
      <c r="L772" s="159" t="str">
        <f t="shared" si="179"/>
        <v/>
      </c>
      <c r="M772" s="160" t="str">
        <f>IFERROR(IF($F772="","",VLOOKUP($F772,'Data Mercado'!$A$7:$I$300,4,0)),"ND")</f>
      </c>
      <c r="N772" s="161" t="str">
        <f>IFERROR(IF($E772="","",IF($M772&gt;$E772,($E772/$M772)-1,"")),"")</f>
      </c>
      <c r="O772" s="159" t="str">
        <f t="shared" si="181"/>
        <v/>
      </c>
      <c r="P772" s="160" t="str">
        <f>IFERROR(IF($F772="","",VLOOKUP($F772,'Data Mercado'!$A$7:$I$300,5,0)),"ND")</f>
      </c>
      <c r="Q772" s="161" t="str">
        <f>IFERROR(IF($E772="","",IF($P772&gt;$E772,($E772/$P772)-1,"")),"")</f>
      </c>
      <c r="R772" s="159" t="str">
        <f t="shared" si="183"/>
        <v/>
      </c>
      <c r="S772" s="160" t="str">
        <f>IFERROR(IF($F772="","",VLOOKUP($F772,'Data Mercado'!$A$7:$I$300,6,0)),"ND")</f>
      </c>
      <c r="T772" s="161" t="str">
        <f>IFERROR(IF($E772="","",IF($S772&gt;$E772,($E772/$S772)-1,"")),"")</f>
      </c>
      <c r="U772" s="159" t="str">
        <f t="shared" si="185"/>
        <v/>
      </c>
      <c r="V772" s="160" t="str">
        <f>IFERROR(IF($F772="","",VLOOKUP($F772,'Data Mercado'!$A$7:$I$300,7,0)),"ND")</f>
      </c>
      <c r="W772" s="161" t="str">
        <f>IFERROR(IF($E772="","",IF($V772&gt;$E772,($E772/$V772)-1,"")),"")</f>
      </c>
      <c r="X772" s="159" t="str">
        <f t="shared" si="187"/>
        <v/>
      </c>
      <c r="Y772" s="160" t="str">
        <f>IFERROR(IF($F772="","",VLOOKUP($F772,'Data Mercado'!$A$7:$I$300,8,0)),"ND")</f>
      </c>
      <c r="Z772" s="161" t="str">
        <f>IFERROR(IF($E772="","",IF($Y772&gt;$E772,($E772/$Y772)-1,"")),"")</f>
      </c>
      <c r="AA772" s="159" t="str">
        <f t="shared" si="189"/>
        <v/>
      </c>
      <c r="AB772" s="160" t="str">
        <f>IFERROR(IF($F772="","",VLOOKUP($F772,'Data Mercado'!$A$7:$I$300,9,0)),"ND")</f>
      </c>
      <c r="AC772" s="161" t="str">
        <f>IFERROR(IF($E772="","",IF($AB772&gt;$E772,($E772/$AB772)-1,"")),"")</f>
      </c>
      <c r="AD772" s="159" t="str">
        <f t="shared" si="191"/>
        <v/>
      </c>
    </row>
    <row r="773" spans="1:30" s="162" customFormat="1" ht="19" customHeight="1">
      <c r="A773" s="164"/>
      <c r="B773" s="165"/>
      <c r="C773" s="143"/>
      <c r="D773" s="143"/>
      <c r="E773" s="196"/>
      <c r="F773" s="160"/>
      <c r="G773" s="160" t="str">
        <f>IFERROR(IF($F773="","",VLOOKUP($F773,'Data Mercado'!$A$7:$I$300,2,0)),"ND")</f>
      </c>
      <c r="H773" s="161" t="str">
        <f>IFERROR(IF($E773="","",IF($G773&gt;$E773,($E773/$G773)-1,"")),"")</f>
      </c>
      <c r="I773" s="159" t="str">
        <f t="shared" si="177"/>
        <v/>
      </c>
      <c r="J773" s="160" t="str">
        <f>IFERROR(IF($F773="","",VLOOKUP($F773,'Data Mercado'!$A$7:$I$300,3,0)),"ND")</f>
      </c>
      <c r="K773" s="161" t="str">
        <f>IFERROR(IF($E773="","",IF($J773&gt;$E773,($E773/$J773)-1,"")),"")</f>
      </c>
      <c r="L773" s="159" t="str">
        <f t="shared" si="179"/>
        <v/>
      </c>
      <c r="M773" s="160" t="str">
        <f>IFERROR(IF($F773="","",VLOOKUP($F773,'Data Mercado'!$A$7:$I$300,4,0)),"ND")</f>
      </c>
      <c r="N773" s="161" t="str">
        <f>IFERROR(IF($E773="","",IF($M773&gt;$E773,($E773/$M773)-1,"")),"")</f>
      </c>
      <c r="O773" s="159" t="str">
        <f t="shared" si="181"/>
        <v/>
      </c>
      <c r="P773" s="160" t="str">
        <f>IFERROR(IF($F773="","",VLOOKUP($F773,'Data Mercado'!$A$7:$I$300,5,0)),"ND")</f>
      </c>
      <c r="Q773" s="161" t="str">
        <f>IFERROR(IF($E773="","",IF($P773&gt;$E773,($E773/$P773)-1,"")),"")</f>
      </c>
      <c r="R773" s="159" t="str">
        <f t="shared" si="183"/>
        <v/>
      </c>
      <c r="S773" s="160" t="str">
        <f>IFERROR(IF($F773="","",VLOOKUP($F773,'Data Mercado'!$A$7:$I$300,6,0)),"ND")</f>
      </c>
      <c r="T773" s="161" t="str">
        <f>IFERROR(IF($E773="","",IF($S773&gt;$E773,($E773/$S773)-1,"")),"")</f>
      </c>
      <c r="U773" s="159" t="str">
        <f t="shared" si="185"/>
        <v/>
      </c>
      <c r="V773" s="160" t="str">
        <f>IFERROR(IF($F773="","",VLOOKUP($F773,'Data Mercado'!$A$7:$I$300,7,0)),"ND")</f>
      </c>
      <c r="W773" s="161" t="str">
        <f>IFERROR(IF($E773="","",IF($V773&gt;$E773,($E773/$V773)-1,"")),"")</f>
      </c>
      <c r="X773" s="159" t="str">
        <f t="shared" si="187"/>
        <v/>
      </c>
      <c r="Y773" s="160" t="str">
        <f>IFERROR(IF($F773="","",VLOOKUP($F773,'Data Mercado'!$A$7:$I$300,8,0)),"ND")</f>
      </c>
      <c r="Z773" s="161" t="str">
        <f>IFERROR(IF($E773="","",IF($Y773&gt;$E773,($E773/$Y773)-1,"")),"")</f>
      </c>
      <c r="AA773" s="159" t="str">
        <f t="shared" si="189"/>
        <v/>
      </c>
      <c r="AB773" s="160" t="str">
        <f>IFERROR(IF($F773="","",VLOOKUP($F773,'Data Mercado'!$A$7:$I$300,9,0)),"ND")</f>
      </c>
      <c r="AC773" s="161" t="str">
        <f>IFERROR(IF($E773="","",IF($AB773&gt;$E773,($E773/$AB773)-1,"")),"")</f>
      </c>
      <c r="AD773" s="159" t="str">
        <f t="shared" si="191"/>
        <v/>
      </c>
    </row>
    <row r="774" spans="1:30" s="162" customFormat="1" ht="19" customHeight="1">
      <c r="A774" s="164"/>
      <c r="B774" s="165"/>
      <c r="C774" s="143"/>
      <c r="D774" s="143"/>
      <c r="E774" s="196"/>
      <c r="F774" s="160"/>
      <c r="G774" s="160" t="str">
        <f>IFERROR(IF($F774="","",VLOOKUP($F774,'Data Mercado'!$A$7:$I$300,2,0)),"ND")</f>
      </c>
      <c r="H774" s="161" t="str">
        <f>IFERROR(IF($E774="","",IF($G774&gt;$E774,($E774/$G774)-1,"")),"")</f>
      </c>
      <c r="I774" s="159" t="str">
        <f t="shared" si="177"/>
        <v/>
      </c>
      <c r="J774" s="160" t="str">
        <f>IFERROR(IF($F774="","",VLOOKUP($F774,'Data Mercado'!$A$7:$I$300,3,0)),"ND")</f>
      </c>
      <c r="K774" s="161" t="str">
        <f>IFERROR(IF($E774="","",IF($J774&gt;$E774,($E774/$J774)-1,"")),"")</f>
      </c>
      <c r="L774" s="159" t="str">
        <f t="shared" si="179"/>
        <v/>
      </c>
      <c r="M774" s="160" t="str">
        <f>IFERROR(IF($F774="","",VLOOKUP($F774,'Data Mercado'!$A$7:$I$300,4,0)),"ND")</f>
      </c>
      <c r="N774" s="161" t="str">
        <f>IFERROR(IF($E774="","",IF($M774&gt;$E774,($E774/$M774)-1,"")),"")</f>
      </c>
      <c r="O774" s="159" t="str">
        <f t="shared" si="181"/>
        <v/>
      </c>
      <c r="P774" s="160" t="str">
        <f>IFERROR(IF($F774="","",VLOOKUP($F774,'Data Mercado'!$A$7:$I$300,5,0)),"ND")</f>
      </c>
      <c r="Q774" s="161" t="str">
        <f>IFERROR(IF($E774="","",IF($P774&gt;$E774,($E774/$P774)-1,"")),"")</f>
      </c>
      <c r="R774" s="159" t="str">
        <f t="shared" si="183"/>
        <v/>
      </c>
      <c r="S774" s="160" t="str">
        <f>IFERROR(IF($F774="","",VLOOKUP($F774,'Data Mercado'!$A$7:$I$300,6,0)),"ND")</f>
      </c>
      <c r="T774" s="161" t="str">
        <f>IFERROR(IF($E774="","",IF($S774&gt;$E774,($E774/$S774)-1,"")),"")</f>
      </c>
      <c r="U774" s="159" t="str">
        <f t="shared" si="185"/>
        <v/>
      </c>
      <c r="V774" s="160" t="str">
        <f>IFERROR(IF($F774="","",VLOOKUP($F774,'Data Mercado'!$A$7:$I$300,7,0)),"ND")</f>
      </c>
      <c r="W774" s="161" t="str">
        <f>IFERROR(IF($E774="","",IF($V774&gt;$E774,($E774/$V774)-1,"")),"")</f>
      </c>
      <c r="X774" s="159" t="str">
        <f t="shared" si="187"/>
        <v/>
      </c>
      <c r="Y774" s="160" t="str">
        <f>IFERROR(IF($F774="","",VLOOKUP($F774,'Data Mercado'!$A$7:$I$300,8,0)),"ND")</f>
      </c>
      <c r="Z774" s="161" t="str">
        <f>IFERROR(IF($E774="","",IF($Y774&gt;$E774,($E774/$Y774)-1,"")),"")</f>
      </c>
      <c r="AA774" s="159" t="str">
        <f t="shared" si="189"/>
        <v/>
      </c>
      <c r="AB774" s="160" t="str">
        <f>IFERROR(IF($F774="","",VLOOKUP($F774,'Data Mercado'!$A$7:$I$300,9,0)),"ND")</f>
      </c>
      <c r="AC774" s="161" t="str">
        <f>IFERROR(IF($E774="","",IF($AB774&gt;$E774,($E774/$AB774)-1,"")),"")</f>
      </c>
      <c r="AD774" s="159" t="str">
        <f t="shared" si="191"/>
        <v/>
      </c>
    </row>
    <row r="775" spans="1:30" s="162" customFormat="1" ht="19" customHeight="1">
      <c r="A775" s="164"/>
      <c r="B775" s="165"/>
      <c r="C775" s="143"/>
      <c r="D775" s="143"/>
      <c r="E775" s="196"/>
      <c r="F775" s="160"/>
      <c r="G775" s="160" t="str">
        <f>IFERROR(IF($F775="","",VLOOKUP($F775,'Data Mercado'!$A$7:$I$300,2,0)),"ND")</f>
      </c>
      <c r="H775" s="161" t="str">
        <f>IFERROR(IF($E775="","",IF($G775&gt;$E775,($E775/$G775)-1,"")),"")</f>
      </c>
      <c r="I775" s="159" t="str">
        <f t="shared" si="177"/>
        <v/>
      </c>
      <c r="J775" s="160" t="str">
        <f>IFERROR(IF($F775="","",VLOOKUP($F775,'Data Mercado'!$A$7:$I$300,3,0)),"ND")</f>
      </c>
      <c r="K775" s="161" t="str">
        <f>IFERROR(IF($E775="","",IF($J775&gt;$E775,($E775/$J775)-1,"")),"")</f>
      </c>
      <c r="L775" s="159" t="str">
        <f t="shared" si="179"/>
        <v/>
      </c>
      <c r="M775" s="160" t="str">
        <f>IFERROR(IF($F775="","",VLOOKUP($F775,'Data Mercado'!$A$7:$I$300,4,0)),"ND")</f>
      </c>
      <c r="N775" s="161" t="str">
        <f>IFERROR(IF($E775="","",IF($M775&gt;$E775,($E775/$M775)-1,"")),"")</f>
      </c>
      <c r="O775" s="159" t="str">
        <f t="shared" si="181"/>
        <v/>
      </c>
      <c r="P775" s="160" t="str">
        <f>IFERROR(IF($F775="","",VLOOKUP($F775,'Data Mercado'!$A$7:$I$300,5,0)),"ND")</f>
      </c>
      <c r="Q775" s="161" t="str">
        <f>IFERROR(IF($E775="","",IF($P775&gt;$E775,($E775/$P775)-1,"")),"")</f>
      </c>
      <c r="R775" s="159" t="str">
        <f t="shared" si="183"/>
        <v/>
      </c>
      <c r="S775" s="160" t="str">
        <f>IFERROR(IF($F775="","",VLOOKUP($F775,'Data Mercado'!$A$7:$I$300,6,0)),"ND")</f>
      </c>
      <c r="T775" s="161" t="str">
        <f>IFERROR(IF($E775="","",IF($S775&gt;$E775,($E775/$S775)-1,"")),"")</f>
      </c>
      <c r="U775" s="159" t="str">
        <f t="shared" si="185"/>
        <v/>
      </c>
      <c r="V775" s="160" t="str">
        <f>IFERROR(IF($F775="","",VLOOKUP($F775,'Data Mercado'!$A$7:$I$300,7,0)),"ND")</f>
      </c>
      <c r="W775" s="161" t="str">
        <f>IFERROR(IF($E775="","",IF($V775&gt;$E775,($E775/$V775)-1,"")),"")</f>
      </c>
      <c r="X775" s="159" t="str">
        <f t="shared" si="187"/>
        <v/>
      </c>
      <c r="Y775" s="160" t="str">
        <f>IFERROR(IF($F775="","",VLOOKUP($F775,'Data Mercado'!$A$7:$I$300,8,0)),"ND")</f>
      </c>
      <c r="Z775" s="161" t="str">
        <f>IFERROR(IF($E775="","",IF($Y775&gt;$E775,($E775/$Y775)-1,"")),"")</f>
      </c>
      <c r="AA775" s="159" t="str">
        <f t="shared" si="189"/>
        <v/>
      </c>
      <c r="AB775" s="160" t="str">
        <f>IFERROR(IF($F775="","",VLOOKUP($F775,'Data Mercado'!$A$7:$I$300,9,0)),"ND")</f>
      </c>
      <c r="AC775" s="161" t="str">
        <f>IFERROR(IF($E775="","",IF($AB775&gt;$E775,($E775/$AB775)-1,"")),"")</f>
      </c>
      <c r="AD775" s="159" t="str">
        <f t="shared" si="191"/>
        <v/>
      </c>
    </row>
    <row r="776" spans="1:30" s="162" customFormat="1" ht="19" customHeight="1">
      <c r="A776" s="164"/>
      <c r="B776" s="165"/>
      <c r="C776" s="143"/>
      <c r="D776" s="143"/>
      <c r="E776" s="196"/>
      <c r="F776" s="160"/>
      <c r="G776" s="160" t="str">
        <f>IFERROR(IF($F776="","",VLOOKUP($F776,'Data Mercado'!$A$7:$I$300,2,0)),"ND")</f>
      </c>
      <c r="H776" s="161" t="str">
        <f>IFERROR(IF($E776="","",IF($G776&gt;$E776,($E776/$G776)-1,"")),"")</f>
      </c>
      <c r="I776" s="159" t="str">
        <f t="shared" si="177"/>
        <v/>
      </c>
      <c r="J776" s="160" t="str">
        <f>IFERROR(IF($F776="","",VLOOKUP($F776,'Data Mercado'!$A$7:$I$300,3,0)),"ND")</f>
      </c>
      <c r="K776" s="161" t="str">
        <f>IFERROR(IF($E776="","",IF($J776&gt;$E776,($E776/$J776)-1,"")),"")</f>
      </c>
      <c r="L776" s="159" t="str">
        <f t="shared" si="179"/>
        <v/>
      </c>
      <c r="M776" s="160" t="str">
        <f>IFERROR(IF($F776="","",VLOOKUP($F776,'Data Mercado'!$A$7:$I$300,4,0)),"ND")</f>
      </c>
      <c r="N776" s="161" t="str">
        <f>IFERROR(IF($E776="","",IF($M776&gt;$E776,($E776/$M776)-1,"")),"")</f>
      </c>
      <c r="O776" s="159" t="str">
        <f t="shared" si="181"/>
        <v/>
      </c>
      <c r="P776" s="160" t="str">
        <f>IFERROR(IF($F776="","",VLOOKUP($F776,'Data Mercado'!$A$7:$I$300,5,0)),"ND")</f>
      </c>
      <c r="Q776" s="161" t="str">
        <f>IFERROR(IF($E776="","",IF($P776&gt;$E776,($E776/$P776)-1,"")),"")</f>
      </c>
      <c r="R776" s="159" t="str">
        <f t="shared" si="183"/>
        <v/>
      </c>
      <c r="S776" s="160" t="str">
        <f>IFERROR(IF($F776="","",VLOOKUP($F776,'Data Mercado'!$A$7:$I$300,6,0)),"ND")</f>
      </c>
      <c r="T776" s="161" t="str">
        <f>IFERROR(IF($E776="","",IF($S776&gt;$E776,($E776/$S776)-1,"")),"")</f>
      </c>
      <c r="U776" s="159" t="str">
        <f t="shared" si="185"/>
        <v/>
      </c>
      <c r="V776" s="160" t="str">
        <f>IFERROR(IF($F776="","",VLOOKUP($F776,'Data Mercado'!$A$7:$I$300,7,0)),"ND")</f>
      </c>
      <c r="W776" s="161" t="str">
        <f>IFERROR(IF($E776="","",IF($V776&gt;$E776,($E776/$V776)-1,"")),"")</f>
      </c>
      <c r="X776" s="159" t="str">
        <f t="shared" si="187"/>
        <v/>
      </c>
      <c r="Y776" s="160" t="str">
        <f>IFERROR(IF($F776="","",VLOOKUP($F776,'Data Mercado'!$A$7:$I$300,8,0)),"ND")</f>
      </c>
      <c r="Z776" s="161" t="str">
        <f>IFERROR(IF($E776="","",IF($Y776&gt;$E776,($E776/$Y776)-1,"")),"")</f>
      </c>
      <c r="AA776" s="159" t="str">
        <f t="shared" si="189"/>
        <v/>
      </c>
      <c r="AB776" s="160" t="str">
        <f>IFERROR(IF($F776="","",VLOOKUP($F776,'Data Mercado'!$A$7:$I$300,9,0)),"ND")</f>
      </c>
      <c r="AC776" s="161" t="str">
        <f>IFERROR(IF($E776="","",IF($AB776&gt;$E776,($E776/$AB776)-1,"")),"")</f>
      </c>
      <c r="AD776" s="159" t="str">
        <f t="shared" si="191"/>
        <v/>
      </c>
    </row>
    <row r="777" spans="1:30" s="162" customFormat="1" ht="19" customHeight="1">
      <c r="A777" s="164"/>
      <c r="B777" s="165"/>
      <c r="C777" s="143"/>
      <c r="D777" s="143"/>
      <c r="E777" s="196"/>
      <c r="F777" s="160"/>
      <c r="G777" s="160" t="str">
        <f>IFERROR(IF($F777="","",VLOOKUP($F777,'Data Mercado'!$A$7:$I$300,2,0)),"ND")</f>
      </c>
      <c r="H777" s="161" t="str">
        <f>IFERROR(IF($E777="","",IF($G777&gt;$E777,($E777/$G777)-1,"")),"")</f>
      </c>
      <c r="I777" s="159" t="str">
        <f t="shared" si="177"/>
        <v/>
      </c>
      <c r="J777" s="160" t="str">
        <f>IFERROR(IF($F777="","",VLOOKUP($F777,'Data Mercado'!$A$7:$I$300,3,0)),"ND")</f>
      </c>
      <c r="K777" s="161" t="str">
        <f>IFERROR(IF($E777="","",IF($J777&gt;$E777,($E777/$J777)-1,"")),"")</f>
      </c>
      <c r="L777" s="159" t="str">
        <f t="shared" si="179"/>
        <v/>
      </c>
      <c r="M777" s="160" t="str">
        <f>IFERROR(IF($F777="","",VLOOKUP($F777,'Data Mercado'!$A$7:$I$300,4,0)),"ND")</f>
      </c>
      <c r="N777" s="161" t="str">
        <f>IFERROR(IF($E777="","",IF($M777&gt;$E777,($E777/$M777)-1,"")),"")</f>
      </c>
      <c r="O777" s="159" t="str">
        <f t="shared" si="181"/>
        <v/>
      </c>
      <c r="P777" s="160" t="str">
        <f>IFERROR(IF($F777="","",VLOOKUP($F777,'Data Mercado'!$A$7:$I$300,5,0)),"ND")</f>
      </c>
      <c r="Q777" s="161" t="str">
        <f>IFERROR(IF($E777="","",IF($P777&gt;$E777,($E777/$P777)-1,"")),"")</f>
      </c>
      <c r="R777" s="159" t="str">
        <f t="shared" si="183"/>
        <v/>
      </c>
      <c r="S777" s="160" t="str">
        <f>IFERROR(IF($F777="","",VLOOKUP($F777,'Data Mercado'!$A$7:$I$300,6,0)),"ND")</f>
      </c>
      <c r="T777" s="161" t="str">
        <f>IFERROR(IF($E777="","",IF($S777&gt;$E777,($E777/$S777)-1,"")),"")</f>
      </c>
      <c r="U777" s="159" t="str">
        <f t="shared" si="185"/>
        <v/>
      </c>
      <c r="V777" s="160" t="str">
        <f>IFERROR(IF($F777="","",VLOOKUP($F777,'Data Mercado'!$A$7:$I$300,7,0)),"ND")</f>
      </c>
      <c r="W777" s="161" t="str">
        <f>IFERROR(IF($E777="","",IF($V777&gt;$E777,($E777/$V777)-1,"")),"")</f>
      </c>
      <c r="X777" s="159" t="str">
        <f t="shared" si="187"/>
        <v/>
      </c>
      <c r="Y777" s="160" t="str">
        <f>IFERROR(IF($F777="","",VLOOKUP($F777,'Data Mercado'!$A$7:$I$300,8,0)),"ND")</f>
      </c>
      <c r="Z777" s="161" t="str">
        <f>IFERROR(IF($E777="","",IF($Y777&gt;$E777,($E777/$Y777)-1,"")),"")</f>
      </c>
      <c r="AA777" s="159" t="str">
        <f t="shared" si="189"/>
        <v/>
      </c>
      <c r="AB777" s="160" t="str">
        <f>IFERROR(IF($F777="","",VLOOKUP($F777,'Data Mercado'!$A$7:$I$300,9,0)),"ND")</f>
      </c>
      <c r="AC777" s="161" t="str">
        <f>IFERROR(IF($E777="","",IF($AB777&gt;$E777,($E777/$AB777)-1,"")),"")</f>
      </c>
      <c r="AD777" s="159" t="str">
        <f t="shared" si="191"/>
        <v/>
      </c>
    </row>
    <row r="778" spans="1:30" s="162" customFormat="1" ht="19" customHeight="1">
      <c r="A778" s="164"/>
      <c r="B778" s="165"/>
      <c r="C778" s="143"/>
      <c r="D778" s="143"/>
      <c r="E778" s="196"/>
      <c r="F778" s="160"/>
      <c r="G778" s="160" t="str">
        <f>IFERROR(IF($F778="","",VLOOKUP($F778,'Data Mercado'!$A$7:$I$300,2,0)),"ND")</f>
      </c>
      <c r="H778" s="161" t="str">
        <f>IFERROR(IF($E778="","",IF($G778&gt;$E778,($E778/$G778)-1,"")),"")</f>
      </c>
      <c r="I778" s="159" t="str">
        <f t="shared" si="177"/>
        <v/>
      </c>
      <c r="J778" s="160" t="str">
        <f>IFERROR(IF($F778="","",VLOOKUP($F778,'Data Mercado'!$A$7:$I$300,3,0)),"ND")</f>
      </c>
      <c r="K778" s="161" t="str">
        <f>IFERROR(IF($E778="","",IF($J778&gt;$E778,($E778/$J778)-1,"")),"")</f>
      </c>
      <c r="L778" s="159" t="str">
        <f t="shared" si="179"/>
        <v/>
      </c>
      <c r="M778" s="160" t="str">
        <f>IFERROR(IF($F778="","",VLOOKUP($F778,'Data Mercado'!$A$7:$I$300,4,0)),"ND")</f>
      </c>
      <c r="N778" s="161" t="str">
        <f>IFERROR(IF($E778="","",IF($M778&gt;$E778,($E778/$M778)-1,"")),"")</f>
      </c>
      <c r="O778" s="159" t="str">
        <f t="shared" si="181"/>
        <v/>
      </c>
      <c r="P778" s="160" t="str">
        <f>IFERROR(IF($F778="","",VLOOKUP($F778,'Data Mercado'!$A$7:$I$300,5,0)),"ND")</f>
      </c>
      <c r="Q778" s="161" t="str">
        <f>IFERROR(IF($E778="","",IF($P778&gt;$E778,($E778/$P778)-1,"")),"")</f>
      </c>
      <c r="R778" s="159" t="str">
        <f t="shared" si="183"/>
        <v/>
      </c>
      <c r="S778" s="160" t="str">
        <f>IFERROR(IF($F778="","",VLOOKUP($F778,'Data Mercado'!$A$7:$I$300,6,0)),"ND")</f>
      </c>
      <c r="T778" s="161" t="str">
        <f>IFERROR(IF($E778="","",IF($S778&gt;$E778,($E778/$S778)-1,"")),"")</f>
      </c>
      <c r="U778" s="159" t="str">
        <f t="shared" si="185"/>
        <v/>
      </c>
      <c r="V778" s="160" t="str">
        <f>IFERROR(IF($F778="","",VLOOKUP($F778,'Data Mercado'!$A$7:$I$300,7,0)),"ND")</f>
      </c>
      <c r="W778" s="161" t="str">
        <f>IFERROR(IF($E778="","",IF($V778&gt;$E778,($E778/$V778)-1,"")),"")</f>
      </c>
      <c r="X778" s="159" t="str">
        <f t="shared" si="187"/>
        <v/>
      </c>
      <c r="Y778" s="160" t="str">
        <f>IFERROR(IF($F778="","",VLOOKUP($F778,'Data Mercado'!$A$7:$I$300,8,0)),"ND")</f>
      </c>
      <c r="Z778" s="161" t="str">
        <f>IFERROR(IF($E778="","",IF($Y778&gt;$E778,($E778/$Y778)-1,"")),"")</f>
      </c>
      <c r="AA778" s="159" t="str">
        <f t="shared" si="189"/>
        <v/>
      </c>
      <c r="AB778" s="160" t="str">
        <f>IFERROR(IF($F778="","",VLOOKUP($F778,'Data Mercado'!$A$7:$I$300,9,0)),"ND")</f>
      </c>
      <c r="AC778" s="161" t="str">
        <f>IFERROR(IF($E778="","",IF($AB778&gt;$E778,($E778/$AB778)-1,"")),"")</f>
      </c>
      <c r="AD778" s="159" t="str">
        <f t="shared" si="191"/>
        <v/>
      </c>
    </row>
    <row r="779" spans="1:30" s="162" customFormat="1" ht="19" customHeight="1">
      <c r="A779" s="164"/>
      <c r="B779" s="165"/>
      <c r="C779" s="143"/>
      <c r="D779" s="143"/>
      <c r="E779" s="196"/>
      <c r="F779" s="160"/>
      <c r="G779" s="160" t="str">
        <f>IFERROR(IF($F779="","",VLOOKUP($F779,'Data Mercado'!$A$7:$I$300,2,0)),"ND")</f>
      </c>
      <c r="H779" s="161" t="str">
        <f>IFERROR(IF($E779="","",IF($G779&gt;$E779,($E779/$G779)-1,"")),"")</f>
      </c>
      <c r="I779" s="159" t="str">
        <f t="shared" si="177"/>
        <v/>
      </c>
      <c r="J779" s="160" t="str">
        <f>IFERROR(IF($F779="","",VLOOKUP($F779,'Data Mercado'!$A$7:$I$300,3,0)),"ND")</f>
      </c>
      <c r="K779" s="161" t="str">
        <f>IFERROR(IF($E779="","",IF($J779&gt;$E779,($E779/$J779)-1,"")),"")</f>
      </c>
      <c r="L779" s="159" t="str">
        <f t="shared" si="179"/>
        <v/>
      </c>
      <c r="M779" s="160" t="str">
        <f>IFERROR(IF($F779="","",VLOOKUP($F779,'Data Mercado'!$A$7:$I$300,4,0)),"ND")</f>
      </c>
      <c r="N779" s="161" t="str">
        <f>IFERROR(IF($E779="","",IF($M779&gt;$E779,($E779/$M779)-1,"")),"")</f>
      </c>
      <c r="O779" s="159" t="str">
        <f t="shared" si="181"/>
        <v/>
      </c>
      <c r="P779" s="160" t="str">
        <f>IFERROR(IF($F779="","",VLOOKUP($F779,'Data Mercado'!$A$7:$I$300,5,0)),"ND")</f>
      </c>
      <c r="Q779" s="161" t="str">
        <f>IFERROR(IF($E779="","",IF($P779&gt;$E779,($E779/$P779)-1,"")),"")</f>
      </c>
      <c r="R779" s="159" t="str">
        <f t="shared" si="183"/>
        <v/>
      </c>
      <c r="S779" s="160" t="str">
        <f>IFERROR(IF($F779="","",VLOOKUP($F779,'Data Mercado'!$A$7:$I$300,6,0)),"ND")</f>
      </c>
      <c r="T779" s="161" t="str">
        <f>IFERROR(IF($E779="","",IF($S779&gt;$E779,($E779/$S779)-1,"")),"")</f>
      </c>
      <c r="U779" s="159" t="str">
        <f t="shared" si="185"/>
        <v/>
      </c>
      <c r="V779" s="160" t="str">
        <f>IFERROR(IF($F779="","",VLOOKUP($F779,'Data Mercado'!$A$7:$I$300,7,0)),"ND")</f>
      </c>
      <c r="W779" s="161" t="str">
        <f>IFERROR(IF($E779="","",IF($V779&gt;$E779,($E779/$V779)-1,"")),"")</f>
      </c>
      <c r="X779" s="159" t="str">
        <f t="shared" si="187"/>
        <v/>
      </c>
      <c r="Y779" s="160" t="str">
        <f>IFERROR(IF($F779="","",VLOOKUP($F779,'Data Mercado'!$A$7:$I$300,8,0)),"ND")</f>
      </c>
      <c r="Z779" s="161" t="str">
        <f>IFERROR(IF($E779="","",IF($Y779&gt;$E779,($E779/$Y779)-1,"")),"")</f>
      </c>
      <c r="AA779" s="159" t="str">
        <f t="shared" si="189"/>
        <v/>
      </c>
      <c r="AB779" s="160" t="str">
        <f>IFERROR(IF($F779="","",VLOOKUP($F779,'Data Mercado'!$A$7:$I$300,9,0)),"ND")</f>
      </c>
      <c r="AC779" s="161" t="str">
        <f>IFERROR(IF($E779="","",IF($AB779&gt;$E779,($E779/$AB779)-1,"")),"")</f>
      </c>
      <c r="AD779" s="159" t="str">
        <f t="shared" si="191"/>
        <v/>
      </c>
    </row>
    <row r="780" spans="1:30" s="162" customFormat="1" ht="19" customHeight="1">
      <c r="A780" s="164"/>
      <c r="B780" s="165"/>
      <c r="C780" s="143"/>
      <c r="D780" s="143"/>
      <c r="E780" s="196"/>
      <c r="F780" s="160"/>
      <c r="G780" s="160" t="str">
        <f>IFERROR(IF($F780="","",VLOOKUP($F780,'Data Mercado'!$A$7:$I$300,2,0)),"ND")</f>
      </c>
      <c r="H780" s="161" t="str">
        <f>IFERROR(IF($E780="","",IF($G780&gt;$E780,($E780/$G780)-1,"")),"")</f>
      </c>
      <c r="I780" s="159" t="str">
        <f t="shared" ref="I780:I843" si="193">IF(AND($E780&lt;&gt;"",$G780&lt;&gt;""),IF($H780="","",$G780-$E780),"")</f>
        <v/>
      </c>
      <c r="J780" s="160" t="str">
        <f>IFERROR(IF($F780="","",VLOOKUP($F780,'Data Mercado'!$A$7:$I$300,3,0)),"ND")</f>
      </c>
      <c r="K780" s="161" t="str">
        <f>IFERROR(IF($E780="","",IF($J780&gt;$E780,($E780/$J780)-1,"")),"")</f>
      </c>
      <c r="L780" s="159" t="str">
        <f t="shared" ref="L780:L843" si="195">IF(AND($E780&lt;&gt;"",$J780&lt;&gt;""),IF($K780="","",$J780-$E780),"")</f>
        <v/>
      </c>
      <c r="M780" s="160" t="str">
        <f>IFERROR(IF($F780="","",VLOOKUP($F780,'Data Mercado'!$A$7:$I$300,4,0)),"ND")</f>
      </c>
      <c r="N780" s="161" t="str">
        <f>IFERROR(IF($E780="","",IF($M780&gt;$E780,($E780/$M780)-1,"")),"")</f>
      </c>
      <c r="O780" s="159" t="str">
        <f t="shared" ref="O780:O843" si="197">IF(AND($E780&lt;&gt;"",$M780&lt;&gt;""),IF($N780="","",$M780-$E780),"")</f>
        <v/>
      </c>
      <c r="P780" s="160" t="str">
        <f>IFERROR(IF($F780="","",VLOOKUP($F780,'Data Mercado'!$A$7:$I$300,5,0)),"ND")</f>
      </c>
      <c r="Q780" s="161" t="str">
        <f>IFERROR(IF($E780="","",IF($P780&gt;$E780,($E780/$P780)-1,"")),"")</f>
      </c>
      <c r="R780" s="159" t="str">
        <f t="shared" ref="R780:R843" si="199">IF(AND($E780&lt;&gt;"",$P780&lt;&gt;""),IF($Q780="","",$P780-$E780),"")</f>
        <v/>
      </c>
      <c r="S780" s="160" t="str">
        <f>IFERROR(IF($F780="","",VLOOKUP($F780,'Data Mercado'!$A$7:$I$300,6,0)),"ND")</f>
      </c>
      <c r="T780" s="161" t="str">
        <f>IFERROR(IF($E780="","",IF($S780&gt;$E780,($E780/$S780)-1,"")),"")</f>
      </c>
      <c r="U780" s="159" t="str">
        <f t="shared" ref="U780:U843" si="201">IF(AND($E780&lt;&gt;"",$S780&lt;&gt;""),IF($T780="","",$S780-$E780),"")</f>
        <v/>
      </c>
      <c r="V780" s="160" t="str">
        <f>IFERROR(IF($F780="","",VLOOKUP($F780,'Data Mercado'!$A$7:$I$300,7,0)),"ND")</f>
      </c>
      <c r="W780" s="161" t="str">
        <f>IFERROR(IF($E780="","",IF($V780&gt;$E780,($E780/$V780)-1,"")),"")</f>
      </c>
      <c r="X780" s="159" t="str">
        <f t="shared" ref="X780:X843" si="203">IF(AND($E780&lt;&gt;"",$V780&lt;&gt;""),IF($W780="","",$V780-$E780),"")</f>
        <v/>
      </c>
      <c r="Y780" s="160" t="str">
        <f>IFERROR(IF($F780="","",VLOOKUP($F780,'Data Mercado'!$A$7:$I$300,8,0)),"ND")</f>
      </c>
      <c r="Z780" s="161" t="str">
        <f>IFERROR(IF($E780="","",IF($Y780&gt;$E780,($E780/$Y780)-1,"")),"")</f>
      </c>
      <c r="AA780" s="159" t="str">
        <f t="shared" ref="AA780:AA843" si="205">IF(AND($E780&lt;&gt;"",$Y780&lt;&gt;""),IF($Z780="","",$Y780-$E780),"")</f>
        <v/>
      </c>
      <c r="AB780" s="160" t="str">
        <f>IFERROR(IF($F780="","",VLOOKUP($F780,'Data Mercado'!$A$7:$I$300,9,0)),"ND")</f>
      </c>
      <c r="AC780" s="161" t="str">
        <f>IFERROR(IF($E780="","",IF($AB780&gt;$E780,($E780/$AB780)-1,"")),"")</f>
      </c>
      <c r="AD780" s="159" t="str">
        <f t="shared" ref="AD780:AD843" si="207">IF(AND($E780&lt;&gt;"",$AB780&lt;&gt;""),IF($AC780="","",$AB780-$E780),"")</f>
        <v/>
      </c>
    </row>
    <row r="781" spans="1:30" s="162" customFormat="1" ht="19" customHeight="1">
      <c r="A781" s="164"/>
      <c r="B781" s="165"/>
      <c r="C781" s="143"/>
      <c r="D781" s="143"/>
      <c r="E781" s="196"/>
      <c r="F781" s="160"/>
      <c r="G781" s="160" t="str">
        <f>IFERROR(IF($F781="","",VLOOKUP($F781,'Data Mercado'!$A$7:$I$300,2,0)),"ND")</f>
      </c>
      <c r="H781" s="161" t="str">
        <f>IFERROR(IF($E781="","",IF($G781&gt;$E781,($E781/$G781)-1,"")),"")</f>
      </c>
      <c r="I781" s="159" t="str">
        <f t="shared" si="193"/>
        <v/>
      </c>
      <c r="J781" s="160" t="str">
        <f>IFERROR(IF($F781="","",VLOOKUP($F781,'Data Mercado'!$A$7:$I$300,3,0)),"ND")</f>
      </c>
      <c r="K781" s="161" t="str">
        <f>IFERROR(IF($E781="","",IF($J781&gt;$E781,($E781/$J781)-1,"")),"")</f>
      </c>
      <c r="L781" s="159" t="str">
        <f t="shared" si="195"/>
        <v/>
      </c>
      <c r="M781" s="160" t="str">
        <f>IFERROR(IF($F781="","",VLOOKUP($F781,'Data Mercado'!$A$7:$I$300,4,0)),"ND")</f>
      </c>
      <c r="N781" s="161" t="str">
        <f>IFERROR(IF($E781="","",IF($M781&gt;$E781,($E781/$M781)-1,"")),"")</f>
      </c>
      <c r="O781" s="159" t="str">
        <f t="shared" si="197"/>
        <v/>
      </c>
      <c r="P781" s="160" t="str">
        <f>IFERROR(IF($F781="","",VLOOKUP($F781,'Data Mercado'!$A$7:$I$300,5,0)),"ND")</f>
      </c>
      <c r="Q781" s="161" t="str">
        <f>IFERROR(IF($E781="","",IF($P781&gt;$E781,($E781/$P781)-1,"")),"")</f>
      </c>
      <c r="R781" s="159" t="str">
        <f t="shared" si="199"/>
        <v/>
      </c>
      <c r="S781" s="160" t="str">
        <f>IFERROR(IF($F781="","",VLOOKUP($F781,'Data Mercado'!$A$7:$I$300,6,0)),"ND")</f>
      </c>
      <c r="T781" s="161" t="str">
        <f>IFERROR(IF($E781="","",IF($S781&gt;$E781,($E781/$S781)-1,"")),"")</f>
      </c>
      <c r="U781" s="159" t="str">
        <f t="shared" si="201"/>
        <v/>
      </c>
      <c r="V781" s="160" t="str">
        <f>IFERROR(IF($F781="","",VLOOKUP($F781,'Data Mercado'!$A$7:$I$300,7,0)),"ND")</f>
      </c>
      <c r="W781" s="161" t="str">
        <f>IFERROR(IF($E781="","",IF($V781&gt;$E781,($E781/$V781)-1,"")),"")</f>
      </c>
      <c r="X781" s="159" t="str">
        <f t="shared" si="203"/>
        <v/>
      </c>
      <c r="Y781" s="160" t="str">
        <f>IFERROR(IF($F781="","",VLOOKUP($F781,'Data Mercado'!$A$7:$I$300,8,0)),"ND")</f>
      </c>
      <c r="Z781" s="161" t="str">
        <f>IFERROR(IF($E781="","",IF($Y781&gt;$E781,($E781/$Y781)-1,"")),"")</f>
      </c>
      <c r="AA781" s="159" t="str">
        <f t="shared" si="205"/>
        <v/>
      </c>
      <c r="AB781" s="160" t="str">
        <f>IFERROR(IF($F781="","",VLOOKUP($F781,'Data Mercado'!$A$7:$I$300,9,0)),"ND")</f>
      </c>
      <c r="AC781" s="161" t="str">
        <f>IFERROR(IF($E781="","",IF($AB781&gt;$E781,($E781/$AB781)-1,"")),"")</f>
      </c>
      <c r="AD781" s="159" t="str">
        <f t="shared" si="207"/>
        <v/>
      </c>
    </row>
    <row r="782" spans="1:30" s="162" customFormat="1" ht="19" customHeight="1">
      <c r="A782" s="164"/>
      <c r="B782" s="165"/>
      <c r="C782" s="143"/>
      <c r="D782" s="143"/>
      <c r="E782" s="196"/>
      <c r="F782" s="160"/>
      <c r="G782" s="160" t="str">
        <f>IFERROR(IF($F782="","",VLOOKUP($F782,'Data Mercado'!$A$7:$I$300,2,0)),"ND")</f>
      </c>
      <c r="H782" s="161" t="str">
        <f>IFERROR(IF($E782="","",IF($G782&gt;$E782,($E782/$G782)-1,"")),"")</f>
      </c>
      <c r="I782" s="159" t="str">
        <f t="shared" si="193"/>
        <v/>
      </c>
      <c r="J782" s="160" t="str">
        <f>IFERROR(IF($F782="","",VLOOKUP($F782,'Data Mercado'!$A$7:$I$300,3,0)),"ND")</f>
      </c>
      <c r="K782" s="161" t="str">
        <f>IFERROR(IF($E782="","",IF($J782&gt;$E782,($E782/$J782)-1,"")),"")</f>
      </c>
      <c r="L782" s="159" t="str">
        <f t="shared" si="195"/>
        <v/>
      </c>
      <c r="M782" s="160" t="str">
        <f>IFERROR(IF($F782="","",VLOOKUP($F782,'Data Mercado'!$A$7:$I$300,4,0)),"ND")</f>
      </c>
      <c r="N782" s="161" t="str">
        <f>IFERROR(IF($E782="","",IF($M782&gt;$E782,($E782/$M782)-1,"")),"")</f>
      </c>
      <c r="O782" s="159" t="str">
        <f t="shared" si="197"/>
        <v/>
      </c>
      <c r="P782" s="160" t="str">
        <f>IFERROR(IF($F782="","",VLOOKUP($F782,'Data Mercado'!$A$7:$I$300,5,0)),"ND")</f>
      </c>
      <c r="Q782" s="161" t="str">
        <f>IFERROR(IF($E782="","",IF($P782&gt;$E782,($E782/$P782)-1,"")),"")</f>
      </c>
      <c r="R782" s="159" t="str">
        <f t="shared" si="199"/>
        <v/>
      </c>
      <c r="S782" s="160" t="str">
        <f>IFERROR(IF($F782="","",VLOOKUP($F782,'Data Mercado'!$A$7:$I$300,6,0)),"ND")</f>
      </c>
      <c r="T782" s="161" t="str">
        <f>IFERROR(IF($E782="","",IF($S782&gt;$E782,($E782/$S782)-1,"")),"")</f>
      </c>
      <c r="U782" s="159" t="str">
        <f t="shared" si="201"/>
        <v/>
      </c>
      <c r="V782" s="160" t="str">
        <f>IFERROR(IF($F782="","",VLOOKUP($F782,'Data Mercado'!$A$7:$I$300,7,0)),"ND")</f>
      </c>
      <c r="W782" s="161" t="str">
        <f>IFERROR(IF($E782="","",IF($V782&gt;$E782,($E782/$V782)-1,"")),"")</f>
      </c>
      <c r="X782" s="159" t="str">
        <f t="shared" si="203"/>
        <v/>
      </c>
      <c r="Y782" s="160" t="str">
        <f>IFERROR(IF($F782="","",VLOOKUP($F782,'Data Mercado'!$A$7:$I$300,8,0)),"ND")</f>
      </c>
      <c r="Z782" s="161" t="str">
        <f>IFERROR(IF($E782="","",IF($Y782&gt;$E782,($E782/$Y782)-1,"")),"")</f>
      </c>
      <c r="AA782" s="159" t="str">
        <f t="shared" si="205"/>
        <v/>
      </c>
      <c r="AB782" s="160" t="str">
        <f>IFERROR(IF($F782="","",VLOOKUP($F782,'Data Mercado'!$A$7:$I$300,9,0)),"ND")</f>
      </c>
      <c r="AC782" s="161" t="str">
        <f>IFERROR(IF($E782="","",IF($AB782&gt;$E782,($E782/$AB782)-1,"")),"")</f>
      </c>
      <c r="AD782" s="159" t="str">
        <f t="shared" si="207"/>
        <v/>
      </c>
    </row>
    <row r="783" spans="1:30" s="162" customFormat="1" ht="19" customHeight="1">
      <c r="A783" s="164"/>
      <c r="B783" s="165"/>
      <c r="C783" s="143"/>
      <c r="D783" s="143"/>
      <c r="E783" s="196"/>
      <c r="F783" s="160"/>
      <c r="G783" s="160" t="str">
        <f>IFERROR(IF($F783="","",VLOOKUP($F783,'Data Mercado'!$A$7:$I$300,2,0)),"ND")</f>
      </c>
      <c r="H783" s="161" t="str">
        <f>IFERROR(IF($E783="","",IF($G783&gt;$E783,($E783/$G783)-1,"")),"")</f>
      </c>
      <c r="I783" s="159" t="str">
        <f t="shared" si="193"/>
        <v/>
      </c>
      <c r="J783" s="160" t="str">
        <f>IFERROR(IF($F783="","",VLOOKUP($F783,'Data Mercado'!$A$7:$I$300,3,0)),"ND")</f>
      </c>
      <c r="K783" s="161" t="str">
        <f>IFERROR(IF($E783="","",IF($J783&gt;$E783,($E783/$J783)-1,"")),"")</f>
      </c>
      <c r="L783" s="159" t="str">
        <f t="shared" si="195"/>
        <v/>
      </c>
      <c r="M783" s="160" t="str">
        <f>IFERROR(IF($F783="","",VLOOKUP($F783,'Data Mercado'!$A$7:$I$300,4,0)),"ND")</f>
      </c>
      <c r="N783" s="161" t="str">
        <f>IFERROR(IF($E783="","",IF($M783&gt;$E783,($E783/$M783)-1,"")),"")</f>
      </c>
      <c r="O783" s="159" t="str">
        <f t="shared" si="197"/>
        <v/>
      </c>
      <c r="P783" s="160" t="str">
        <f>IFERROR(IF($F783="","",VLOOKUP($F783,'Data Mercado'!$A$7:$I$300,5,0)),"ND")</f>
      </c>
      <c r="Q783" s="161" t="str">
        <f>IFERROR(IF($E783="","",IF($P783&gt;$E783,($E783/$P783)-1,"")),"")</f>
      </c>
      <c r="R783" s="159" t="str">
        <f t="shared" si="199"/>
        <v/>
      </c>
      <c r="S783" s="160" t="str">
        <f>IFERROR(IF($F783="","",VLOOKUP($F783,'Data Mercado'!$A$7:$I$300,6,0)),"ND")</f>
      </c>
      <c r="T783" s="161" t="str">
        <f>IFERROR(IF($E783="","",IF($S783&gt;$E783,($E783/$S783)-1,"")),"")</f>
      </c>
      <c r="U783" s="159" t="str">
        <f t="shared" si="201"/>
        <v/>
      </c>
      <c r="V783" s="160" t="str">
        <f>IFERROR(IF($F783="","",VLOOKUP($F783,'Data Mercado'!$A$7:$I$300,7,0)),"ND")</f>
      </c>
      <c r="W783" s="161" t="str">
        <f>IFERROR(IF($E783="","",IF($V783&gt;$E783,($E783/$V783)-1,"")),"")</f>
      </c>
      <c r="X783" s="159" t="str">
        <f t="shared" si="203"/>
        <v/>
      </c>
      <c r="Y783" s="160" t="str">
        <f>IFERROR(IF($F783="","",VLOOKUP($F783,'Data Mercado'!$A$7:$I$300,8,0)),"ND")</f>
      </c>
      <c r="Z783" s="161" t="str">
        <f>IFERROR(IF($E783="","",IF($Y783&gt;$E783,($E783/$Y783)-1,"")),"")</f>
      </c>
      <c r="AA783" s="159" t="str">
        <f t="shared" si="205"/>
        <v/>
      </c>
      <c r="AB783" s="160" t="str">
        <f>IFERROR(IF($F783="","",VLOOKUP($F783,'Data Mercado'!$A$7:$I$300,9,0)),"ND")</f>
      </c>
      <c r="AC783" s="161" t="str">
        <f>IFERROR(IF($E783="","",IF($AB783&gt;$E783,($E783/$AB783)-1,"")),"")</f>
      </c>
      <c r="AD783" s="159" t="str">
        <f t="shared" si="207"/>
        <v/>
      </c>
    </row>
    <row r="784" spans="1:30" s="162" customFormat="1" ht="19" customHeight="1">
      <c r="A784" s="164"/>
      <c r="B784" s="165"/>
      <c r="C784" s="143"/>
      <c r="D784" s="143"/>
      <c r="E784" s="196"/>
      <c r="F784" s="160"/>
      <c r="G784" s="160" t="str">
        <f>IFERROR(IF($F784="","",VLOOKUP($F784,'Data Mercado'!$A$7:$I$300,2,0)),"ND")</f>
      </c>
      <c r="H784" s="161" t="str">
        <f>IFERROR(IF($E784="","",IF($G784&gt;$E784,($E784/$G784)-1,"")),"")</f>
      </c>
      <c r="I784" s="159" t="str">
        <f t="shared" si="193"/>
        <v/>
      </c>
      <c r="J784" s="160" t="str">
        <f>IFERROR(IF($F784="","",VLOOKUP($F784,'Data Mercado'!$A$7:$I$300,3,0)),"ND")</f>
      </c>
      <c r="K784" s="161" t="str">
        <f>IFERROR(IF($E784="","",IF($J784&gt;$E784,($E784/$J784)-1,"")),"")</f>
      </c>
      <c r="L784" s="159" t="str">
        <f t="shared" si="195"/>
        <v/>
      </c>
      <c r="M784" s="160" t="str">
        <f>IFERROR(IF($F784="","",VLOOKUP($F784,'Data Mercado'!$A$7:$I$300,4,0)),"ND")</f>
      </c>
      <c r="N784" s="161" t="str">
        <f>IFERROR(IF($E784="","",IF($M784&gt;$E784,($E784/$M784)-1,"")),"")</f>
      </c>
      <c r="O784" s="159" t="str">
        <f t="shared" si="197"/>
        <v/>
      </c>
      <c r="P784" s="160" t="str">
        <f>IFERROR(IF($F784="","",VLOOKUP($F784,'Data Mercado'!$A$7:$I$300,5,0)),"ND")</f>
      </c>
      <c r="Q784" s="161" t="str">
        <f>IFERROR(IF($E784="","",IF($P784&gt;$E784,($E784/$P784)-1,"")),"")</f>
      </c>
      <c r="R784" s="159" t="str">
        <f t="shared" si="199"/>
        <v/>
      </c>
      <c r="S784" s="160" t="str">
        <f>IFERROR(IF($F784="","",VLOOKUP($F784,'Data Mercado'!$A$7:$I$300,6,0)),"ND")</f>
      </c>
      <c r="T784" s="161" t="str">
        <f>IFERROR(IF($E784="","",IF($S784&gt;$E784,($E784/$S784)-1,"")),"")</f>
      </c>
      <c r="U784" s="159" t="str">
        <f t="shared" si="201"/>
        <v/>
      </c>
      <c r="V784" s="160" t="str">
        <f>IFERROR(IF($F784="","",VLOOKUP($F784,'Data Mercado'!$A$7:$I$300,7,0)),"ND")</f>
      </c>
      <c r="W784" s="161" t="str">
        <f>IFERROR(IF($E784="","",IF($V784&gt;$E784,($E784/$V784)-1,"")),"")</f>
      </c>
      <c r="X784" s="159" t="str">
        <f t="shared" si="203"/>
        <v/>
      </c>
      <c r="Y784" s="160" t="str">
        <f>IFERROR(IF($F784="","",VLOOKUP($F784,'Data Mercado'!$A$7:$I$300,8,0)),"ND")</f>
      </c>
      <c r="Z784" s="161" t="str">
        <f>IFERROR(IF($E784="","",IF($Y784&gt;$E784,($E784/$Y784)-1,"")),"")</f>
      </c>
      <c r="AA784" s="159" t="str">
        <f t="shared" si="205"/>
        <v/>
      </c>
      <c r="AB784" s="160" t="str">
        <f>IFERROR(IF($F784="","",VLOOKUP($F784,'Data Mercado'!$A$7:$I$300,9,0)),"ND")</f>
      </c>
      <c r="AC784" s="161" t="str">
        <f>IFERROR(IF($E784="","",IF($AB784&gt;$E784,($E784/$AB784)-1,"")),"")</f>
      </c>
      <c r="AD784" s="159" t="str">
        <f t="shared" si="207"/>
        <v/>
      </c>
    </row>
    <row r="785" spans="1:30" s="162" customFormat="1" ht="19" customHeight="1">
      <c r="A785" s="164"/>
      <c r="B785" s="165"/>
      <c r="C785" s="143"/>
      <c r="D785" s="143"/>
      <c r="E785" s="196"/>
      <c r="F785" s="160"/>
      <c r="G785" s="160" t="str">
        <f>IFERROR(IF($F785="","",VLOOKUP($F785,'Data Mercado'!$A$7:$I$300,2,0)),"ND")</f>
      </c>
      <c r="H785" s="161" t="str">
        <f>IFERROR(IF($E785="","",IF($G785&gt;$E785,($E785/$G785)-1,"")),"")</f>
      </c>
      <c r="I785" s="159" t="str">
        <f t="shared" si="193"/>
        <v/>
      </c>
      <c r="J785" s="160" t="str">
        <f>IFERROR(IF($F785="","",VLOOKUP($F785,'Data Mercado'!$A$7:$I$300,3,0)),"ND")</f>
      </c>
      <c r="K785" s="161" t="str">
        <f>IFERROR(IF($E785="","",IF($J785&gt;$E785,($E785/$J785)-1,"")),"")</f>
      </c>
      <c r="L785" s="159" t="str">
        <f t="shared" si="195"/>
        <v/>
      </c>
      <c r="M785" s="160" t="str">
        <f>IFERROR(IF($F785="","",VLOOKUP($F785,'Data Mercado'!$A$7:$I$300,4,0)),"ND")</f>
      </c>
      <c r="N785" s="161" t="str">
        <f>IFERROR(IF($E785="","",IF($M785&gt;$E785,($E785/$M785)-1,"")),"")</f>
      </c>
      <c r="O785" s="159" t="str">
        <f t="shared" si="197"/>
        <v/>
      </c>
      <c r="P785" s="160" t="str">
        <f>IFERROR(IF($F785="","",VLOOKUP($F785,'Data Mercado'!$A$7:$I$300,5,0)),"ND")</f>
      </c>
      <c r="Q785" s="161" t="str">
        <f>IFERROR(IF($E785="","",IF($P785&gt;$E785,($E785/$P785)-1,"")),"")</f>
      </c>
      <c r="R785" s="159" t="str">
        <f t="shared" si="199"/>
        <v/>
      </c>
      <c r="S785" s="160" t="str">
        <f>IFERROR(IF($F785="","",VLOOKUP($F785,'Data Mercado'!$A$7:$I$300,6,0)),"ND")</f>
      </c>
      <c r="T785" s="161" t="str">
        <f>IFERROR(IF($E785="","",IF($S785&gt;$E785,($E785/$S785)-1,"")),"")</f>
      </c>
      <c r="U785" s="159" t="str">
        <f t="shared" si="201"/>
        <v/>
      </c>
      <c r="V785" s="160" t="str">
        <f>IFERROR(IF($F785="","",VLOOKUP($F785,'Data Mercado'!$A$7:$I$300,7,0)),"ND")</f>
      </c>
      <c r="W785" s="161" t="str">
        <f>IFERROR(IF($E785="","",IF($V785&gt;$E785,($E785/$V785)-1,"")),"")</f>
      </c>
      <c r="X785" s="159" t="str">
        <f t="shared" si="203"/>
        <v/>
      </c>
      <c r="Y785" s="160" t="str">
        <f>IFERROR(IF($F785="","",VLOOKUP($F785,'Data Mercado'!$A$7:$I$300,8,0)),"ND")</f>
      </c>
      <c r="Z785" s="161" t="str">
        <f>IFERROR(IF($E785="","",IF($Y785&gt;$E785,($E785/$Y785)-1,"")),"")</f>
      </c>
      <c r="AA785" s="159" t="str">
        <f t="shared" si="205"/>
        <v/>
      </c>
      <c r="AB785" s="160" t="str">
        <f>IFERROR(IF($F785="","",VLOOKUP($F785,'Data Mercado'!$A$7:$I$300,9,0)),"ND")</f>
      </c>
      <c r="AC785" s="161" t="str">
        <f>IFERROR(IF($E785="","",IF($AB785&gt;$E785,($E785/$AB785)-1,"")),"")</f>
      </c>
      <c r="AD785" s="159" t="str">
        <f t="shared" si="207"/>
        <v/>
      </c>
    </row>
    <row r="786" spans="1:30" s="162" customFormat="1" ht="19" customHeight="1">
      <c r="A786" s="164"/>
      <c r="B786" s="165"/>
      <c r="C786" s="143"/>
      <c r="D786" s="143"/>
      <c r="E786" s="196"/>
      <c r="F786" s="160"/>
      <c r="G786" s="160" t="str">
        <f>IFERROR(IF($F786="","",VLOOKUP($F786,'Data Mercado'!$A$7:$I$300,2,0)),"ND")</f>
      </c>
      <c r="H786" s="161" t="str">
        <f>IFERROR(IF($E786="","",IF($G786&gt;$E786,($E786/$G786)-1,"")),"")</f>
      </c>
      <c r="I786" s="159" t="str">
        <f t="shared" si="193"/>
        <v/>
      </c>
      <c r="J786" s="160" t="str">
        <f>IFERROR(IF($F786="","",VLOOKUP($F786,'Data Mercado'!$A$7:$I$300,3,0)),"ND")</f>
      </c>
      <c r="K786" s="161" t="str">
        <f>IFERROR(IF($E786="","",IF($J786&gt;$E786,($E786/$J786)-1,"")),"")</f>
      </c>
      <c r="L786" s="159" t="str">
        <f t="shared" si="195"/>
        <v/>
      </c>
      <c r="M786" s="160" t="str">
        <f>IFERROR(IF($F786="","",VLOOKUP($F786,'Data Mercado'!$A$7:$I$300,4,0)),"ND")</f>
      </c>
      <c r="N786" s="161" t="str">
        <f>IFERROR(IF($E786="","",IF($M786&gt;$E786,($E786/$M786)-1,"")),"")</f>
      </c>
      <c r="O786" s="159" t="str">
        <f t="shared" si="197"/>
        <v/>
      </c>
      <c r="P786" s="160" t="str">
        <f>IFERROR(IF($F786="","",VLOOKUP($F786,'Data Mercado'!$A$7:$I$300,5,0)),"ND")</f>
      </c>
      <c r="Q786" s="161" t="str">
        <f>IFERROR(IF($E786="","",IF($P786&gt;$E786,($E786/$P786)-1,"")),"")</f>
      </c>
      <c r="R786" s="159" t="str">
        <f t="shared" si="199"/>
        <v/>
      </c>
      <c r="S786" s="160" t="str">
        <f>IFERROR(IF($F786="","",VLOOKUP($F786,'Data Mercado'!$A$7:$I$300,6,0)),"ND")</f>
      </c>
      <c r="T786" s="161" t="str">
        <f>IFERROR(IF($E786="","",IF($S786&gt;$E786,($E786/$S786)-1,"")),"")</f>
      </c>
      <c r="U786" s="159" t="str">
        <f t="shared" si="201"/>
        <v/>
      </c>
      <c r="V786" s="160" t="str">
        <f>IFERROR(IF($F786="","",VLOOKUP($F786,'Data Mercado'!$A$7:$I$300,7,0)),"ND")</f>
      </c>
      <c r="W786" s="161" t="str">
        <f>IFERROR(IF($E786="","",IF($V786&gt;$E786,($E786/$V786)-1,"")),"")</f>
      </c>
      <c r="X786" s="159" t="str">
        <f t="shared" si="203"/>
        <v/>
      </c>
      <c r="Y786" s="160" t="str">
        <f>IFERROR(IF($F786="","",VLOOKUP($F786,'Data Mercado'!$A$7:$I$300,8,0)),"ND")</f>
      </c>
      <c r="Z786" s="161" t="str">
        <f>IFERROR(IF($E786="","",IF($Y786&gt;$E786,($E786/$Y786)-1,"")),"")</f>
      </c>
      <c r="AA786" s="159" t="str">
        <f t="shared" si="205"/>
        <v/>
      </c>
      <c r="AB786" s="160" t="str">
        <f>IFERROR(IF($F786="","",VLOOKUP($F786,'Data Mercado'!$A$7:$I$300,9,0)),"ND")</f>
      </c>
      <c r="AC786" s="161" t="str">
        <f>IFERROR(IF($E786="","",IF($AB786&gt;$E786,($E786/$AB786)-1,"")),"")</f>
      </c>
      <c r="AD786" s="159" t="str">
        <f t="shared" si="207"/>
        <v/>
      </c>
    </row>
    <row r="787" spans="1:30" s="162" customFormat="1" ht="19" customHeight="1">
      <c r="A787" s="164"/>
      <c r="B787" s="165"/>
      <c r="C787" s="143"/>
      <c r="D787" s="143"/>
      <c r="E787" s="196"/>
      <c r="F787" s="160"/>
      <c r="G787" s="160" t="str">
        <f>IFERROR(IF($F787="","",VLOOKUP($F787,'Data Mercado'!$A$7:$I$300,2,0)),"ND")</f>
      </c>
      <c r="H787" s="161" t="str">
        <f>IFERROR(IF($E787="","",IF($G787&gt;$E787,($E787/$G787)-1,"")),"")</f>
      </c>
      <c r="I787" s="159" t="str">
        <f t="shared" si="193"/>
        <v/>
      </c>
      <c r="J787" s="160" t="str">
        <f>IFERROR(IF($F787="","",VLOOKUP($F787,'Data Mercado'!$A$7:$I$300,3,0)),"ND")</f>
      </c>
      <c r="K787" s="161" t="str">
        <f>IFERROR(IF($E787="","",IF($J787&gt;$E787,($E787/$J787)-1,"")),"")</f>
      </c>
      <c r="L787" s="159" t="str">
        <f t="shared" si="195"/>
        <v/>
      </c>
      <c r="M787" s="160" t="str">
        <f>IFERROR(IF($F787="","",VLOOKUP($F787,'Data Mercado'!$A$7:$I$300,4,0)),"ND")</f>
      </c>
      <c r="N787" s="161" t="str">
        <f>IFERROR(IF($E787="","",IF($M787&gt;$E787,($E787/$M787)-1,"")),"")</f>
      </c>
      <c r="O787" s="159" t="str">
        <f t="shared" si="197"/>
        <v/>
      </c>
      <c r="P787" s="160" t="str">
        <f>IFERROR(IF($F787="","",VLOOKUP($F787,'Data Mercado'!$A$7:$I$300,5,0)),"ND")</f>
      </c>
      <c r="Q787" s="161" t="str">
        <f>IFERROR(IF($E787="","",IF($P787&gt;$E787,($E787/$P787)-1,"")),"")</f>
      </c>
      <c r="R787" s="159" t="str">
        <f t="shared" si="199"/>
        <v/>
      </c>
      <c r="S787" s="160" t="str">
        <f>IFERROR(IF($F787="","",VLOOKUP($F787,'Data Mercado'!$A$7:$I$300,6,0)),"ND")</f>
      </c>
      <c r="T787" s="161" t="str">
        <f>IFERROR(IF($E787="","",IF($S787&gt;$E787,($E787/$S787)-1,"")),"")</f>
      </c>
      <c r="U787" s="159" t="str">
        <f t="shared" si="201"/>
        <v/>
      </c>
      <c r="V787" s="160" t="str">
        <f>IFERROR(IF($F787="","",VLOOKUP($F787,'Data Mercado'!$A$7:$I$300,7,0)),"ND")</f>
      </c>
      <c r="W787" s="161" t="str">
        <f>IFERROR(IF($E787="","",IF($V787&gt;$E787,($E787/$V787)-1,"")),"")</f>
      </c>
      <c r="X787" s="159" t="str">
        <f t="shared" si="203"/>
        <v/>
      </c>
      <c r="Y787" s="160" t="str">
        <f>IFERROR(IF($F787="","",VLOOKUP($F787,'Data Mercado'!$A$7:$I$300,8,0)),"ND")</f>
      </c>
      <c r="Z787" s="161" t="str">
        <f>IFERROR(IF($E787="","",IF($Y787&gt;$E787,($E787/$Y787)-1,"")),"")</f>
      </c>
      <c r="AA787" s="159" t="str">
        <f t="shared" si="205"/>
        <v/>
      </c>
      <c r="AB787" s="160" t="str">
        <f>IFERROR(IF($F787="","",VLOOKUP($F787,'Data Mercado'!$A$7:$I$300,9,0)),"ND")</f>
      </c>
      <c r="AC787" s="161" t="str">
        <f>IFERROR(IF($E787="","",IF($AB787&gt;$E787,($E787/$AB787)-1,"")),"")</f>
      </c>
      <c r="AD787" s="159" t="str">
        <f t="shared" si="207"/>
        <v/>
      </c>
    </row>
    <row r="788" spans="1:30" s="162" customFormat="1" ht="19" customHeight="1">
      <c r="A788" s="164"/>
      <c r="B788" s="165"/>
      <c r="C788" s="143"/>
      <c r="D788" s="143"/>
      <c r="E788" s="196"/>
      <c r="F788" s="160"/>
      <c r="G788" s="160" t="str">
        <f>IFERROR(IF($F788="","",VLOOKUP($F788,'Data Mercado'!$A$7:$I$300,2,0)),"ND")</f>
      </c>
      <c r="H788" s="161" t="str">
        <f>IFERROR(IF($E788="","",IF($G788&gt;$E788,($E788/$G788)-1,"")),"")</f>
      </c>
      <c r="I788" s="159" t="str">
        <f t="shared" si="193"/>
        <v/>
      </c>
      <c r="J788" s="160" t="str">
        <f>IFERROR(IF($F788="","",VLOOKUP($F788,'Data Mercado'!$A$7:$I$300,3,0)),"ND")</f>
      </c>
      <c r="K788" s="161" t="str">
        <f>IFERROR(IF($E788="","",IF($J788&gt;$E788,($E788/$J788)-1,"")),"")</f>
      </c>
      <c r="L788" s="159" t="str">
        <f t="shared" si="195"/>
        <v/>
      </c>
      <c r="M788" s="160" t="str">
        <f>IFERROR(IF($F788="","",VLOOKUP($F788,'Data Mercado'!$A$7:$I$300,4,0)),"ND")</f>
      </c>
      <c r="N788" s="161" t="str">
        <f>IFERROR(IF($E788="","",IF($M788&gt;$E788,($E788/$M788)-1,"")),"")</f>
      </c>
      <c r="O788" s="159" t="str">
        <f t="shared" si="197"/>
        <v/>
      </c>
      <c r="P788" s="160" t="str">
        <f>IFERROR(IF($F788="","",VLOOKUP($F788,'Data Mercado'!$A$7:$I$300,5,0)),"ND")</f>
      </c>
      <c r="Q788" s="161" t="str">
        <f>IFERROR(IF($E788="","",IF($P788&gt;$E788,($E788/$P788)-1,"")),"")</f>
      </c>
      <c r="R788" s="159" t="str">
        <f t="shared" si="199"/>
        <v/>
      </c>
      <c r="S788" s="160" t="str">
        <f>IFERROR(IF($F788="","",VLOOKUP($F788,'Data Mercado'!$A$7:$I$300,6,0)),"ND")</f>
      </c>
      <c r="T788" s="161" t="str">
        <f>IFERROR(IF($E788="","",IF($S788&gt;$E788,($E788/$S788)-1,"")),"")</f>
      </c>
      <c r="U788" s="159" t="str">
        <f t="shared" si="201"/>
        <v/>
      </c>
      <c r="V788" s="160" t="str">
        <f>IFERROR(IF($F788="","",VLOOKUP($F788,'Data Mercado'!$A$7:$I$300,7,0)),"ND")</f>
      </c>
      <c r="W788" s="161" t="str">
        <f>IFERROR(IF($E788="","",IF($V788&gt;$E788,($E788/$V788)-1,"")),"")</f>
      </c>
      <c r="X788" s="159" t="str">
        <f t="shared" si="203"/>
        <v/>
      </c>
      <c r="Y788" s="160" t="str">
        <f>IFERROR(IF($F788="","",VLOOKUP($F788,'Data Mercado'!$A$7:$I$300,8,0)),"ND")</f>
      </c>
      <c r="Z788" s="161" t="str">
        <f>IFERROR(IF($E788="","",IF($Y788&gt;$E788,($E788/$Y788)-1,"")),"")</f>
      </c>
      <c r="AA788" s="159" t="str">
        <f t="shared" si="205"/>
        <v/>
      </c>
      <c r="AB788" s="160" t="str">
        <f>IFERROR(IF($F788="","",VLOOKUP($F788,'Data Mercado'!$A$7:$I$300,9,0)),"ND")</f>
      </c>
      <c r="AC788" s="161" t="str">
        <f>IFERROR(IF($E788="","",IF($AB788&gt;$E788,($E788/$AB788)-1,"")),"")</f>
      </c>
      <c r="AD788" s="159" t="str">
        <f t="shared" si="207"/>
        <v/>
      </c>
    </row>
    <row r="789" spans="1:30" s="162" customFormat="1" ht="19" customHeight="1">
      <c r="A789" s="164"/>
      <c r="B789" s="165"/>
      <c r="C789" s="143"/>
      <c r="D789" s="143"/>
      <c r="E789" s="196"/>
      <c r="F789" s="160"/>
      <c r="G789" s="160" t="str">
        <f>IFERROR(IF($F789="","",VLOOKUP($F789,'Data Mercado'!$A$7:$I$300,2,0)),"ND")</f>
      </c>
      <c r="H789" s="161" t="str">
        <f>IFERROR(IF($E789="","",IF($G789&gt;$E789,($E789/$G789)-1,"")),"")</f>
      </c>
      <c r="I789" s="159" t="str">
        <f t="shared" si="193"/>
        <v/>
      </c>
      <c r="J789" s="160" t="str">
        <f>IFERROR(IF($F789="","",VLOOKUP($F789,'Data Mercado'!$A$7:$I$300,3,0)),"ND")</f>
      </c>
      <c r="K789" s="161" t="str">
        <f>IFERROR(IF($E789="","",IF($J789&gt;$E789,($E789/$J789)-1,"")),"")</f>
      </c>
      <c r="L789" s="159" t="str">
        <f t="shared" si="195"/>
        <v/>
      </c>
      <c r="M789" s="160" t="str">
        <f>IFERROR(IF($F789="","",VLOOKUP($F789,'Data Mercado'!$A$7:$I$300,4,0)),"ND")</f>
      </c>
      <c r="N789" s="161" t="str">
        <f>IFERROR(IF($E789="","",IF($M789&gt;$E789,($E789/$M789)-1,"")),"")</f>
      </c>
      <c r="O789" s="159" t="str">
        <f t="shared" si="197"/>
        <v/>
      </c>
      <c r="P789" s="160" t="str">
        <f>IFERROR(IF($F789="","",VLOOKUP($F789,'Data Mercado'!$A$7:$I$300,5,0)),"ND")</f>
      </c>
      <c r="Q789" s="161" t="str">
        <f>IFERROR(IF($E789="","",IF($P789&gt;$E789,($E789/$P789)-1,"")),"")</f>
      </c>
      <c r="R789" s="159" t="str">
        <f t="shared" si="199"/>
        <v/>
      </c>
      <c r="S789" s="160" t="str">
        <f>IFERROR(IF($F789="","",VLOOKUP($F789,'Data Mercado'!$A$7:$I$300,6,0)),"ND")</f>
      </c>
      <c r="T789" s="161" t="str">
        <f>IFERROR(IF($E789="","",IF($S789&gt;$E789,($E789/$S789)-1,"")),"")</f>
      </c>
      <c r="U789" s="159" t="str">
        <f t="shared" si="201"/>
        <v/>
      </c>
      <c r="V789" s="160" t="str">
        <f>IFERROR(IF($F789="","",VLOOKUP($F789,'Data Mercado'!$A$7:$I$300,7,0)),"ND")</f>
      </c>
      <c r="W789" s="161" t="str">
        <f>IFERROR(IF($E789="","",IF($V789&gt;$E789,($E789/$V789)-1,"")),"")</f>
      </c>
      <c r="X789" s="159" t="str">
        <f t="shared" si="203"/>
        <v/>
      </c>
      <c r="Y789" s="160" t="str">
        <f>IFERROR(IF($F789="","",VLOOKUP($F789,'Data Mercado'!$A$7:$I$300,8,0)),"ND")</f>
      </c>
      <c r="Z789" s="161" t="str">
        <f>IFERROR(IF($E789="","",IF($Y789&gt;$E789,($E789/$Y789)-1,"")),"")</f>
      </c>
      <c r="AA789" s="159" t="str">
        <f t="shared" si="205"/>
        <v/>
      </c>
      <c r="AB789" s="160" t="str">
        <f>IFERROR(IF($F789="","",VLOOKUP($F789,'Data Mercado'!$A$7:$I$300,9,0)),"ND")</f>
      </c>
      <c r="AC789" s="161" t="str">
        <f>IFERROR(IF($E789="","",IF($AB789&gt;$E789,($E789/$AB789)-1,"")),"")</f>
      </c>
      <c r="AD789" s="159" t="str">
        <f t="shared" si="207"/>
        <v/>
      </c>
    </row>
    <row r="790" spans="1:30" s="162" customFormat="1" ht="19" customHeight="1">
      <c r="A790" s="164"/>
      <c r="B790" s="165"/>
      <c r="C790" s="143"/>
      <c r="D790" s="143"/>
      <c r="E790" s="196"/>
      <c r="F790" s="160"/>
      <c r="G790" s="160" t="str">
        <f>IFERROR(IF($F790="","",VLOOKUP($F790,'Data Mercado'!$A$7:$I$300,2,0)),"ND")</f>
      </c>
      <c r="H790" s="161" t="str">
        <f>IFERROR(IF($E790="","",IF($G790&gt;$E790,($E790/$G790)-1,"")),"")</f>
      </c>
      <c r="I790" s="159" t="str">
        <f t="shared" si="193"/>
        <v/>
      </c>
      <c r="J790" s="160" t="str">
        <f>IFERROR(IF($F790="","",VLOOKUP($F790,'Data Mercado'!$A$7:$I$300,3,0)),"ND")</f>
      </c>
      <c r="K790" s="161" t="str">
        <f>IFERROR(IF($E790="","",IF($J790&gt;$E790,($E790/$J790)-1,"")),"")</f>
      </c>
      <c r="L790" s="159" t="str">
        <f t="shared" si="195"/>
        <v/>
      </c>
      <c r="M790" s="160" t="str">
        <f>IFERROR(IF($F790="","",VLOOKUP($F790,'Data Mercado'!$A$7:$I$300,4,0)),"ND")</f>
      </c>
      <c r="N790" s="161" t="str">
        <f>IFERROR(IF($E790="","",IF($M790&gt;$E790,($E790/$M790)-1,"")),"")</f>
      </c>
      <c r="O790" s="159" t="str">
        <f t="shared" si="197"/>
        <v/>
      </c>
      <c r="P790" s="160" t="str">
        <f>IFERROR(IF($F790="","",VLOOKUP($F790,'Data Mercado'!$A$7:$I$300,5,0)),"ND")</f>
      </c>
      <c r="Q790" s="161" t="str">
        <f>IFERROR(IF($E790="","",IF($P790&gt;$E790,($E790/$P790)-1,"")),"")</f>
      </c>
      <c r="R790" s="159" t="str">
        <f t="shared" si="199"/>
        <v/>
      </c>
      <c r="S790" s="160" t="str">
        <f>IFERROR(IF($F790="","",VLOOKUP($F790,'Data Mercado'!$A$7:$I$300,6,0)),"ND")</f>
      </c>
      <c r="T790" s="161" t="str">
        <f>IFERROR(IF($E790="","",IF($S790&gt;$E790,($E790/$S790)-1,"")),"")</f>
      </c>
      <c r="U790" s="159" t="str">
        <f t="shared" si="201"/>
        <v/>
      </c>
      <c r="V790" s="160" t="str">
        <f>IFERROR(IF($F790="","",VLOOKUP($F790,'Data Mercado'!$A$7:$I$300,7,0)),"ND")</f>
      </c>
      <c r="W790" s="161" t="str">
        <f>IFERROR(IF($E790="","",IF($V790&gt;$E790,($E790/$V790)-1,"")),"")</f>
      </c>
      <c r="X790" s="159" t="str">
        <f t="shared" si="203"/>
        <v/>
      </c>
      <c r="Y790" s="160" t="str">
        <f>IFERROR(IF($F790="","",VLOOKUP($F790,'Data Mercado'!$A$7:$I$300,8,0)),"ND")</f>
      </c>
      <c r="Z790" s="161" t="str">
        <f>IFERROR(IF($E790="","",IF($Y790&gt;$E790,($E790/$Y790)-1,"")),"")</f>
      </c>
      <c r="AA790" s="159" t="str">
        <f t="shared" si="205"/>
        <v/>
      </c>
      <c r="AB790" s="160" t="str">
        <f>IFERROR(IF($F790="","",VLOOKUP($F790,'Data Mercado'!$A$7:$I$300,9,0)),"ND")</f>
      </c>
      <c r="AC790" s="161" t="str">
        <f>IFERROR(IF($E790="","",IF($AB790&gt;$E790,($E790/$AB790)-1,"")),"")</f>
      </c>
      <c r="AD790" s="159" t="str">
        <f t="shared" si="207"/>
        <v/>
      </c>
    </row>
    <row r="791" spans="1:30" s="162" customFormat="1" ht="19" customHeight="1">
      <c r="A791" s="164"/>
      <c r="B791" s="165"/>
      <c r="C791" s="143"/>
      <c r="D791" s="143"/>
      <c r="E791" s="196"/>
      <c r="F791" s="160"/>
      <c r="G791" s="160" t="str">
        <f>IFERROR(IF($F791="","",VLOOKUP($F791,'Data Mercado'!$A$7:$I$300,2,0)),"ND")</f>
      </c>
      <c r="H791" s="161" t="str">
        <f>IFERROR(IF($E791="","",IF($G791&gt;$E791,($E791/$G791)-1,"")),"")</f>
      </c>
      <c r="I791" s="159" t="str">
        <f t="shared" si="193"/>
        <v/>
      </c>
      <c r="J791" s="160" t="str">
        <f>IFERROR(IF($F791="","",VLOOKUP($F791,'Data Mercado'!$A$7:$I$300,3,0)),"ND")</f>
      </c>
      <c r="K791" s="161" t="str">
        <f>IFERROR(IF($E791="","",IF($J791&gt;$E791,($E791/$J791)-1,"")),"")</f>
      </c>
      <c r="L791" s="159" t="str">
        <f t="shared" si="195"/>
        <v/>
      </c>
      <c r="M791" s="160" t="str">
        <f>IFERROR(IF($F791="","",VLOOKUP($F791,'Data Mercado'!$A$7:$I$300,4,0)),"ND")</f>
      </c>
      <c r="N791" s="161" t="str">
        <f>IFERROR(IF($E791="","",IF($M791&gt;$E791,($E791/$M791)-1,"")),"")</f>
      </c>
      <c r="O791" s="159" t="str">
        <f t="shared" si="197"/>
        <v/>
      </c>
      <c r="P791" s="160" t="str">
        <f>IFERROR(IF($F791="","",VLOOKUP($F791,'Data Mercado'!$A$7:$I$300,5,0)),"ND")</f>
      </c>
      <c r="Q791" s="161" t="str">
        <f>IFERROR(IF($E791="","",IF($P791&gt;$E791,($E791/$P791)-1,"")),"")</f>
      </c>
      <c r="R791" s="159" t="str">
        <f t="shared" si="199"/>
        <v/>
      </c>
      <c r="S791" s="160" t="str">
        <f>IFERROR(IF($F791="","",VLOOKUP($F791,'Data Mercado'!$A$7:$I$300,6,0)),"ND")</f>
      </c>
      <c r="T791" s="161" t="str">
        <f>IFERROR(IF($E791="","",IF($S791&gt;$E791,($E791/$S791)-1,"")),"")</f>
      </c>
      <c r="U791" s="159" t="str">
        <f t="shared" si="201"/>
        <v/>
      </c>
      <c r="V791" s="160" t="str">
        <f>IFERROR(IF($F791="","",VLOOKUP($F791,'Data Mercado'!$A$7:$I$300,7,0)),"ND")</f>
      </c>
      <c r="W791" s="161" t="str">
        <f>IFERROR(IF($E791="","",IF($V791&gt;$E791,($E791/$V791)-1,"")),"")</f>
      </c>
      <c r="X791" s="159" t="str">
        <f t="shared" si="203"/>
        <v/>
      </c>
      <c r="Y791" s="160" t="str">
        <f>IFERROR(IF($F791="","",VLOOKUP($F791,'Data Mercado'!$A$7:$I$300,8,0)),"ND")</f>
      </c>
      <c r="Z791" s="161" t="str">
        <f>IFERROR(IF($E791="","",IF($Y791&gt;$E791,($E791/$Y791)-1,"")),"")</f>
      </c>
      <c r="AA791" s="159" t="str">
        <f t="shared" si="205"/>
        <v/>
      </c>
      <c r="AB791" s="160" t="str">
        <f>IFERROR(IF($F791="","",VLOOKUP($F791,'Data Mercado'!$A$7:$I$300,9,0)),"ND")</f>
      </c>
      <c r="AC791" s="161" t="str">
        <f>IFERROR(IF($E791="","",IF($AB791&gt;$E791,($E791/$AB791)-1,"")),"")</f>
      </c>
      <c r="AD791" s="159" t="str">
        <f t="shared" si="207"/>
        <v/>
      </c>
    </row>
    <row r="792" spans="1:30" s="162" customFormat="1" ht="19" customHeight="1">
      <c r="A792" s="164"/>
      <c r="B792" s="165"/>
      <c r="C792" s="143"/>
      <c r="D792" s="143"/>
      <c r="E792" s="196"/>
      <c r="F792" s="160"/>
      <c r="G792" s="160" t="str">
        <f>IFERROR(IF($F792="","",VLOOKUP($F792,'Data Mercado'!$A$7:$I$300,2,0)),"ND")</f>
      </c>
      <c r="H792" s="161" t="str">
        <f>IFERROR(IF($E792="","",IF($G792&gt;$E792,($E792/$G792)-1,"")),"")</f>
      </c>
      <c r="I792" s="159" t="str">
        <f t="shared" si="193"/>
        <v/>
      </c>
      <c r="J792" s="160" t="str">
        <f>IFERROR(IF($F792="","",VLOOKUP($F792,'Data Mercado'!$A$7:$I$300,3,0)),"ND")</f>
      </c>
      <c r="K792" s="161" t="str">
        <f>IFERROR(IF($E792="","",IF($J792&gt;$E792,($E792/$J792)-1,"")),"")</f>
      </c>
      <c r="L792" s="159" t="str">
        <f t="shared" si="195"/>
        <v/>
      </c>
      <c r="M792" s="160" t="str">
        <f>IFERROR(IF($F792="","",VLOOKUP($F792,'Data Mercado'!$A$7:$I$300,4,0)),"ND")</f>
      </c>
      <c r="N792" s="161" t="str">
        <f>IFERROR(IF($E792="","",IF($M792&gt;$E792,($E792/$M792)-1,"")),"")</f>
      </c>
      <c r="O792" s="159" t="str">
        <f t="shared" si="197"/>
        <v/>
      </c>
      <c r="P792" s="160" t="str">
        <f>IFERROR(IF($F792="","",VLOOKUP($F792,'Data Mercado'!$A$7:$I$300,5,0)),"ND")</f>
      </c>
      <c r="Q792" s="161" t="str">
        <f>IFERROR(IF($E792="","",IF($P792&gt;$E792,($E792/$P792)-1,"")),"")</f>
      </c>
      <c r="R792" s="159" t="str">
        <f t="shared" si="199"/>
        <v/>
      </c>
      <c r="S792" s="160" t="str">
        <f>IFERROR(IF($F792="","",VLOOKUP($F792,'Data Mercado'!$A$7:$I$300,6,0)),"ND")</f>
      </c>
      <c r="T792" s="161" t="str">
        <f>IFERROR(IF($E792="","",IF($S792&gt;$E792,($E792/$S792)-1,"")),"")</f>
      </c>
      <c r="U792" s="159" t="str">
        <f t="shared" si="201"/>
        <v/>
      </c>
      <c r="V792" s="160" t="str">
        <f>IFERROR(IF($F792="","",VLOOKUP($F792,'Data Mercado'!$A$7:$I$300,7,0)),"ND")</f>
      </c>
      <c r="W792" s="161" t="str">
        <f>IFERROR(IF($E792="","",IF($V792&gt;$E792,($E792/$V792)-1,"")),"")</f>
      </c>
      <c r="X792" s="159" t="str">
        <f t="shared" si="203"/>
        <v/>
      </c>
      <c r="Y792" s="160" t="str">
        <f>IFERROR(IF($F792="","",VLOOKUP($F792,'Data Mercado'!$A$7:$I$300,8,0)),"ND")</f>
      </c>
      <c r="Z792" s="161" t="str">
        <f>IFERROR(IF($E792="","",IF($Y792&gt;$E792,($E792/$Y792)-1,"")),"")</f>
      </c>
      <c r="AA792" s="159" t="str">
        <f t="shared" si="205"/>
        <v/>
      </c>
      <c r="AB792" s="160" t="str">
        <f>IFERROR(IF($F792="","",VLOOKUP($F792,'Data Mercado'!$A$7:$I$300,9,0)),"ND")</f>
      </c>
      <c r="AC792" s="161" t="str">
        <f>IFERROR(IF($E792="","",IF($AB792&gt;$E792,($E792/$AB792)-1,"")),"")</f>
      </c>
      <c r="AD792" s="159" t="str">
        <f t="shared" si="207"/>
        <v/>
      </c>
    </row>
    <row r="793" spans="1:30" s="162" customFormat="1" ht="19" customHeight="1">
      <c r="A793" s="164"/>
      <c r="B793" s="165"/>
      <c r="C793" s="143"/>
      <c r="D793" s="143"/>
      <c r="E793" s="196"/>
      <c r="F793" s="160"/>
      <c r="G793" s="160" t="str">
        <f>IFERROR(IF($F793="","",VLOOKUP($F793,'Data Mercado'!$A$7:$I$300,2,0)),"ND")</f>
      </c>
      <c r="H793" s="161" t="str">
        <f>IFERROR(IF($E793="","",IF($G793&gt;$E793,($E793/$G793)-1,"")),"")</f>
      </c>
      <c r="I793" s="159" t="str">
        <f t="shared" si="193"/>
        <v/>
      </c>
      <c r="J793" s="160" t="str">
        <f>IFERROR(IF($F793="","",VLOOKUP($F793,'Data Mercado'!$A$7:$I$300,3,0)),"ND")</f>
      </c>
      <c r="K793" s="161" t="str">
        <f>IFERROR(IF($E793="","",IF($J793&gt;$E793,($E793/$J793)-1,"")),"")</f>
      </c>
      <c r="L793" s="159" t="str">
        <f t="shared" si="195"/>
        <v/>
      </c>
      <c r="M793" s="160" t="str">
        <f>IFERROR(IF($F793="","",VLOOKUP($F793,'Data Mercado'!$A$7:$I$300,4,0)),"ND")</f>
      </c>
      <c r="N793" s="161" t="str">
        <f>IFERROR(IF($E793="","",IF($M793&gt;$E793,($E793/$M793)-1,"")),"")</f>
      </c>
      <c r="O793" s="159" t="str">
        <f t="shared" si="197"/>
        <v/>
      </c>
      <c r="P793" s="160" t="str">
        <f>IFERROR(IF($F793="","",VLOOKUP($F793,'Data Mercado'!$A$7:$I$300,5,0)),"ND")</f>
      </c>
      <c r="Q793" s="161" t="str">
        <f>IFERROR(IF($E793="","",IF($P793&gt;$E793,($E793/$P793)-1,"")),"")</f>
      </c>
      <c r="R793" s="159" t="str">
        <f t="shared" si="199"/>
        <v/>
      </c>
      <c r="S793" s="160" t="str">
        <f>IFERROR(IF($F793="","",VLOOKUP($F793,'Data Mercado'!$A$7:$I$300,6,0)),"ND")</f>
      </c>
      <c r="T793" s="161" t="str">
        <f>IFERROR(IF($E793="","",IF($S793&gt;$E793,($E793/$S793)-1,"")),"")</f>
      </c>
      <c r="U793" s="159" t="str">
        <f t="shared" si="201"/>
        <v/>
      </c>
      <c r="V793" s="160" t="str">
        <f>IFERROR(IF($F793="","",VLOOKUP($F793,'Data Mercado'!$A$7:$I$300,7,0)),"ND")</f>
      </c>
      <c r="W793" s="161" t="str">
        <f>IFERROR(IF($E793="","",IF($V793&gt;$E793,($E793/$V793)-1,"")),"")</f>
      </c>
      <c r="X793" s="159" t="str">
        <f t="shared" si="203"/>
        <v/>
      </c>
      <c r="Y793" s="160" t="str">
        <f>IFERROR(IF($F793="","",VLOOKUP($F793,'Data Mercado'!$A$7:$I$300,8,0)),"ND")</f>
      </c>
      <c r="Z793" s="161" t="str">
        <f>IFERROR(IF($E793="","",IF($Y793&gt;$E793,($E793/$Y793)-1,"")),"")</f>
      </c>
      <c r="AA793" s="159" t="str">
        <f t="shared" si="205"/>
        <v/>
      </c>
      <c r="AB793" s="160" t="str">
        <f>IFERROR(IF($F793="","",VLOOKUP($F793,'Data Mercado'!$A$7:$I$300,9,0)),"ND")</f>
      </c>
      <c r="AC793" s="161" t="str">
        <f>IFERROR(IF($E793="","",IF($AB793&gt;$E793,($E793/$AB793)-1,"")),"")</f>
      </c>
      <c r="AD793" s="159" t="str">
        <f t="shared" si="207"/>
        <v/>
      </c>
    </row>
    <row r="794" spans="1:30" s="162" customFormat="1" ht="19" customHeight="1">
      <c r="A794" s="164"/>
      <c r="B794" s="165"/>
      <c r="C794" s="143"/>
      <c r="D794" s="143"/>
      <c r="E794" s="196"/>
      <c r="F794" s="160"/>
      <c r="G794" s="160" t="str">
        <f>IFERROR(IF($F794="","",VLOOKUP($F794,'Data Mercado'!$A$7:$I$300,2,0)),"ND")</f>
      </c>
      <c r="H794" s="161" t="str">
        <f>IFERROR(IF($E794="","",IF($G794&gt;$E794,($E794/$G794)-1,"")),"")</f>
      </c>
      <c r="I794" s="159" t="str">
        <f t="shared" si="193"/>
        <v/>
      </c>
      <c r="J794" s="160" t="str">
        <f>IFERROR(IF($F794="","",VLOOKUP($F794,'Data Mercado'!$A$7:$I$300,3,0)),"ND")</f>
      </c>
      <c r="K794" s="161" t="str">
        <f>IFERROR(IF($E794="","",IF($J794&gt;$E794,($E794/$J794)-1,"")),"")</f>
      </c>
      <c r="L794" s="159" t="str">
        <f t="shared" si="195"/>
        <v/>
      </c>
      <c r="M794" s="160" t="str">
        <f>IFERROR(IF($F794="","",VLOOKUP($F794,'Data Mercado'!$A$7:$I$300,4,0)),"ND")</f>
      </c>
      <c r="N794" s="161" t="str">
        <f>IFERROR(IF($E794="","",IF($M794&gt;$E794,($E794/$M794)-1,"")),"")</f>
      </c>
      <c r="O794" s="159" t="str">
        <f t="shared" si="197"/>
        <v/>
      </c>
      <c r="P794" s="160" t="str">
        <f>IFERROR(IF($F794="","",VLOOKUP($F794,'Data Mercado'!$A$7:$I$300,5,0)),"ND")</f>
      </c>
      <c r="Q794" s="161" t="str">
        <f>IFERROR(IF($E794="","",IF($P794&gt;$E794,($E794/$P794)-1,"")),"")</f>
      </c>
      <c r="R794" s="159" t="str">
        <f t="shared" si="199"/>
        <v/>
      </c>
      <c r="S794" s="160" t="str">
        <f>IFERROR(IF($F794="","",VLOOKUP($F794,'Data Mercado'!$A$7:$I$300,6,0)),"ND")</f>
      </c>
      <c r="T794" s="161" t="str">
        <f>IFERROR(IF($E794="","",IF($S794&gt;$E794,($E794/$S794)-1,"")),"")</f>
      </c>
      <c r="U794" s="159" t="str">
        <f t="shared" si="201"/>
        <v/>
      </c>
      <c r="V794" s="160" t="str">
        <f>IFERROR(IF($F794="","",VLOOKUP($F794,'Data Mercado'!$A$7:$I$300,7,0)),"ND")</f>
      </c>
      <c r="W794" s="161" t="str">
        <f>IFERROR(IF($E794="","",IF($V794&gt;$E794,($E794/$V794)-1,"")),"")</f>
      </c>
      <c r="X794" s="159" t="str">
        <f t="shared" si="203"/>
        <v/>
      </c>
      <c r="Y794" s="160" t="str">
        <f>IFERROR(IF($F794="","",VLOOKUP($F794,'Data Mercado'!$A$7:$I$300,8,0)),"ND")</f>
      </c>
      <c r="Z794" s="161" t="str">
        <f>IFERROR(IF($E794="","",IF($Y794&gt;$E794,($E794/$Y794)-1,"")),"")</f>
      </c>
      <c r="AA794" s="159" t="str">
        <f t="shared" si="205"/>
        <v/>
      </c>
      <c r="AB794" s="160" t="str">
        <f>IFERROR(IF($F794="","",VLOOKUP($F794,'Data Mercado'!$A$7:$I$300,9,0)),"ND")</f>
      </c>
      <c r="AC794" s="161" t="str">
        <f>IFERROR(IF($E794="","",IF($AB794&gt;$E794,($E794/$AB794)-1,"")),"")</f>
      </c>
      <c r="AD794" s="159" t="str">
        <f t="shared" si="207"/>
        <v/>
      </c>
    </row>
    <row r="795" spans="1:30" s="162" customFormat="1" ht="19" customHeight="1">
      <c r="A795" s="164"/>
      <c r="B795" s="165"/>
      <c r="C795" s="143"/>
      <c r="D795" s="143"/>
      <c r="E795" s="196"/>
      <c r="F795" s="160"/>
      <c r="G795" s="160" t="str">
        <f>IFERROR(IF($F795="","",VLOOKUP($F795,'Data Mercado'!$A$7:$I$300,2,0)),"ND")</f>
      </c>
      <c r="H795" s="161" t="str">
        <f>IFERROR(IF($E795="","",IF($G795&gt;$E795,($E795/$G795)-1,"")),"")</f>
      </c>
      <c r="I795" s="159" t="str">
        <f t="shared" si="193"/>
        <v/>
      </c>
      <c r="J795" s="160" t="str">
        <f>IFERROR(IF($F795="","",VLOOKUP($F795,'Data Mercado'!$A$7:$I$300,3,0)),"ND")</f>
      </c>
      <c r="K795" s="161" t="str">
        <f>IFERROR(IF($E795="","",IF($J795&gt;$E795,($E795/$J795)-1,"")),"")</f>
      </c>
      <c r="L795" s="159" t="str">
        <f t="shared" si="195"/>
        <v/>
      </c>
      <c r="M795" s="160" t="str">
        <f>IFERROR(IF($F795="","",VLOOKUP($F795,'Data Mercado'!$A$7:$I$300,4,0)),"ND")</f>
      </c>
      <c r="N795" s="161" t="str">
        <f>IFERROR(IF($E795="","",IF($M795&gt;$E795,($E795/$M795)-1,"")),"")</f>
      </c>
      <c r="O795" s="159" t="str">
        <f t="shared" si="197"/>
        <v/>
      </c>
      <c r="P795" s="160" t="str">
        <f>IFERROR(IF($F795="","",VLOOKUP($F795,'Data Mercado'!$A$7:$I$300,5,0)),"ND")</f>
      </c>
      <c r="Q795" s="161" t="str">
        <f>IFERROR(IF($E795="","",IF($P795&gt;$E795,($E795/$P795)-1,"")),"")</f>
      </c>
      <c r="R795" s="159" t="str">
        <f t="shared" si="199"/>
        <v/>
      </c>
      <c r="S795" s="160" t="str">
        <f>IFERROR(IF($F795="","",VLOOKUP($F795,'Data Mercado'!$A$7:$I$300,6,0)),"ND")</f>
      </c>
      <c r="T795" s="161" t="str">
        <f>IFERROR(IF($E795="","",IF($S795&gt;$E795,($E795/$S795)-1,"")),"")</f>
      </c>
      <c r="U795" s="159" t="str">
        <f t="shared" si="201"/>
        <v/>
      </c>
      <c r="V795" s="160" t="str">
        <f>IFERROR(IF($F795="","",VLOOKUP($F795,'Data Mercado'!$A$7:$I$300,7,0)),"ND")</f>
      </c>
      <c r="W795" s="161" t="str">
        <f>IFERROR(IF($E795="","",IF($V795&gt;$E795,($E795/$V795)-1,"")),"")</f>
      </c>
      <c r="X795" s="159" t="str">
        <f t="shared" si="203"/>
        <v/>
      </c>
      <c r="Y795" s="160" t="str">
        <f>IFERROR(IF($F795="","",VLOOKUP($F795,'Data Mercado'!$A$7:$I$300,8,0)),"ND")</f>
      </c>
      <c r="Z795" s="161" t="str">
        <f>IFERROR(IF($E795="","",IF($Y795&gt;$E795,($E795/$Y795)-1,"")),"")</f>
      </c>
      <c r="AA795" s="159" t="str">
        <f t="shared" si="205"/>
        <v/>
      </c>
      <c r="AB795" s="160" t="str">
        <f>IFERROR(IF($F795="","",VLOOKUP($F795,'Data Mercado'!$A$7:$I$300,9,0)),"ND")</f>
      </c>
      <c r="AC795" s="161" t="str">
        <f>IFERROR(IF($E795="","",IF($AB795&gt;$E795,($E795/$AB795)-1,"")),"")</f>
      </c>
      <c r="AD795" s="159" t="str">
        <f t="shared" si="207"/>
        <v/>
      </c>
    </row>
    <row r="796" spans="1:30" s="162" customFormat="1" ht="19" customHeight="1">
      <c r="A796" s="164"/>
      <c r="B796" s="165"/>
      <c r="C796" s="143"/>
      <c r="D796" s="143"/>
      <c r="E796" s="196"/>
      <c r="F796" s="160"/>
      <c r="G796" s="160" t="str">
        <f>IFERROR(IF($F796="","",VLOOKUP($F796,'Data Mercado'!$A$7:$I$300,2,0)),"ND")</f>
      </c>
      <c r="H796" s="161" t="str">
        <f>IFERROR(IF($E796="","",IF($G796&gt;$E796,($E796/$G796)-1,"")),"")</f>
      </c>
      <c r="I796" s="159" t="str">
        <f t="shared" si="193"/>
        <v/>
      </c>
      <c r="J796" s="160" t="str">
        <f>IFERROR(IF($F796="","",VLOOKUP($F796,'Data Mercado'!$A$7:$I$300,3,0)),"ND")</f>
      </c>
      <c r="K796" s="161" t="str">
        <f>IFERROR(IF($E796="","",IF($J796&gt;$E796,($E796/$J796)-1,"")),"")</f>
      </c>
      <c r="L796" s="159" t="str">
        <f t="shared" si="195"/>
        <v/>
      </c>
      <c r="M796" s="160" t="str">
        <f>IFERROR(IF($F796="","",VLOOKUP($F796,'Data Mercado'!$A$7:$I$300,4,0)),"ND")</f>
      </c>
      <c r="N796" s="161" t="str">
        <f>IFERROR(IF($E796="","",IF($M796&gt;$E796,($E796/$M796)-1,"")),"")</f>
      </c>
      <c r="O796" s="159" t="str">
        <f t="shared" si="197"/>
        <v/>
      </c>
      <c r="P796" s="160" t="str">
        <f>IFERROR(IF($F796="","",VLOOKUP($F796,'Data Mercado'!$A$7:$I$300,5,0)),"ND")</f>
      </c>
      <c r="Q796" s="161" t="str">
        <f>IFERROR(IF($E796="","",IF($P796&gt;$E796,($E796/$P796)-1,"")),"")</f>
      </c>
      <c r="R796" s="159" t="str">
        <f t="shared" si="199"/>
        <v/>
      </c>
      <c r="S796" s="160" t="str">
        <f>IFERROR(IF($F796="","",VLOOKUP($F796,'Data Mercado'!$A$7:$I$300,6,0)),"ND")</f>
      </c>
      <c r="T796" s="161" t="str">
        <f>IFERROR(IF($E796="","",IF($S796&gt;$E796,($E796/$S796)-1,"")),"")</f>
      </c>
      <c r="U796" s="159" t="str">
        <f t="shared" si="201"/>
        <v/>
      </c>
      <c r="V796" s="160" t="str">
        <f>IFERROR(IF($F796="","",VLOOKUP($F796,'Data Mercado'!$A$7:$I$300,7,0)),"ND")</f>
      </c>
      <c r="W796" s="161" t="str">
        <f>IFERROR(IF($E796="","",IF($V796&gt;$E796,($E796/$V796)-1,"")),"")</f>
      </c>
      <c r="X796" s="159" t="str">
        <f t="shared" si="203"/>
        <v/>
      </c>
      <c r="Y796" s="160" t="str">
        <f>IFERROR(IF($F796="","",VLOOKUP($F796,'Data Mercado'!$A$7:$I$300,8,0)),"ND")</f>
      </c>
      <c r="Z796" s="161" t="str">
        <f>IFERROR(IF($E796="","",IF($Y796&gt;$E796,($E796/$Y796)-1,"")),"")</f>
      </c>
      <c r="AA796" s="159" t="str">
        <f t="shared" si="205"/>
        <v/>
      </c>
      <c r="AB796" s="160" t="str">
        <f>IFERROR(IF($F796="","",VLOOKUP($F796,'Data Mercado'!$A$7:$I$300,9,0)),"ND")</f>
      </c>
      <c r="AC796" s="161" t="str">
        <f>IFERROR(IF($E796="","",IF($AB796&gt;$E796,($E796/$AB796)-1,"")),"")</f>
      </c>
      <c r="AD796" s="159" t="str">
        <f t="shared" si="207"/>
        <v/>
      </c>
    </row>
    <row r="797" spans="1:30" s="162" customFormat="1" ht="19" customHeight="1">
      <c r="A797" s="164"/>
      <c r="B797" s="165"/>
      <c r="C797" s="143"/>
      <c r="D797" s="143"/>
      <c r="E797" s="196"/>
      <c r="F797" s="160"/>
      <c r="G797" s="160" t="str">
        <f>IFERROR(IF($F797="","",VLOOKUP($F797,'Data Mercado'!$A$7:$I$300,2,0)),"ND")</f>
      </c>
      <c r="H797" s="161" t="str">
        <f>IFERROR(IF($E797="","",IF($G797&gt;$E797,($E797/$G797)-1,"")),"")</f>
      </c>
      <c r="I797" s="159" t="str">
        <f t="shared" si="193"/>
        <v/>
      </c>
      <c r="J797" s="160" t="str">
        <f>IFERROR(IF($F797="","",VLOOKUP($F797,'Data Mercado'!$A$7:$I$300,3,0)),"ND")</f>
      </c>
      <c r="K797" s="161" t="str">
        <f>IFERROR(IF($E797="","",IF($J797&gt;$E797,($E797/$J797)-1,"")),"")</f>
      </c>
      <c r="L797" s="159" t="str">
        <f t="shared" si="195"/>
        <v/>
      </c>
      <c r="M797" s="160" t="str">
        <f>IFERROR(IF($F797="","",VLOOKUP($F797,'Data Mercado'!$A$7:$I$300,4,0)),"ND")</f>
      </c>
      <c r="N797" s="161" t="str">
        <f>IFERROR(IF($E797="","",IF($M797&gt;$E797,($E797/$M797)-1,"")),"")</f>
      </c>
      <c r="O797" s="159" t="str">
        <f t="shared" si="197"/>
        <v/>
      </c>
      <c r="P797" s="160" t="str">
        <f>IFERROR(IF($F797="","",VLOOKUP($F797,'Data Mercado'!$A$7:$I$300,5,0)),"ND")</f>
      </c>
      <c r="Q797" s="161" t="str">
        <f>IFERROR(IF($E797="","",IF($P797&gt;$E797,($E797/$P797)-1,"")),"")</f>
      </c>
      <c r="R797" s="159" t="str">
        <f t="shared" si="199"/>
        <v/>
      </c>
      <c r="S797" s="160" t="str">
        <f>IFERROR(IF($F797="","",VLOOKUP($F797,'Data Mercado'!$A$7:$I$300,6,0)),"ND")</f>
      </c>
      <c r="T797" s="161" t="str">
        <f>IFERROR(IF($E797="","",IF($S797&gt;$E797,($E797/$S797)-1,"")),"")</f>
      </c>
      <c r="U797" s="159" t="str">
        <f t="shared" si="201"/>
        <v/>
      </c>
      <c r="V797" s="160" t="str">
        <f>IFERROR(IF($F797="","",VLOOKUP($F797,'Data Mercado'!$A$7:$I$300,7,0)),"ND")</f>
      </c>
      <c r="W797" s="161" t="str">
        <f>IFERROR(IF($E797="","",IF($V797&gt;$E797,($E797/$V797)-1,"")),"")</f>
      </c>
      <c r="X797" s="159" t="str">
        <f t="shared" si="203"/>
        <v/>
      </c>
      <c r="Y797" s="160" t="str">
        <f>IFERROR(IF($F797="","",VLOOKUP($F797,'Data Mercado'!$A$7:$I$300,8,0)),"ND")</f>
      </c>
      <c r="Z797" s="161" t="str">
        <f>IFERROR(IF($E797="","",IF($Y797&gt;$E797,($E797/$Y797)-1,"")),"")</f>
      </c>
      <c r="AA797" s="159" t="str">
        <f t="shared" si="205"/>
        <v/>
      </c>
      <c r="AB797" s="160" t="str">
        <f>IFERROR(IF($F797="","",VLOOKUP($F797,'Data Mercado'!$A$7:$I$300,9,0)),"ND")</f>
      </c>
      <c r="AC797" s="161" t="str">
        <f>IFERROR(IF($E797="","",IF($AB797&gt;$E797,($E797/$AB797)-1,"")),"")</f>
      </c>
      <c r="AD797" s="159" t="str">
        <f t="shared" si="207"/>
        <v/>
      </c>
    </row>
    <row r="798" spans="1:30" s="162" customFormat="1" ht="19" customHeight="1">
      <c r="A798" s="164"/>
      <c r="B798" s="165"/>
      <c r="C798" s="143"/>
      <c r="D798" s="143"/>
      <c r="E798" s="196"/>
      <c r="F798" s="160"/>
      <c r="G798" s="160" t="str">
        <f>IFERROR(IF($F798="","",VLOOKUP($F798,'Data Mercado'!$A$7:$I$300,2,0)),"ND")</f>
      </c>
      <c r="H798" s="161" t="str">
        <f>IFERROR(IF($E798="","",IF($G798&gt;$E798,($E798/$G798)-1,"")),"")</f>
      </c>
      <c r="I798" s="159" t="str">
        <f t="shared" si="193"/>
        <v/>
      </c>
      <c r="J798" s="160" t="str">
        <f>IFERROR(IF($F798="","",VLOOKUP($F798,'Data Mercado'!$A$7:$I$300,3,0)),"ND")</f>
      </c>
      <c r="K798" s="161" t="str">
        <f>IFERROR(IF($E798="","",IF($J798&gt;$E798,($E798/$J798)-1,"")),"")</f>
      </c>
      <c r="L798" s="159" t="str">
        <f t="shared" si="195"/>
        <v/>
      </c>
      <c r="M798" s="160" t="str">
        <f>IFERROR(IF($F798="","",VLOOKUP($F798,'Data Mercado'!$A$7:$I$300,4,0)),"ND")</f>
      </c>
      <c r="N798" s="161" t="str">
        <f>IFERROR(IF($E798="","",IF($M798&gt;$E798,($E798/$M798)-1,"")),"")</f>
      </c>
      <c r="O798" s="159" t="str">
        <f t="shared" si="197"/>
        <v/>
      </c>
      <c r="P798" s="160" t="str">
        <f>IFERROR(IF($F798="","",VLOOKUP($F798,'Data Mercado'!$A$7:$I$300,5,0)),"ND")</f>
      </c>
      <c r="Q798" s="161" t="str">
        <f>IFERROR(IF($E798="","",IF($P798&gt;$E798,($E798/$P798)-1,"")),"")</f>
      </c>
      <c r="R798" s="159" t="str">
        <f t="shared" si="199"/>
        <v/>
      </c>
      <c r="S798" s="160" t="str">
        <f>IFERROR(IF($F798="","",VLOOKUP($F798,'Data Mercado'!$A$7:$I$300,6,0)),"ND")</f>
      </c>
      <c r="T798" s="161" t="str">
        <f>IFERROR(IF($E798="","",IF($S798&gt;$E798,($E798/$S798)-1,"")),"")</f>
      </c>
      <c r="U798" s="159" t="str">
        <f t="shared" si="201"/>
        <v/>
      </c>
      <c r="V798" s="160" t="str">
        <f>IFERROR(IF($F798="","",VLOOKUP($F798,'Data Mercado'!$A$7:$I$300,7,0)),"ND")</f>
      </c>
      <c r="W798" s="161" t="str">
        <f>IFERROR(IF($E798="","",IF($V798&gt;$E798,($E798/$V798)-1,"")),"")</f>
      </c>
      <c r="X798" s="159" t="str">
        <f t="shared" si="203"/>
        <v/>
      </c>
      <c r="Y798" s="160" t="str">
        <f>IFERROR(IF($F798="","",VLOOKUP($F798,'Data Mercado'!$A$7:$I$300,8,0)),"ND")</f>
      </c>
      <c r="Z798" s="161" t="str">
        <f>IFERROR(IF($E798="","",IF($Y798&gt;$E798,($E798/$Y798)-1,"")),"")</f>
      </c>
      <c r="AA798" s="159" t="str">
        <f t="shared" si="205"/>
        <v/>
      </c>
      <c r="AB798" s="160" t="str">
        <f>IFERROR(IF($F798="","",VLOOKUP($F798,'Data Mercado'!$A$7:$I$300,9,0)),"ND")</f>
      </c>
      <c r="AC798" s="161" t="str">
        <f>IFERROR(IF($E798="","",IF($AB798&gt;$E798,($E798/$AB798)-1,"")),"")</f>
      </c>
      <c r="AD798" s="159" t="str">
        <f t="shared" si="207"/>
        <v/>
      </c>
    </row>
    <row r="799" spans="1:30" s="162" customFormat="1" ht="19" customHeight="1">
      <c r="A799" s="164"/>
      <c r="B799" s="165"/>
      <c r="C799" s="143"/>
      <c r="D799" s="143"/>
      <c r="E799" s="196"/>
      <c r="F799" s="160"/>
      <c r="G799" s="160" t="str">
        <f>IFERROR(IF($F799="","",VLOOKUP($F799,'Data Mercado'!$A$7:$I$300,2,0)),"ND")</f>
      </c>
      <c r="H799" s="161" t="str">
        <f>IFERROR(IF($E799="","",IF($G799&gt;$E799,($E799/$G799)-1,"")),"")</f>
      </c>
      <c r="I799" s="159" t="str">
        <f t="shared" si="193"/>
        <v/>
      </c>
      <c r="J799" s="160" t="str">
        <f>IFERROR(IF($F799="","",VLOOKUP($F799,'Data Mercado'!$A$7:$I$300,3,0)),"ND")</f>
      </c>
      <c r="K799" s="161" t="str">
        <f>IFERROR(IF($E799="","",IF($J799&gt;$E799,($E799/$J799)-1,"")),"")</f>
      </c>
      <c r="L799" s="159" t="str">
        <f t="shared" si="195"/>
        <v/>
      </c>
      <c r="M799" s="160" t="str">
        <f>IFERROR(IF($F799="","",VLOOKUP($F799,'Data Mercado'!$A$7:$I$300,4,0)),"ND")</f>
      </c>
      <c r="N799" s="161" t="str">
        <f>IFERROR(IF($E799="","",IF($M799&gt;$E799,($E799/$M799)-1,"")),"")</f>
      </c>
      <c r="O799" s="159" t="str">
        <f t="shared" si="197"/>
        <v/>
      </c>
      <c r="P799" s="160" t="str">
        <f>IFERROR(IF($F799="","",VLOOKUP($F799,'Data Mercado'!$A$7:$I$300,5,0)),"ND")</f>
      </c>
      <c r="Q799" s="161" t="str">
        <f>IFERROR(IF($E799="","",IF($P799&gt;$E799,($E799/$P799)-1,"")),"")</f>
      </c>
      <c r="R799" s="159" t="str">
        <f t="shared" si="199"/>
        <v/>
      </c>
      <c r="S799" s="160" t="str">
        <f>IFERROR(IF($F799="","",VLOOKUP($F799,'Data Mercado'!$A$7:$I$300,6,0)),"ND")</f>
      </c>
      <c r="T799" s="161" t="str">
        <f>IFERROR(IF($E799="","",IF($S799&gt;$E799,($E799/$S799)-1,"")),"")</f>
      </c>
      <c r="U799" s="159" t="str">
        <f t="shared" si="201"/>
        <v/>
      </c>
      <c r="V799" s="160" t="str">
        <f>IFERROR(IF($F799="","",VLOOKUP($F799,'Data Mercado'!$A$7:$I$300,7,0)),"ND")</f>
      </c>
      <c r="W799" s="161" t="str">
        <f>IFERROR(IF($E799="","",IF($V799&gt;$E799,($E799/$V799)-1,"")),"")</f>
      </c>
      <c r="X799" s="159" t="str">
        <f t="shared" si="203"/>
        <v/>
      </c>
      <c r="Y799" s="160" t="str">
        <f>IFERROR(IF($F799="","",VLOOKUP($F799,'Data Mercado'!$A$7:$I$300,8,0)),"ND")</f>
      </c>
      <c r="Z799" s="161" t="str">
        <f>IFERROR(IF($E799="","",IF($Y799&gt;$E799,($E799/$Y799)-1,"")),"")</f>
      </c>
      <c r="AA799" s="159" t="str">
        <f t="shared" si="205"/>
        <v/>
      </c>
      <c r="AB799" s="160" t="str">
        <f>IFERROR(IF($F799="","",VLOOKUP($F799,'Data Mercado'!$A$7:$I$300,9,0)),"ND")</f>
      </c>
      <c r="AC799" s="161" t="str">
        <f>IFERROR(IF($E799="","",IF($AB799&gt;$E799,($E799/$AB799)-1,"")),"")</f>
      </c>
      <c r="AD799" s="159" t="str">
        <f t="shared" si="207"/>
        <v/>
      </c>
    </row>
    <row r="800" spans="1:30" s="162" customFormat="1" ht="19" customHeight="1">
      <c r="A800" s="164"/>
      <c r="B800" s="165"/>
      <c r="C800" s="143"/>
      <c r="D800" s="143"/>
      <c r="E800" s="196"/>
      <c r="F800" s="160"/>
      <c r="G800" s="160" t="str">
        <f>IFERROR(IF($F800="","",VLOOKUP($F800,'Data Mercado'!$A$7:$I$300,2,0)),"ND")</f>
      </c>
      <c r="H800" s="161" t="str">
        <f>IFERROR(IF($E800="","",IF($G800&gt;$E800,($E800/$G800)-1,"")),"")</f>
      </c>
      <c r="I800" s="159" t="str">
        <f t="shared" si="193"/>
        <v/>
      </c>
      <c r="J800" s="160" t="str">
        <f>IFERROR(IF($F800="","",VLOOKUP($F800,'Data Mercado'!$A$7:$I$300,3,0)),"ND")</f>
      </c>
      <c r="K800" s="161" t="str">
        <f>IFERROR(IF($E800="","",IF($J800&gt;$E800,($E800/$J800)-1,"")),"")</f>
      </c>
      <c r="L800" s="159" t="str">
        <f t="shared" si="195"/>
        <v/>
      </c>
      <c r="M800" s="160" t="str">
        <f>IFERROR(IF($F800="","",VLOOKUP($F800,'Data Mercado'!$A$7:$I$300,4,0)),"ND")</f>
      </c>
      <c r="N800" s="161" t="str">
        <f>IFERROR(IF($E800="","",IF($M800&gt;$E800,($E800/$M800)-1,"")),"")</f>
      </c>
      <c r="O800" s="159" t="str">
        <f t="shared" si="197"/>
        <v/>
      </c>
      <c r="P800" s="160" t="str">
        <f>IFERROR(IF($F800="","",VLOOKUP($F800,'Data Mercado'!$A$7:$I$300,5,0)),"ND")</f>
      </c>
      <c r="Q800" s="161" t="str">
        <f>IFERROR(IF($E800="","",IF($P800&gt;$E800,($E800/$P800)-1,"")),"")</f>
      </c>
      <c r="R800" s="159" t="str">
        <f t="shared" si="199"/>
        <v/>
      </c>
      <c r="S800" s="160" t="str">
        <f>IFERROR(IF($F800="","",VLOOKUP($F800,'Data Mercado'!$A$7:$I$300,6,0)),"ND")</f>
      </c>
      <c r="T800" s="161" t="str">
        <f>IFERROR(IF($E800="","",IF($S800&gt;$E800,($E800/$S800)-1,"")),"")</f>
      </c>
      <c r="U800" s="159" t="str">
        <f t="shared" si="201"/>
        <v/>
      </c>
      <c r="V800" s="160" t="str">
        <f>IFERROR(IF($F800="","",VLOOKUP($F800,'Data Mercado'!$A$7:$I$300,7,0)),"ND")</f>
      </c>
      <c r="W800" s="161" t="str">
        <f>IFERROR(IF($E800="","",IF($V800&gt;$E800,($E800/$V800)-1,"")),"")</f>
      </c>
      <c r="X800" s="159" t="str">
        <f t="shared" si="203"/>
        <v/>
      </c>
      <c r="Y800" s="160" t="str">
        <f>IFERROR(IF($F800="","",VLOOKUP($F800,'Data Mercado'!$A$7:$I$300,8,0)),"ND")</f>
      </c>
      <c r="Z800" s="161" t="str">
        <f>IFERROR(IF($E800="","",IF($Y800&gt;$E800,($E800/$Y800)-1,"")),"")</f>
      </c>
      <c r="AA800" s="159" t="str">
        <f t="shared" si="205"/>
        <v/>
      </c>
      <c r="AB800" s="160" t="str">
        <f>IFERROR(IF($F800="","",VLOOKUP($F800,'Data Mercado'!$A$7:$I$300,9,0)),"ND")</f>
      </c>
      <c r="AC800" s="161" t="str">
        <f>IFERROR(IF($E800="","",IF($AB800&gt;$E800,($E800/$AB800)-1,"")),"")</f>
      </c>
      <c r="AD800" s="159" t="str">
        <f t="shared" si="207"/>
        <v/>
      </c>
    </row>
    <row r="801" spans="1:30" s="162" customFormat="1" ht="19" customHeight="1">
      <c r="A801" s="164"/>
      <c r="B801" s="165"/>
      <c r="C801" s="143"/>
      <c r="D801" s="143"/>
      <c r="E801" s="196"/>
      <c r="F801" s="160"/>
      <c r="G801" s="160" t="str">
        <f>IFERROR(IF($F801="","",VLOOKUP($F801,'Data Mercado'!$A$7:$I$300,2,0)),"ND")</f>
      </c>
      <c r="H801" s="161" t="str">
        <f>IFERROR(IF($E801="","",IF($G801&gt;$E801,($E801/$G801)-1,"")),"")</f>
      </c>
      <c r="I801" s="159" t="str">
        <f t="shared" si="193"/>
        <v/>
      </c>
      <c r="J801" s="160" t="str">
        <f>IFERROR(IF($F801="","",VLOOKUP($F801,'Data Mercado'!$A$7:$I$300,3,0)),"ND")</f>
      </c>
      <c r="K801" s="161" t="str">
        <f>IFERROR(IF($E801="","",IF($J801&gt;$E801,($E801/$J801)-1,"")),"")</f>
      </c>
      <c r="L801" s="159" t="str">
        <f t="shared" si="195"/>
        <v/>
      </c>
      <c r="M801" s="160" t="str">
        <f>IFERROR(IF($F801="","",VLOOKUP($F801,'Data Mercado'!$A$7:$I$300,4,0)),"ND")</f>
      </c>
      <c r="N801" s="161" t="str">
        <f>IFERROR(IF($E801="","",IF($M801&gt;$E801,($E801/$M801)-1,"")),"")</f>
      </c>
      <c r="O801" s="159" t="str">
        <f t="shared" si="197"/>
        <v/>
      </c>
      <c r="P801" s="160" t="str">
        <f>IFERROR(IF($F801="","",VLOOKUP($F801,'Data Mercado'!$A$7:$I$300,5,0)),"ND")</f>
      </c>
      <c r="Q801" s="161" t="str">
        <f>IFERROR(IF($E801="","",IF($P801&gt;$E801,($E801/$P801)-1,"")),"")</f>
      </c>
      <c r="R801" s="159" t="str">
        <f t="shared" si="199"/>
        <v/>
      </c>
      <c r="S801" s="160" t="str">
        <f>IFERROR(IF($F801="","",VLOOKUP($F801,'Data Mercado'!$A$7:$I$300,6,0)),"ND")</f>
      </c>
      <c r="T801" s="161" t="str">
        <f>IFERROR(IF($E801="","",IF($S801&gt;$E801,($E801/$S801)-1,"")),"")</f>
      </c>
      <c r="U801" s="159" t="str">
        <f t="shared" si="201"/>
        <v/>
      </c>
      <c r="V801" s="160" t="str">
        <f>IFERROR(IF($F801="","",VLOOKUP($F801,'Data Mercado'!$A$7:$I$300,7,0)),"ND")</f>
      </c>
      <c r="W801" s="161" t="str">
        <f>IFERROR(IF($E801="","",IF($V801&gt;$E801,($E801/$V801)-1,"")),"")</f>
      </c>
      <c r="X801" s="159" t="str">
        <f t="shared" si="203"/>
        <v/>
      </c>
      <c r="Y801" s="160" t="str">
        <f>IFERROR(IF($F801="","",VLOOKUP($F801,'Data Mercado'!$A$7:$I$300,8,0)),"ND")</f>
      </c>
      <c r="Z801" s="161" t="str">
        <f>IFERROR(IF($E801="","",IF($Y801&gt;$E801,($E801/$Y801)-1,"")),"")</f>
      </c>
      <c r="AA801" s="159" t="str">
        <f t="shared" si="205"/>
        <v/>
      </c>
      <c r="AB801" s="160" t="str">
        <f>IFERROR(IF($F801="","",VLOOKUP($F801,'Data Mercado'!$A$7:$I$300,9,0)),"ND")</f>
      </c>
      <c r="AC801" s="161" t="str">
        <f>IFERROR(IF($E801="","",IF($AB801&gt;$E801,($E801/$AB801)-1,"")),"")</f>
      </c>
      <c r="AD801" s="159" t="str">
        <f t="shared" si="207"/>
        <v/>
      </c>
    </row>
    <row r="802" spans="1:30" s="162" customFormat="1" ht="19" customHeight="1">
      <c r="A802" s="164"/>
      <c r="B802" s="165"/>
      <c r="C802" s="143"/>
      <c r="D802" s="143"/>
      <c r="E802" s="196"/>
      <c r="F802" s="160"/>
      <c r="G802" s="160" t="str">
        <f>IFERROR(IF($F802="","",VLOOKUP($F802,'Data Mercado'!$A$7:$I$300,2,0)),"ND")</f>
      </c>
      <c r="H802" s="161" t="str">
        <f>IFERROR(IF($E802="","",IF($G802&gt;$E802,($E802/$G802)-1,"")),"")</f>
      </c>
      <c r="I802" s="159" t="str">
        <f t="shared" si="193"/>
        <v/>
      </c>
      <c r="J802" s="160" t="str">
        <f>IFERROR(IF($F802="","",VLOOKUP($F802,'Data Mercado'!$A$7:$I$300,3,0)),"ND")</f>
      </c>
      <c r="K802" s="161" t="str">
        <f>IFERROR(IF($E802="","",IF($J802&gt;$E802,($E802/$J802)-1,"")),"")</f>
      </c>
      <c r="L802" s="159" t="str">
        <f t="shared" si="195"/>
        <v/>
      </c>
      <c r="M802" s="160" t="str">
        <f>IFERROR(IF($F802="","",VLOOKUP($F802,'Data Mercado'!$A$7:$I$300,4,0)),"ND")</f>
      </c>
      <c r="N802" s="161" t="str">
        <f>IFERROR(IF($E802="","",IF($M802&gt;$E802,($E802/$M802)-1,"")),"")</f>
      </c>
      <c r="O802" s="159" t="str">
        <f t="shared" si="197"/>
        <v/>
      </c>
      <c r="P802" s="160" t="str">
        <f>IFERROR(IF($F802="","",VLOOKUP($F802,'Data Mercado'!$A$7:$I$300,5,0)),"ND")</f>
      </c>
      <c r="Q802" s="161" t="str">
        <f>IFERROR(IF($E802="","",IF($P802&gt;$E802,($E802/$P802)-1,"")),"")</f>
      </c>
      <c r="R802" s="159" t="str">
        <f t="shared" si="199"/>
        <v/>
      </c>
      <c r="S802" s="160" t="str">
        <f>IFERROR(IF($F802="","",VLOOKUP($F802,'Data Mercado'!$A$7:$I$300,6,0)),"ND")</f>
      </c>
      <c r="T802" s="161" t="str">
        <f>IFERROR(IF($E802="","",IF($S802&gt;$E802,($E802/$S802)-1,"")),"")</f>
      </c>
      <c r="U802" s="159" t="str">
        <f t="shared" si="201"/>
        <v/>
      </c>
      <c r="V802" s="160" t="str">
        <f>IFERROR(IF($F802="","",VLOOKUP($F802,'Data Mercado'!$A$7:$I$300,7,0)),"ND")</f>
      </c>
      <c r="W802" s="161" t="str">
        <f>IFERROR(IF($E802="","",IF($V802&gt;$E802,($E802/$V802)-1,"")),"")</f>
      </c>
      <c r="X802" s="159" t="str">
        <f t="shared" si="203"/>
        <v/>
      </c>
      <c r="Y802" s="160" t="str">
        <f>IFERROR(IF($F802="","",VLOOKUP($F802,'Data Mercado'!$A$7:$I$300,8,0)),"ND")</f>
      </c>
      <c r="Z802" s="161" t="str">
        <f>IFERROR(IF($E802="","",IF($Y802&gt;$E802,($E802/$Y802)-1,"")),"")</f>
      </c>
      <c r="AA802" s="159" t="str">
        <f t="shared" si="205"/>
        <v/>
      </c>
      <c r="AB802" s="160" t="str">
        <f>IFERROR(IF($F802="","",VLOOKUP($F802,'Data Mercado'!$A$7:$I$300,9,0)),"ND")</f>
      </c>
      <c r="AC802" s="161" t="str">
        <f>IFERROR(IF($E802="","",IF($AB802&gt;$E802,($E802/$AB802)-1,"")),"")</f>
      </c>
      <c r="AD802" s="159" t="str">
        <f t="shared" si="207"/>
        <v/>
      </c>
    </row>
    <row r="803" spans="1:30" s="162" customFormat="1" ht="19" customHeight="1">
      <c r="A803" s="164"/>
      <c r="B803" s="165"/>
      <c r="C803" s="143"/>
      <c r="D803" s="143"/>
      <c r="E803" s="196"/>
      <c r="F803" s="160"/>
      <c r="G803" s="160" t="str">
        <f>IFERROR(IF($F803="","",VLOOKUP($F803,'Data Mercado'!$A$7:$I$300,2,0)),"ND")</f>
      </c>
      <c r="H803" s="161" t="str">
        <f>IFERROR(IF($E803="","",IF($G803&gt;$E803,($E803/$G803)-1,"")),"")</f>
      </c>
      <c r="I803" s="159" t="str">
        <f t="shared" si="193"/>
        <v/>
      </c>
      <c r="J803" s="160" t="str">
        <f>IFERROR(IF($F803="","",VLOOKUP($F803,'Data Mercado'!$A$7:$I$300,3,0)),"ND")</f>
      </c>
      <c r="K803" s="161" t="str">
        <f>IFERROR(IF($E803="","",IF($J803&gt;$E803,($E803/$J803)-1,"")),"")</f>
      </c>
      <c r="L803" s="159" t="str">
        <f t="shared" si="195"/>
        <v/>
      </c>
      <c r="M803" s="160" t="str">
        <f>IFERROR(IF($F803="","",VLOOKUP($F803,'Data Mercado'!$A$7:$I$300,4,0)),"ND")</f>
      </c>
      <c r="N803" s="161" t="str">
        <f>IFERROR(IF($E803="","",IF($M803&gt;$E803,($E803/$M803)-1,"")),"")</f>
      </c>
      <c r="O803" s="159" t="str">
        <f t="shared" si="197"/>
        <v/>
      </c>
      <c r="P803" s="160" t="str">
        <f>IFERROR(IF($F803="","",VLOOKUP($F803,'Data Mercado'!$A$7:$I$300,5,0)),"ND")</f>
      </c>
      <c r="Q803" s="161" t="str">
        <f>IFERROR(IF($E803="","",IF($P803&gt;$E803,($E803/$P803)-1,"")),"")</f>
      </c>
      <c r="R803" s="159" t="str">
        <f t="shared" si="199"/>
        <v/>
      </c>
      <c r="S803" s="160" t="str">
        <f>IFERROR(IF($F803="","",VLOOKUP($F803,'Data Mercado'!$A$7:$I$300,6,0)),"ND")</f>
      </c>
      <c r="T803" s="161" t="str">
        <f>IFERROR(IF($E803="","",IF($S803&gt;$E803,($E803/$S803)-1,"")),"")</f>
      </c>
      <c r="U803" s="159" t="str">
        <f t="shared" si="201"/>
        <v/>
      </c>
      <c r="V803" s="160" t="str">
        <f>IFERROR(IF($F803="","",VLOOKUP($F803,'Data Mercado'!$A$7:$I$300,7,0)),"ND")</f>
      </c>
      <c r="W803" s="161" t="str">
        <f>IFERROR(IF($E803="","",IF($V803&gt;$E803,($E803/$V803)-1,"")),"")</f>
      </c>
      <c r="X803" s="159" t="str">
        <f t="shared" si="203"/>
        <v/>
      </c>
      <c r="Y803" s="160" t="str">
        <f>IFERROR(IF($F803="","",VLOOKUP($F803,'Data Mercado'!$A$7:$I$300,8,0)),"ND")</f>
      </c>
      <c r="Z803" s="161" t="str">
        <f>IFERROR(IF($E803="","",IF($Y803&gt;$E803,($E803/$Y803)-1,"")),"")</f>
      </c>
      <c r="AA803" s="159" t="str">
        <f t="shared" si="205"/>
        <v/>
      </c>
      <c r="AB803" s="160" t="str">
        <f>IFERROR(IF($F803="","",VLOOKUP($F803,'Data Mercado'!$A$7:$I$300,9,0)),"ND")</f>
      </c>
      <c r="AC803" s="161" t="str">
        <f>IFERROR(IF($E803="","",IF($AB803&gt;$E803,($E803/$AB803)-1,"")),"")</f>
      </c>
      <c r="AD803" s="159" t="str">
        <f t="shared" si="207"/>
        <v/>
      </c>
    </row>
    <row r="804" spans="1:30" s="162" customFormat="1" ht="19" customHeight="1">
      <c r="A804" s="164"/>
      <c r="B804" s="165"/>
      <c r="C804" s="143"/>
      <c r="D804" s="143"/>
      <c r="E804" s="196"/>
      <c r="F804" s="160"/>
      <c r="G804" s="160" t="str">
        <f>IFERROR(IF($F804="","",VLOOKUP($F804,'Data Mercado'!$A$7:$I$300,2,0)),"ND")</f>
      </c>
      <c r="H804" s="161" t="str">
        <f>IFERROR(IF($E804="","",IF($G804&gt;$E804,($E804/$G804)-1,"")),"")</f>
      </c>
      <c r="I804" s="159" t="str">
        <f t="shared" si="193"/>
        <v/>
      </c>
      <c r="J804" s="160" t="str">
        <f>IFERROR(IF($F804="","",VLOOKUP($F804,'Data Mercado'!$A$7:$I$300,3,0)),"ND")</f>
      </c>
      <c r="K804" s="161" t="str">
        <f>IFERROR(IF($E804="","",IF($J804&gt;$E804,($E804/$J804)-1,"")),"")</f>
      </c>
      <c r="L804" s="159" t="str">
        <f t="shared" si="195"/>
        <v/>
      </c>
      <c r="M804" s="160" t="str">
        <f>IFERROR(IF($F804="","",VLOOKUP($F804,'Data Mercado'!$A$7:$I$300,4,0)),"ND")</f>
      </c>
      <c r="N804" s="161" t="str">
        <f>IFERROR(IF($E804="","",IF($M804&gt;$E804,($E804/$M804)-1,"")),"")</f>
      </c>
      <c r="O804" s="159" t="str">
        <f t="shared" si="197"/>
        <v/>
      </c>
      <c r="P804" s="160" t="str">
        <f>IFERROR(IF($F804="","",VLOOKUP($F804,'Data Mercado'!$A$7:$I$300,5,0)),"ND")</f>
      </c>
      <c r="Q804" s="161" t="str">
        <f>IFERROR(IF($E804="","",IF($P804&gt;$E804,($E804/$P804)-1,"")),"")</f>
      </c>
      <c r="R804" s="159" t="str">
        <f t="shared" si="199"/>
        <v/>
      </c>
      <c r="S804" s="160" t="str">
        <f>IFERROR(IF($F804="","",VLOOKUP($F804,'Data Mercado'!$A$7:$I$300,6,0)),"ND")</f>
      </c>
      <c r="T804" s="161" t="str">
        <f>IFERROR(IF($E804="","",IF($S804&gt;$E804,($E804/$S804)-1,"")),"")</f>
      </c>
      <c r="U804" s="159" t="str">
        <f t="shared" si="201"/>
        <v/>
      </c>
      <c r="V804" s="160" t="str">
        <f>IFERROR(IF($F804="","",VLOOKUP($F804,'Data Mercado'!$A$7:$I$300,7,0)),"ND")</f>
      </c>
      <c r="W804" s="161" t="str">
        <f>IFERROR(IF($E804="","",IF($V804&gt;$E804,($E804/$V804)-1,"")),"")</f>
      </c>
      <c r="X804" s="159" t="str">
        <f t="shared" si="203"/>
        <v/>
      </c>
      <c r="Y804" s="160" t="str">
        <f>IFERROR(IF($F804="","",VLOOKUP($F804,'Data Mercado'!$A$7:$I$300,8,0)),"ND")</f>
      </c>
      <c r="Z804" s="161" t="str">
        <f>IFERROR(IF($E804="","",IF($Y804&gt;$E804,($E804/$Y804)-1,"")),"")</f>
      </c>
      <c r="AA804" s="159" t="str">
        <f t="shared" si="205"/>
        <v/>
      </c>
      <c r="AB804" s="160" t="str">
        <f>IFERROR(IF($F804="","",VLOOKUP($F804,'Data Mercado'!$A$7:$I$300,9,0)),"ND")</f>
      </c>
      <c r="AC804" s="161" t="str">
        <f>IFERROR(IF($E804="","",IF($AB804&gt;$E804,($E804/$AB804)-1,"")),"")</f>
      </c>
      <c r="AD804" s="159" t="str">
        <f t="shared" si="207"/>
        <v/>
      </c>
    </row>
    <row r="805" spans="1:30" s="162" customFormat="1" ht="19" customHeight="1">
      <c r="A805" s="164"/>
      <c r="B805" s="165"/>
      <c r="C805" s="143"/>
      <c r="D805" s="143"/>
      <c r="E805" s="196"/>
      <c r="F805" s="160"/>
      <c r="G805" s="160" t="str">
        <f>IFERROR(IF($F805="","",VLOOKUP($F805,'Data Mercado'!$A$7:$I$300,2,0)),"ND")</f>
      </c>
      <c r="H805" s="161" t="str">
        <f>IFERROR(IF($E805="","",IF($G805&gt;$E805,($E805/$G805)-1,"")),"")</f>
      </c>
      <c r="I805" s="159" t="str">
        <f t="shared" si="193"/>
        <v/>
      </c>
      <c r="J805" s="160" t="str">
        <f>IFERROR(IF($F805="","",VLOOKUP($F805,'Data Mercado'!$A$7:$I$300,3,0)),"ND")</f>
      </c>
      <c r="K805" s="161" t="str">
        <f>IFERROR(IF($E805="","",IF($J805&gt;$E805,($E805/$J805)-1,"")),"")</f>
      </c>
      <c r="L805" s="159" t="str">
        <f t="shared" si="195"/>
        <v/>
      </c>
      <c r="M805" s="160" t="str">
        <f>IFERROR(IF($F805="","",VLOOKUP($F805,'Data Mercado'!$A$7:$I$300,4,0)),"ND")</f>
      </c>
      <c r="N805" s="161" t="str">
        <f>IFERROR(IF($E805="","",IF($M805&gt;$E805,($E805/$M805)-1,"")),"")</f>
      </c>
      <c r="O805" s="159" t="str">
        <f t="shared" si="197"/>
        <v/>
      </c>
      <c r="P805" s="160" t="str">
        <f>IFERROR(IF($F805="","",VLOOKUP($F805,'Data Mercado'!$A$7:$I$300,5,0)),"ND")</f>
      </c>
      <c r="Q805" s="161" t="str">
        <f>IFERROR(IF($E805="","",IF($P805&gt;$E805,($E805/$P805)-1,"")),"")</f>
      </c>
      <c r="R805" s="159" t="str">
        <f t="shared" si="199"/>
        <v/>
      </c>
      <c r="S805" s="160" t="str">
        <f>IFERROR(IF($F805="","",VLOOKUP($F805,'Data Mercado'!$A$7:$I$300,6,0)),"ND")</f>
      </c>
      <c r="T805" s="161" t="str">
        <f>IFERROR(IF($E805="","",IF($S805&gt;$E805,($E805/$S805)-1,"")),"")</f>
      </c>
      <c r="U805" s="159" t="str">
        <f t="shared" si="201"/>
        <v/>
      </c>
      <c r="V805" s="160" t="str">
        <f>IFERROR(IF($F805="","",VLOOKUP($F805,'Data Mercado'!$A$7:$I$300,7,0)),"ND")</f>
      </c>
      <c r="W805" s="161" t="str">
        <f>IFERROR(IF($E805="","",IF($V805&gt;$E805,($E805/$V805)-1,"")),"")</f>
      </c>
      <c r="X805" s="159" t="str">
        <f t="shared" si="203"/>
        <v/>
      </c>
      <c r="Y805" s="160" t="str">
        <f>IFERROR(IF($F805="","",VLOOKUP($F805,'Data Mercado'!$A$7:$I$300,8,0)),"ND")</f>
      </c>
      <c r="Z805" s="161" t="str">
        <f>IFERROR(IF($E805="","",IF($Y805&gt;$E805,($E805/$Y805)-1,"")),"")</f>
      </c>
      <c r="AA805" s="159" t="str">
        <f t="shared" si="205"/>
        <v/>
      </c>
      <c r="AB805" s="160" t="str">
        <f>IFERROR(IF($F805="","",VLOOKUP($F805,'Data Mercado'!$A$7:$I$300,9,0)),"ND")</f>
      </c>
      <c r="AC805" s="161" t="str">
        <f>IFERROR(IF($E805="","",IF($AB805&gt;$E805,($E805/$AB805)-1,"")),"")</f>
      </c>
      <c r="AD805" s="159" t="str">
        <f t="shared" si="207"/>
        <v/>
      </c>
    </row>
    <row r="806" spans="1:30" s="162" customFormat="1" ht="19" customHeight="1">
      <c r="A806" s="164"/>
      <c r="B806" s="165"/>
      <c r="C806" s="143"/>
      <c r="D806" s="143"/>
      <c r="E806" s="196"/>
      <c r="F806" s="160"/>
      <c r="G806" s="160" t="str">
        <f>IFERROR(IF($F806="","",VLOOKUP($F806,'Data Mercado'!$A$7:$I$300,2,0)),"ND")</f>
      </c>
      <c r="H806" s="161" t="str">
        <f>IFERROR(IF($E806="","",IF($G806&gt;$E806,($E806/$G806)-1,"")),"")</f>
      </c>
      <c r="I806" s="159" t="str">
        <f t="shared" si="193"/>
        <v/>
      </c>
      <c r="J806" s="160" t="str">
        <f>IFERROR(IF($F806="","",VLOOKUP($F806,'Data Mercado'!$A$7:$I$300,3,0)),"ND")</f>
      </c>
      <c r="K806" s="161" t="str">
        <f>IFERROR(IF($E806="","",IF($J806&gt;$E806,($E806/$J806)-1,"")),"")</f>
      </c>
      <c r="L806" s="159" t="str">
        <f t="shared" si="195"/>
        <v/>
      </c>
      <c r="M806" s="160" t="str">
        <f>IFERROR(IF($F806="","",VLOOKUP($F806,'Data Mercado'!$A$7:$I$300,4,0)),"ND")</f>
      </c>
      <c r="N806" s="161" t="str">
        <f>IFERROR(IF($E806="","",IF($M806&gt;$E806,($E806/$M806)-1,"")),"")</f>
      </c>
      <c r="O806" s="159" t="str">
        <f t="shared" si="197"/>
        <v/>
      </c>
      <c r="P806" s="160" t="str">
        <f>IFERROR(IF($F806="","",VLOOKUP($F806,'Data Mercado'!$A$7:$I$300,5,0)),"ND")</f>
      </c>
      <c r="Q806" s="161" t="str">
        <f>IFERROR(IF($E806="","",IF($P806&gt;$E806,($E806/$P806)-1,"")),"")</f>
      </c>
      <c r="R806" s="159" t="str">
        <f t="shared" si="199"/>
        <v/>
      </c>
      <c r="S806" s="160" t="str">
        <f>IFERROR(IF($F806="","",VLOOKUP($F806,'Data Mercado'!$A$7:$I$300,6,0)),"ND")</f>
      </c>
      <c r="T806" s="161" t="str">
        <f>IFERROR(IF($E806="","",IF($S806&gt;$E806,($E806/$S806)-1,"")),"")</f>
      </c>
      <c r="U806" s="159" t="str">
        <f t="shared" si="201"/>
        <v/>
      </c>
      <c r="V806" s="160" t="str">
        <f>IFERROR(IF($F806="","",VLOOKUP($F806,'Data Mercado'!$A$7:$I$300,7,0)),"ND")</f>
      </c>
      <c r="W806" s="161" t="str">
        <f>IFERROR(IF($E806="","",IF($V806&gt;$E806,($E806/$V806)-1,"")),"")</f>
      </c>
      <c r="X806" s="159" t="str">
        <f t="shared" si="203"/>
        <v/>
      </c>
      <c r="Y806" s="160" t="str">
        <f>IFERROR(IF($F806="","",VLOOKUP($F806,'Data Mercado'!$A$7:$I$300,8,0)),"ND")</f>
      </c>
      <c r="Z806" s="161" t="str">
        <f>IFERROR(IF($E806="","",IF($Y806&gt;$E806,($E806/$Y806)-1,"")),"")</f>
      </c>
      <c r="AA806" s="159" t="str">
        <f t="shared" si="205"/>
        <v/>
      </c>
      <c r="AB806" s="160" t="str">
        <f>IFERROR(IF($F806="","",VLOOKUP($F806,'Data Mercado'!$A$7:$I$300,9,0)),"ND")</f>
      </c>
      <c r="AC806" s="161" t="str">
        <f>IFERROR(IF($E806="","",IF($AB806&gt;$E806,($E806/$AB806)-1,"")),"")</f>
      </c>
      <c r="AD806" s="159" t="str">
        <f t="shared" si="207"/>
        <v/>
      </c>
    </row>
    <row r="807" spans="1:30" s="162" customFormat="1" ht="19" customHeight="1">
      <c r="A807" s="164"/>
      <c r="B807" s="165"/>
      <c r="C807" s="143"/>
      <c r="D807" s="143"/>
      <c r="E807" s="196"/>
      <c r="F807" s="160"/>
      <c r="G807" s="160" t="str">
        <f>IFERROR(IF($F807="","",VLOOKUP($F807,'Data Mercado'!$A$7:$I$300,2,0)),"ND")</f>
      </c>
      <c r="H807" s="161" t="str">
        <f>IFERROR(IF($E807="","",IF($G807&gt;$E807,($E807/$G807)-1,"")),"")</f>
      </c>
      <c r="I807" s="159" t="str">
        <f t="shared" si="193"/>
        <v/>
      </c>
      <c r="J807" s="160" t="str">
        <f>IFERROR(IF($F807="","",VLOOKUP($F807,'Data Mercado'!$A$7:$I$300,3,0)),"ND")</f>
      </c>
      <c r="K807" s="161" t="str">
        <f>IFERROR(IF($E807="","",IF($J807&gt;$E807,($E807/$J807)-1,"")),"")</f>
      </c>
      <c r="L807" s="159" t="str">
        <f t="shared" si="195"/>
        <v/>
      </c>
      <c r="M807" s="160" t="str">
        <f>IFERROR(IF($F807="","",VLOOKUP($F807,'Data Mercado'!$A$7:$I$300,4,0)),"ND")</f>
      </c>
      <c r="N807" s="161" t="str">
        <f>IFERROR(IF($E807="","",IF($M807&gt;$E807,($E807/$M807)-1,"")),"")</f>
      </c>
      <c r="O807" s="159" t="str">
        <f t="shared" si="197"/>
        <v/>
      </c>
      <c r="P807" s="160" t="str">
        <f>IFERROR(IF($F807="","",VLOOKUP($F807,'Data Mercado'!$A$7:$I$300,5,0)),"ND")</f>
      </c>
      <c r="Q807" s="161" t="str">
        <f>IFERROR(IF($E807="","",IF($P807&gt;$E807,($E807/$P807)-1,"")),"")</f>
      </c>
      <c r="R807" s="159" t="str">
        <f t="shared" si="199"/>
        <v/>
      </c>
      <c r="S807" s="160" t="str">
        <f>IFERROR(IF($F807="","",VLOOKUP($F807,'Data Mercado'!$A$7:$I$300,6,0)),"ND")</f>
      </c>
      <c r="T807" s="161" t="str">
        <f>IFERROR(IF($E807="","",IF($S807&gt;$E807,($E807/$S807)-1,"")),"")</f>
      </c>
      <c r="U807" s="159" t="str">
        <f t="shared" si="201"/>
        <v/>
      </c>
      <c r="V807" s="160" t="str">
        <f>IFERROR(IF($F807="","",VLOOKUP($F807,'Data Mercado'!$A$7:$I$300,7,0)),"ND")</f>
      </c>
      <c r="W807" s="161" t="str">
        <f>IFERROR(IF($E807="","",IF($V807&gt;$E807,($E807/$V807)-1,"")),"")</f>
      </c>
      <c r="X807" s="159" t="str">
        <f t="shared" si="203"/>
        <v/>
      </c>
      <c r="Y807" s="160" t="str">
        <f>IFERROR(IF($F807="","",VLOOKUP($F807,'Data Mercado'!$A$7:$I$300,8,0)),"ND")</f>
      </c>
      <c r="Z807" s="161" t="str">
        <f>IFERROR(IF($E807="","",IF($Y807&gt;$E807,($E807/$Y807)-1,"")),"")</f>
      </c>
      <c r="AA807" s="159" t="str">
        <f t="shared" si="205"/>
        <v/>
      </c>
      <c r="AB807" s="160" t="str">
        <f>IFERROR(IF($F807="","",VLOOKUP($F807,'Data Mercado'!$A$7:$I$300,9,0)),"ND")</f>
      </c>
      <c r="AC807" s="161" t="str">
        <f>IFERROR(IF($E807="","",IF($AB807&gt;$E807,($E807/$AB807)-1,"")),"")</f>
      </c>
      <c r="AD807" s="159" t="str">
        <f t="shared" si="207"/>
        <v/>
      </c>
    </row>
    <row r="808" spans="1:30" s="162" customFormat="1" ht="19" customHeight="1">
      <c r="A808" s="164"/>
      <c r="B808" s="165"/>
      <c r="C808" s="143"/>
      <c r="D808" s="143"/>
      <c r="E808" s="196"/>
      <c r="F808" s="160"/>
      <c r="G808" s="160" t="str">
        <f>IFERROR(IF($F808="","",VLOOKUP($F808,'Data Mercado'!$A$7:$I$300,2,0)),"ND")</f>
      </c>
      <c r="H808" s="161" t="str">
        <f>IFERROR(IF($E808="","",IF($G808&gt;$E808,($E808/$G808)-1,"")),"")</f>
      </c>
      <c r="I808" s="159" t="str">
        <f t="shared" si="193"/>
        <v/>
      </c>
      <c r="J808" s="160" t="str">
        <f>IFERROR(IF($F808="","",VLOOKUP($F808,'Data Mercado'!$A$7:$I$300,3,0)),"ND")</f>
      </c>
      <c r="K808" s="161" t="str">
        <f>IFERROR(IF($E808="","",IF($J808&gt;$E808,($E808/$J808)-1,"")),"")</f>
      </c>
      <c r="L808" s="159" t="str">
        <f t="shared" si="195"/>
        <v/>
      </c>
      <c r="M808" s="160" t="str">
        <f>IFERROR(IF($F808="","",VLOOKUP($F808,'Data Mercado'!$A$7:$I$300,4,0)),"ND")</f>
      </c>
      <c r="N808" s="161" t="str">
        <f>IFERROR(IF($E808="","",IF($M808&gt;$E808,($E808/$M808)-1,"")),"")</f>
      </c>
      <c r="O808" s="159" t="str">
        <f t="shared" si="197"/>
        <v/>
      </c>
      <c r="P808" s="160" t="str">
        <f>IFERROR(IF($F808="","",VLOOKUP($F808,'Data Mercado'!$A$7:$I$300,5,0)),"ND")</f>
      </c>
      <c r="Q808" s="161" t="str">
        <f>IFERROR(IF($E808="","",IF($P808&gt;$E808,($E808/$P808)-1,"")),"")</f>
      </c>
      <c r="R808" s="159" t="str">
        <f t="shared" si="199"/>
        <v/>
      </c>
      <c r="S808" s="160" t="str">
        <f>IFERROR(IF($F808="","",VLOOKUP($F808,'Data Mercado'!$A$7:$I$300,6,0)),"ND")</f>
      </c>
      <c r="T808" s="161" t="str">
        <f>IFERROR(IF($E808="","",IF($S808&gt;$E808,($E808/$S808)-1,"")),"")</f>
      </c>
      <c r="U808" s="159" t="str">
        <f t="shared" si="201"/>
        <v/>
      </c>
      <c r="V808" s="160" t="str">
        <f>IFERROR(IF($F808="","",VLOOKUP($F808,'Data Mercado'!$A$7:$I$300,7,0)),"ND")</f>
      </c>
      <c r="W808" s="161" t="str">
        <f>IFERROR(IF($E808="","",IF($V808&gt;$E808,($E808/$V808)-1,"")),"")</f>
      </c>
      <c r="X808" s="159" t="str">
        <f t="shared" si="203"/>
        <v/>
      </c>
      <c r="Y808" s="160" t="str">
        <f>IFERROR(IF($F808="","",VLOOKUP($F808,'Data Mercado'!$A$7:$I$300,8,0)),"ND")</f>
      </c>
      <c r="Z808" s="161" t="str">
        <f>IFERROR(IF($E808="","",IF($Y808&gt;$E808,($E808/$Y808)-1,"")),"")</f>
      </c>
      <c r="AA808" s="159" t="str">
        <f t="shared" si="205"/>
        <v/>
      </c>
      <c r="AB808" s="160" t="str">
        <f>IFERROR(IF($F808="","",VLOOKUP($F808,'Data Mercado'!$A$7:$I$300,9,0)),"ND")</f>
      </c>
      <c r="AC808" s="161" t="str">
        <f>IFERROR(IF($E808="","",IF($AB808&gt;$E808,($E808/$AB808)-1,"")),"")</f>
      </c>
      <c r="AD808" s="159" t="str">
        <f t="shared" si="207"/>
        <v/>
      </c>
    </row>
    <row r="809" spans="1:30" s="162" customFormat="1" ht="19" customHeight="1">
      <c r="A809" s="164"/>
      <c r="B809" s="165"/>
      <c r="C809" s="143"/>
      <c r="D809" s="143"/>
      <c r="E809" s="196"/>
      <c r="F809" s="160"/>
      <c r="G809" s="160" t="str">
        <f>IFERROR(IF($F809="","",VLOOKUP($F809,'Data Mercado'!$A$7:$I$300,2,0)),"ND")</f>
      </c>
      <c r="H809" s="161" t="str">
        <f>IFERROR(IF($E809="","",IF($G809&gt;$E809,($E809/$G809)-1,"")),"")</f>
      </c>
      <c r="I809" s="159" t="str">
        <f t="shared" si="193"/>
        <v/>
      </c>
      <c r="J809" s="160" t="str">
        <f>IFERROR(IF($F809="","",VLOOKUP($F809,'Data Mercado'!$A$7:$I$300,3,0)),"ND")</f>
      </c>
      <c r="K809" s="161" t="str">
        <f>IFERROR(IF($E809="","",IF($J809&gt;$E809,($E809/$J809)-1,"")),"")</f>
      </c>
      <c r="L809" s="159" t="str">
        <f t="shared" si="195"/>
        <v/>
      </c>
      <c r="M809" s="160" t="str">
        <f>IFERROR(IF($F809="","",VLOOKUP($F809,'Data Mercado'!$A$7:$I$300,4,0)),"ND")</f>
      </c>
      <c r="N809" s="161" t="str">
        <f>IFERROR(IF($E809="","",IF($M809&gt;$E809,($E809/$M809)-1,"")),"")</f>
      </c>
      <c r="O809" s="159" t="str">
        <f t="shared" si="197"/>
        <v/>
      </c>
      <c r="P809" s="160" t="str">
        <f>IFERROR(IF($F809="","",VLOOKUP($F809,'Data Mercado'!$A$7:$I$300,5,0)),"ND")</f>
      </c>
      <c r="Q809" s="161" t="str">
        <f>IFERROR(IF($E809="","",IF($P809&gt;$E809,($E809/$P809)-1,"")),"")</f>
      </c>
      <c r="R809" s="159" t="str">
        <f t="shared" si="199"/>
        <v/>
      </c>
      <c r="S809" s="160" t="str">
        <f>IFERROR(IF($F809="","",VLOOKUP($F809,'Data Mercado'!$A$7:$I$300,6,0)),"ND")</f>
      </c>
      <c r="T809" s="161" t="str">
        <f>IFERROR(IF($E809="","",IF($S809&gt;$E809,($E809/$S809)-1,"")),"")</f>
      </c>
      <c r="U809" s="159" t="str">
        <f t="shared" si="201"/>
        <v/>
      </c>
      <c r="V809" s="160" t="str">
        <f>IFERROR(IF($F809="","",VLOOKUP($F809,'Data Mercado'!$A$7:$I$300,7,0)),"ND")</f>
      </c>
      <c r="W809" s="161" t="str">
        <f>IFERROR(IF($E809="","",IF($V809&gt;$E809,($E809/$V809)-1,"")),"")</f>
      </c>
      <c r="X809" s="159" t="str">
        <f t="shared" si="203"/>
        <v/>
      </c>
      <c r="Y809" s="160" t="str">
        <f>IFERROR(IF($F809="","",VLOOKUP($F809,'Data Mercado'!$A$7:$I$300,8,0)),"ND")</f>
      </c>
      <c r="Z809" s="161" t="str">
        <f>IFERROR(IF($E809="","",IF($Y809&gt;$E809,($E809/$Y809)-1,"")),"")</f>
      </c>
      <c r="AA809" s="159" t="str">
        <f t="shared" si="205"/>
        <v/>
      </c>
      <c r="AB809" s="160" t="str">
        <f>IFERROR(IF($F809="","",VLOOKUP($F809,'Data Mercado'!$A$7:$I$300,9,0)),"ND")</f>
      </c>
      <c r="AC809" s="161" t="str">
        <f>IFERROR(IF($E809="","",IF($AB809&gt;$E809,($E809/$AB809)-1,"")),"")</f>
      </c>
      <c r="AD809" s="159" t="str">
        <f t="shared" si="207"/>
        <v/>
      </c>
    </row>
    <row r="810" spans="1:30" s="162" customFormat="1" ht="19" customHeight="1">
      <c r="A810" s="164"/>
      <c r="B810" s="165"/>
      <c r="C810" s="143"/>
      <c r="D810" s="143"/>
      <c r="E810" s="196"/>
      <c r="F810" s="160"/>
      <c r="G810" s="160" t="str">
        <f>IFERROR(IF($F810="","",VLOOKUP($F810,'Data Mercado'!$A$7:$I$300,2,0)),"ND")</f>
      </c>
      <c r="H810" s="161" t="str">
        <f>IFERROR(IF($E810="","",IF($G810&gt;$E810,($E810/$G810)-1,"")),"")</f>
      </c>
      <c r="I810" s="159" t="str">
        <f t="shared" si="193"/>
        <v/>
      </c>
      <c r="J810" s="160" t="str">
        <f>IFERROR(IF($F810="","",VLOOKUP($F810,'Data Mercado'!$A$7:$I$300,3,0)),"ND")</f>
      </c>
      <c r="K810" s="161" t="str">
        <f>IFERROR(IF($E810="","",IF($J810&gt;$E810,($E810/$J810)-1,"")),"")</f>
      </c>
      <c r="L810" s="159" t="str">
        <f t="shared" si="195"/>
        <v/>
      </c>
      <c r="M810" s="160" t="str">
        <f>IFERROR(IF($F810="","",VLOOKUP($F810,'Data Mercado'!$A$7:$I$300,4,0)),"ND")</f>
      </c>
      <c r="N810" s="161" t="str">
        <f>IFERROR(IF($E810="","",IF($M810&gt;$E810,($E810/$M810)-1,"")),"")</f>
      </c>
      <c r="O810" s="159" t="str">
        <f t="shared" si="197"/>
        <v/>
      </c>
      <c r="P810" s="160" t="str">
        <f>IFERROR(IF($F810="","",VLOOKUP($F810,'Data Mercado'!$A$7:$I$300,5,0)),"ND")</f>
      </c>
      <c r="Q810" s="161" t="str">
        <f>IFERROR(IF($E810="","",IF($P810&gt;$E810,($E810/$P810)-1,"")),"")</f>
      </c>
      <c r="R810" s="159" t="str">
        <f t="shared" si="199"/>
        <v/>
      </c>
      <c r="S810" s="160" t="str">
        <f>IFERROR(IF($F810="","",VLOOKUP($F810,'Data Mercado'!$A$7:$I$300,6,0)),"ND")</f>
      </c>
      <c r="T810" s="161" t="str">
        <f>IFERROR(IF($E810="","",IF($S810&gt;$E810,($E810/$S810)-1,"")),"")</f>
      </c>
      <c r="U810" s="159" t="str">
        <f t="shared" si="201"/>
        <v/>
      </c>
      <c r="V810" s="160" t="str">
        <f>IFERROR(IF($F810="","",VLOOKUP($F810,'Data Mercado'!$A$7:$I$300,7,0)),"ND")</f>
      </c>
      <c r="W810" s="161" t="str">
        <f>IFERROR(IF($E810="","",IF($V810&gt;$E810,($E810/$V810)-1,"")),"")</f>
      </c>
      <c r="X810" s="159" t="str">
        <f t="shared" si="203"/>
        <v/>
      </c>
      <c r="Y810" s="160" t="str">
        <f>IFERROR(IF($F810="","",VLOOKUP($F810,'Data Mercado'!$A$7:$I$300,8,0)),"ND")</f>
      </c>
      <c r="Z810" s="161" t="str">
        <f>IFERROR(IF($E810="","",IF($Y810&gt;$E810,($E810/$Y810)-1,"")),"")</f>
      </c>
      <c r="AA810" s="159" t="str">
        <f t="shared" si="205"/>
        <v/>
      </c>
      <c r="AB810" s="160" t="str">
        <f>IFERROR(IF($F810="","",VLOOKUP($F810,'Data Mercado'!$A$7:$I$300,9,0)),"ND")</f>
      </c>
      <c r="AC810" s="161" t="str">
        <f>IFERROR(IF($E810="","",IF($AB810&gt;$E810,($E810/$AB810)-1,"")),"")</f>
      </c>
      <c r="AD810" s="159" t="str">
        <f t="shared" si="207"/>
        <v/>
      </c>
    </row>
    <row r="811" spans="1:30" s="162" customFormat="1" ht="19" customHeight="1">
      <c r="A811" s="164"/>
      <c r="B811" s="165"/>
      <c r="C811" s="143"/>
      <c r="D811" s="143"/>
      <c r="E811" s="196"/>
      <c r="F811" s="160"/>
      <c r="G811" s="160" t="str">
        <f>IFERROR(IF($F811="","",VLOOKUP($F811,'Data Mercado'!$A$7:$I$300,2,0)),"ND")</f>
      </c>
      <c r="H811" s="161" t="str">
        <f>IFERROR(IF($E811="","",IF($G811&gt;$E811,($E811/$G811)-1,"")),"")</f>
      </c>
      <c r="I811" s="159" t="str">
        <f t="shared" si="193"/>
        <v/>
      </c>
      <c r="J811" s="160" t="str">
        <f>IFERROR(IF($F811="","",VLOOKUP($F811,'Data Mercado'!$A$7:$I$300,3,0)),"ND")</f>
      </c>
      <c r="K811" s="161" t="str">
        <f>IFERROR(IF($E811="","",IF($J811&gt;$E811,($E811/$J811)-1,"")),"")</f>
      </c>
      <c r="L811" s="159" t="str">
        <f t="shared" si="195"/>
        <v/>
      </c>
      <c r="M811" s="160" t="str">
        <f>IFERROR(IF($F811="","",VLOOKUP($F811,'Data Mercado'!$A$7:$I$300,4,0)),"ND")</f>
      </c>
      <c r="N811" s="161" t="str">
        <f>IFERROR(IF($E811="","",IF($M811&gt;$E811,($E811/$M811)-1,"")),"")</f>
      </c>
      <c r="O811" s="159" t="str">
        <f t="shared" si="197"/>
        <v/>
      </c>
      <c r="P811" s="160" t="str">
        <f>IFERROR(IF($F811="","",VLOOKUP($F811,'Data Mercado'!$A$7:$I$300,5,0)),"ND")</f>
      </c>
      <c r="Q811" s="161" t="str">
        <f>IFERROR(IF($E811="","",IF($P811&gt;$E811,($E811/$P811)-1,"")),"")</f>
      </c>
      <c r="R811" s="159" t="str">
        <f t="shared" si="199"/>
        <v/>
      </c>
      <c r="S811" s="160" t="str">
        <f>IFERROR(IF($F811="","",VLOOKUP($F811,'Data Mercado'!$A$7:$I$300,6,0)),"ND")</f>
      </c>
      <c r="T811" s="161" t="str">
        <f>IFERROR(IF($E811="","",IF($S811&gt;$E811,($E811/$S811)-1,"")),"")</f>
      </c>
      <c r="U811" s="159" t="str">
        <f t="shared" si="201"/>
        <v/>
      </c>
      <c r="V811" s="160" t="str">
        <f>IFERROR(IF($F811="","",VLOOKUP($F811,'Data Mercado'!$A$7:$I$300,7,0)),"ND")</f>
      </c>
      <c r="W811" s="161" t="str">
        <f>IFERROR(IF($E811="","",IF($V811&gt;$E811,($E811/$V811)-1,"")),"")</f>
      </c>
      <c r="X811" s="159" t="str">
        <f t="shared" si="203"/>
        <v/>
      </c>
      <c r="Y811" s="160" t="str">
        <f>IFERROR(IF($F811="","",VLOOKUP($F811,'Data Mercado'!$A$7:$I$300,8,0)),"ND")</f>
      </c>
      <c r="Z811" s="161" t="str">
        <f>IFERROR(IF($E811="","",IF($Y811&gt;$E811,($E811/$Y811)-1,"")),"")</f>
      </c>
      <c r="AA811" s="159" t="str">
        <f t="shared" si="205"/>
        <v/>
      </c>
      <c r="AB811" s="160" t="str">
        <f>IFERROR(IF($F811="","",VLOOKUP($F811,'Data Mercado'!$A$7:$I$300,9,0)),"ND")</f>
      </c>
      <c r="AC811" s="161" t="str">
        <f>IFERROR(IF($E811="","",IF($AB811&gt;$E811,($E811/$AB811)-1,"")),"")</f>
      </c>
      <c r="AD811" s="159" t="str">
        <f t="shared" si="207"/>
        <v/>
      </c>
    </row>
    <row r="812" spans="1:30" s="162" customFormat="1" ht="19" customHeight="1">
      <c r="A812" s="164"/>
      <c r="B812" s="165"/>
      <c r="C812" s="143"/>
      <c r="D812" s="143"/>
      <c r="E812" s="196"/>
      <c r="F812" s="160"/>
      <c r="G812" s="160" t="str">
        <f>IFERROR(IF($F812="","",VLOOKUP($F812,'Data Mercado'!$A$7:$I$300,2,0)),"ND")</f>
      </c>
      <c r="H812" s="161" t="str">
        <f>IFERROR(IF($E812="","",IF($G812&gt;$E812,($E812/$G812)-1,"")),"")</f>
      </c>
      <c r="I812" s="159" t="str">
        <f t="shared" si="193"/>
        <v/>
      </c>
      <c r="J812" s="160" t="str">
        <f>IFERROR(IF($F812="","",VLOOKUP($F812,'Data Mercado'!$A$7:$I$300,3,0)),"ND")</f>
      </c>
      <c r="K812" s="161" t="str">
        <f>IFERROR(IF($E812="","",IF($J812&gt;$E812,($E812/$J812)-1,"")),"")</f>
      </c>
      <c r="L812" s="159" t="str">
        <f t="shared" si="195"/>
        <v/>
      </c>
      <c r="M812" s="160" t="str">
        <f>IFERROR(IF($F812="","",VLOOKUP($F812,'Data Mercado'!$A$7:$I$300,4,0)),"ND")</f>
      </c>
      <c r="N812" s="161" t="str">
        <f>IFERROR(IF($E812="","",IF($M812&gt;$E812,($E812/$M812)-1,"")),"")</f>
      </c>
      <c r="O812" s="159" t="str">
        <f t="shared" si="197"/>
        <v/>
      </c>
      <c r="P812" s="160" t="str">
        <f>IFERROR(IF($F812="","",VLOOKUP($F812,'Data Mercado'!$A$7:$I$300,5,0)),"ND")</f>
      </c>
      <c r="Q812" s="161" t="str">
        <f>IFERROR(IF($E812="","",IF($P812&gt;$E812,($E812/$P812)-1,"")),"")</f>
      </c>
      <c r="R812" s="159" t="str">
        <f t="shared" si="199"/>
        <v/>
      </c>
      <c r="S812" s="160" t="str">
        <f>IFERROR(IF($F812="","",VLOOKUP($F812,'Data Mercado'!$A$7:$I$300,6,0)),"ND")</f>
      </c>
      <c r="T812" s="161" t="str">
        <f>IFERROR(IF($E812="","",IF($S812&gt;$E812,($E812/$S812)-1,"")),"")</f>
      </c>
      <c r="U812" s="159" t="str">
        <f t="shared" si="201"/>
        <v/>
      </c>
      <c r="V812" s="160" t="str">
        <f>IFERROR(IF($F812="","",VLOOKUP($F812,'Data Mercado'!$A$7:$I$300,7,0)),"ND")</f>
      </c>
      <c r="W812" s="161" t="str">
        <f>IFERROR(IF($E812="","",IF($V812&gt;$E812,($E812/$V812)-1,"")),"")</f>
      </c>
      <c r="X812" s="159" t="str">
        <f t="shared" si="203"/>
        <v/>
      </c>
      <c r="Y812" s="160" t="str">
        <f>IFERROR(IF($F812="","",VLOOKUP($F812,'Data Mercado'!$A$7:$I$300,8,0)),"ND")</f>
      </c>
      <c r="Z812" s="161" t="str">
        <f>IFERROR(IF($E812="","",IF($Y812&gt;$E812,($E812/$Y812)-1,"")),"")</f>
      </c>
      <c r="AA812" s="159" t="str">
        <f t="shared" si="205"/>
        <v/>
      </c>
      <c r="AB812" s="160" t="str">
        <f>IFERROR(IF($F812="","",VLOOKUP($F812,'Data Mercado'!$A$7:$I$300,9,0)),"ND")</f>
      </c>
      <c r="AC812" s="161" t="str">
        <f>IFERROR(IF($E812="","",IF($AB812&gt;$E812,($E812/$AB812)-1,"")),"")</f>
      </c>
      <c r="AD812" s="159" t="str">
        <f t="shared" si="207"/>
        <v/>
      </c>
    </row>
    <row r="813" spans="1:30" s="162" customFormat="1" ht="19" customHeight="1">
      <c r="A813" s="164"/>
      <c r="B813" s="165"/>
      <c r="C813" s="143"/>
      <c r="D813" s="143"/>
      <c r="E813" s="196"/>
      <c r="F813" s="160"/>
      <c r="G813" s="160" t="str">
        <f>IFERROR(IF($F813="","",VLOOKUP($F813,'Data Mercado'!$A$7:$I$300,2,0)),"ND")</f>
      </c>
      <c r="H813" s="161" t="str">
        <f>IFERROR(IF($E813="","",IF($G813&gt;$E813,($E813/$G813)-1,"")),"")</f>
      </c>
      <c r="I813" s="159" t="str">
        <f t="shared" si="193"/>
        <v/>
      </c>
      <c r="J813" s="160" t="str">
        <f>IFERROR(IF($F813="","",VLOOKUP($F813,'Data Mercado'!$A$7:$I$300,3,0)),"ND")</f>
      </c>
      <c r="K813" s="161" t="str">
        <f>IFERROR(IF($E813="","",IF($J813&gt;$E813,($E813/$J813)-1,"")),"")</f>
      </c>
      <c r="L813" s="159" t="str">
        <f t="shared" si="195"/>
        <v/>
      </c>
      <c r="M813" s="160" t="str">
        <f>IFERROR(IF($F813="","",VLOOKUP($F813,'Data Mercado'!$A$7:$I$300,4,0)),"ND")</f>
      </c>
      <c r="N813" s="161" t="str">
        <f>IFERROR(IF($E813="","",IF($M813&gt;$E813,($E813/$M813)-1,"")),"")</f>
      </c>
      <c r="O813" s="159" t="str">
        <f t="shared" si="197"/>
        <v/>
      </c>
      <c r="P813" s="160" t="str">
        <f>IFERROR(IF($F813="","",VLOOKUP($F813,'Data Mercado'!$A$7:$I$300,5,0)),"ND")</f>
      </c>
      <c r="Q813" s="161" t="str">
        <f>IFERROR(IF($E813="","",IF($P813&gt;$E813,($E813/$P813)-1,"")),"")</f>
      </c>
      <c r="R813" s="159" t="str">
        <f t="shared" si="199"/>
        <v/>
      </c>
      <c r="S813" s="160" t="str">
        <f>IFERROR(IF($F813="","",VLOOKUP($F813,'Data Mercado'!$A$7:$I$300,6,0)),"ND")</f>
      </c>
      <c r="T813" s="161" t="str">
        <f>IFERROR(IF($E813="","",IF($S813&gt;$E813,($E813/$S813)-1,"")),"")</f>
      </c>
      <c r="U813" s="159" t="str">
        <f t="shared" si="201"/>
        <v/>
      </c>
      <c r="V813" s="160" t="str">
        <f>IFERROR(IF($F813="","",VLOOKUP($F813,'Data Mercado'!$A$7:$I$300,7,0)),"ND")</f>
      </c>
      <c r="W813" s="161" t="str">
        <f>IFERROR(IF($E813="","",IF($V813&gt;$E813,($E813/$V813)-1,"")),"")</f>
      </c>
      <c r="X813" s="159" t="str">
        <f t="shared" si="203"/>
        <v/>
      </c>
      <c r="Y813" s="160" t="str">
        <f>IFERROR(IF($F813="","",VLOOKUP($F813,'Data Mercado'!$A$7:$I$300,8,0)),"ND")</f>
      </c>
      <c r="Z813" s="161" t="str">
        <f>IFERROR(IF($E813="","",IF($Y813&gt;$E813,($E813/$Y813)-1,"")),"")</f>
      </c>
      <c r="AA813" s="159" t="str">
        <f t="shared" si="205"/>
        <v/>
      </c>
      <c r="AB813" s="160" t="str">
        <f>IFERROR(IF($F813="","",VLOOKUP($F813,'Data Mercado'!$A$7:$I$300,9,0)),"ND")</f>
      </c>
      <c r="AC813" s="161" t="str">
        <f>IFERROR(IF($E813="","",IF($AB813&gt;$E813,($E813/$AB813)-1,"")),"")</f>
      </c>
      <c r="AD813" s="159" t="str">
        <f t="shared" si="207"/>
        <v/>
      </c>
    </row>
    <row r="814" spans="1:30" s="162" customFormat="1" ht="19" customHeight="1">
      <c r="A814" s="164"/>
      <c r="B814" s="165"/>
      <c r="C814" s="143"/>
      <c r="D814" s="143"/>
      <c r="E814" s="196"/>
      <c r="F814" s="160"/>
      <c r="G814" s="160" t="str">
        <f>IFERROR(IF($F814="","",VLOOKUP($F814,'Data Mercado'!$A$7:$I$300,2,0)),"ND")</f>
      </c>
      <c r="H814" s="161" t="str">
        <f>IFERROR(IF($E814="","",IF($G814&gt;$E814,($E814/$G814)-1,"")),"")</f>
      </c>
      <c r="I814" s="159" t="str">
        <f t="shared" si="193"/>
        <v/>
      </c>
      <c r="J814" s="160" t="str">
        <f>IFERROR(IF($F814="","",VLOOKUP($F814,'Data Mercado'!$A$7:$I$300,3,0)),"ND")</f>
      </c>
      <c r="K814" s="161" t="str">
        <f>IFERROR(IF($E814="","",IF($J814&gt;$E814,($E814/$J814)-1,"")),"")</f>
      </c>
      <c r="L814" s="159" t="str">
        <f t="shared" si="195"/>
        <v/>
      </c>
      <c r="M814" s="160" t="str">
        <f>IFERROR(IF($F814="","",VLOOKUP($F814,'Data Mercado'!$A$7:$I$300,4,0)),"ND")</f>
      </c>
      <c r="N814" s="161" t="str">
        <f>IFERROR(IF($E814="","",IF($M814&gt;$E814,($E814/$M814)-1,"")),"")</f>
      </c>
      <c r="O814" s="159" t="str">
        <f t="shared" si="197"/>
        <v/>
      </c>
      <c r="P814" s="160" t="str">
        <f>IFERROR(IF($F814="","",VLOOKUP($F814,'Data Mercado'!$A$7:$I$300,5,0)),"ND")</f>
      </c>
      <c r="Q814" s="161" t="str">
        <f>IFERROR(IF($E814="","",IF($P814&gt;$E814,($E814/$P814)-1,"")),"")</f>
      </c>
      <c r="R814" s="159" t="str">
        <f t="shared" si="199"/>
        <v/>
      </c>
      <c r="S814" s="160" t="str">
        <f>IFERROR(IF($F814="","",VLOOKUP($F814,'Data Mercado'!$A$7:$I$300,6,0)),"ND")</f>
      </c>
      <c r="T814" s="161" t="str">
        <f>IFERROR(IF($E814="","",IF($S814&gt;$E814,($E814/$S814)-1,"")),"")</f>
      </c>
      <c r="U814" s="159" t="str">
        <f t="shared" si="201"/>
        <v/>
      </c>
      <c r="V814" s="160" t="str">
        <f>IFERROR(IF($F814="","",VLOOKUP($F814,'Data Mercado'!$A$7:$I$300,7,0)),"ND")</f>
      </c>
      <c r="W814" s="161" t="str">
        <f>IFERROR(IF($E814="","",IF($V814&gt;$E814,($E814/$V814)-1,"")),"")</f>
      </c>
      <c r="X814" s="159" t="str">
        <f t="shared" si="203"/>
        <v/>
      </c>
      <c r="Y814" s="160" t="str">
        <f>IFERROR(IF($F814="","",VLOOKUP($F814,'Data Mercado'!$A$7:$I$300,8,0)),"ND")</f>
      </c>
      <c r="Z814" s="161" t="str">
        <f>IFERROR(IF($E814="","",IF($Y814&gt;$E814,($E814/$Y814)-1,"")),"")</f>
      </c>
      <c r="AA814" s="159" t="str">
        <f t="shared" si="205"/>
        <v/>
      </c>
      <c r="AB814" s="160" t="str">
        <f>IFERROR(IF($F814="","",VLOOKUP($F814,'Data Mercado'!$A$7:$I$300,9,0)),"ND")</f>
      </c>
      <c r="AC814" s="161" t="str">
        <f>IFERROR(IF($E814="","",IF($AB814&gt;$E814,($E814/$AB814)-1,"")),"")</f>
      </c>
      <c r="AD814" s="159" t="str">
        <f t="shared" si="207"/>
        <v/>
      </c>
    </row>
    <row r="815" spans="1:30" s="162" customFormat="1" ht="19" customHeight="1">
      <c r="A815" s="164"/>
      <c r="B815" s="165"/>
      <c r="C815" s="143"/>
      <c r="D815" s="143"/>
      <c r="E815" s="196"/>
      <c r="F815" s="160"/>
      <c r="G815" s="160" t="str">
        <f>IFERROR(IF($F815="","",VLOOKUP($F815,'Data Mercado'!$A$7:$I$300,2,0)),"ND")</f>
      </c>
      <c r="H815" s="161" t="str">
        <f>IFERROR(IF($E815="","",IF($G815&gt;$E815,($E815/$G815)-1,"")),"")</f>
      </c>
      <c r="I815" s="159" t="str">
        <f t="shared" si="193"/>
        <v/>
      </c>
      <c r="J815" s="160" t="str">
        <f>IFERROR(IF($F815="","",VLOOKUP($F815,'Data Mercado'!$A$7:$I$300,3,0)),"ND")</f>
      </c>
      <c r="K815" s="161" t="str">
        <f>IFERROR(IF($E815="","",IF($J815&gt;$E815,($E815/$J815)-1,"")),"")</f>
      </c>
      <c r="L815" s="159" t="str">
        <f t="shared" si="195"/>
        <v/>
      </c>
      <c r="M815" s="160" t="str">
        <f>IFERROR(IF($F815="","",VLOOKUP($F815,'Data Mercado'!$A$7:$I$300,4,0)),"ND")</f>
      </c>
      <c r="N815" s="161" t="str">
        <f>IFERROR(IF($E815="","",IF($M815&gt;$E815,($E815/$M815)-1,"")),"")</f>
      </c>
      <c r="O815" s="159" t="str">
        <f t="shared" si="197"/>
        <v/>
      </c>
      <c r="P815" s="160" t="str">
        <f>IFERROR(IF($F815="","",VLOOKUP($F815,'Data Mercado'!$A$7:$I$300,5,0)),"ND")</f>
      </c>
      <c r="Q815" s="161" t="str">
        <f>IFERROR(IF($E815="","",IF($P815&gt;$E815,($E815/$P815)-1,"")),"")</f>
      </c>
      <c r="R815" s="159" t="str">
        <f t="shared" si="199"/>
        <v/>
      </c>
      <c r="S815" s="160" t="str">
        <f>IFERROR(IF($F815="","",VLOOKUP($F815,'Data Mercado'!$A$7:$I$300,6,0)),"ND")</f>
      </c>
      <c r="T815" s="161" t="str">
        <f>IFERROR(IF($E815="","",IF($S815&gt;$E815,($E815/$S815)-1,"")),"")</f>
      </c>
      <c r="U815" s="159" t="str">
        <f t="shared" si="201"/>
        <v/>
      </c>
      <c r="V815" s="160" t="str">
        <f>IFERROR(IF($F815="","",VLOOKUP($F815,'Data Mercado'!$A$7:$I$300,7,0)),"ND")</f>
      </c>
      <c r="W815" s="161" t="str">
        <f>IFERROR(IF($E815="","",IF($V815&gt;$E815,($E815/$V815)-1,"")),"")</f>
      </c>
      <c r="X815" s="159" t="str">
        <f t="shared" si="203"/>
        <v/>
      </c>
      <c r="Y815" s="160" t="str">
        <f>IFERROR(IF($F815="","",VLOOKUP($F815,'Data Mercado'!$A$7:$I$300,8,0)),"ND")</f>
      </c>
      <c r="Z815" s="161" t="str">
        <f>IFERROR(IF($E815="","",IF($Y815&gt;$E815,($E815/$Y815)-1,"")),"")</f>
      </c>
      <c r="AA815" s="159" t="str">
        <f t="shared" si="205"/>
        <v/>
      </c>
      <c r="AB815" s="160" t="str">
        <f>IFERROR(IF($F815="","",VLOOKUP($F815,'Data Mercado'!$A$7:$I$300,9,0)),"ND")</f>
      </c>
      <c r="AC815" s="161" t="str">
        <f>IFERROR(IF($E815="","",IF($AB815&gt;$E815,($E815/$AB815)-1,"")),"")</f>
      </c>
      <c r="AD815" s="159" t="str">
        <f t="shared" si="207"/>
        <v/>
      </c>
    </row>
    <row r="816" spans="1:30" s="162" customFormat="1" ht="19" customHeight="1">
      <c r="A816" s="164"/>
      <c r="B816" s="165"/>
      <c r="C816" s="143"/>
      <c r="D816" s="143"/>
      <c r="E816" s="196"/>
      <c r="F816" s="160"/>
      <c r="G816" s="160" t="str">
        <f>IFERROR(IF($F816="","",VLOOKUP($F816,'Data Mercado'!$A$7:$I$300,2,0)),"ND")</f>
      </c>
      <c r="H816" s="161" t="str">
        <f>IFERROR(IF($E816="","",IF($G816&gt;$E816,($E816/$G816)-1,"")),"")</f>
      </c>
      <c r="I816" s="159" t="str">
        <f t="shared" si="193"/>
        <v/>
      </c>
      <c r="J816" s="160" t="str">
        <f>IFERROR(IF($F816="","",VLOOKUP($F816,'Data Mercado'!$A$7:$I$300,3,0)),"ND")</f>
      </c>
      <c r="K816" s="161" t="str">
        <f>IFERROR(IF($E816="","",IF($J816&gt;$E816,($E816/$J816)-1,"")),"")</f>
      </c>
      <c r="L816" s="159" t="str">
        <f t="shared" si="195"/>
        <v/>
      </c>
      <c r="M816" s="160" t="str">
        <f>IFERROR(IF($F816="","",VLOOKUP($F816,'Data Mercado'!$A$7:$I$300,4,0)),"ND")</f>
      </c>
      <c r="N816" s="161" t="str">
        <f>IFERROR(IF($E816="","",IF($M816&gt;$E816,($E816/$M816)-1,"")),"")</f>
      </c>
      <c r="O816" s="159" t="str">
        <f t="shared" si="197"/>
        <v/>
      </c>
      <c r="P816" s="160" t="str">
        <f>IFERROR(IF($F816="","",VLOOKUP($F816,'Data Mercado'!$A$7:$I$300,5,0)),"ND")</f>
      </c>
      <c r="Q816" s="161" t="str">
        <f>IFERROR(IF($E816="","",IF($P816&gt;$E816,($E816/$P816)-1,"")),"")</f>
      </c>
      <c r="R816" s="159" t="str">
        <f t="shared" si="199"/>
        <v/>
      </c>
      <c r="S816" s="160" t="str">
        <f>IFERROR(IF($F816="","",VLOOKUP($F816,'Data Mercado'!$A$7:$I$300,6,0)),"ND")</f>
      </c>
      <c r="T816" s="161" t="str">
        <f>IFERROR(IF($E816="","",IF($S816&gt;$E816,($E816/$S816)-1,"")),"")</f>
      </c>
      <c r="U816" s="159" t="str">
        <f t="shared" si="201"/>
        <v/>
      </c>
      <c r="V816" s="160" t="str">
        <f>IFERROR(IF($F816="","",VLOOKUP($F816,'Data Mercado'!$A$7:$I$300,7,0)),"ND")</f>
      </c>
      <c r="W816" s="161" t="str">
        <f>IFERROR(IF($E816="","",IF($V816&gt;$E816,($E816/$V816)-1,"")),"")</f>
      </c>
      <c r="X816" s="159" t="str">
        <f t="shared" si="203"/>
        <v/>
      </c>
      <c r="Y816" s="160" t="str">
        <f>IFERROR(IF($F816="","",VLOOKUP($F816,'Data Mercado'!$A$7:$I$300,8,0)),"ND")</f>
      </c>
      <c r="Z816" s="161" t="str">
        <f>IFERROR(IF($E816="","",IF($Y816&gt;$E816,($E816/$Y816)-1,"")),"")</f>
      </c>
      <c r="AA816" s="159" t="str">
        <f t="shared" si="205"/>
        <v/>
      </c>
      <c r="AB816" s="160" t="str">
        <f>IFERROR(IF($F816="","",VLOOKUP($F816,'Data Mercado'!$A$7:$I$300,9,0)),"ND")</f>
      </c>
      <c r="AC816" s="161" t="str">
        <f>IFERROR(IF($E816="","",IF($AB816&gt;$E816,($E816/$AB816)-1,"")),"")</f>
      </c>
      <c r="AD816" s="159" t="str">
        <f t="shared" si="207"/>
        <v/>
      </c>
    </row>
    <row r="817" spans="1:30" s="162" customFormat="1" ht="19" customHeight="1">
      <c r="A817" s="164"/>
      <c r="B817" s="165"/>
      <c r="C817" s="143"/>
      <c r="D817" s="143"/>
      <c r="E817" s="196"/>
      <c r="F817" s="160"/>
      <c r="G817" s="160" t="str">
        <f>IFERROR(IF($F817="","",VLOOKUP($F817,'Data Mercado'!$A$7:$I$300,2,0)),"ND")</f>
      </c>
      <c r="H817" s="161" t="str">
        <f>IFERROR(IF($E817="","",IF($G817&gt;$E817,($E817/$G817)-1,"")),"")</f>
      </c>
      <c r="I817" s="159" t="str">
        <f t="shared" si="193"/>
        <v/>
      </c>
      <c r="J817" s="160" t="str">
        <f>IFERROR(IF($F817="","",VLOOKUP($F817,'Data Mercado'!$A$7:$I$300,3,0)),"ND")</f>
      </c>
      <c r="K817" s="161" t="str">
        <f>IFERROR(IF($E817="","",IF($J817&gt;$E817,($E817/$J817)-1,"")),"")</f>
      </c>
      <c r="L817" s="159" t="str">
        <f t="shared" si="195"/>
        <v/>
      </c>
      <c r="M817" s="160" t="str">
        <f>IFERROR(IF($F817="","",VLOOKUP($F817,'Data Mercado'!$A$7:$I$300,4,0)),"ND")</f>
      </c>
      <c r="N817" s="161" t="str">
        <f>IFERROR(IF($E817="","",IF($M817&gt;$E817,($E817/$M817)-1,"")),"")</f>
      </c>
      <c r="O817" s="159" t="str">
        <f t="shared" si="197"/>
        <v/>
      </c>
      <c r="P817" s="160" t="str">
        <f>IFERROR(IF($F817="","",VLOOKUP($F817,'Data Mercado'!$A$7:$I$300,5,0)),"ND")</f>
      </c>
      <c r="Q817" s="161" t="str">
        <f>IFERROR(IF($E817="","",IF($P817&gt;$E817,($E817/$P817)-1,"")),"")</f>
      </c>
      <c r="R817" s="159" t="str">
        <f t="shared" si="199"/>
        <v/>
      </c>
      <c r="S817" s="160" t="str">
        <f>IFERROR(IF($F817="","",VLOOKUP($F817,'Data Mercado'!$A$7:$I$300,6,0)),"ND")</f>
      </c>
      <c r="T817" s="161" t="str">
        <f>IFERROR(IF($E817="","",IF($S817&gt;$E817,($E817/$S817)-1,"")),"")</f>
      </c>
      <c r="U817" s="159" t="str">
        <f t="shared" si="201"/>
        <v/>
      </c>
      <c r="V817" s="160" t="str">
        <f>IFERROR(IF($F817="","",VLOOKUP($F817,'Data Mercado'!$A$7:$I$300,7,0)),"ND")</f>
      </c>
      <c r="W817" s="161" t="str">
        <f>IFERROR(IF($E817="","",IF($V817&gt;$E817,($E817/$V817)-1,"")),"")</f>
      </c>
      <c r="X817" s="159" t="str">
        <f t="shared" si="203"/>
        <v/>
      </c>
      <c r="Y817" s="160" t="str">
        <f>IFERROR(IF($F817="","",VLOOKUP($F817,'Data Mercado'!$A$7:$I$300,8,0)),"ND")</f>
      </c>
      <c r="Z817" s="161" t="str">
        <f>IFERROR(IF($E817="","",IF($Y817&gt;$E817,($E817/$Y817)-1,"")),"")</f>
      </c>
      <c r="AA817" s="159" t="str">
        <f t="shared" si="205"/>
        <v/>
      </c>
      <c r="AB817" s="160" t="str">
        <f>IFERROR(IF($F817="","",VLOOKUP($F817,'Data Mercado'!$A$7:$I$300,9,0)),"ND")</f>
      </c>
      <c r="AC817" s="161" t="str">
        <f>IFERROR(IF($E817="","",IF($AB817&gt;$E817,($E817/$AB817)-1,"")),"")</f>
      </c>
      <c r="AD817" s="159" t="str">
        <f t="shared" si="207"/>
        <v/>
      </c>
    </row>
    <row r="818" spans="1:30" s="162" customFormat="1" ht="19" customHeight="1">
      <c r="A818" s="164"/>
      <c r="B818" s="165"/>
      <c r="C818" s="143"/>
      <c r="D818" s="143"/>
      <c r="E818" s="196"/>
      <c r="F818" s="160"/>
      <c r="G818" s="160" t="str">
        <f>IFERROR(IF($F818="","",VLOOKUP($F818,'Data Mercado'!$A$7:$I$300,2,0)),"ND")</f>
      </c>
      <c r="H818" s="161" t="str">
        <f>IFERROR(IF($E818="","",IF($G818&gt;$E818,($E818/$G818)-1,"")),"")</f>
      </c>
      <c r="I818" s="159" t="str">
        <f t="shared" si="193"/>
        <v/>
      </c>
      <c r="J818" s="160" t="str">
        <f>IFERROR(IF($F818="","",VLOOKUP($F818,'Data Mercado'!$A$7:$I$300,3,0)),"ND")</f>
      </c>
      <c r="K818" s="161" t="str">
        <f>IFERROR(IF($E818="","",IF($J818&gt;$E818,($E818/$J818)-1,"")),"")</f>
      </c>
      <c r="L818" s="159" t="str">
        <f t="shared" si="195"/>
        <v/>
      </c>
      <c r="M818" s="160" t="str">
        <f>IFERROR(IF($F818="","",VLOOKUP($F818,'Data Mercado'!$A$7:$I$300,4,0)),"ND")</f>
      </c>
      <c r="N818" s="161" t="str">
        <f>IFERROR(IF($E818="","",IF($M818&gt;$E818,($E818/$M818)-1,"")),"")</f>
      </c>
      <c r="O818" s="159" t="str">
        <f t="shared" si="197"/>
        <v/>
      </c>
      <c r="P818" s="160" t="str">
        <f>IFERROR(IF($F818="","",VLOOKUP($F818,'Data Mercado'!$A$7:$I$300,5,0)),"ND")</f>
      </c>
      <c r="Q818" s="161" t="str">
        <f>IFERROR(IF($E818="","",IF($P818&gt;$E818,($E818/$P818)-1,"")),"")</f>
      </c>
      <c r="R818" s="159" t="str">
        <f t="shared" si="199"/>
        <v/>
      </c>
      <c r="S818" s="160" t="str">
        <f>IFERROR(IF($F818="","",VLOOKUP($F818,'Data Mercado'!$A$7:$I$300,6,0)),"ND")</f>
      </c>
      <c r="T818" s="161" t="str">
        <f>IFERROR(IF($E818="","",IF($S818&gt;$E818,($E818/$S818)-1,"")),"")</f>
      </c>
      <c r="U818" s="159" t="str">
        <f t="shared" si="201"/>
        <v/>
      </c>
      <c r="V818" s="160" t="str">
        <f>IFERROR(IF($F818="","",VLOOKUP($F818,'Data Mercado'!$A$7:$I$300,7,0)),"ND")</f>
      </c>
      <c r="W818" s="161" t="str">
        <f>IFERROR(IF($E818="","",IF($V818&gt;$E818,($E818/$V818)-1,"")),"")</f>
      </c>
      <c r="X818" s="159" t="str">
        <f t="shared" si="203"/>
        <v/>
      </c>
      <c r="Y818" s="160" t="str">
        <f>IFERROR(IF($F818="","",VLOOKUP($F818,'Data Mercado'!$A$7:$I$300,8,0)),"ND")</f>
      </c>
      <c r="Z818" s="161" t="str">
        <f>IFERROR(IF($E818="","",IF($Y818&gt;$E818,($E818/$Y818)-1,"")),"")</f>
      </c>
      <c r="AA818" s="159" t="str">
        <f t="shared" si="205"/>
        <v/>
      </c>
      <c r="AB818" s="160" t="str">
        <f>IFERROR(IF($F818="","",VLOOKUP($F818,'Data Mercado'!$A$7:$I$300,9,0)),"ND")</f>
      </c>
      <c r="AC818" s="161" t="str">
        <f>IFERROR(IF($E818="","",IF($AB818&gt;$E818,($E818/$AB818)-1,"")),"")</f>
      </c>
      <c r="AD818" s="159" t="str">
        <f t="shared" si="207"/>
        <v/>
      </c>
    </row>
    <row r="819" spans="1:30" s="162" customFormat="1" ht="19" customHeight="1">
      <c r="A819" s="164"/>
      <c r="B819" s="165"/>
      <c r="C819" s="143"/>
      <c r="D819" s="143"/>
      <c r="E819" s="196"/>
      <c r="F819" s="160"/>
      <c r="G819" s="160" t="str">
        <f>IFERROR(IF($F819="","",VLOOKUP($F819,'Data Mercado'!$A$7:$I$300,2,0)),"ND")</f>
      </c>
      <c r="H819" s="161" t="str">
        <f>IFERROR(IF($E819="","",IF($G819&gt;$E819,($E819/$G819)-1,"")),"")</f>
      </c>
      <c r="I819" s="159" t="str">
        <f t="shared" si="193"/>
        <v/>
      </c>
      <c r="J819" s="160" t="str">
        <f>IFERROR(IF($F819="","",VLOOKUP($F819,'Data Mercado'!$A$7:$I$300,3,0)),"ND")</f>
      </c>
      <c r="K819" s="161" t="str">
        <f>IFERROR(IF($E819="","",IF($J819&gt;$E819,($E819/$J819)-1,"")),"")</f>
      </c>
      <c r="L819" s="159" t="str">
        <f t="shared" si="195"/>
        <v/>
      </c>
      <c r="M819" s="160" t="str">
        <f>IFERROR(IF($F819="","",VLOOKUP($F819,'Data Mercado'!$A$7:$I$300,4,0)),"ND")</f>
      </c>
      <c r="N819" s="161" t="str">
        <f>IFERROR(IF($E819="","",IF($M819&gt;$E819,($E819/$M819)-1,"")),"")</f>
      </c>
      <c r="O819" s="159" t="str">
        <f t="shared" si="197"/>
        <v/>
      </c>
      <c r="P819" s="160" t="str">
        <f>IFERROR(IF($F819="","",VLOOKUP($F819,'Data Mercado'!$A$7:$I$300,5,0)),"ND")</f>
      </c>
      <c r="Q819" s="161" t="str">
        <f>IFERROR(IF($E819="","",IF($P819&gt;$E819,($E819/$P819)-1,"")),"")</f>
      </c>
      <c r="R819" s="159" t="str">
        <f t="shared" si="199"/>
        <v/>
      </c>
      <c r="S819" s="160" t="str">
        <f>IFERROR(IF($F819="","",VLOOKUP($F819,'Data Mercado'!$A$7:$I$300,6,0)),"ND")</f>
      </c>
      <c r="T819" s="161" t="str">
        <f>IFERROR(IF($E819="","",IF($S819&gt;$E819,($E819/$S819)-1,"")),"")</f>
      </c>
      <c r="U819" s="159" t="str">
        <f t="shared" si="201"/>
        <v/>
      </c>
      <c r="V819" s="160" t="str">
        <f>IFERROR(IF($F819="","",VLOOKUP($F819,'Data Mercado'!$A$7:$I$300,7,0)),"ND")</f>
      </c>
      <c r="W819" s="161" t="str">
        <f>IFERROR(IF($E819="","",IF($V819&gt;$E819,($E819/$V819)-1,"")),"")</f>
      </c>
      <c r="X819" s="159" t="str">
        <f t="shared" si="203"/>
        <v/>
      </c>
      <c r="Y819" s="160" t="str">
        <f>IFERROR(IF($F819="","",VLOOKUP($F819,'Data Mercado'!$A$7:$I$300,8,0)),"ND")</f>
      </c>
      <c r="Z819" s="161" t="str">
        <f>IFERROR(IF($E819="","",IF($Y819&gt;$E819,($E819/$Y819)-1,"")),"")</f>
      </c>
      <c r="AA819" s="159" t="str">
        <f t="shared" si="205"/>
        <v/>
      </c>
      <c r="AB819" s="160" t="str">
        <f>IFERROR(IF($F819="","",VLOOKUP($F819,'Data Mercado'!$A$7:$I$300,9,0)),"ND")</f>
      </c>
      <c r="AC819" s="161" t="str">
        <f>IFERROR(IF($E819="","",IF($AB819&gt;$E819,($E819/$AB819)-1,"")),"")</f>
      </c>
      <c r="AD819" s="159" t="str">
        <f t="shared" si="207"/>
        <v/>
      </c>
    </row>
    <row r="820" spans="1:30" s="162" customFormat="1" ht="19" customHeight="1">
      <c r="A820" s="164"/>
      <c r="B820" s="165"/>
      <c r="C820" s="143"/>
      <c r="D820" s="143"/>
      <c r="E820" s="196"/>
      <c r="F820" s="160"/>
      <c r="G820" s="160" t="str">
        <f>IFERROR(IF($F820="","",VLOOKUP($F820,'Data Mercado'!$A$7:$I$300,2,0)),"ND")</f>
      </c>
      <c r="H820" s="161" t="str">
        <f>IFERROR(IF($E820="","",IF($G820&gt;$E820,($E820/$G820)-1,"")),"")</f>
      </c>
      <c r="I820" s="159" t="str">
        <f t="shared" si="193"/>
        <v/>
      </c>
      <c r="J820" s="160" t="str">
        <f>IFERROR(IF($F820="","",VLOOKUP($F820,'Data Mercado'!$A$7:$I$300,3,0)),"ND")</f>
      </c>
      <c r="K820" s="161" t="str">
        <f>IFERROR(IF($E820="","",IF($J820&gt;$E820,($E820/$J820)-1,"")),"")</f>
      </c>
      <c r="L820" s="159" t="str">
        <f t="shared" si="195"/>
        <v/>
      </c>
      <c r="M820" s="160" t="str">
        <f>IFERROR(IF($F820="","",VLOOKUP($F820,'Data Mercado'!$A$7:$I$300,4,0)),"ND")</f>
      </c>
      <c r="N820" s="161" t="str">
        <f>IFERROR(IF($E820="","",IF($M820&gt;$E820,($E820/$M820)-1,"")),"")</f>
      </c>
      <c r="O820" s="159" t="str">
        <f t="shared" si="197"/>
        <v/>
      </c>
      <c r="P820" s="160" t="str">
        <f>IFERROR(IF($F820="","",VLOOKUP($F820,'Data Mercado'!$A$7:$I$300,5,0)),"ND")</f>
      </c>
      <c r="Q820" s="161" t="str">
        <f>IFERROR(IF($E820="","",IF($P820&gt;$E820,($E820/$P820)-1,"")),"")</f>
      </c>
      <c r="R820" s="159" t="str">
        <f t="shared" si="199"/>
        <v/>
      </c>
      <c r="S820" s="160" t="str">
        <f>IFERROR(IF($F820="","",VLOOKUP($F820,'Data Mercado'!$A$7:$I$300,6,0)),"ND")</f>
      </c>
      <c r="T820" s="161" t="str">
        <f>IFERROR(IF($E820="","",IF($S820&gt;$E820,($E820/$S820)-1,"")),"")</f>
      </c>
      <c r="U820" s="159" t="str">
        <f t="shared" si="201"/>
        <v/>
      </c>
      <c r="V820" s="160" t="str">
        <f>IFERROR(IF($F820="","",VLOOKUP($F820,'Data Mercado'!$A$7:$I$300,7,0)),"ND")</f>
      </c>
      <c r="W820" s="161" t="str">
        <f>IFERROR(IF($E820="","",IF($V820&gt;$E820,($E820/$V820)-1,"")),"")</f>
      </c>
      <c r="X820" s="159" t="str">
        <f t="shared" si="203"/>
        <v/>
      </c>
      <c r="Y820" s="160" t="str">
        <f>IFERROR(IF($F820="","",VLOOKUP($F820,'Data Mercado'!$A$7:$I$300,8,0)),"ND")</f>
      </c>
      <c r="Z820" s="161" t="str">
        <f>IFERROR(IF($E820="","",IF($Y820&gt;$E820,($E820/$Y820)-1,"")),"")</f>
      </c>
      <c r="AA820" s="159" t="str">
        <f t="shared" si="205"/>
        <v/>
      </c>
      <c r="AB820" s="160" t="str">
        <f>IFERROR(IF($F820="","",VLOOKUP($F820,'Data Mercado'!$A$7:$I$300,9,0)),"ND")</f>
      </c>
      <c r="AC820" s="161" t="str">
        <f>IFERROR(IF($E820="","",IF($AB820&gt;$E820,($E820/$AB820)-1,"")),"")</f>
      </c>
      <c r="AD820" s="159" t="str">
        <f t="shared" si="207"/>
        <v/>
      </c>
    </row>
    <row r="821" spans="1:30" s="162" customFormat="1" ht="19" customHeight="1">
      <c r="A821" s="164"/>
      <c r="B821" s="165"/>
      <c r="C821" s="143"/>
      <c r="D821" s="143"/>
      <c r="E821" s="196"/>
      <c r="F821" s="160"/>
      <c r="G821" s="160" t="str">
        <f>IFERROR(IF($F821="","",VLOOKUP($F821,'Data Mercado'!$A$7:$I$300,2,0)),"ND")</f>
      </c>
      <c r="H821" s="161" t="str">
        <f>IFERROR(IF($E821="","",IF($G821&gt;$E821,($E821/$G821)-1,"")),"")</f>
      </c>
      <c r="I821" s="159" t="str">
        <f t="shared" si="193"/>
        <v/>
      </c>
      <c r="J821" s="160" t="str">
        <f>IFERROR(IF($F821="","",VLOOKUP($F821,'Data Mercado'!$A$7:$I$300,3,0)),"ND")</f>
      </c>
      <c r="K821" s="161" t="str">
        <f>IFERROR(IF($E821="","",IF($J821&gt;$E821,($E821/$J821)-1,"")),"")</f>
      </c>
      <c r="L821" s="159" t="str">
        <f t="shared" si="195"/>
        <v/>
      </c>
      <c r="M821" s="160" t="str">
        <f>IFERROR(IF($F821="","",VLOOKUP($F821,'Data Mercado'!$A$7:$I$300,4,0)),"ND")</f>
      </c>
      <c r="N821" s="161" t="str">
        <f>IFERROR(IF($E821="","",IF($M821&gt;$E821,($E821/$M821)-1,"")),"")</f>
      </c>
      <c r="O821" s="159" t="str">
        <f t="shared" si="197"/>
        <v/>
      </c>
      <c r="P821" s="160" t="str">
        <f>IFERROR(IF($F821="","",VLOOKUP($F821,'Data Mercado'!$A$7:$I$300,5,0)),"ND")</f>
      </c>
      <c r="Q821" s="161" t="str">
        <f>IFERROR(IF($E821="","",IF($P821&gt;$E821,($E821/$P821)-1,"")),"")</f>
      </c>
      <c r="R821" s="159" t="str">
        <f t="shared" si="199"/>
        <v/>
      </c>
      <c r="S821" s="160" t="str">
        <f>IFERROR(IF($F821="","",VLOOKUP($F821,'Data Mercado'!$A$7:$I$300,6,0)),"ND")</f>
      </c>
      <c r="T821" s="161" t="str">
        <f>IFERROR(IF($E821="","",IF($S821&gt;$E821,($E821/$S821)-1,"")),"")</f>
      </c>
      <c r="U821" s="159" t="str">
        <f t="shared" si="201"/>
        <v/>
      </c>
      <c r="V821" s="160" t="str">
        <f>IFERROR(IF($F821="","",VLOOKUP($F821,'Data Mercado'!$A$7:$I$300,7,0)),"ND")</f>
      </c>
      <c r="W821" s="161" t="str">
        <f>IFERROR(IF($E821="","",IF($V821&gt;$E821,($E821/$V821)-1,"")),"")</f>
      </c>
      <c r="X821" s="159" t="str">
        <f t="shared" si="203"/>
        <v/>
      </c>
      <c r="Y821" s="160" t="str">
        <f>IFERROR(IF($F821="","",VLOOKUP($F821,'Data Mercado'!$A$7:$I$300,8,0)),"ND")</f>
      </c>
      <c r="Z821" s="161" t="str">
        <f>IFERROR(IF($E821="","",IF($Y821&gt;$E821,($E821/$Y821)-1,"")),"")</f>
      </c>
      <c r="AA821" s="159" t="str">
        <f t="shared" si="205"/>
        <v/>
      </c>
      <c r="AB821" s="160" t="str">
        <f>IFERROR(IF($F821="","",VLOOKUP($F821,'Data Mercado'!$A$7:$I$300,9,0)),"ND")</f>
      </c>
      <c r="AC821" s="161" t="str">
        <f>IFERROR(IF($E821="","",IF($AB821&gt;$E821,($E821/$AB821)-1,"")),"")</f>
      </c>
      <c r="AD821" s="159" t="str">
        <f t="shared" si="207"/>
        <v/>
      </c>
    </row>
    <row r="822" spans="1:30" s="162" customFormat="1" ht="19" customHeight="1">
      <c r="A822" s="164"/>
      <c r="B822" s="165"/>
      <c r="C822" s="143"/>
      <c r="D822" s="143"/>
      <c r="E822" s="196"/>
      <c r="F822" s="160"/>
      <c r="G822" s="160" t="str">
        <f>IFERROR(IF($F822="","",VLOOKUP($F822,'Data Mercado'!$A$7:$I$300,2,0)),"ND")</f>
      </c>
      <c r="H822" s="161" t="str">
        <f>IFERROR(IF($E822="","",IF($G822&gt;$E822,($E822/$G822)-1,"")),"")</f>
      </c>
      <c r="I822" s="159" t="str">
        <f t="shared" si="193"/>
        <v/>
      </c>
      <c r="J822" s="160" t="str">
        <f>IFERROR(IF($F822="","",VLOOKUP($F822,'Data Mercado'!$A$7:$I$300,3,0)),"ND")</f>
      </c>
      <c r="K822" s="161" t="str">
        <f>IFERROR(IF($E822="","",IF($J822&gt;$E822,($E822/$J822)-1,"")),"")</f>
      </c>
      <c r="L822" s="159" t="str">
        <f t="shared" si="195"/>
        <v/>
      </c>
      <c r="M822" s="160" t="str">
        <f>IFERROR(IF($F822="","",VLOOKUP($F822,'Data Mercado'!$A$7:$I$300,4,0)),"ND")</f>
      </c>
      <c r="N822" s="161" t="str">
        <f>IFERROR(IF($E822="","",IF($M822&gt;$E822,($E822/$M822)-1,"")),"")</f>
      </c>
      <c r="O822" s="159" t="str">
        <f t="shared" si="197"/>
        <v/>
      </c>
      <c r="P822" s="160" t="str">
        <f>IFERROR(IF($F822="","",VLOOKUP($F822,'Data Mercado'!$A$7:$I$300,5,0)),"ND")</f>
      </c>
      <c r="Q822" s="161" t="str">
        <f>IFERROR(IF($E822="","",IF($P822&gt;$E822,($E822/$P822)-1,"")),"")</f>
      </c>
      <c r="R822" s="159" t="str">
        <f t="shared" si="199"/>
        <v/>
      </c>
      <c r="S822" s="160" t="str">
        <f>IFERROR(IF($F822="","",VLOOKUP($F822,'Data Mercado'!$A$7:$I$300,6,0)),"ND")</f>
      </c>
      <c r="T822" s="161" t="str">
        <f>IFERROR(IF($E822="","",IF($S822&gt;$E822,($E822/$S822)-1,"")),"")</f>
      </c>
      <c r="U822" s="159" t="str">
        <f t="shared" si="201"/>
        <v/>
      </c>
      <c r="V822" s="160" t="str">
        <f>IFERROR(IF($F822="","",VLOOKUP($F822,'Data Mercado'!$A$7:$I$300,7,0)),"ND")</f>
      </c>
      <c r="W822" s="161" t="str">
        <f>IFERROR(IF($E822="","",IF($V822&gt;$E822,($E822/$V822)-1,"")),"")</f>
      </c>
      <c r="X822" s="159" t="str">
        <f t="shared" si="203"/>
        <v/>
      </c>
      <c r="Y822" s="160" t="str">
        <f>IFERROR(IF($F822="","",VLOOKUP($F822,'Data Mercado'!$A$7:$I$300,8,0)),"ND")</f>
      </c>
      <c r="Z822" s="161" t="str">
        <f>IFERROR(IF($E822="","",IF($Y822&gt;$E822,($E822/$Y822)-1,"")),"")</f>
      </c>
      <c r="AA822" s="159" t="str">
        <f t="shared" si="205"/>
        <v/>
      </c>
      <c r="AB822" s="160" t="str">
        <f>IFERROR(IF($F822="","",VLOOKUP($F822,'Data Mercado'!$A$7:$I$300,9,0)),"ND")</f>
      </c>
      <c r="AC822" s="161" t="str">
        <f>IFERROR(IF($E822="","",IF($AB822&gt;$E822,($E822/$AB822)-1,"")),"")</f>
      </c>
      <c r="AD822" s="159" t="str">
        <f t="shared" si="207"/>
        <v/>
      </c>
    </row>
    <row r="823" spans="1:30" s="162" customFormat="1" ht="19" customHeight="1">
      <c r="A823" s="164"/>
      <c r="B823" s="165"/>
      <c r="C823" s="143"/>
      <c r="D823" s="143"/>
      <c r="E823" s="196"/>
      <c r="F823" s="160"/>
      <c r="G823" s="160" t="str">
        <f>IFERROR(IF($F823="","",VLOOKUP($F823,'Data Mercado'!$A$7:$I$300,2,0)),"ND")</f>
      </c>
      <c r="H823" s="161" t="str">
        <f>IFERROR(IF($E823="","",IF($G823&gt;$E823,($E823/$G823)-1,"")),"")</f>
      </c>
      <c r="I823" s="159" t="str">
        <f t="shared" si="193"/>
        <v/>
      </c>
      <c r="J823" s="160" t="str">
        <f>IFERROR(IF($F823="","",VLOOKUP($F823,'Data Mercado'!$A$7:$I$300,3,0)),"ND")</f>
      </c>
      <c r="K823" s="161" t="str">
        <f>IFERROR(IF($E823="","",IF($J823&gt;$E823,($E823/$J823)-1,"")),"")</f>
      </c>
      <c r="L823" s="159" t="str">
        <f t="shared" si="195"/>
        <v/>
      </c>
      <c r="M823" s="160" t="str">
        <f>IFERROR(IF($F823="","",VLOOKUP($F823,'Data Mercado'!$A$7:$I$300,4,0)),"ND")</f>
      </c>
      <c r="N823" s="161" t="str">
        <f>IFERROR(IF($E823="","",IF($M823&gt;$E823,($E823/$M823)-1,"")),"")</f>
      </c>
      <c r="O823" s="159" t="str">
        <f t="shared" si="197"/>
        <v/>
      </c>
      <c r="P823" s="160" t="str">
        <f>IFERROR(IF($F823="","",VLOOKUP($F823,'Data Mercado'!$A$7:$I$300,5,0)),"ND")</f>
      </c>
      <c r="Q823" s="161" t="str">
        <f>IFERROR(IF($E823="","",IF($P823&gt;$E823,($E823/$P823)-1,"")),"")</f>
      </c>
      <c r="R823" s="159" t="str">
        <f t="shared" si="199"/>
        <v/>
      </c>
      <c r="S823" s="160" t="str">
        <f>IFERROR(IF($F823="","",VLOOKUP($F823,'Data Mercado'!$A$7:$I$300,6,0)),"ND")</f>
      </c>
      <c r="T823" s="161" t="str">
        <f>IFERROR(IF($E823="","",IF($S823&gt;$E823,($E823/$S823)-1,"")),"")</f>
      </c>
      <c r="U823" s="159" t="str">
        <f t="shared" si="201"/>
        <v/>
      </c>
      <c r="V823" s="160" t="str">
        <f>IFERROR(IF($F823="","",VLOOKUP($F823,'Data Mercado'!$A$7:$I$300,7,0)),"ND")</f>
      </c>
      <c r="W823" s="161" t="str">
        <f>IFERROR(IF($E823="","",IF($V823&gt;$E823,($E823/$V823)-1,"")),"")</f>
      </c>
      <c r="X823" s="159" t="str">
        <f t="shared" si="203"/>
        <v/>
      </c>
      <c r="Y823" s="160" t="str">
        <f>IFERROR(IF($F823="","",VLOOKUP($F823,'Data Mercado'!$A$7:$I$300,8,0)),"ND")</f>
      </c>
      <c r="Z823" s="161" t="str">
        <f>IFERROR(IF($E823="","",IF($Y823&gt;$E823,($E823/$Y823)-1,"")),"")</f>
      </c>
      <c r="AA823" s="159" t="str">
        <f t="shared" si="205"/>
        <v/>
      </c>
      <c r="AB823" s="160" t="str">
        <f>IFERROR(IF($F823="","",VLOOKUP($F823,'Data Mercado'!$A$7:$I$300,9,0)),"ND")</f>
      </c>
      <c r="AC823" s="161" t="str">
        <f>IFERROR(IF($E823="","",IF($AB823&gt;$E823,($E823/$AB823)-1,"")),"")</f>
      </c>
      <c r="AD823" s="159" t="str">
        <f t="shared" si="207"/>
        <v/>
      </c>
    </row>
    <row r="824" spans="1:30" s="162" customFormat="1" ht="19" customHeight="1">
      <c r="A824" s="164"/>
      <c r="B824" s="165"/>
      <c r="C824" s="143"/>
      <c r="D824" s="143"/>
      <c r="E824" s="196"/>
      <c r="F824" s="160"/>
      <c r="G824" s="160" t="str">
        <f>IFERROR(IF($F824="","",VLOOKUP($F824,'Data Mercado'!$A$7:$I$300,2,0)),"ND")</f>
      </c>
      <c r="H824" s="161" t="str">
        <f>IFERROR(IF($E824="","",IF($G824&gt;$E824,($E824/$G824)-1,"")),"")</f>
      </c>
      <c r="I824" s="159" t="str">
        <f t="shared" si="193"/>
        <v/>
      </c>
      <c r="J824" s="160" t="str">
        <f>IFERROR(IF($F824="","",VLOOKUP($F824,'Data Mercado'!$A$7:$I$300,3,0)),"ND")</f>
      </c>
      <c r="K824" s="161" t="str">
        <f>IFERROR(IF($E824="","",IF($J824&gt;$E824,($E824/$J824)-1,"")),"")</f>
      </c>
      <c r="L824" s="159" t="str">
        <f t="shared" si="195"/>
        <v/>
      </c>
      <c r="M824" s="160" t="str">
        <f>IFERROR(IF($F824="","",VLOOKUP($F824,'Data Mercado'!$A$7:$I$300,4,0)),"ND")</f>
      </c>
      <c r="N824" s="161" t="str">
        <f>IFERROR(IF($E824="","",IF($M824&gt;$E824,($E824/$M824)-1,"")),"")</f>
      </c>
      <c r="O824" s="159" t="str">
        <f t="shared" si="197"/>
        <v/>
      </c>
      <c r="P824" s="160" t="str">
        <f>IFERROR(IF($F824="","",VLOOKUP($F824,'Data Mercado'!$A$7:$I$300,5,0)),"ND")</f>
      </c>
      <c r="Q824" s="161" t="str">
        <f>IFERROR(IF($E824="","",IF($P824&gt;$E824,($E824/$P824)-1,"")),"")</f>
      </c>
      <c r="R824" s="159" t="str">
        <f t="shared" si="199"/>
        <v/>
      </c>
      <c r="S824" s="160" t="str">
        <f>IFERROR(IF($F824="","",VLOOKUP($F824,'Data Mercado'!$A$7:$I$300,6,0)),"ND")</f>
      </c>
      <c r="T824" s="161" t="str">
        <f>IFERROR(IF($E824="","",IF($S824&gt;$E824,($E824/$S824)-1,"")),"")</f>
      </c>
      <c r="U824" s="159" t="str">
        <f t="shared" si="201"/>
        <v/>
      </c>
      <c r="V824" s="160" t="str">
        <f>IFERROR(IF($F824="","",VLOOKUP($F824,'Data Mercado'!$A$7:$I$300,7,0)),"ND")</f>
      </c>
      <c r="W824" s="161" t="str">
        <f>IFERROR(IF($E824="","",IF($V824&gt;$E824,($E824/$V824)-1,"")),"")</f>
      </c>
      <c r="X824" s="159" t="str">
        <f t="shared" si="203"/>
        <v/>
      </c>
      <c r="Y824" s="160" t="str">
        <f>IFERROR(IF($F824="","",VLOOKUP($F824,'Data Mercado'!$A$7:$I$300,8,0)),"ND")</f>
      </c>
      <c r="Z824" s="161" t="str">
        <f>IFERROR(IF($E824="","",IF($Y824&gt;$E824,($E824/$Y824)-1,"")),"")</f>
      </c>
      <c r="AA824" s="159" t="str">
        <f t="shared" si="205"/>
        <v/>
      </c>
      <c r="AB824" s="160" t="str">
        <f>IFERROR(IF($F824="","",VLOOKUP($F824,'Data Mercado'!$A$7:$I$300,9,0)),"ND")</f>
      </c>
      <c r="AC824" s="161" t="str">
        <f>IFERROR(IF($E824="","",IF($AB824&gt;$E824,($E824/$AB824)-1,"")),"")</f>
      </c>
      <c r="AD824" s="159" t="str">
        <f t="shared" si="207"/>
        <v/>
      </c>
    </row>
    <row r="825" spans="1:30" s="162" customFormat="1" ht="19" customHeight="1">
      <c r="A825" s="164"/>
      <c r="B825" s="165"/>
      <c r="C825" s="143"/>
      <c r="D825" s="143"/>
      <c r="E825" s="196"/>
      <c r="F825" s="160"/>
      <c r="G825" s="160" t="str">
        <f>IFERROR(IF($F825="","",VLOOKUP($F825,'Data Mercado'!$A$7:$I$300,2,0)),"ND")</f>
      </c>
      <c r="H825" s="161" t="str">
        <f>IFERROR(IF($E825="","",IF($G825&gt;$E825,($E825/$G825)-1,"")),"")</f>
      </c>
      <c r="I825" s="159" t="str">
        <f t="shared" si="193"/>
        <v/>
      </c>
      <c r="J825" s="160" t="str">
        <f>IFERROR(IF($F825="","",VLOOKUP($F825,'Data Mercado'!$A$7:$I$300,3,0)),"ND")</f>
      </c>
      <c r="K825" s="161" t="str">
        <f>IFERROR(IF($E825="","",IF($J825&gt;$E825,($E825/$J825)-1,"")),"")</f>
      </c>
      <c r="L825" s="159" t="str">
        <f t="shared" si="195"/>
        <v/>
      </c>
      <c r="M825" s="160" t="str">
        <f>IFERROR(IF($F825="","",VLOOKUP($F825,'Data Mercado'!$A$7:$I$300,4,0)),"ND")</f>
      </c>
      <c r="N825" s="161" t="str">
        <f>IFERROR(IF($E825="","",IF($M825&gt;$E825,($E825/$M825)-1,"")),"")</f>
      </c>
      <c r="O825" s="159" t="str">
        <f t="shared" si="197"/>
        <v/>
      </c>
      <c r="P825" s="160" t="str">
        <f>IFERROR(IF($F825="","",VLOOKUP($F825,'Data Mercado'!$A$7:$I$300,5,0)),"ND")</f>
      </c>
      <c r="Q825" s="161" t="str">
        <f>IFERROR(IF($E825="","",IF($P825&gt;$E825,($E825/$P825)-1,"")),"")</f>
      </c>
      <c r="R825" s="159" t="str">
        <f t="shared" si="199"/>
        <v/>
      </c>
      <c r="S825" s="160" t="str">
        <f>IFERROR(IF($F825="","",VLOOKUP($F825,'Data Mercado'!$A$7:$I$300,6,0)),"ND")</f>
      </c>
      <c r="T825" s="161" t="str">
        <f>IFERROR(IF($E825="","",IF($S825&gt;$E825,($E825/$S825)-1,"")),"")</f>
      </c>
      <c r="U825" s="159" t="str">
        <f t="shared" si="201"/>
        <v/>
      </c>
      <c r="V825" s="160" t="str">
        <f>IFERROR(IF($F825="","",VLOOKUP($F825,'Data Mercado'!$A$7:$I$300,7,0)),"ND")</f>
      </c>
      <c r="W825" s="161" t="str">
        <f>IFERROR(IF($E825="","",IF($V825&gt;$E825,($E825/$V825)-1,"")),"")</f>
      </c>
      <c r="X825" s="159" t="str">
        <f t="shared" si="203"/>
        <v/>
      </c>
      <c r="Y825" s="160" t="str">
        <f>IFERROR(IF($F825="","",VLOOKUP($F825,'Data Mercado'!$A$7:$I$300,8,0)),"ND")</f>
      </c>
      <c r="Z825" s="161" t="str">
        <f>IFERROR(IF($E825="","",IF($Y825&gt;$E825,($E825/$Y825)-1,"")),"")</f>
      </c>
      <c r="AA825" s="159" t="str">
        <f t="shared" si="205"/>
        <v/>
      </c>
      <c r="AB825" s="160" t="str">
        <f>IFERROR(IF($F825="","",VLOOKUP($F825,'Data Mercado'!$A$7:$I$300,9,0)),"ND")</f>
      </c>
      <c r="AC825" s="161" t="str">
        <f>IFERROR(IF($E825="","",IF($AB825&gt;$E825,($E825/$AB825)-1,"")),"")</f>
      </c>
      <c r="AD825" s="159" t="str">
        <f t="shared" si="207"/>
        <v/>
      </c>
    </row>
    <row r="826" spans="1:30" s="162" customFormat="1" ht="19" customHeight="1">
      <c r="A826" s="164"/>
      <c r="B826" s="165"/>
      <c r="C826" s="143"/>
      <c r="D826" s="143"/>
      <c r="E826" s="196"/>
      <c r="F826" s="160"/>
      <c r="G826" s="160" t="str">
        <f>IFERROR(IF($F826="","",VLOOKUP($F826,'Data Mercado'!$A$7:$I$300,2,0)),"ND")</f>
      </c>
      <c r="H826" s="161" t="str">
        <f>IFERROR(IF($E826="","",IF($G826&gt;$E826,($E826/$G826)-1,"")),"")</f>
      </c>
      <c r="I826" s="159" t="str">
        <f t="shared" si="193"/>
        <v/>
      </c>
      <c r="J826" s="160" t="str">
        <f>IFERROR(IF($F826="","",VLOOKUP($F826,'Data Mercado'!$A$7:$I$300,3,0)),"ND")</f>
      </c>
      <c r="K826" s="161" t="str">
        <f>IFERROR(IF($E826="","",IF($J826&gt;$E826,($E826/$J826)-1,"")),"")</f>
      </c>
      <c r="L826" s="159" t="str">
        <f t="shared" si="195"/>
        <v/>
      </c>
      <c r="M826" s="160" t="str">
        <f>IFERROR(IF($F826="","",VLOOKUP($F826,'Data Mercado'!$A$7:$I$300,4,0)),"ND")</f>
      </c>
      <c r="N826" s="161" t="str">
        <f>IFERROR(IF($E826="","",IF($M826&gt;$E826,($E826/$M826)-1,"")),"")</f>
      </c>
      <c r="O826" s="159" t="str">
        <f t="shared" si="197"/>
        <v/>
      </c>
      <c r="P826" s="160" t="str">
        <f>IFERROR(IF($F826="","",VLOOKUP($F826,'Data Mercado'!$A$7:$I$300,5,0)),"ND")</f>
      </c>
      <c r="Q826" s="161" t="str">
        <f>IFERROR(IF($E826="","",IF($P826&gt;$E826,($E826/$P826)-1,"")),"")</f>
      </c>
      <c r="R826" s="159" t="str">
        <f t="shared" si="199"/>
        <v/>
      </c>
      <c r="S826" s="160" t="str">
        <f>IFERROR(IF($F826="","",VLOOKUP($F826,'Data Mercado'!$A$7:$I$300,6,0)),"ND")</f>
      </c>
      <c r="T826" s="161" t="str">
        <f>IFERROR(IF($E826="","",IF($S826&gt;$E826,($E826/$S826)-1,"")),"")</f>
      </c>
      <c r="U826" s="159" t="str">
        <f t="shared" si="201"/>
        <v/>
      </c>
      <c r="V826" s="160" t="str">
        <f>IFERROR(IF($F826="","",VLOOKUP($F826,'Data Mercado'!$A$7:$I$300,7,0)),"ND")</f>
      </c>
      <c r="W826" s="161" t="str">
        <f>IFERROR(IF($E826="","",IF($V826&gt;$E826,($E826/$V826)-1,"")),"")</f>
      </c>
      <c r="X826" s="159" t="str">
        <f t="shared" si="203"/>
        <v/>
      </c>
      <c r="Y826" s="160" t="str">
        <f>IFERROR(IF($F826="","",VLOOKUP($F826,'Data Mercado'!$A$7:$I$300,8,0)),"ND")</f>
      </c>
      <c r="Z826" s="161" t="str">
        <f>IFERROR(IF($E826="","",IF($Y826&gt;$E826,($E826/$Y826)-1,"")),"")</f>
      </c>
      <c r="AA826" s="159" t="str">
        <f t="shared" si="205"/>
        <v/>
      </c>
      <c r="AB826" s="160" t="str">
        <f>IFERROR(IF($F826="","",VLOOKUP($F826,'Data Mercado'!$A$7:$I$300,9,0)),"ND")</f>
      </c>
      <c r="AC826" s="161" t="str">
        <f>IFERROR(IF($E826="","",IF($AB826&gt;$E826,($E826/$AB826)-1,"")),"")</f>
      </c>
      <c r="AD826" s="159" t="str">
        <f t="shared" si="207"/>
        <v/>
      </c>
    </row>
    <row r="827" spans="1:30" s="162" customFormat="1" ht="19" customHeight="1">
      <c r="A827" s="164"/>
      <c r="B827" s="165"/>
      <c r="C827" s="143"/>
      <c r="D827" s="143"/>
      <c r="E827" s="196"/>
      <c r="F827" s="160"/>
      <c r="G827" s="160" t="str">
        <f>IFERROR(IF($F827="","",VLOOKUP($F827,'Data Mercado'!$A$7:$I$300,2,0)),"ND")</f>
      </c>
      <c r="H827" s="161" t="str">
        <f>IFERROR(IF($E827="","",IF($G827&gt;$E827,($E827/$G827)-1,"")),"")</f>
      </c>
      <c r="I827" s="159" t="str">
        <f t="shared" si="193"/>
        <v/>
      </c>
      <c r="J827" s="160" t="str">
        <f>IFERROR(IF($F827="","",VLOOKUP($F827,'Data Mercado'!$A$7:$I$300,3,0)),"ND")</f>
      </c>
      <c r="K827" s="161" t="str">
        <f>IFERROR(IF($E827="","",IF($J827&gt;$E827,($E827/$J827)-1,"")),"")</f>
      </c>
      <c r="L827" s="159" t="str">
        <f t="shared" si="195"/>
        <v/>
      </c>
      <c r="M827" s="160" t="str">
        <f>IFERROR(IF($F827="","",VLOOKUP($F827,'Data Mercado'!$A$7:$I$300,4,0)),"ND")</f>
      </c>
      <c r="N827" s="161" t="str">
        <f>IFERROR(IF($E827="","",IF($M827&gt;$E827,($E827/$M827)-1,"")),"")</f>
      </c>
      <c r="O827" s="159" t="str">
        <f t="shared" si="197"/>
        <v/>
      </c>
      <c r="P827" s="160" t="str">
        <f>IFERROR(IF($F827="","",VLOOKUP($F827,'Data Mercado'!$A$7:$I$300,5,0)),"ND")</f>
      </c>
      <c r="Q827" s="161" t="str">
        <f>IFERROR(IF($E827="","",IF($P827&gt;$E827,($E827/$P827)-1,"")),"")</f>
      </c>
      <c r="R827" s="159" t="str">
        <f t="shared" si="199"/>
        <v/>
      </c>
      <c r="S827" s="160" t="str">
        <f>IFERROR(IF($F827="","",VLOOKUP($F827,'Data Mercado'!$A$7:$I$300,6,0)),"ND")</f>
      </c>
      <c r="T827" s="161" t="str">
        <f>IFERROR(IF($E827="","",IF($S827&gt;$E827,($E827/$S827)-1,"")),"")</f>
      </c>
      <c r="U827" s="159" t="str">
        <f t="shared" si="201"/>
        <v/>
      </c>
      <c r="V827" s="160" t="str">
        <f>IFERROR(IF($F827="","",VLOOKUP($F827,'Data Mercado'!$A$7:$I$300,7,0)),"ND")</f>
      </c>
      <c r="W827" s="161" t="str">
        <f>IFERROR(IF($E827="","",IF($V827&gt;$E827,($E827/$V827)-1,"")),"")</f>
      </c>
      <c r="X827" s="159" t="str">
        <f t="shared" si="203"/>
        <v/>
      </c>
      <c r="Y827" s="160" t="str">
        <f>IFERROR(IF($F827="","",VLOOKUP($F827,'Data Mercado'!$A$7:$I$300,8,0)),"ND")</f>
      </c>
      <c r="Z827" s="161" t="str">
        <f>IFERROR(IF($E827="","",IF($Y827&gt;$E827,($E827/$Y827)-1,"")),"")</f>
      </c>
      <c r="AA827" s="159" t="str">
        <f t="shared" si="205"/>
        <v/>
      </c>
      <c r="AB827" s="160" t="str">
        <f>IFERROR(IF($F827="","",VLOOKUP($F827,'Data Mercado'!$A$7:$I$300,9,0)),"ND")</f>
      </c>
      <c r="AC827" s="161" t="str">
        <f>IFERROR(IF($E827="","",IF($AB827&gt;$E827,($E827/$AB827)-1,"")),"")</f>
      </c>
      <c r="AD827" s="159" t="str">
        <f t="shared" si="207"/>
        <v/>
      </c>
    </row>
    <row r="828" spans="1:30" s="162" customFormat="1" ht="19" customHeight="1">
      <c r="A828" s="164"/>
      <c r="B828" s="165"/>
      <c r="C828" s="143"/>
      <c r="D828" s="143"/>
      <c r="E828" s="196"/>
      <c r="F828" s="160"/>
      <c r="G828" s="160" t="str">
        <f>IFERROR(IF($F828="","",VLOOKUP($F828,'Data Mercado'!$A$7:$I$300,2,0)),"ND")</f>
      </c>
      <c r="H828" s="161" t="str">
        <f>IFERROR(IF($E828="","",IF($G828&gt;$E828,($E828/$G828)-1,"")),"")</f>
      </c>
      <c r="I828" s="159" t="str">
        <f t="shared" si="193"/>
        <v/>
      </c>
      <c r="J828" s="160" t="str">
        <f>IFERROR(IF($F828="","",VLOOKUP($F828,'Data Mercado'!$A$7:$I$300,3,0)),"ND")</f>
      </c>
      <c r="K828" s="161" t="str">
        <f>IFERROR(IF($E828="","",IF($J828&gt;$E828,($E828/$J828)-1,"")),"")</f>
      </c>
      <c r="L828" s="159" t="str">
        <f t="shared" si="195"/>
        <v/>
      </c>
      <c r="M828" s="160" t="str">
        <f>IFERROR(IF($F828="","",VLOOKUP($F828,'Data Mercado'!$A$7:$I$300,4,0)),"ND")</f>
      </c>
      <c r="N828" s="161" t="str">
        <f>IFERROR(IF($E828="","",IF($M828&gt;$E828,($E828/$M828)-1,"")),"")</f>
      </c>
      <c r="O828" s="159" t="str">
        <f t="shared" si="197"/>
        <v/>
      </c>
      <c r="P828" s="160" t="str">
        <f>IFERROR(IF($F828="","",VLOOKUP($F828,'Data Mercado'!$A$7:$I$300,5,0)),"ND")</f>
      </c>
      <c r="Q828" s="161" t="str">
        <f>IFERROR(IF($E828="","",IF($P828&gt;$E828,($E828/$P828)-1,"")),"")</f>
      </c>
      <c r="R828" s="159" t="str">
        <f t="shared" si="199"/>
        <v/>
      </c>
      <c r="S828" s="160" t="str">
        <f>IFERROR(IF($F828="","",VLOOKUP($F828,'Data Mercado'!$A$7:$I$300,6,0)),"ND")</f>
      </c>
      <c r="T828" s="161" t="str">
        <f>IFERROR(IF($E828="","",IF($S828&gt;$E828,($E828/$S828)-1,"")),"")</f>
      </c>
      <c r="U828" s="159" t="str">
        <f t="shared" si="201"/>
        <v/>
      </c>
      <c r="V828" s="160" t="str">
        <f>IFERROR(IF($F828="","",VLOOKUP($F828,'Data Mercado'!$A$7:$I$300,7,0)),"ND")</f>
      </c>
      <c r="W828" s="161" t="str">
        <f>IFERROR(IF($E828="","",IF($V828&gt;$E828,($E828/$V828)-1,"")),"")</f>
      </c>
      <c r="X828" s="159" t="str">
        <f t="shared" si="203"/>
        <v/>
      </c>
      <c r="Y828" s="160" t="str">
        <f>IFERROR(IF($F828="","",VLOOKUP($F828,'Data Mercado'!$A$7:$I$300,8,0)),"ND")</f>
      </c>
      <c r="Z828" s="161" t="str">
        <f>IFERROR(IF($E828="","",IF($Y828&gt;$E828,($E828/$Y828)-1,"")),"")</f>
      </c>
      <c r="AA828" s="159" t="str">
        <f t="shared" si="205"/>
        <v/>
      </c>
      <c r="AB828" s="160" t="str">
        <f>IFERROR(IF($F828="","",VLOOKUP($F828,'Data Mercado'!$A$7:$I$300,9,0)),"ND")</f>
      </c>
      <c r="AC828" s="161" t="str">
        <f>IFERROR(IF($E828="","",IF($AB828&gt;$E828,($E828/$AB828)-1,"")),"")</f>
      </c>
      <c r="AD828" s="159" t="str">
        <f t="shared" si="207"/>
        <v/>
      </c>
    </row>
    <row r="829" spans="1:30" s="162" customFormat="1" ht="19" customHeight="1">
      <c r="A829" s="164"/>
      <c r="B829" s="165"/>
      <c r="C829" s="143"/>
      <c r="D829" s="143"/>
      <c r="E829" s="196"/>
      <c r="F829" s="160"/>
      <c r="G829" s="160" t="str">
        <f>IFERROR(IF($F829="","",VLOOKUP($F829,'Data Mercado'!$A$7:$I$300,2,0)),"ND")</f>
      </c>
      <c r="H829" s="161" t="str">
        <f>IFERROR(IF($E829="","",IF($G829&gt;$E829,($E829/$G829)-1,"")),"")</f>
      </c>
      <c r="I829" s="159" t="str">
        <f t="shared" si="193"/>
        <v/>
      </c>
      <c r="J829" s="160" t="str">
        <f>IFERROR(IF($F829="","",VLOOKUP($F829,'Data Mercado'!$A$7:$I$300,3,0)),"ND")</f>
      </c>
      <c r="K829" s="161" t="str">
        <f>IFERROR(IF($E829="","",IF($J829&gt;$E829,($E829/$J829)-1,"")),"")</f>
      </c>
      <c r="L829" s="159" t="str">
        <f t="shared" si="195"/>
        <v/>
      </c>
      <c r="M829" s="160" t="str">
        <f>IFERROR(IF($F829="","",VLOOKUP($F829,'Data Mercado'!$A$7:$I$300,4,0)),"ND")</f>
      </c>
      <c r="N829" s="161" t="str">
        <f>IFERROR(IF($E829="","",IF($M829&gt;$E829,($E829/$M829)-1,"")),"")</f>
      </c>
      <c r="O829" s="159" t="str">
        <f t="shared" si="197"/>
        <v/>
      </c>
      <c r="P829" s="160" t="str">
        <f>IFERROR(IF($F829="","",VLOOKUP($F829,'Data Mercado'!$A$7:$I$300,5,0)),"ND")</f>
      </c>
      <c r="Q829" s="161" t="str">
        <f>IFERROR(IF($E829="","",IF($P829&gt;$E829,($E829/$P829)-1,"")),"")</f>
      </c>
      <c r="R829" s="159" t="str">
        <f t="shared" si="199"/>
        <v/>
      </c>
      <c r="S829" s="160" t="str">
        <f>IFERROR(IF($F829="","",VLOOKUP($F829,'Data Mercado'!$A$7:$I$300,6,0)),"ND")</f>
      </c>
      <c r="T829" s="161" t="str">
        <f>IFERROR(IF($E829="","",IF($S829&gt;$E829,($E829/$S829)-1,"")),"")</f>
      </c>
      <c r="U829" s="159" t="str">
        <f t="shared" si="201"/>
        <v/>
      </c>
      <c r="V829" s="160" t="str">
        <f>IFERROR(IF($F829="","",VLOOKUP($F829,'Data Mercado'!$A$7:$I$300,7,0)),"ND")</f>
      </c>
      <c r="W829" s="161" t="str">
        <f>IFERROR(IF($E829="","",IF($V829&gt;$E829,($E829/$V829)-1,"")),"")</f>
      </c>
      <c r="X829" s="159" t="str">
        <f t="shared" si="203"/>
        <v/>
      </c>
      <c r="Y829" s="160" t="str">
        <f>IFERROR(IF($F829="","",VLOOKUP($F829,'Data Mercado'!$A$7:$I$300,8,0)),"ND")</f>
      </c>
      <c r="Z829" s="161" t="str">
        <f>IFERROR(IF($E829="","",IF($Y829&gt;$E829,($E829/$Y829)-1,"")),"")</f>
      </c>
      <c r="AA829" s="159" t="str">
        <f t="shared" si="205"/>
        <v/>
      </c>
      <c r="AB829" s="160" t="str">
        <f>IFERROR(IF($F829="","",VLOOKUP($F829,'Data Mercado'!$A$7:$I$300,9,0)),"ND")</f>
      </c>
      <c r="AC829" s="161" t="str">
        <f>IFERROR(IF($E829="","",IF($AB829&gt;$E829,($E829/$AB829)-1,"")),"")</f>
      </c>
      <c r="AD829" s="159" t="str">
        <f t="shared" si="207"/>
        <v/>
      </c>
    </row>
    <row r="830" spans="1:30" s="162" customFormat="1" ht="19" customHeight="1">
      <c r="A830" s="164"/>
      <c r="B830" s="165"/>
      <c r="C830" s="143"/>
      <c r="D830" s="143"/>
      <c r="E830" s="196"/>
      <c r="F830" s="160"/>
      <c r="G830" s="160" t="str">
        <f>IFERROR(IF($F830="","",VLOOKUP($F830,'Data Mercado'!$A$7:$I$300,2,0)),"ND")</f>
      </c>
      <c r="H830" s="161" t="str">
        <f>IFERROR(IF($E830="","",IF($G830&gt;$E830,($E830/$G830)-1,"")),"")</f>
      </c>
      <c r="I830" s="159" t="str">
        <f t="shared" si="193"/>
        <v/>
      </c>
      <c r="J830" s="160" t="str">
        <f>IFERROR(IF($F830="","",VLOOKUP($F830,'Data Mercado'!$A$7:$I$300,3,0)),"ND")</f>
      </c>
      <c r="K830" s="161" t="str">
        <f>IFERROR(IF($E830="","",IF($J830&gt;$E830,($E830/$J830)-1,"")),"")</f>
      </c>
      <c r="L830" s="159" t="str">
        <f t="shared" si="195"/>
        <v/>
      </c>
      <c r="M830" s="160" t="str">
        <f>IFERROR(IF($F830="","",VLOOKUP($F830,'Data Mercado'!$A$7:$I$300,4,0)),"ND")</f>
      </c>
      <c r="N830" s="161" t="str">
        <f>IFERROR(IF($E830="","",IF($M830&gt;$E830,($E830/$M830)-1,"")),"")</f>
      </c>
      <c r="O830" s="159" t="str">
        <f t="shared" si="197"/>
        <v/>
      </c>
      <c r="P830" s="160" t="str">
        <f>IFERROR(IF($F830="","",VLOOKUP($F830,'Data Mercado'!$A$7:$I$300,5,0)),"ND")</f>
      </c>
      <c r="Q830" s="161" t="str">
        <f>IFERROR(IF($E830="","",IF($P830&gt;$E830,($E830/$P830)-1,"")),"")</f>
      </c>
      <c r="R830" s="159" t="str">
        <f t="shared" si="199"/>
        <v/>
      </c>
      <c r="S830" s="160" t="str">
        <f>IFERROR(IF($F830="","",VLOOKUP($F830,'Data Mercado'!$A$7:$I$300,6,0)),"ND")</f>
      </c>
      <c r="T830" s="161" t="str">
        <f>IFERROR(IF($E830="","",IF($S830&gt;$E830,($E830/$S830)-1,"")),"")</f>
      </c>
      <c r="U830" s="159" t="str">
        <f t="shared" si="201"/>
        <v/>
      </c>
      <c r="V830" s="160" t="str">
        <f>IFERROR(IF($F830="","",VLOOKUP($F830,'Data Mercado'!$A$7:$I$300,7,0)),"ND")</f>
      </c>
      <c r="W830" s="161" t="str">
        <f>IFERROR(IF($E830="","",IF($V830&gt;$E830,($E830/$V830)-1,"")),"")</f>
      </c>
      <c r="X830" s="159" t="str">
        <f t="shared" si="203"/>
        <v/>
      </c>
      <c r="Y830" s="160" t="str">
        <f>IFERROR(IF($F830="","",VLOOKUP($F830,'Data Mercado'!$A$7:$I$300,8,0)),"ND")</f>
      </c>
      <c r="Z830" s="161" t="str">
        <f>IFERROR(IF($E830="","",IF($Y830&gt;$E830,($E830/$Y830)-1,"")),"")</f>
      </c>
      <c r="AA830" s="159" t="str">
        <f t="shared" si="205"/>
        <v/>
      </c>
      <c r="AB830" s="160" t="str">
        <f>IFERROR(IF($F830="","",VLOOKUP($F830,'Data Mercado'!$A$7:$I$300,9,0)),"ND")</f>
      </c>
      <c r="AC830" s="161" t="str">
        <f>IFERROR(IF($E830="","",IF($AB830&gt;$E830,($E830/$AB830)-1,"")),"")</f>
      </c>
      <c r="AD830" s="159" t="str">
        <f t="shared" si="207"/>
        <v/>
      </c>
    </row>
    <row r="831" spans="1:30" s="162" customFormat="1" ht="19" customHeight="1">
      <c r="A831" s="164"/>
      <c r="B831" s="165"/>
      <c r="C831" s="143"/>
      <c r="D831" s="143"/>
      <c r="E831" s="196"/>
      <c r="F831" s="160"/>
      <c r="G831" s="160" t="str">
        <f>IFERROR(IF($F831="","",VLOOKUP($F831,'Data Mercado'!$A$7:$I$300,2,0)),"ND")</f>
      </c>
      <c r="H831" s="161" t="str">
        <f>IFERROR(IF($E831="","",IF($G831&gt;$E831,($E831/$G831)-1,"")),"")</f>
      </c>
      <c r="I831" s="159" t="str">
        <f t="shared" si="193"/>
        <v/>
      </c>
      <c r="J831" s="160" t="str">
        <f>IFERROR(IF($F831="","",VLOOKUP($F831,'Data Mercado'!$A$7:$I$300,3,0)),"ND")</f>
      </c>
      <c r="K831" s="161" t="str">
        <f>IFERROR(IF($E831="","",IF($J831&gt;$E831,($E831/$J831)-1,"")),"")</f>
      </c>
      <c r="L831" s="159" t="str">
        <f t="shared" si="195"/>
        <v/>
      </c>
      <c r="M831" s="160" t="str">
        <f>IFERROR(IF($F831="","",VLOOKUP($F831,'Data Mercado'!$A$7:$I$300,4,0)),"ND")</f>
      </c>
      <c r="N831" s="161" t="str">
        <f>IFERROR(IF($E831="","",IF($M831&gt;$E831,($E831/$M831)-1,"")),"")</f>
      </c>
      <c r="O831" s="159" t="str">
        <f t="shared" si="197"/>
        <v/>
      </c>
      <c r="P831" s="160" t="str">
        <f>IFERROR(IF($F831="","",VLOOKUP($F831,'Data Mercado'!$A$7:$I$300,5,0)),"ND")</f>
      </c>
      <c r="Q831" s="161" t="str">
        <f>IFERROR(IF($E831="","",IF($P831&gt;$E831,($E831/$P831)-1,"")),"")</f>
      </c>
      <c r="R831" s="159" t="str">
        <f t="shared" si="199"/>
        <v/>
      </c>
      <c r="S831" s="160" t="str">
        <f>IFERROR(IF($F831="","",VLOOKUP($F831,'Data Mercado'!$A$7:$I$300,6,0)),"ND")</f>
      </c>
      <c r="T831" s="161" t="str">
        <f>IFERROR(IF($E831="","",IF($S831&gt;$E831,($E831/$S831)-1,"")),"")</f>
      </c>
      <c r="U831" s="159" t="str">
        <f t="shared" si="201"/>
        <v/>
      </c>
      <c r="V831" s="160" t="str">
        <f>IFERROR(IF($F831="","",VLOOKUP($F831,'Data Mercado'!$A$7:$I$300,7,0)),"ND")</f>
      </c>
      <c r="W831" s="161" t="str">
        <f>IFERROR(IF($E831="","",IF($V831&gt;$E831,($E831/$V831)-1,"")),"")</f>
      </c>
      <c r="X831" s="159" t="str">
        <f t="shared" si="203"/>
        <v/>
      </c>
      <c r="Y831" s="160" t="str">
        <f>IFERROR(IF($F831="","",VLOOKUP($F831,'Data Mercado'!$A$7:$I$300,8,0)),"ND")</f>
      </c>
      <c r="Z831" s="161" t="str">
        <f>IFERROR(IF($E831="","",IF($Y831&gt;$E831,($E831/$Y831)-1,"")),"")</f>
      </c>
      <c r="AA831" s="159" t="str">
        <f t="shared" si="205"/>
        <v/>
      </c>
      <c r="AB831" s="160" t="str">
        <f>IFERROR(IF($F831="","",VLOOKUP($F831,'Data Mercado'!$A$7:$I$300,9,0)),"ND")</f>
      </c>
      <c r="AC831" s="161" t="str">
        <f>IFERROR(IF($E831="","",IF($AB831&gt;$E831,($E831/$AB831)-1,"")),"")</f>
      </c>
      <c r="AD831" s="159" t="str">
        <f t="shared" si="207"/>
        <v/>
      </c>
    </row>
    <row r="832" spans="1:30" s="162" customFormat="1" ht="19" customHeight="1">
      <c r="A832" s="164"/>
      <c r="B832" s="165"/>
      <c r="C832" s="143"/>
      <c r="D832" s="143"/>
      <c r="E832" s="196"/>
      <c r="F832" s="160"/>
      <c r="G832" s="160" t="str">
        <f>IFERROR(IF($F832="","",VLOOKUP($F832,'Data Mercado'!$A$7:$I$300,2,0)),"ND")</f>
      </c>
      <c r="H832" s="161" t="str">
        <f>IFERROR(IF($E832="","",IF($G832&gt;$E832,($E832/$G832)-1,"")),"")</f>
      </c>
      <c r="I832" s="159" t="str">
        <f t="shared" si="193"/>
        <v/>
      </c>
      <c r="J832" s="160" t="str">
        <f>IFERROR(IF($F832="","",VLOOKUP($F832,'Data Mercado'!$A$7:$I$300,3,0)),"ND")</f>
      </c>
      <c r="K832" s="161" t="str">
        <f>IFERROR(IF($E832="","",IF($J832&gt;$E832,($E832/$J832)-1,"")),"")</f>
      </c>
      <c r="L832" s="159" t="str">
        <f t="shared" si="195"/>
        <v/>
      </c>
      <c r="M832" s="160" t="str">
        <f>IFERROR(IF($F832="","",VLOOKUP($F832,'Data Mercado'!$A$7:$I$300,4,0)),"ND")</f>
      </c>
      <c r="N832" s="161" t="str">
        <f>IFERROR(IF($E832="","",IF($M832&gt;$E832,($E832/$M832)-1,"")),"")</f>
      </c>
      <c r="O832" s="159" t="str">
        <f t="shared" si="197"/>
        <v/>
      </c>
      <c r="P832" s="160" t="str">
        <f>IFERROR(IF($F832="","",VLOOKUP($F832,'Data Mercado'!$A$7:$I$300,5,0)),"ND")</f>
      </c>
      <c r="Q832" s="161" t="str">
        <f>IFERROR(IF($E832="","",IF($P832&gt;$E832,($E832/$P832)-1,"")),"")</f>
      </c>
      <c r="R832" s="159" t="str">
        <f t="shared" si="199"/>
        <v/>
      </c>
      <c r="S832" s="160" t="str">
        <f>IFERROR(IF($F832="","",VLOOKUP($F832,'Data Mercado'!$A$7:$I$300,6,0)),"ND")</f>
      </c>
      <c r="T832" s="161" t="str">
        <f>IFERROR(IF($E832="","",IF($S832&gt;$E832,($E832/$S832)-1,"")),"")</f>
      </c>
      <c r="U832" s="159" t="str">
        <f t="shared" si="201"/>
        <v/>
      </c>
      <c r="V832" s="160" t="str">
        <f>IFERROR(IF($F832="","",VLOOKUP($F832,'Data Mercado'!$A$7:$I$300,7,0)),"ND")</f>
      </c>
      <c r="W832" s="161" t="str">
        <f>IFERROR(IF($E832="","",IF($V832&gt;$E832,($E832/$V832)-1,"")),"")</f>
      </c>
      <c r="X832" s="159" t="str">
        <f t="shared" si="203"/>
        <v/>
      </c>
      <c r="Y832" s="160" t="str">
        <f>IFERROR(IF($F832="","",VLOOKUP($F832,'Data Mercado'!$A$7:$I$300,8,0)),"ND")</f>
      </c>
      <c r="Z832" s="161" t="str">
        <f>IFERROR(IF($E832="","",IF($Y832&gt;$E832,($E832/$Y832)-1,"")),"")</f>
      </c>
      <c r="AA832" s="159" t="str">
        <f t="shared" si="205"/>
        <v/>
      </c>
      <c r="AB832" s="160" t="str">
        <f>IFERROR(IF($F832="","",VLOOKUP($F832,'Data Mercado'!$A$7:$I$300,9,0)),"ND")</f>
      </c>
      <c r="AC832" s="161" t="str">
        <f>IFERROR(IF($E832="","",IF($AB832&gt;$E832,($E832/$AB832)-1,"")),"")</f>
      </c>
      <c r="AD832" s="159" t="str">
        <f t="shared" si="207"/>
        <v/>
      </c>
    </row>
    <row r="833" spans="1:30" s="162" customFormat="1" ht="19" customHeight="1">
      <c r="A833" s="164"/>
      <c r="B833" s="165"/>
      <c r="C833" s="143"/>
      <c r="D833" s="143"/>
      <c r="E833" s="196"/>
      <c r="F833" s="160"/>
      <c r="G833" s="160" t="str">
        <f>IFERROR(IF($F833="","",VLOOKUP($F833,'Data Mercado'!$A$7:$I$300,2,0)),"ND")</f>
      </c>
      <c r="H833" s="161" t="str">
        <f>IFERROR(IF($E833="","",IF($G833&gt;$E833,($E833/$G833)-1,"")),"")</f>
      </c>
      <c r="I833" s="159" t="str">
        <f t="shared" si="193"/>
        <v/>
      </c>
      <c r="J833" s="160" t="str">
        <f>IFERROR(IF($F833="","",VLOOKUP($F833,'Data Mercado'!$A$7:$I$300,3,0)),"ND")</f>
      </c>
      <c r="K833" s="161" t="str">
        <f>IFERROR(IF($E833="","",IF($J833&gt;$E833,($E833/$J833)-1,"")),"")</f>
      </c>
      <c r="L833" s="159" t="str">
        <f t="shared" si="195"/>
        <v/>
      </c>
      <c r="M833" s="160" t="str">
        <f>IFERROR(IF($F833="","",VLOOKUP($F833,'Data Mercado'!$A$7:$I$300,4,0)),"ND")</f>
      </c>
      <c r="N833" s="161" t="str">
        <f>IFERROR(IF($E833="","",IF($M833&gt;$E833,($E833/$M833)-1,"")),"")</f>
      </c>
      <c r="O833" s="159" t="str">
        <f t="shared" si="197"/>
        <v/>
      </c>
      <c r="P833" s="160" t="str">
        <f>IFERROR(IF($F833="","",VLOOKUP($F833,'Data Mercado'!$A$7:$I$300,5,0)),"ND")</f>
      </c>
      <c r="Q833" s="161" t="str">
        <f>IFERROR(IF($E833="","",IF($P833&gt;$E833,($E833/$P833)-1,"")),"")</f>
      </c>
      <c r="R833" s="159" t="str">
        <f t="shared" si="199"/>
        <v/>
      </c>
      <c r="S833" s="160" t="str">
        <f>IFERROR(IF($F833="","",VLOOKUP($F833,'Data Mercado'!$A$7:$I$300,6,0)),"ND")</f>
      </c>
      <c r="T833" s="161" t="str">
        <f>IFERROR(IF($E833="","",IF($S833&gt;$E833,($E833/$S833)-1,"")),"")</f>
      </c>
      <c r="U833" s="159" t="str">
        <f t="shared" si="201"/>
        <v/>
      </c>
      <c r="V833" s="160" t="str">
        <f>IFERROR(IF($F833="","",VLOOKUP($F833,'Data Mercado'!$A$7:$I$300,7,0)),"ND")</f>
      </c>
      <c r="W833" s="161" t="str">
        <f>IFERROR(IF($E833="","",IF($V833&gt;$E833,($E833/$V833)-1,"")),"")</f>
      </c>
      <c r="X833" s="159" t="str">
        <f t="shared" si="203"/>
        <v/>
      </c>
      <c r="Y833" s="160" t="str">
        <f>IFERROR(IF($F833="","",VLOOKUP($F833,'Data Mercado'!$A$7:$I$300,8,0)),"ND")</f>
      </c>
      <c r="Z833" s="161" t="str">
        <f>IFERROR(IF($E833="","",IF($Y833&gt;$E833,($E833/$Y833)-1,"")),"")</f>
      </c>
      <c r="AA833" s="159" t="str">
        <f t="shared" si="205"/>
        <v/>
      </c>
      <c r="AB833" s="160" t="str">
        <f>IFERROR(IF($F833="","",VLOOKUP($F833,'Data Mercado'!$A$7:$I$300,9,0)),"ND")</f>
      </c>
      <c r="AC833" s="161" t="str">
        <f>IFERROR(IF($E833="","",IF($AB833&gt;$E833,($E833/$AB833)-1,"")),"")</f>
      </c>
      <c r="AD833" s="159" t="str">
        <f t="shared" si="207"/>
        <v/>
      </c>
    </row>
    <row r="834" spans="1:30" s="162" customFormat="1" ht="19" customHeight="1">
      <c r="A834" s="164"/>
      <c r="B834" s="165"/>
      <c r="C834" s="143"/>
      <c r="D834" s="143"/>
      <c r="E834" s="196"/>
      <c r="F834" s="160"/>
      <c r="G834" s="160" t="str">
        <f>IFERROR(IF($F834="","",VLOOKUP($F834,'Data Mercado'!$A$7:$I$300,2,0)),"ND")</f>
      </c>
      <c r="H834" s="161" t="str">
        <f>IFERROR(IF($E834="","",IF($G834&gt;$E834,($E834/$G834)-1,"")),"")</f>
      </c>
      <c r="I834" s="159" t="str">
        <f t="shared" si="193"/>
        <v/>
      </c>
      <c r="J834" s="160" t="str">
        <f>IFERROR(IF($F834="","",VLOOKUP($F834,'Data Mercado'!$A$7:$I$300,3,0)),"ND")</f>
      </c>
      <c r="K834" s="161" t="str">
        <f>IFERROR(IF($E834="","",IF($J834&gt;$E834,($E834/$J834)-1,"")),"")</f>
      </c>
      <c r="L834" s="159" t="str">
        <f t="shared" si="195"/>
        <v/>
      </c>
      <c r="M834" s="160" t="str">
        <f>IFERROR(IF($F834="","",VLOOKUP($F834,'Data Mercado'!$A$7:$I$300,4,0)),"ND")</f>
      </c>
      <c r="N834" s="161" t="str">
        <f>IFERROR(IF($E834="","",IF($M834&gt;$E834,($E834/$M834)-1,"")),"")</f>
      </c>
      <c r="O834" s="159" t="str">
        <f t="shared" si="197"/>
        <v/>
      </c>
      <c r="P834" s="160" t="str">
        <f>IFERROR(IF($F834="","",VLOOKUP($F834,'Data Mercado'!$A$7:$I$300,5,0)),"ND")</f>
      </c>
      <c r="Q834" s="161" t="str">
        <f>IFERROR(IF($E834="","",IF($P834&gt;$E834,($E834/$P834)-1,"")),"")</f>
      </c>
      <c r="R834" s="159" t="str">
        <f t="shared" si="199"/>
        <v/>
      </c>
      <c r="S834" s="160" t="str">
        <f>IFERROR(IF($F834="","",VLOOKUP($F834,'Data Mercado'!$A$7:$I$300,6,0)),"ND")</f>
      </c>
      <c r="T834" s="161" t="str">
        <f>IFERROR(IF($E834="","",IF($S834&gt;$E834,($E834/$S834)-1,"")),"")</f>
      </c>
      <c r="U834" s="159" t="str">
        <f t="shared" si="201"/>
        <v/>
      </c>
      <c r="V834" s="160" t="str">
        <f>IFERROR(IF($F834="","",VLOOKUP($F834,'Data Mercado'!$A$7:$I$300,7,0)),"ND")</f>
      </c>
      <c r="W834" s="161" t="str">
        <f>IFERROR(IF($E834="","",IF($V834&gt;$E834,($E834/$V834)-1,"")),"")</f>
      </c>
      <c r="X834" s="159" t="str">
        <f t="shared" si="203"/>
        <v/>
      </c>
      <c r="Y834" s="160" t="str">
        <f>IFERROR(IF($F834="","",VLOOKUP($F834,'Data Mercado'!$A$7:$I$300,8,0)),"ND")</f>
      </c>
      <c r="Z834" s="161" t="str">
        <f>IFERROR(IF($E834="","",IF($Y834&gt;$E834,($E834/$Y834)-1,"")),"")</f>
      </c>
      <c r="AA834" s="159" t="str">
        <f t="shared" si="205"/>
        <v/>
      </c>
      <c r="AB834" s="160" t="str">
        <f>IFERROR(IF($F834="","",VLOOKUP($F834,'Data Mercado'!$A$7:$I$300,9,0)),"ND")</f>
      </c>
      <c r="AC834" s="161" t="str">
        <f>IFERROR(IF($E834="","",IF($AB834&gt;$E834,($E834/$AB834)-1,"")),"")</f>
      </c>
      <c r="AD834" s="159" t="str">
        <f t="shared" si="207"/>
        <v/>
      </c>
    </row>
    <row r="835" spans="1:30" s="162" customFormat="1" ht="19" customHeight="1">
      <c r="A835" s="164"/>
      <c r="B835" s="165"/>
      <c r="C835" s="143"/>
      <c r="D835" s="143"/>
      <c r="E835" s="196"/>
      <c r="F835" s="160"/>
      <c r="G835" s="160" t="str">
        <f>IFERROR(IF($F835="","",VLOOKUP($F835,'Data Mercado'!$A$7:$I$300,2,0)),"ND")</f>
      </c>
      <c r="H835" s="161" t="str">
        <f>IFERROR(IF($E835="","",IF($G835&gt;$E835,($E835/$G835)-1,"")),"")</f>
      </c>
      <c r="I835" s="159" t="str">
        <f t="shared" si="193"/>
        <v/>
      </c>
      <c r="J835" s="160" t="str">
        <f>IFERROR(IF($F835="","",VLOOKUP($F835,'Data Mercado'!$A$7:$I$300,3,0)),"ND")</f>
      </c>
      <c r="K835" s="161" t="str">
        <f>IFERROR(IF($E835="","",IF($J835&gt;$E835,($E835/$J835)-1,"")),"")</f>
      </c>
      <c r="L835" s="159" t="str">
        <f t="shared" si="195"/>
        <v/>
      </c>
      <c r="M835" s="160" t="str">
        <f>IFERROR(IF($F835="","",VLOOKUP($F835,'Data Mercado'!$A$7:$I$300,4,0)),"ND")</f>
      </c>
      <c r="N835" s="161" t="str">
        <f>IFERROR(IF($E835="","",IF($M835&gt;$E835,($E835/$M835)-1,"")),"")</f>
      </c>
      <c r="O835" s="159" t="str">
        <f t="shared" si="197"/>
        <v/>
      </c>
      <c r="P835" s="160" t="str">
        <f>IFERROR(IF($F835="","",VLOOKUP($F835,'Data Mercado'!$A$7:$I$300,5,0)),"ND")</f>
      </c>
      <c r="Q835" s="161" t="str">
        <f>IFERROR(IF($E835="","",IF($P835&gt;$E835,($E835/$P835)-1,"")),"")</f>
      </c>
      <c r="R835" s="159" t="str">
        <f t="shared" si="199"/>
        <v/>
      </c>
      <c r="S835" s="160" t="str">
        <f>IFERROR(IF($F835="","",VLOOKUP($F835,'Data Mercado'!$A$7:$I$300,6,0)),"ND")</f>
      </c>
      <c r="T835" s="161" t="str">
        <f>IFERROR(IF($E835="","",IF($S835&gt;$E835,($E835/$S835)-1,"")),"")</f>
      </c>
      <c r="U835" s="159" t="str">
        <f t="shared" si="201"/>
        <v/>
      </c>
      <c r="V835" s="160" t="str">
        <f>IFERROR(IF($F835="","",VLOOKUP($F835,'Data Mercado'!$A$7:$I$300,7,0)),"ND")</f>
      </c>
      <c r="W835" s="161" t="str">
        <f>IFERROR(IF($E835="","",IF($V835&gt;$E835,($E835/$V835)-1,"")),"")</f>
      </c>
      <c r="X835" s="159" t="str">
        <f t="shared" si="203"/>
        <v/>
      </c>
      <c r="Y835" s="160" t="str">
        <f>IFERROR(IF($F835="","",VLOOKUP($F835,'Data Mercado'!$A$7:$I$300,8,0)),"ND")</f>
      </c>
      <c r="Z835" s="161" t="str">
        <f>IFERROR(IF($E835="","",IF($Y835&gt;$E835,($E835/$Y835)-1,"")),"")</f>
      </c>
      <c r="AA835" s="159" t="str">
        <f t="shared" si="205"/>
        <v/>
      </c>
      <c r="AB835" s="160" t="str">
        <f>IFERROR(IF($F835="","",VLOOKUP($F835,'Data Mercado'!$A$7:$I$300,9,0)),"ND")</f>
      </c>
      <c r="AC835" s="161" t="str">
        <f>IFERROR(IF($E835="","",IF($AB835&gt;$E835,($E835/$AB835)-1,"")),"")</f>
      </c>
      <c r="AD835" s="159" t="str">
        <f t="shared" si="207"/>
        <v/>
      </c>
    </row>
    <row r="836" spans="1:30" s="162" customFormat="1" ht="19" customHeight="1">
      <c r="A836" s="164"/>
      <c r="B836" s="165"/>
      <c r="C836" s="143"/>
      <c r="D836" s="143"/>
      <c r="E836" s="196"/>
      <c r="F836" s="160"/>
      <c r="G836" s="160" t="str">
        <f>IFERROR(IF($F836="","",VLOOKUP($F836,'Data Mercado'!$A$7:$I$300,2,0)),"ND")</f>
      </c>
      <c r="H836" s="161" t="str">
        <f>IFERROR(IF($E836="","",IF($G836&gt;$E836,($E836/$G836)-1,"")),"")</f>
      </c>
      <c r="I836" s="159" t="str">
        <f t="shared" si="193"/>
        <v/>
      </c>
      <c r="J836" s="160" t="str">
        <f>IFERROR(IF($F836="","",VLOOKUP($F836,'Data Mercado'!$A$7:$I$300,3,0)),"ND")</f>
      </c>
      <c r="K836" s="161" t="str">
        <f>IFERROR(IF($E836="","",IF($J836&gt;$E836,($E836/$J836)-1,"")),"")</f>
      </c>
      <c r="L836" s="159" t="str">
        <f t="shared" si="195"/>
        <v/>
      </c>
      <c r="M836" s="160" t="str">
        <f>IFERROR(IF($F836="","",VLOOKUP($F836,'Data Mercado'!$A$7:$I$300,4,0)),"ND")</f>
      </c>
      <c r="N836" s="161" t="str">
        <f>IFERROR(IF($E836="","",IF($M836&gt;$E836,($E836/$M836)-1,"")),"")</f>
      </c>
      <c r="O836" s="159" t="str">
        <f t="shared" si="197"/>
        <v/>
      </c>
      <c r="P836" s="160" t="str">
        <f>IFERROR(IF($F836="","",VLOOKUP($F836,'Data Mercado'!$A$7:$I$300,5,0)),"ND")</f>
      </c>
      <c r="Q836" s="161" t="str">
        <f>IFERROR(IF($E836="","",IF($P836&gt;$E836,($E836/$P836)-1,"")),"")</f>
      </c>
      <c r="R836" s="159" t="str">
        <f t="shared" si="199"/>
        <v/>
      </c>
      <c r="S836" s="160" t="str">
        <f>IFERROR(IF($F836="","",VLOOKUP($F836,'Data Mercado'!$A$7:$I$300,6,0)),"ND")</f>
      </c>
      <c r="T836" s="161" t="str">
        <f>IFERROR(IF($E836="","",IF($S836&gt;$E836,($E836/$S836)-1,"")),"")</f>
      </c>
      <c r="U836" s="159" t="str">
        <f t="shared" si="201"/>
        <v/>
      </c>
      <c r="V836" s="160" t="str">
        <f>IFERROR(IF($F836="","",VLOOKUP($F836,'Data Mercado'!$A$7:$I$300,7,0)),"ND")</f>
      </c>
      <c r="W836" s="161" t="str">
        <f>IFERROR(IF($E836="","",IF($V836&gt;$E836,($E836/$V836)-1,"")),"")</f>
      </c>
      <c r="X836" s="159" t="str">
        <f t="shared" si="203"/>
        <v/>
      </c>
      <c r="Y836" s="160" t="str">
        <f>IFERROR(IF($F836="","",VLOOKUP($F836,'Data Mercado'!$A$7:$I$300,8,0)),"ND")</f>
      </c>
      <c r="Z836" s="161" t="str">
        <f>IFERROR(IF($E836="","",IF($Y836&gt;$E836,($E836/$Y836)-1,"")),"")</f>
      </c>
      <c r="AA836" s="159" t="str">
        <f t="shared" si="205"/>
        <v/>
      </c>
      <c r="AB836" s="160" t="str">
        <f>IFERROR(IF($F836="","",VLOOKUP($F836,'Data Mercado'!$A$7:$I$300,9,0)),"ND")</f>
      </c>
      <c r="AC836" s="161" t="str">
        <f>IFERROR(IF($E836="","",IF($AB836&gt;$E836,($E836/$AB836)-1,"")),"")</f>
      </c>
      <c r="AD836" s="159" t="str">
        <f t="shared" si="207"/>
        <v/>
      </c>
    </row>
    <row r="837" spans="1:30" s="162" customFormat="1" ht="19" customHeight="1">
      <c r="A837" s="164"/>
      <c r="B837" s="165"/>
      <c r="C837" s="143"/>
      <c r="D837" s="143"/>
      <c r="E837" s="196"/>
      <c r="F837" s="160"/>
      <c r="G837" s="160" t="str">
        <f>IFERROR(IF($F837="","",VLOOKUP($F837,'Data Mercado'!$A$7:$I$300,2,0)),"ND")</f>
      </c>
      <c r="H837" s="161" t="str">
        <f>IFERROR(IF($E837="","",IF($G837&gt;$E837,($E837/$G837)-1,"")),"")</f>
      </c>
      <c r="I837" s="159" t="str">
        <f t="shared" si="193"/>
        <v/>
      </c>
      <c r="J837" s="160" t="str">
        <f>IFERROR(IF($F837="","",VLOOKUP($F837,'Data Mercado'!$A$7:$I$300,3,0)),"ND")</f>
      </c>
      <c r="K837" s="161" t="str">
        <f>IFERROR(IF($E837="","",IF($J837&gt;$E837,($E837/$J837)-1,"")),"")</f>
      </c>
      <c r="L837" s="159" t="str">
        <f t="shared" si="195"/>
        <v/>
      </c>
      <c r="M837" s="160" t="str">
        <f>IFERROR(IF($F837="","",VLOOKUP($F837,'Data Mercado'!$A$7:$I$300,4,0)),"ND")</f>
      </c>
      <c r="N837" s="161" t="str">
        <f>IFERROR(IF($E837="","",IF($M837&gt;$E837,($E837/$M837)-1,"")),"")</f>
      </c>
      <c r="O837" s="159" t="str">
        <f t="shared" si="197"/>
        <v/>
      </c>
      <c r="P837" s="160" t="str">
        <f>IFERROR(IF($F837="","",VLOOKUP($F837,'Data Mercado'!$A$7:$I$300,5,0)),"ND")</f>
      </c>
      <c r="Q837" s="161" t="str">
        <f>IFERROR(IF($E837="","",IF($P837&gt;$E837,($E837/$P837)-1,"")),"")</f>
      </c>
      <c r="R837" s="159" t="str">
        <f t="shared" si="199"/>
        <v/>
      </c>
      <c r="S837" s="160" t="str">
        <f>IFERROR(IF($F837="","",VLOOKUP($F837,'Data Mercado'!$A$7:$I$300,6,0)),"ND")</f>
      </c>
      <c r="T837" s="161" t="str">
        <f>IFERROR(IF($E837="","",IF($S837&gt;$E837,($E837/$S837)-1,"")),"")</f>
      </c>
      <c r="U837" s="159" t="str">
        <f t="shared" si="201"/>
        <v/>
      </c>
      <c r="V837" s="160" t="str">
        <f>IFERROR(IF($F837="","",VLOOKUP($F837,'Data Mercado'!$A$7:$I$300,7,0)),"ND")</f>
      </c>
      <c r="W837" s="161" t="str">
        <f>IFERROR(IF($E837="","",IF($V837&gt;$E837,($E837/$V837)-1,"")),"")</f>
      </c>
      <c r="X837" s="159" t="str">
        <f t="shared" si="203"/>
        <v/>
      </c>
      <c r="Y837" s="160" t="str">
        <f>IFERROR(IF($F837="","",VLOOKUP($F837,'Data Mercado'!$A$7:$I$300,8,0)),"ND")</f>
      </c>
      <c r="Z837" s="161" t="str">
        <f>IFERROR(IF($E837="","",IF($Y837&gt;$E837,($E837/$Y837)-1,"")),"")</f>
      </c>
      <c r="AA837" s="159" t="str">
        <f t="shared" si="205"/>
        <v/>
      </c>
      <c r="AB837" s="160" t="str">
        <f>IFERROR(IF($F837="","",VLOOKUP($F837,'Data Mercado'!$A$7:$I$300,9,0)),"ND")</f>
      </c>
      <c r="AC837" s="161" t="str">
        <f>IFERROR(IF($E837="","",IF($AB837&gt;$E837,($E837/$AB837)-1,"")),"")</f>
      </c>
      <c r="AD837" s="159" t="str">
        <f t="shared" si="207"/>
        <v/>
      </c>
    </row>
    <row r="838" spans="1:30" s="162" customFormat="1" ht="19" customHeight="1">
      <c r="A838" s="164"/>
      <c r="B838" s="165"/>
      <c r="C838" s="143"/>
      <c r="D838" s="143"/>
      <c r="E838" s="196"/>
      <c r="F838" s="160"/>
      <c r="G838" s="160" t="str">
        <f>IFERROR(IF($F838="","",VLOOKUP($F838,'Data Mercado'!$A$7:$I$300,2,0)),"ND")</f>
      </c>
      <c r="H838" s="161" t="str">
        <f>IFERROR(IF($E838="","",IF($G838&gt;$E838,($E838/$G838)-1,"")),"")</f>
      </c>
      <c r="I838" s="159" t="str">
        <f t="shared" si="193"/>
        <v/>
      </c>
      <c r="J838" s="160" t="str">
        <f>IFERROR(IF($F838="","",VLOOKUP($F838,'Data Mercado'!$A$7:$I$300,3,0)),"ND")</f>
      </c>
      <c r="K838" s="161" t="str">
        <f>IFERROR(IF($E838="","",IF($J838&gt;$E838,($E838/$J838)-1,"")),"")</f>
      </c>
      <c r="L838" s="159" t="str">
        <f t="shared" si="195"/>
        <v/>
      </c>
      <c r="M838" s="160" t="str">
        <f>IFERROR(IF($F838="","",VLOOKUP($F838,'Data Mercado'!$A$7:$I$300,4,0)),"ND")</f>
      </c>
      <c r="N838" s="161" t="str">
        <f>IFERROR(IF($E838="","",IF($M838&gt;$E838,($E838/$M838)-1,"")),"")</f>
      </c>
      <c r="O838" s="159" t="str">
        <f t="shared" si="197"/>
        <v/>
      </c>
      <c r="P838" s="160" t="str">
        <f>IFERROR(IF($F838="","",VLOOKUP($F838,'Data Mercado'!$A$7:$I$300,5,0)),"ND")</f>
      </c>
      <c r="Q838" s="161" t="str">
        <f>IFERROR(IF($E838="","",IF($P838&gt;$E838,($E838/$P838)-1,"")),"")</f>
      </c>
      <c r="R838" s="159" t="str">
        <f t="shared" si="199"/>
        <v/>
      </c>
      <c r="S838" s="160" t="str">
        <f>IFERROR(IF($F838="","",VLOOKUP($F838,'Data Mercado'!$A$7:$I$300,6,0)),"ND")</f>
      </c>
      <c r="T838" s="161" t="str">
        <f>IFERROR(IF($E838="","",IF($S838&gt;$E838,($E838/$S838)-1,"")),"")</f>
      </c>
      <c r="U838" s="159" t="str">
        <f t="shared" si="201"/>
        <v/>
      </c>
      <c r="V838" s="160" t="str">
        <f>IFERROR(IF($F838="","",VLOOKUP($F838,'Data Mercado'!$A$7:$I$300,7,0)),"ND")</f>
      </c>
      <c r="W838" s="161" t="str">
        <f>IFERROR(IF($E838="","",IF($V838&gt;$E838,($E838/$V838)-1,"")),"")</f>
      </c>
      <c r="X838" s="159" t="str">
        <f t="shared" si="203"/>
        <v/>
      </c>
      <c r="Y838" s="160" t="str">
        <f>IFERROR(IF($F838="","",VLOOKUP($F838,'Data Mercado'!$A$7:$I$300,8,0)),"ND")</f>
      </c>
      <c r="Z838" s="161" t="str">
        <f>IFERROR(IF($E838="","",IF($Y838&gt;$E838,($E838/$Y838)-1,"")),"")</f>
      </c>
      <c r="AA838" s="159" t="str">
        <f t="shared" si="205"/>
        <v/>
      </c>
      <c r="AB838" s="160" t="str">
        <f>IFERROR(IF($F838="","",VLOOKUP($F838,'Data Mercado'!$A$7:$I$300,9,0)),"ND")</f>
      </c>
      <c r="AC838" s="161" t="str">
        <f>IFERROR(IF($E838="","",IF($AB838&gt;$E838,($E838/$AB838)-1,"")),"")</f>
      </c>
      <c r="AD838" s="159" t="str">
        <f t="shared" si="207"/>
        <v/>
      </c>
    </row>
    <row r="839" spans="1:30" s="162" customFormat="1" ht="19" customHeight="1">
      <c r="A839" s="164"/>
      <c r="B839" s="165"/>
      <c r="C839" s="143"/>
      <c r="D839" s="143"/>
      <c r="E839" s="196"/>
      <c r="F839" s="160"/>
      <c r="G839" s="160" t="str">
        <f>IFERROR(IF($F839="","",VLOOKUP($F839,'Data Mercado'!$A$7:$I$300,2,0)),"ND")</f>
      </c>
      <c r="H839" s="161" t="str">
        <f>IFERROR(IF($E839="","",IF($G839&gt;$E839,($E839/$G839)-1,"")),"")</f>
      </c>
      <c r="I839" s="159" t="str">
        <f t="shared" si="193"/>
        <v/>
      </c>
      <c r="J839" s="160" t="str">
        <f>IFERROR(IF($F839="","",VLOOKUP($F839,'Data Mercado'!$A$7:$I$300,3,0)),"ND")</f>
      </c>
      <c r="K839" s="161" t="str">
        <f>IFERROR(IF($E839="","",IF($J839&gt;$E839,($E839/$J839)-1,"")),"")</f>
      </c>
      <c r="L839" s="159" t="str">
        <f t="shared" si="195"/>
        <v/>
      </c>
      <c r="M839" s="160" t="str">
        <f>IFERROR(IF($F839="","",VLOOKUP($F839,'Data Mercado'!$A$7:$I$300,4,0)),"ND")</f>
      </c>
      <c r="N839" s="161" t="str">
        <f>IFERROR(IF($E839="","",IF($M839&gt;$E839,($E839/$M839)-1,"")),"")</f>
      </c>
      <c r="O839" s="159" t="str">
        <f t="shared" si="197"/>
        <v/>
      </c>
      <c r="P839" s="160" t="str">
        <f>IFERROR(IF($F839="","",VLOOKUP($F839,'Data Mercado'!$A$7:$I$300,5,0)),"ND")</f>
      </c>
      <c r="Q839" s="161" t="str">
        <f>IFERROR(IF($E839="","",IF($P839&gt;$E839,($E839/$P839)-1,"")),"")</f>
      </c>
      <c r="R839" s="159" t="str">
        <f t="shared" si="199"/>
        <v/>
      </c>
      <c r="S839" s="160" t="str">
        <f>IFERROR(IF($F839="","",VLOOKUP($F839,'Data Mercado'!$A$7:$I$300,6,0)),"ND")</f>
      </c>
      <c r="T839" s="161" t="str">
        <f>IFERROR(IF($E839="","",IF($S839&gt;$E839,($E839/$S839)-1,"")),"")</f>
      </c>
      <c r="U839" s="159" t="str">
        <f t="shared" si="201"/>
        <v/>
      </c>
      <c r="V839" s="160" t="str">
        <f>IFERROR(IF($F839="","",VLOOKUP($F839,'Data Mercado'!$A$7:$I$300,7,0)),"ND")</f>
      </c>
      <c r="W839" s="161" t="str">
        <f>IFERROR(IF($E839="","",IF($V839&gt;$E839,($E839/$V839)-1,"")),"")</f>
      </c>
      <c r="X839" s="159" t="str">
        <f t="shared" si="203"/>
        <v/>
      </c>
      <c r="Y839" s="160" t="str">
        <f>IFERROR(IF($F839="","",VLOOKUP($F839,'Data Mercado'!$A$7:$I$300,8,0)),"ND")</f>
      </c>
      <c r="Z839" s="161" t="str">
        <f>IFERROR(IF($E839="","",IF($Y839&gt;$E839,($E839/$Y839)-1,"")),"")</f>
      </c>
      <c r="AA839" s="159" t="str">
        <f t="shared" si="205"/>
        <v/>
      </c>
      <c r="AB839" s="160" t="str">
        <f>IFERROR(IF($F839="","",VLOOKUP($F839,'Data Mercado'!$A$7:$I$300,9,0)),"ND")</f>
      </c>
      <c r="AC839" s="161" t="str">
        <f>IFERROR(IF($E839="","",IF($AB839&gt;$E839,($E839/$AB839)-1,"")),"")</f>
      </c>
      <c r="AD839" s="159" t="str">
        <f t="shared" si="207"/>
        <v/>
      </c>
    </row>
    <row r="840" spans="1:30" s="162" customFormat="1" ht="19" customHeight="1">
      <c r="A840" s="164"/>
      <c r="B840" s="165"/>
      <c r="C840" s="143"/>
      <c r="D840" s="143"/>
      <c r="E840" s="196"/>
      <c r="F840" s="160"/>
      <c r="G840" s="160" t="str">
        <f>IFERROR(IF($F840="","",VLOOKUP($F840,'Data Mercado'!$A$7:$I$300,2,0)),"ND")</f>
      </c>
      <c r="H840" s="161" t="str">
        <f>IFERROR(IF($E840="","",IF($G840&gt;$E840,($E840/$G840)-1,"")),"")</f>
      </c>
      <c r="I840" s="159" t="str">
        <f t="shared" si="193"/>
        <v/>
      </c>
      <c r="J840" s="160" t="str">
        <f>IFERROR(IF($F840="","",VLOOKUP($F840,'Data Mercado'!$A$7:$I$300,3,0)),"ND")</f>
      </c>
      <c r="K840" s="161" t="str">
        <f>IFERROR(IF($E840="","",IF($J840&gt;$E840,($E840/$J840)-1,"")),"")</f>
      </c>
      <c r="L840" s="159" t="str">
        <f t="shared" si="195"/>
        <v/>
      </c>
      <c r="M840" s="160" t="str">
        <f>IFERROR(IF($F840="","",VLOOKUP($F840,'Data Mercado'!$A$7:$I$300,4,0)),"ND")</f>
      </c>
      <c r="N840" s="161" t="str">
        <f>IFERROR(IF($E840="","",IF($M840&gt;$E840,($E840/$M840)-1,"")),"")</f>
      </c>
      <c r="O840" s="159" t="str">
        <f t="shared" si="197"/>
        <v/>
      </c>
      <c r="P840" s="160" t="str">
        <f>IFERROR(IF($F840="","",VLOOKUP($F840,'Data Mercado'!$A$7:$I$300,5,0)),"ND")</f>
      </c>
      <c r="Q840" s="161" t="str">
        <f>IFERROR(IF($E840="","",IF($P840&gt;$E840,($E840/$P840)-1,"")),"")</f>
      </c>
      <c r="R840" s="159" t="str">
        <f t="shared" si="199"/>
        <v/>
      </c>
      <c r="S840" s="160" t="str">
        <f>IFERROR(IF($F840="","",VLOOKUP($F840,'Data Mercado'!$A$7:$I$300,6,0)),"ND")</f>
      </c>
      <c r="T840" s="161" t="str">
        <f>IFERROR(IF($E840="","",IF($S840&gt;$E840,($E840/$S840)-1,"")),"")</f>
      </c>
      <c r="U840" s="159" t="str">
        <f t="shared" si="201"/>
        <v/>
      </c>
      <c r="V840" s="160" t="str">
        <f>IFERROR(IF($F840="","",VLOOKUP($F840,'Data Mercado'!$A$7:$I$300,7,0)),"ND")</f>
      </c>
      <c r="W840" s="161" t="str">
        <f>IFERROR(IF($E840="","",IF($V840&gt;$E840,($E840/$V840)-1,"")),"")</f>
      </c>
      <c r="X840" s="159" t="str">
        <f t="shared" si="203"/>
        <v/>
      </c>
      <c r="Y840" s="160" t="str">
        <f>IFERROR(IF($F840="","",VLOOKUP($F840,'Data Mercado'!$A$7:$I$300,8,0)),"ND")</f>
      </c>
      <c r="Z840" s="161" t="str">
        <f>IFERROR(IF($E840="","",IF($Y840&gt;$E840,($E840/$Y840)-1,"")),"")</f>
      </c>
      <c r="AA840" s="159" t="str">
        <f t="shared" si="205"/>
        <v/>
      </c>
      <c r="AB840" s="160" t="str">
        <f>IFERROR(IF($F840="","",VLOOKUP($F840,'Data Mercado'!$A$7:$I$300,9,0)),"ND")</f>
      </c>
      <c r="AC840" s="161" t="str">
        <f>IFERROR(IF($E840="","",IF($AB840&gt;$E840,($E840/$AB840)-1,"")),"")</f>
      </c>
      <c r="AD840" s="159" t="str">
        <f t="shared" si="207"/>
        <v/>
      </c>
    </row>
    <row r="841" spans="1:30" s="162" customFormat="1" ht="19" customHeight="1">
      <c r="A841" s="164"/>
      <c r="B841" s="165"/>
      <c r="C841" s="143"/>
      <c r="D841" s="143"/>
      <c r="E841" s="196"/>
      <c r="F841" s="160"/>
      <c r="G841" s="160" t="str">
        <f>IFERROR(IF($F841="","",VLOOKUP($F841,'Data Mercado'!$A$7:$I$300,2,0)),"ND")</f>
      </c>
      <c r="H841" s="161" t="str">
        <f>IFERROR(IF($E841="","",IF($G841&gt;$E841,($E841/$G841)-1,"")),"")</f>
      </c>
      <c r="I841" s="159" t="str">
        <f t="shared" si="193"/>
        <v/>
      </c>
      <c r="J841" s="160" t="str">
        <f>IFERROR(IF($F841="","",VLOOKUP($F841,'Data Mercado'!$A$7:$I$300,3,0)),"ND")</f>
      </c>
      <c r="K841" s="161" t="str">
        <f>IFERROR(IF($E841="","",IF($J841&gt;$E841,($E841/$J841)-1,"")),"")</f>
      </c>
      <c r="L841" s="159" t="str">
        <f t="shared" si="195"/>
        <v/>
      </c>
      <c r="M841" s="160" t="str">
        <f>IFERROR(IF($F841="","",VLOOKUP($F841,'Data Mercado'!$A$7:$I$300,4,0)),"ND")</f>
      </c>
      <c r="N841" s="161" t="str">
        <f>IFERROR(IF($E841="","",IF($M841&gt;$E841,($E841/$M841)-1,"")),"")</f>
      </c>
      <c r="O841" s="159" t="str">
        <f t="shared" si="197"/>
        <v/>
      </c>
      <c r="P841" s="160" t="str">
        <f>IFERROR(IF($F841="","",VLOOKUP($F841,'Data Mercado'!$A$7:$I$300,5,0)),"ND")</f>
      </c>
      <c r="Q841" s="161" t="str">
        <f>IFERROR(IF($E841="","",IF($P841&gt;$E841,($E841/$P841)-1,"")),"")</f>
      </c>
      <c r="R841" s="159" t="str">
        <f t="shared" si="199"/>
        <v/>
      </c>
      <c r="S841" s="160" t="str">
        <f>IFERROR(IF($F841="","",VLOOKUP($F841,'Data Mercado'!$A$7:$I$300,6,0)),"ND")</f>
      </c>
      <c r="T841" s="161" t="str">
        <f>IFERROR(IF($E841="","",IF($S841&gt;$E841,($E841/$S841)-1,"")),"")</f>
      </c>
      <c r="U841" s="159" t="str">
        <f t="shared" si="201"/>
        <v/>
      </c>
      <c r="V841" s="160" t="str">
        <f>IFERROR(IF($F841="","",VLOOKUP($F841,'Data Mercado'!$A$7:$I$300,7,0)),"ND")</f>
      </c>
      <c r="W841" s="161" t="str">
        <f>IFERROR(IF($E841="","",IF($V841&gt;$E841,($E841/$V841)-1,"")),"")</f>
      </c>
      <c r="X841" s="159" t="str">
        <f t="shared" si="203"/>
        <v/>
      </c>
      <c r="Y841" s="160" t="str">
        <f>IFERROR(IF($F841="","",VLOOKUP($F841,'Data Mercado'!$A$7:$I$300,8,0)),"ND")</f>
      </c>
      <c r="Z841" s="161" t="str">
        <f>IFERROR(IF($E841="","",IF($Y841&gt;$E841,($E841/$Y841)-1,"")),"")</f>
      </c>
      <c r="AA841" s="159" t="str">
        <f t="shared" si="205"/>
        <v/>
      </c>
      <c r="AB841" s="160" t="str">
        <f>IFERROR(IF($F841="","",VLOOKUP($F841,'Data Mercado'!$A$7:$I$300,9,0)),"ND")</f>
      </c>
      <c r="AC841" s="161" t="str">
        <f>IFERROR(IF($E841="","",IF($AB841&gt;$E841,($E841/$AB841)-1,"")),"")</f>
      </c>
      <c r="AD841" s="159" t="str">
        <f t="shared" si="207"/>
        <v/>
      </c>
    </row>
    <row r="842" spans="1:30" s="162" customFormat="1" ht="19" customHeight="1">
      <c r="A842" s="164"/>
      <c r="B842" s="165"/>
      <c r="C842" s="143"/>
      <c r="D842" s="143"/>
      <c r="E842" s="196"/>
      <c r="F842" s="160"/>
      <c r="G842" s="160" t="str">
        <f>IFERROR(IF($F842="","",VLOOKUP($F842,'Data Mercado'!$A$7:$I$300,2,0)),"ND")</f>
      </c>
      <c r="H842" s="161" t="str">
        <f>IFERROR(IF($E842="","",IF($G842&gt;$E842,($E842/$G842)-1,"")),"")</f>
      </c>
      <c r="I842" s="159" t="str">
        <f t="shared" si="193"/>
        <v/>
      </c>
      <c r="J842" s="160" t="str">
        <f>IFERROR(IF($F842="","",VLOOKUP($F842,'Data Mercado'!$A$7:$I$300,3,0)),"ND")</f>
      </c>
      <c r="K842" s="161" t="str">
        <f>IFERROR(IF($E842="","",IF($J842&gt;$E842,($E842/$J842)-1,"")),"")</f>
      </c>
      <c r="L842" s="159" t="str">
        <f t="shared" si="195"/>
        <v/>
      </c>
      <c r="M842" s="160" t="str">
        <f>IFERROR(IF($F842="","",VLOOKUP($F842,'Data Mercado'!$A$7:$I$300,4,0)),"ND")</f>
      </c>
      <c r="N842" s="161" t="str">
        <f>IFERROR(IF($E842="","",IF($M842&gt;$E842,($E842/$M842)-1,"")),"")</f>
      </c>
      <c r="O842" s="159" t="str">
        <f t="shared" si="197"/>
        <v/>
      </c>
      <c r="P842" s="160" t="str">
        <f>IFERROR(IF($F842="","",VLOOKUP($F842,'Data Mercado'!$A$7:$I$300,5,0)),"ND")</f>
      </c>
      <c r="Q842" s="161" t="str">
        <f>IFERROR(IF($E842="","",IF($P842&gt;$E842,($E842/$P842)-1,"")),"")</f>
      </c>
      <c r="R842" s="159" t="str">
        <f t="shared" si="199"/>
        <v/>
      </c>
      <c r="S842" s="160" t="str">
        <f>IFERROR(IF($F842="","",VLOOKUP($F842,'Data Mercado'!$A$7:$I$300,6,0)),"ND")</f>
      </c>
      <c r="T842" s="161" t="str">
        <f>IFERROR(IF($E842="","",IF($S842&gt;$E842,($E842/$S842)-1,"")),"")</f>
      </c>
      <c r="U842" s="159" t="str">
        <f t="shared" si="201"/>
        <v/>
      </c>
      <c r="V842" s="160" t="str">
        <f>IFERROR(IF($F842="","",VLOOKUP($F842,'Data Mercado'!$A$7:$I$300,7,0)),"ND")</f>
      </c>
      <c r="W842" s="161" t="str">
        <f>IFERROR(IF($E842="","",IF($V842&gt;$E842,($E842/$V842)-1,"")),"")</f>
      </c>
      <c r="X842" s="159" t="str">
        <f t="shared" si="203"/>
        <v/>
      </c>
      <c r="Y842" s="160" t="str">
        <f>IFERROR(IF($F842="","",VLOOKUP($F842,'Data Mercado'!$A$7:$I$300,8,0)),"ND")</f>
      </c>
      <c r="Z842" s="161" t="str">
        <f>IFERROR(IF($E842="","",IF($Y842&gt;$E842,($E842/$Y842)-1,"")),"")</f>
      </c>
      <c r="AA842" s="159" t="str">
        <f t="shared" si="205"/>
        <v/>
      </c>
      <c r="AB842" s="160" t="str">
        <f>IFERROR(IF($F842="","",VLOOKUP($F842,'Data Mercado'!$A$7:$I$300,9,0)),"ND")</f>
      </c>
      <c r="AC842" s="161" t="str">
        <f>IFERROR(IF($E842="","",IF($AB842&gt;$E842,($E842/$AB842)-1,"")),"")</f>
      </c>
      <c r="AD842" s="159" t="str">
        <f t="shared" si="207"/>
        <v/>
      </c>
    </row>
    <row r="843" spans="1:30" s="162" customFormat="1" ht="19" customHeight="1">
      <c r="A843" s="164"/>
      <c r="B843" s="165"/>
      <c r="C843" s="143"/>
      <c r="D843" s="143"/>
      <c r="E843" s="196"/>
      <c r="F843" s="160"/>
      <c r="G843" s="160" t="str">
        <f>IFERROR(IF($F843="","",VLOOKUP($F843,'Data Mercado'!$A$7:$I$300,2,0)),"ND")</f>
      </c>
      <c r="H843" s="161" t="str">
        <f>IFERROR(IF($E843="","",IF($G843&gt;$E843,($E843/$G843)-1,"")),"")</f>
      </c>
      <c r="I843" s="159" t="str">
        <f t="shared" si="193"/>
        <v/>
      </c>
      <c r="J843" s="160" t="str">
        <f>IFERROR(IF($F843="","",VLOOKUP($F843,'Data Mercado'!$A$7:$I$300,3,0)),"ND")</f>
      </c>
      <c r="K843" s="161" t="str">
        <f>IFERROR(IF($E843="","",IF($J843&gt;$E843,($E843/$J843)-1,"")),"")</f>
      </c>
      <c r="L843" s="159" t="str">
        <f t="shared" si="195"/>
        <v/>
      </c>
      <c r="M843" s="160" t="str">
        <f>IFERROR(IF($F843="","",VLOOKUP($F843,'Data Mercado'!$A$7:$I$300,4,0)),"ND")</f>
      </c>
      <c r="N843" s="161" t="str">
        <f>IFERROR(IF($E843="","",IF($M843&gt;$E843,($E843/$M843)-1,"")),"")</f>
      </c>
      <c r="O843" s="159" t="str">
        <f t="shared" si="197"/>
        <v/>
      </c>
      <c r="P843" s="160" t="str">
        <f>IFERROR(IF($F843="","",VLOOKUP($F843,'Data Mercado'!$A$7:$I$300,5,0)),"ND")</f>
      </c>
      <c r="Q843" s="161" t="str">
        <f>IFERROR(IF($E843="","",IF($P843&gt;$E843,($E843/$P843)-1,"")),"")</f>
      </c>
      <c r="R843" s="159" t="str">
        <f t="shared" si="199"/>
        <v/>
      </c>
      <c r="S843" s="160" t="str">
        <f>IFERROR(IF($F843="","",VLOOKUP($F843,'Data Mercado'!$A$7:$I$300,6,0)),"ND")</f>
      </c>
      <c r="T843" s="161" t="str">
        <f>IFERROR(IF($E843="","",IF($S843&gt;$E843,($E843/$S843)-1,"")),"")</f>
      </c>
      <c r="U843" s="159" t="str">
        <f t="shared" si="201"/>
        <v/>
      </c>
      <c r="V843" s="160" t="str">
        <f>IFERROR(IF($F843="","",VLOOKUP($F843,'Data Mercado'!$A$7:$I$300,7,0)),"ND")</f>
      </c>
      <c r="W843" s="161" t="str">
        <f>IFERROR(IF($E843="","",IF($V843&gt;$E843,($E843/$V843)-1,"")),"")</f>
      </c>
      <c r="X843" s="159" t="str">
        <f t="shared" si="203"/>
        <v/>
      </c>
      <c r="Y843" s="160" t="str">
        <f>IFERROR(IF($F843="","",VLOOKUP($F843,'Data Mercado'!$A$7:$I$300,8,0)),"ND")</f>
      </c>
      <c r="Z843" s="161" t="str">
        <f>IFERROR(IF($E843="","",IF($Y843&gt;$E843,($E843/$Y843)-1,"")),"")</f>
      </c>
      <c r="AA843" s="159" t="str">
        <f t="shared" si="205"/>
        <v/>
      </c>
      <c r="AB843" s="160" t="str">
        <f>IFERROR(IF($F843="","",VLOOKUP($F843,'Data Mercado'!$A$7:$I$300,9,0)),"ND")</f>
      </c>
      <c r="AC843" s="161" t="str">
        <f>IFERROR(IF($E843="","",IF($AB843&gt;$E843,($E843/$AB843)-1,"")),"")</f>
      </c>
      <c r="AD843" s="159" t="str">
        <f t="shared" si="207"/>
        <v/>
      </c>
    </row>
    <row r="844" spans="1:30" s="162" customFormat="1" ht="19" customHeight="1">
      <c r="A844" s="164"/>
      <c r="B844" s="165"/>
      <c r="C844" s="143"/>
      <c r="D844" s="143"/>
      <c r="E844" s="196"/>
      <c r="F844" s="160"/>
      <c r="G844" s="160" t="str">
        <f>IFERROR(IF($F844="","",VLOOKUP($F844,'Data Mercado'!$A$7:$I$300,2,0)),"ND")</f>
      </c>
      <c r="H844" s="161" t="str">
        <f>IFERROR(IF($E844="","",IF($G844&gt;$E844,($E844/$G844)-1,"")),"")</f>
      </c>
      <c r="I844" s="159" t="str">
        <f t="shared" ref="I844:I907" si="209">IF(AND($E844&lt;&gt;"",$G844&lt;&gt;""),IF($H844="","",$G844-$E844),"")</f>
        <v/>
      </c>
      <c r="J844" s="160" t="str">
        <f>IFERROR(IF($F844="","",VLOOKUP($F844,'Data Mercado'!$A$7:$I$300,3,0)),"ND")</f>
      </c>
      <c r="K844" s="161" t="str">
        <f>IFERROR(IF($E844="","",IF($J844&gt;$E844,($E844/$J844)-1,"")),"")</f>
      </c>
      <c r="L844" s="159" t="str">
        <f t="shared" ref="L844:L907" si="211">IF(AND($E844&lt;&gt;"",$J844&lt;&gt;""),IF($K844="","",$J844-$E844),"")</f>
        <v/>
      </c>
      <c r="M844" s="160" t="str">
        <f>IFERROR(IF($F844="","",VLOOKUP($F844,'Data Mercado'!$A$7:$I$300,4,0)),"ND")</f>
      </c>
      <c r="N844" s="161" t="str">
        <f>IFERROR(IF($E844="","",IF($M844&gt;$E844,($E844/$M844)-1,"")),"")</f>
      </c>
      <c r="O844" s="159" t="str">
        <f t="shared" ref="O844:O907" si="213">IF(AND($E844&lt;&gt;"",$M844&lt;&gt;""),IF($N844="","",$M844-$E844),"")</f>
        <v/>
      </c>
      <c r="P844" s="160" t="str">
        <f>IFERROR(IF($F844="","",VLOOKUP($F844,'Data Mercado'!$A$7:$I$300,5,0)),"ND")</f>
      </c>
      <c r="Q844" s="161" t="str">
        <f>IFERROR(IF($E844="","",IF($P844&gt;$E844,($E844/$P844)-1,"")),"")</f>
      </c>
      <c r="R844" s="159" t="str">
        <f t="shared" ref="R844:R907" si="215">IF(AND($E844&lt;&gt;"",$P844&lt;&gt;""),IF($Q844="","",$P844-$E844),"")</f>
        <v/>
      </c>
      <c r="S844" s="160" t="str">
        <f>IFERROR(IF($F844="","",VLOOKUP($F844,'Data Mercado'!$A$7:$I$300,6,0)),"ND")</f>
      </c>
      <c r="T844" s="161" t="str">
        <f>IFERROR(IF($E844="","",IF($S844&gt;$E844,($E844/$S844)-1,"")),"")</f>
      </c>
      <c r="U844" s="159" t="str">
        <f t="shared" ref="U844:U907" si="217">IF(AND($E844&lt;&gt;"",$S844&lt;&gt;""),IF($T844="","",$S844-$E844),"")</f>
        <v/>
      </c>
      <c r="V844" s="160" t="str">
        <f>IFERROR(IF($F844="","",VLOOKUP($F844,'Data Mercado'!$A$7:$I$300,7,0)),"ND")</f>
      </c>
      <c r="W844" s="161" t="str">
        <f>IFERROR(IF($E844="","",IF($V844&gt;$E844,($E844/$V844)-1,"")),"")</f>
      </c>
      <c r="X844" s="159" t="str">
        <f t="shared" ref="X844:X907" si="219">IF(AND($E844&lt;&gt;"",$V844&lt;&gt;""),IF($W844="","",$V844-$E844),"")</f>
        <v/>
      </c>
      <c r="Y844" s="160" t="str">
        <f>IFERROR(IF($F844="","",VLOOKUP($F844,'Data Mercado'!$A$7:$I$300,8,0)),"ND")</f>
      </c>
      <c r="Z844" s="161" t="str">
        <f>IFERROR(IF($E844="","",IF($Y844&gt;$E844,($E844/$Y844)-1,"")),"")</f>
      </c>
      <c r="AA844" s="159" t="str">
        <f t="shared" ref="AA844:AA907" si="221">IF(AND($E844&lt;&gt;"",$Y844&lt;&gt;""),IF($Z844="","",$Y844-$E844),"")</f>
        <v/>
      </c>
      <c r="AB844" s="160" t="str">
        <f>IFERROR(IF($F844="","",VLOOKUP($F844,'Data Mercado'!$A$7:$I$300,9,0)),"ND")</f>
      </c>
      <c r="AC844" s="161" t="str">
        <f>IFERROR(IF($E844="","",IF($AB844&gt;$E844,($E844/$AB844)-1,"")),"")</f>
      </c>
      <c r="AD844" s="159" t="str">
        <f t="shared" ref="AD844:AD907" si="223">IF(AND($E844&lt;&gt;"",$AB844&lt;&gt;""),IF($AC844="","",$AB844-$E844),"")</f>
        <v/>
      </c>
    </row>
    <row r="845" spans="1:30" s="162" customFormat="1" ht="19" customHeight="1">
      <c r="A845" s="164"/>
      <c r="B845" s="165"/>
      <c r="C845" s="143"/>
      <c r="D845" s="143"/>
      <c r="E845" s="196"/>
      <c r="F845" s="160"/>
      <c r="G845" s="160" t="str">
        <f>IFERROR(IF($F845="","",VLOOKUP($F845,'Data Mercado'!$A$7:$I$300,2,0)),"ND")</f>
      </c>
      <c r="H845" s="161" t="str">
        <f>IFERROR(IF($E845="","",IF($G845&gt;$E845,($E845/$G845)-1,"")),"")</f>
      </c>
      <c r="I845" s="159" t="str">
        <f t="shared" si="209"/>
        <v/>
      </c>
      <c r="J845" s="160" t="str">
        <f>IFERROR(IF($F845="","",VLOOKUP($F845,'Data Mercado'!$A$7:$I$300,3,0)),"ND")</f>
      </c>
      <c r="K845" s="161" t="str">
        <f>IFERROR(IF($E845="","",IF($J845&gt;$E845,($E845/$J845)-1,"")),"")</f>
      </c>
      <c r="L845" s="159" t="str">
        <f t="shared" si="211"/>
        <v/>
      </c>
      <c r="M845" s="160" t="str">
        <f>IFERROR(IF($F845="","",VLOOKUP($F845,'Data Mercado'!$A$7:$I$300,4,0)),"ND")</f>
      </c>
      <c r="N845" s="161" t="str">
        <f>IFERROR(IF($E845="","",IF($M845&gt;$E845,($E845/$M845)-1,"")),"")</f>
      </c>
      <c r="O845" s="159" t="str">
        <f t="shared" si="213"/>
        <v/>
      </c>
      <c r="P845" s="160" t="str">
        <f>IFERROR(IF($F845="","",VLOOKUP($F845,'Data Mercado'!$A$7:$I$300,5,0)),"ND")</f>
      </c>
      <c r="Q845" s="161" t="str">
        <f>IFERROR(IF($E845="","",IF($P845&gt;$E845,($E845/$P845)-1,"")),"")</f>
      </c>
      <c r="R845" s="159" t="str">
        <f t="shared" si="215"/>
        <v/>
      </c>
      <c r="S845" s="160" t="str">
        <f>IFERROR(IF($F845="","",VLOOKUP($F845,'Data Mercado'!$A$7:$I$300,6,0)),"ND")</f>
      </c>
      <c r="T845" s="161" t="str">
        <f>IFERROR(IF($E845="","",IF($S845&gt;$E845,($E845/$S845)-1,"")),"")</f>
      </c>
      <c r="U845" s="159" t="str">
        <f t="shared" si="217"/>
        <v/>
      </c>
      <c r="V845" s="160" t="str">
        <f>IFERROR(IF($F845="","",VLOOKUP($F845,'Data Mercado'!$A$7:$I$300,7,0)),"ND")</f>
      </c>
      <c r="W845" s="161" t="str">
        <f>IFERROR(IF($E845="","",IF($V845&gt;$E845,($E845/$V845)-1,"")),"")</f>
      </c>
      <c r="X845" s="159" t="str">
        <f t="shared" si="219"/>
        <v/>
      </c>
      <c r="Y845" s="160" t="str">
        <f>IFERROR(IF($F845="","",VLOOKUP($F845,'Data Mercado'!$A$7:$I$300,8,0)),"ND")</f>
      </c>
      <c r="Z845" s="161" t="str">
        <f>IFERROR(IF($E845="","",IF($Y845&gt;$E845,($E845/$Y845)-1,"")),"")</f>
      </c>
      <c r="AA845" s="159" t="str">
        <f t="shared" si="221"/>
        <v/>
      </c>
      <c r="AB845" s="160" t="str">
        <f>IFERROR(IF($F845="","",VLOOKUP($F845,'Data Mercado'!$A$7:$I$300,9,0)),"ND")</f>
      </c>
      <c r="AC845" s="161" t="str">
        <f>IFERROR(IF($E845="","",IF($AB845&gt;$E845,($E845/$AB845)-1,"")),"")</f>
      </c>
      <c r="AD845" s="159" t="str">
        <f t="shared" si="223"/>
        <v/>
      </c>
    </row>
    <row r="846" spans="1:30" s="162" customFormat="1" ht="19" customHeight="1">
      <c r="A846" s="164"/>
      <c r="B846" s="165"/>
      <c r="C846" s="143"/>
      <c r="D846" s="143"/>
      <c r="E846" s="196"/>
      <c r="F846" s="160"/>
      <c r="G846" s="160" t="str">
        <f>IFERROR(IF($F846="","",VLOOKUP($F846,'Data Mercado'!$A$7:$I$300,2,0)),"ND")</f>
      </c>
      <c r="H846" s="161" t="str">
        <f>IFERROR(IF($E846="","",IF($G846&gt;$E846,($E846/$G846)-1,"")),"")</f>
      </c>
      <c r="I846" s="159" t="str">
        <f t="shared" si="209"/>
        <v/>
      </c>
      <c r="J846" s="160" t="str">
        <f>IFERROR(IF($F846="","",VLOOKUP($F846,'Data Mercado'!$A$7:$I$300,3,0)),"ND")</f>
      </c>
      <c r="K846" s="161" t="str">
        <f>IFERROR(IF($E846="","",IF($J846&gt;$E846,($E846/$J846)-1,"")),"")</f>
      </c>
      <c r="L846" s="159" t="str">
        <f t="shared" si="211"/>
        <v/>
      </c>
      <c r="M846" s="160" t="str">
        <f>IFERROR(IF($F846="","",VLOOKUP($F846,'Data Mercado'!$A$7:$I$300,4,0)),"ND")</f>
      </c>
      <c r="N846" s="161" t="str">
        <f>IFERROR(IF($E846="","",IF($M846&gt;$E846,($E846/$M846)-1,"")),"")</f>
      </c>
      <c r="O846" s="159" t="str">
        <f t="shared" si="213"/>
        <v/>
      </c>
      <c r="P846" s="160" t="str">
        <f>IFERROR(IF($F846="","",VLOOKUP($F846,'Data Mercado'!$A$7:$I$300,5,0)),"ND")</f>
      </c>
      <c r="Q846" s="161" t="str">
        <f>IFERROR(IF($E846="","",IF($P846&gt;$E846,($E846/$P846)-1,"")),"")</f>
      </c>
      <c r="R846" s="159" t="str">
        <f t="shared" si="215"/>
        <v/>
      </c>
      <c r="S846" s="160" t="str">
        <f>IFERROR(IF($F846="","",VLOOKUP($F846,'Data Mercado'!$A$7:$I$300,6,0)),"ND")</f>
      </c>
      <c r="T846" s="161" t="str">
        <f>IFERROR(IF($E846="","",IF($S846&gt;$E846,($E846/$S846)-1,"")),"")</f>
      </c>
      <c r="U846" s="159" t="str">
        <f t="shared" si="217"/>
        <v/>
      </c>
      <c r="V846" s="160" t="str">
        <f>IFERROR(IF($F846="","",VLOOKUP($F846,'Data Mercado'!$A$7:$I$300,7,0)),"ND")</f>
      </c>
      <c r="W846" s="161" t="str">
        <f>IFERROR(IF($E846="","",IF($V846&gt;$E846,($E846/$V846)-1,"")),"")</f>
      </c>
      <c r="X846" s="159" t="str">
        <f t="shared" si="219"/>
        <v/>
      </c>
      <c r="Y846" s="160" t="str">
        <f>IFERROR(IF($F846="","",VLOOKUP($F846,'Data Mercado'!$A$7:$I$300,8,0)),"ND")</f>
      </c>
      <c r="Z846" s="161" t="str">
        <f>IFERROR(IF($E846="","",IF($Y846&gt;$E846,($E846/$Y846)-1,"")),"")</f>
      </c>
      <c r="AA846" s="159" t="str">
        <f t="shared" si="221"/>
        <v/>
      </c>
      <c r="AB846" s="160" t="str">
        <f>IFERROR(IF($F846="","",VLOOKUP($F846,'Data Mercado'!$A$7:$I$300,9,0)),"ND")</f>
      </c>
      <c r="AC846" s="161" t="str">
        <f>IFERROR(IF($E846="","",IF($AB846&gt;$E846,($E846/$AB846)-1,"")),"")</f>
      </c>
      <c r="AD846" s="159" t="str">
        <f t="shared" si="223"/>
        <v/>
      </c>
    </row>
    <row r="847" spans="1:30" s="162" customFormat="1" ht="19" customHeight="1">
      <c r="A847" s="164"/>
      <c r="B847" s="165"/>
      <c r="C847" s="143"/>
      <c r="D847" s="143"/>
      <c r="E847" s="196"/>
      <c r="F847" s="160"/>
      <c r="G847" s="160" t="str">
        <f>IFERROR(IF($F847="","",VLOOKUP($F847,'Data Mercado'!$A$7:$I$300,2,0)),"ND")</f>
      </c>
      <c r="H847" s="161" t="str">
        <f>IFERROR(IF($E847="","",IF($G847&gt;$E847,($E847/$G847)-1,"")),"")</f>
      </c>
      <c r="I847" s="159" t="str">
        <f t="shared" si="209"/>
        <v/>
      </c>
      <c r="J847" s="160" t="str">
        <f>IFERROR(IF($F847="","",VLOOKUP($F847,'Data Mercado'!$A$7:$I$300,3,0)),"ND")</f>
      </c>
      <c r="K847" s="161" t="str">
        <f>IFERROR(IF($E847="","",IF($J847&gt;$E847,($E847/$J847)-1,"")),"")</f>
      </c>
      <c r="L847" s="159" t="str">
        <f t="shared" si="211"/>
        <v/>
      </c>
      <c r="M847" s="160" t="str">
        <f>IFERROR(IF($F847="","",VLOOKUP($F847,'Data Mercado'!$A$7:$I$300,4,0)),"ND")</f>
      </c>
      <c r="N847" s="161" t="str">
        <f>IFERROR(IF($E847="","",IF($M847&gt;$E847,($E847/$M847)-1,"")),"")</f>
      </c>
      <c r="O847" s="159" t="str">
        <f t="shared" si="213"/>
        <v/>
      </c>
      <c r="P847" s="160" t="str">
        <f>IFERROR(IF($F847="","",VLOOKUP($F847,'Data Mercado'!$A$7:$I$300,5,0)),"ND")</f>
      </c>
      <c r="Q847" s="161" t="str">
        <f>IFERROR(IF($E847="","",IF($P847&gt;$E847,($E847/$P847)-1,"")),"")</f>
      </c>
      <c r="R847" s="159" t="str">
        <f t="shared" si="215"/>
        <v/>
      </c>
      <c r="S847" s="160" t="str">
        <f>IFERROR(IF($F847="","",VLOOKUP($F847,'Data Mercado'!$A$7:$I$300,6,0)),"ND")</f>
      </c>
      <c r="T847" s="161" t="str">
        <f>IFERROR(IF($E847="","",IF($S847&gt;$E847,($E847/$S847)-1,"")),"")</f>
      </c>
      <c r="U847" s="159" t="str">
        <f t="shared" si="217"/>
        <v/>
      </c>
      <c r="V847" s="160" t="str">
        <f>IFERROR(IF($F847="","",VLOOKUP($F847,'Data Mercado'!$A$7:$I$300,7,0)),"ND")</f>
      </c>
      <c r="W847" s="161" t="str">
        <f>IFERROR(IF($E847="","",IF($V847&gt;$E847,($E847/$V847)-1,"")),"")</f>
      </c>
      <c r="X847" s="159" t="str">
        <f t="shared" si="219"/>
        <v/>
      </c>
      <c r="Y847" s="160" t="str">
        <f>IFERROR(IF($F847="","",VLOOKUP($F847,'Data Mercado'!$A$7:$I$300,8,0)),"ND")</f>
      </c>
      <c r="Z847" s="161" t="str">
        <f>IFERROR(IF($E847="","",IF($Y847&gt;$E847,($E847/$Y847)-1,"")),"")</f>
      </c>
      <c r="AA847" s="159" t="str">
        <f t="shared" si="221"/>
        <v/>
      </c>
      <c r="AB847" s="160" t="str">
        <f>IFERROR(IF($F847="","",VLOOKUP($F847,'Data Mercado'!$A$7:$I$300,9,0)),"ND")</f>
      </c>
      <c r="AC847" s="161" t="str">
        <f>IFERROR(IF($E847="","",IF($AB847&gt;$E847,($E847/$AB847)-1,"")),"")</f>
      </c>
      <c r="AD847" s="159" t="str">
        <f t="shared" si="223"/>
        <v/>
      </c>
    </row>
    <row r="848" spans="1:30" s="162" customFormat="1" ht="19" customHeight="1">
      <c r="A848" s="164"/>
      <c r="B848" s="165"/>
      <c r="C848" s="143"/>
      <c r="D848" s="143"/>
      <c r="E848" s="196"/>
      <c r="F848" s="160"/>
      <c r="G848" s="160" t="str">
        <f>IFERROR(IF($F848="","",VLOOKUP($F848,'Data Mercado'!$A$7:$I$300,2,0)),"ND")</f>
      </c>
      <c r="H848" s="161" t="str">
        <f>IFERROR(IF($E848="","",IF($G848&gt;$E848,($E848/$G848)-1,"")),"")</f>
      </c>
      <c r="I848" s="159" t="str">
        <f t="shared" si="209"/>
        <v/>
      </c>
      <c r="J848" s="160" t="str">
        <f>IFERROR(IF($F848="","",VLOOKUP($F848,'Data Mercado'!$A$7:$I$300,3,0)),"ND")</f>
      </c>
      <c r="K848" s="161" t="str">
        <f>IFERROR(IF($E848="","",IF($J848&gt;$E848,($E848/$J848)-1,"")),"")</f>
      </c>
      <c r="L848" s="159" t="str">
        <f t="shared" si="211"/>
        <v/>
      </c>
      <c r="M848" s="160" t="str">
        <f>IFERROR(IF($F848="","",VLOOKUP($F848,'Data Mercado'!$A$7:$I$300,4,0)),"ND")</f>
      </c>
      <c r="N848" s="161" t="str">
        <f>IFERROR(IF($E848="","",IF($M848&gt;$E848,($E848/$M848)-1,"")),"")</f>
      </c>
      <c r="O848" s="159" t="str">
        <f t="shared" si="213"/>
        <v/>
      </c>
      <c r="P848" s="160" t="str">
        <f>IFERROR(IF($F848="","",VLOOKUP($F848,'Data Mercado'!$A$7:$I$300,5,0)),"ND")</f>
      </c>
      <c r="Q848" s="161" t="str">
        <f>IFERROR(IF($E848="","",IF($P848&gt;$E848,($E848/$P848)-1,"")),"")</f>
      </c>
      <c r="R848" s="159" t="str">
        <f t="shared" si="215"/>
        <v/>
      </c>
      <c r="S848" s="160" t="str">
        <f>IFERROR(IF($F848="","",VLOOKUP($F848,'Data Mercado'!$A$7:$I$300,6,0)),"ND")</f>
      </c>
      <c r="T848" s="161" t="str">
        <f>IFERROR(IF($E848="","",IF($S848&gt;$E848,($E848/$S848)-1,"")),"")</f>
      </c>
      <c r="U848" s="159" t="str">
        <f t="shared" si="217"/>
        <v/>
      </c>
      <c r="V848" s="160" t="str">
        <f>IFERROR(IF($F848="","",VLOOKUP($F848,'Data Mercado'!$A$7:$I$300,7,0)),"ND")</f>
      </c>
      <c r="W848" s="161" t="str">
        <f>IFERROR(IF($E848="","",IF($V848&gt;$E848,($E848/$V848)-1,"")),"")</f>
      </c>
      <c r="X848" s="159" t="str">
        <f t="shared" si="219"/>
        <v/>
      </c>
      <c r="Y848" s="160" t="str">
        <f>IFERROR(IF($F848="","",VLOOKUP($F848,'Data Mercado'!$A$7:$I$300,8,0)),"ND")</f>
      </c>
      <c r="Z848" s="161" t="str">
        <f>IFERROR(IF($E848="","",IF($Y848&gt;$E848,($E848/$Y848)-1,"")),"")</f>
      </c>
      <c r="AA848" s="159" t="str">
        <f t="shared" si="221"/>
        <v/>
      </c>
      <c r="AB848" s="160" t="str">
        <f>IFERROR(IF($F848="","",VLOOKUP($F848,'Data Mercado'!$A$7:$I$300,9,0)),"ND")</f>
      </c>
      <c r="AC848" s="161" t="str">
        <f>IFERROR(IF($E848="","",IF($AB848&gt;$E848,($E848/$AB848)-1,"")),"")</f>
      </c>
      <c r="AD848" s="159" t="str">
        <f t="shared" si="223"/>
        <v/>
      </c>
    </row>
    <row r="849" spans="1:30" s="162" customFormat="1" ht="19" customHeight="1">
      <c r="A849" s="164"/>
      <c r="B849" s="165"/>
      <c r="C849" s="143"/>
      <c r="D849" s="143"/>
      <c r="E849" s="196"/>
      <c r="F849" s="160"/>
      <c r="G849" s="160" t="str">
        <f>IFERROR(IF($F849="","",VLOOKUP($F849,'Data Mercado'!$A$7:$I$300,2,0)),"ND")</f>
      </c>
      <c r="H849" s="161" t="str">
        <f>IFERROR(IF($E849="","",IF($G849&gt;$E849,($E849/$G849)-1,"")),"")</f>
      </c>
      <c r="I849" s="159" t="str">
        <f t="shared" si="209"/>
        <v/>
      </c>
      <c r="J849" s="160" t="str">
        <f>IFERROR(IF($F849="","",VLOOKUP($F849,'Data Mercado'!$A$7:$I$300,3,0)),"ND")</f>
      </c>
      <c r="K849" s="161" t="str">
        <f>IFERROR(IF($E849="","",IF($J849&gt;$E849,($E849/$J849)-1,"")),"")</f>
      </c>
      <c r="L849" s="159" t="str">
        <f t="shared" si="211"/>
        <v/>
      </c>
      <c r="M849" s="160" t="str">
        <f>IFERROR(IF($F849="","",VLOOKUP($F849,'Data Mercado'!$A$7:$I$300,4,0)),"ND")</f>
      </c>
      <c r="N849" s="161" t="str">
        <f>IFERROR(IF($E849="","",IF($M849&gt;$E849,($E849/$M849)-1,"")),"")</f>
      </c>
      <c r="O849" s="159" t="str">
        <f t="shared" si="213"/>
        <v/>
      </c>
      <c r="P849" s="160" t="str">
        <f>IFERROR(IF($F849="","",VLOOKUP($F849,'Data Mercado'!$A$7:$I$300,5,0)),"ND")</f>
      </c>
      <c r="Q849" s="161" t="str">
        <f>IFERROR(IF($E849="","",IF($P849&gt;$E849,($E849/$P849)-1,"")),"")</f>
      </c>
      <c r="R849" s="159" t="str">
        <f t="shared" si="215"/>
        <v/>
      </c>
      <c r="S849" s="160" t="str">
        <f>IFERROR(IF($F849="","",VLOOKUP($F849,'Data Mercado'!$A$7:$I$300,6,0)),"ND")</f>
      </c>
      <c r="T849" s="161" t="str">
        <f>IFERROR(IF($E849="","",IF($S849&gt;$E849,($E849/$S849)-1,"")),"")</f>
      </c>
      <c r="U849" s="159" t="str">
        <f t="shared" si="217"/>
        <v/>
      </c>
      <c r="V849" s="160" t="str">
        <f>IFERROR(IF($F849="","",VLOOKUP($F849,'Data Mercado'!$A$7:$I$300,7,0)),"ND")</f>
      </c>
      <c r="W849" s="161" t="str">
        <f>IFERROR(IF($E849="","",IF($V849&gt;$E849,($E849/$V849)-1,"")),"")</f>
      </c>
      <c r="X849" s="159" t="str">
        <f t="shared" si="219"/>
        <v/>
      </c>
      <c r="Y849" s="160" t="str">
        <f>IFERROR(IF($F849="","",VLOOKUP($F849,'Data Mercado'!$A$7:$I$300,8,0)),"ND")</f>
      </c>
      <c r="Z849" s="161" t="str">
        <f>IFERROR(IF($E849="","",IF($Y849&gt;$E849,($E849/$Y849)-1,"")),"")</f>
      </c>
      <c r="AA849" s="159" t="str">
        <f t="shared" si="221"/>
        <v/>
      </c>
      <c r="AB849" s="160" t="str">
        <f>IFERROR(IF($F849="","",VLOOKUP($F849,'Data Mercado'!$A$7:$I$300,9,0)),"ND")</f>
      </c>
      <c r="AC849" s="161" t="str">
        <f>IFERROR(IF($E849="","",IF($AB849&gt;$E849,($E849/$AB849)-1,"")),"")</f>
      </c>
      <c r="AD849" s="159" t="str">
        <f t="shared" si="223"/>
        <v/>
      </c>
    </row>
    <row r="850" spans="1:30" s="162" customFormat="1" ht="19" customHeight="1">
      <c r="A850" s="164"/>
      <c r="B850" s="165"/>
      <c r="C850" s="143"/>
      <c r="D850" s="143"/>
      <c r="E850" s="196"/>
      <c r="F850" s="160"/>
      <c r="G850" s="160" t="str">
        <f>IFERROR(IF($F850="","",VLOOKUP($F850,'Data Mercado'!$A$7:$I$300,2,0)),"ND")</f>
      </c>
      <c r="H850" s="161" t="str">
        <f>IFERROR(IF($E850="","",IF($G850&gt;$E850,($E850/$G850)-1,"")),"")</f>
      </c>
      <c r="I850" s="159" t="str">
        <f t="shared" si="209"/>
        <v/>
      </c>
      <c r="J850" s="160" t="str">
        <f>IFERROR(IF($F850="","",VLOOKUP($F850,'Data Mercado'!$A$7:$I$300,3,0)),"ND")</f>
      </c>
      <c r="K850" s="161" t="str">
        <f>IFERROR(IF($E850="","",IF($J850&gt;$E850,($E850/$J850)-1,"")),"")</f>
      </c>
      <c r="L850" s="159" t="str">
        <f t="shared" si="211"/>
        <v/>
      </c>
      <c r="M850" s="160" t="str">
        <f>IFERROR(IF($F850="","",VLOOKUP($F850,'Data Mercado'!$A$7:$I$300,4,0)),"ND")</f>
      </c>
      <c r="N850" s="161" t="str">
        <f>IFERROR(IF($E850="","",IF($M850&gt;$E850,($E850/$M850)-1,"")),"")</f>
      </c>
      <c r="O850" s="159" t="str">
        <f t="shared" si="213"/>
        <v/>
      </c>
      <c r="P850" s="160" t="str">
        <f>IFERROR(IF($F850="","",VLOOKUP($F850,'Data Mercado'!$A$7:$I$300,5,0)),"ND")</f>
      </c>
      <c r="Q850" s="161" t="str">
        <f>IFERROR(IF($E850="","",IF($P850&gt;$E850,($E850/$P850)-1,"")),"")</f>
      </c>
      <c r="R850" s="159" t="str">
        <f t="shared" si="215"/>
        <v/>
      </c>
      <c r="S850" s="160" t="str">
        <f>IFERROR(IF($F850="","",VLOOKUP($F850,'Data Mercado'!$A$7:$I$300,6,0)),"ND")</f>
      </c>
      <c r="T850" s="161" t="str">
        <f>IFERROR(IF($E850="","",IF($S850&gt;$E850,($E850/$S850)-1,"")),"")</f>
      </c>
      <c r="U850" s="159" t="str">
        <f t="shared" si="217"/>
        <v/>
      </c>
      <c r="V850" s="160" t="str">
        <f>IFERROR(IF($F850="","",VLOOKUP($F850,'Data Mercado'!$A$7:$I$300,7,0)),"ND")</f>
      </c>
      <c r="W850" s="161" t="str">
        <f>IFERROR(IF($E850="","",IF($V850&gt;$E850,($E850/$V850)-1,"")),"")</f>
      </c>
      <c r="X850" s="159" t="str">
        <f t="shared" si="219"/>
        <v/>
      </c>
      <c r="Y850" s="160" t="str">
        <f>IFERROR(IF($F850="","",VLOOKUP($F850,'Data Mercado'!$A$7:$I$300,8,0)),"ND")</f>
      </c>
      <c r="Z850" s="161" t="str">
        <f>IFERROR(IF($E850="","",IF($Y850&gt;$E850,($E850/$Y850)-1,"")),"")</f>
      </c>
      <c r="AA850" s="159" t="str">
        <f t="shared" si="221"/>
        <v/>
      </c>
      <c r="AB850" s="160" t="str">
        <f>IFERROR(IF($F850="","",VLOOKUP($F850,'Data Mercado'!$A$7:$I$300,9,0)),"ND")</f>
      </c>
      <c r="AC850" s="161" t="str">
        <f>IFERROR(IF($E850="","",IF($AB850&gt;$E850,($E850/$AB850)-1,"")),"")</f>
      </c>
      <c r="AD850" s="159" t="str">
        <f t="shared" si="223"/>
        <v/>
      </c>
    </row>
    <row r="851" spans="1:30" s="162" customFormat="1" ht="19" customHeight="1">
      <c r="A851" s="164"/>
      <c r="B851" s="165"/>
      <c r="C851" s="143"/>
      <c r="D851" s="143"/>
      <c r="E851" s="196"/>
      <c r="F851" s="160"/>
      <c r="G851" s="160" t="str">
        <f>IFERROR(IF($F851="","",VLOOKUP($F851,'Data Mercado'!$A$7:$I$300,2,0)),"ND")</f>
      </c>
      <c r="H851" s="161" t="str">
        <f>IFERROR(IF($E851="","",IF($G851&gt;$E851,($E851/$G851)-1,"")),"")</f>
      </c>
      <c r="I851" s="159" t="str">
        <f t="shared" si="209"/>
        <v/>
      </c>
      <c r="J851" s="160" t="str">
        <f>IFERROR(IF($F851="","",VLOOKUP($F851,'Data Mercado'!$A$7:$I$300,3,0)),"ND")</f>
      </c>
      <c r="K851" s="161" t="str">
        <f>IFERROR(IF($E851="","",IF($J851&gt;$E851,($E851/$J851)-1,"")),"")</f>
      </c>
      <c r="L851" s="159" t="str">
        <f t="shared" si="211"/>
        <v/>
      </c>
      <c r="M851" s="160" t="str">
        <f>IFERROR(IF($F851="","",VLOOKUP($F851,'Data Mercado'!$A$7:$I$300,4,0)),"ND")</f>
      </c>
      <c r="N851" s="161" t="str">
        <f>IFERROR(IF($E851="","",IF($M851&gt;$E851,($E851/$M851)-1,"")),"")</f>
      </c>
      <c r="O851" s="159" t="str">
        <f t="shared" si="213"/>
        <v/>
      </c>
      <c r="P851" s="160" t="str">
        <f>IFERROR(IF($F851="","",VLOOKUP($F851,'Data Mercado'!$A$7:$I$300,5,0)),"ND")</f>
      </c>
      <c r="Q851" s="161" t="str">
        <f>IFERROR(IF($E851="","",IF($P851&gt;$E851,($E851/$P851)-1,"")),"")</f>
      </c>
      <c r="R851" s="159" t="str">
        <f t="shared" si="215"/>
        <v/>
      </c>
      <c r="S851" s="160" t="str">
        <f>IFERROR(IF($F851="","",VLOOKUP($F851,'Data Mercado'!$A$7:$I$300,6,0)),"ND")</f>
      </c>
      <c r="T851" s="161" t="str">
        <f>IFERROR(IF($E851="","",IF($S851&gt;$E851,($E851/$S851)-1,"")),"")</f>
      </c>
      <c r="U851" s="159" t="str">
        <f t="shared" si="217"/>
        <v/>
      </c>
      <c r="V851" s="160" t="str">
        <f>IFERROR(IF($F851="","",VLOOKUP($F851,'Data Mercado'!$A$7:$I$300,7,0)),"ND")</f>
      </c>
      <c r="W851" s="161" t="str">
        <f>IFERROR(IF($E851="","",IF($V851&gt;$E851,($E851/$V851)-1,"")),"")</f>
      </c>
      <c r="X851" s="159" t="str">
        <f t="shared" si="219"/>
        <v/>
      </c>
      <c r="Y851" s="160" t="str">
        <f>IFERROR(IF($F851="","",VLOOKUP($F851,'Data Mercado'!$A$7:$I$300,8,0)),"ND")</f>
      </c>
      <c r="Z851" s="161" t="str">
        <f>IFERROR(IF($E851="","",IF($Y851&gt;$E851,($E851/$Y851)-1,"")),"")</f>
      </c>
      <c r="AA851" s="159" t="str">
        <f t="shared" si="221"/>
        <v/>
      </c>
      <c r="AB851" s="160" t="str">
        <f>IFERROR(IF($F851="","",VLOOKUP($F851,'Data Mercado'!$A$7:$I$300,9,0)),"ND")</f>
      </c>
      <c r="AC851" s="161" t="str">
        <f>IFERROR(IF($E851="","",IF($AB851&gt;$E851,($E851/$AB851)-1,"")),"")</f>
      </c>
      <c r="AD851" s="159" t="str">
        <f t="shared" si="223"/>
        <v/>
      </c>
    </row>
    <row r="852" spans="1:30" s="162" customFormat="1" ht="19" customHeight="1">
      <c r="A852" s="164"/>
      <c r="B852" s="165"/>
      <c r="C852" s="143"/>
      <c r="D852" s="143"/>
      <c r="E852" s="196"/>
      <c r="F852" s="160"/>
      <c r="G852" s="160" t="str">
        <f>IFERROR(IF($F852="","",VLOOKUP($F852,'Data Mercado'!$A$7:$I$300,2,0)),"ND")</f>
      </c>
      <c r="H852" s="161" t="str">
        <f>IFERROR(IF($E852="","",IF($G852&gt;$E852,($E852/$G852)-1,"")),"")</f>
      </c>
      <c r="I852" s="159" t="str">
        <f t="shared" si="209"/>
        <v/>
      </c>
      <c r="J852" s="160" t="str">
        <f>IFERROR(IF($F852="","",VLOOKUP($F852,'Data Mercado'!$A$7:$I$300,3,0)),"ND")</f>
      </c>
      <c r="K852" s="161" t="str">
        <f>IFERROR(IF($E852="","",IF($J852&gt;$E852,($E852/$J852)-1,"")),"")</f>
      </c>
      <c r="L852" s="159" t="str">
        <f t="shared" si="211"/>
        <v/>
      </c>
      <c r="M852" s="160" t="str">
        <f>IFERROR(IF($F852="","",VLOOKUP($F852,'Data Mercado'!$A$7:$I$300,4,0)),"ND")</f>
      </c>
      <c r="N852" s="161" t="str">
        <f>IFERROR(IF($E852="","",IF($M852&gt;$E852,($E852/$M852)-1,"")),"")</f>
      </c>
      <c r="O852" s="159" t="str">
        <f t="shared" si="213"/>
        <v/>
      </c>
      <c r="P852" s="160" t="str">
        <f>IFERROR(IF($F852="","",VLOOKUP($F852,'Data Mercado'!$A$7:$I$300,5,0)),"ND")</f>
      </c>
      <c r="Q852" s="161" t="str">
        <f>IFERROR(IF($E852="","",IF($P852&gt;$E852,($E852/$P852)-1,"")),"")</f>
      </c>
      <c r="R852" s="159" t="str">
        <f t="shared" si="215"/>
        <v/>
      </c>
      <c r="S852" s="160" t="str">
        <f>IFERROR(IF($F852="","",VLOOKUP($F852,'Data Mercado'!$A$7:$I$300,6,0)),"ND")</f>
      </c>
      <c r="T852" s="161" t="str">
        <f>IFERROR(IF($E852="","",IF($S852&gt;$E852,($E852/$S852)-1,"")),"")</f>
      </c>
      <c r="U852" s="159" t="str">
        <f t="shared" si="217"/>
        <v/>
      </c>
      <c r="V852" s="160" t="str">
        <f>IFERROR(IF($F852="","",VLOOKUP($F852,'Data Mercado'!$A$7:$I$300,7,0)),"ND")</f>
      </c>
      <c r="W852" s="161" t="str">
        <f>IFERROR(IF($E852="","",IF($V852&gt;$E852,($E852/$V852)-1,"")),"")</f>
      </c>
      <c r="X852" s="159" t="str">
        <f t="shared" si="219"/>
        <v/>
      </c>
      <c r="Y852" s="160" t="str">
        <f>IFERROR(IF($F852="","",VLOOKUP($F852,'Data Mercado'!$A$7:$I$300,8,0)),"ND")</f>
      </c>
      <c r="Z852" s="161" t="str">
        <f>IFERROR(IF($E852="","",IF($Y852&gt;$E852,($E852/$Y852)-1,"")),"")</f>
      </c>
      <c r="AA852" s="159" t="str">
        <f t="shared" si="221"/>
        <v/>
      </c>
      <c r="AB852" s="160" t="str">
        <f>IFERROR(IF($F852="","",VLOOKUP($F852,'Data Mercado'!$A$7:$I$300,9,0)),"ND")</f>
      </c>
      <c r="AC852" s="161" t="str">
        <f>IFERROR(IF($E852="","",IF($AB852&gt;$E852,($E852/$AB852)-1,"")),"")</f>
      </c>
      <c r="AD852" s="159" t="str">
        <f t="shared" si="223"/>
        <v/>
      </c>
    </row>
    <row r="853" spans="1:30" s="162" customFormat="1" ht="19" customHeight="1">
      <c r="A853" s="164"/>
      <c r="B853" s="165"/>
      <c r="C853" s="143"/>
      <c r="D853" s="143"/>
      <c r="E853" s="196"/>
      <c r="F853" s="160"/>
      <c r="G853" s="160" t="str">
        <f>IFERROR(IF($F853="","",VLOOKUP($F853,'Data Mercado'!$A$7:$I$300,2,0)),"ND")</f>
      </c>
      <c r="H853" s="161" t="str">
        <f>IFERROR(IF($E853="","",IF($G853&gt;$E853,($E853/$G853)-1,"")),"")</f>
      </c>
      <c r="I853" s="159" t="str">
        <f t="shared" si="209"/>
        <v/>
      </c>
      <c r="J853" s="160" t="str">
        <f>IFERROR(IF($F853="","",VLOOKUP($F853,'Data Mercado'!$A$7:$I$300,3,0)),"ND")</f>
      </c>
      <c r="K853" s="161" t="str">
        <f>IFERROR(IF($E853="","",IF($J853&gt;$E853,($E853/$J853)-1,"")),"")</f>
      </c>
      <c r="L853" s="159" t="str">
        <f t="shared" si="211"/>
        <v/>
      </c>
      <c r="M853" s="160" t="str">
        <f>IFERROR(IF($F853="","",VLOOKUP($F853,'Data Mercado'!$A$7:$I$300,4,0)),"ND")</f>
      </c>
      <c r="N853" s="161" t="str">
        <f>IFERROR(IF($E853="","",IF($M853&gt;$E853,($E853/$M853)-1,"")),"")</f>
      </c>
      <c r="O853" s="159" t="str">
        <f t="shared" si="213"/>
        <v/>
      </c>
      <c r="P853" s="160" t="str">
        <f>IFERROR(IF($F853="","",VLOOKUP($F853,'Data Mercado'!$A$7:$I$300,5,0)),"ND")</f>
      </c>
      <c r="Q853" s="161" t="str">
        <f>IFERROR(IF($E853="","",IF($P853&gt;$E853,($E853/$P853)-1,"")),"")</f>
      </c>
      <c r="R853" s="159" t="str">
        <f t="shared" si="215"/>
        <v/>
      </c>
      <c r="S853" s="160" t="str">
        <f>IFERROR(IF($F853="","",VLOOKUP($F853,'Data Mercado'!$A$7:$I$300,6,0)),"ND")</f>
      </c>
      <c r="T853" s="161" t="str">
        <f>IFERROR(IF($E853="","",IF($S853&gt;$E853,($E853/$S853)-1,"")),"")</f>
      </c>
      <c r="U853" s="159" t="str">
        <f t="shared" si="217"/>
        <v/>
      </c>
      <c r="V853" s="160" t="str">
        <f>IFERROR(IF($F853="","",VLOOKUP($F853,'Data Mercado'!$A$7:$I$300,7,0)),"ND")</f>
      </c>
      <c r="W853" s="161" t="str">
        <f>IFERROR(IF($E853="","",IF($V853&gt;$E853,($E853/$V853)-1,"")),"")</f>
      </c>
      <c r="X853" s="159" t="str">
        <f t="shared" si="219"/>
        <v/>
      </c>
      <c r="Y853" s="160" t="str">
        <f>IFERROR(IF($F853="","",VLOOKUP($F853,'Data Mercado'!$A$7:$I$300,8,0)),"ND")</f>
      </c>
      <c r="Z853" s="161" t="str">
        <f>IFERROR(IF($E853="","",IF($Y853&gt;$E853,($E853/$Y853)-1,"")),"")</f>
      </c>
      <c r="AA853" s="159" t="str">
        <f t="shared" si="221"/>
        <v/>
      </c>
      <c r="AB853" s="160" t="str">
        <f>IFERROR(IF($F853="","",VLOOKUP($F853,'Data Mercado'!$A$7:$I$300,9,0)),"ND")</f>
      </c>
      <c r="AC853" s="161" t="str">
        <f>IFERROR(IF($E853="","",IF($AB853&gt;$E853,($E853/$AB853)-1,"")),"")</f>
      </c>
      <c r="AD853" s="159" t="str">
        <f t="shared" si="223"/>
        <v/>
      </c>
    </row>
    <row r="854" spans="1:30" s="162" customFormat="1" ht="19" customHeight="1">
      <c r="A854" s="164"/>
      <c r="B854" s="165"/>
      <c r="C854" s="143"/>
      <c r="D854" s="143"/>
      <c r="E854" s="196"/>
      <c r="F854" s="160"/>
      <c r="G854" s="160" t="str">
        <f>IFERROR(IF($F854="","",VLOOKUP($F854,'Data Mercado'!$A$7:$I$300,2,0)),"ND")</f>
      </c>
      <c r="H854" s="161" t="str">
        <f>IFERROR(IF($E854="","",IF($G854&gt;$E854,($E854/$G854)-1,"")),"")</f>
      </c>
      <c r="I854" s="159" t="str">
        <f t="shared" si="209"/>
        <v/>
      </c>
      <c r="J854" s="160" t="str">
        <f>IFERROR(IF($F854="","",VLOOKUP($F854,'Data Mercado'!$A$7:$I$300,3,0)),"ND")</f>
      </c>
      <c r="K854" s="161" t="str">
        <f>IFERROR(IF($E854="","",IF($J854&gt;$E854,($E854/$J854)-1,"")),"")</f>
      </c>
      <c r="L854" s="159" t="str">
        <f t="shared" si="211"/>
        <v/>
      </c>
      <c r="M854" s="160" t="str">
        <f>IFERROR(IF($F854="","",VLOOKUP($F854,'Data Mercado'!$A$7:$I$300,4,0)),"ND")</f>
      </c>
      <c r="N854" s="161" t="str">
        <f>IFERROR(IF($E854="","",IF($M854&gt;$E854,($E854/$M854)-1,"")),"")</f>
      </c>
      <c r="O854" s="159" t="str">
        <f t="shared" si="213"/>
        <v/>
      </c>
      <c r="P854" s="160" t="str">
        <f>IFERROR(IF($F854="","",VLOOKUP($F854,'Data Mercado'!$A$7:$I$300,5,0)),"ND")</f>
      </c>
      <c r="Q854" s="161" t="str">
        <f>IFERROR(IF($E854="","",IF($P854&gt;$E854,($E854/$P854)-1,"")),"")</f>
      </c>
      <c r="R854" s="159" t="str">
        <f t="shared" si="215"/>
        <v/>
      </c>
      <c r="S854" s="160" t="str">
        <f>IFERROR(IF($F854="","",VLOOKUP($F854,'Data Mercado'!$A$7:$I$300,6,0)),"ND")</f>
      </c>
      <c r="T854" s="161" t="str">
        <f>IFERROR(IF($E854="","",IF($S854&gt;$E854,($E854/$S854)-1,"")),"")</f>
      </c>
      <c r="U854" s="159" t="str">
        <f t="shared" si="217"/>
        <v/>
      </c>
      <c r="V854" s="160" t="str">
        <f>IFERROR(IF($F854="","",VLOOKUP($F854,'Data Mercado'!$A$7:$I$300,7,0)),"ND")</f>
      </c>
      <c r="W854" s="161" t="str">
        <f>IFERROR(IF($E854="","",IF($V854&gt;$E854,($E854/$V854)-1,"")),"")</f>
      </c>
      <c r="X854" s="159" t="str">
        <f t="shared" si="219"/>
        <v/>
      </c>
      <c r="Y854" s="160" t="str">
        <f>IFERROR(IF($F854="","",VLOOKUP($F854,'Data Mercado'!$A$7:$I$300,8,0)),"ND")</f>
      </c>
      <c r="Z854" s="161" t="str">
        <f>IFERROR(IF($E854="","",IF($Y854&gt;$E854,($E854/$Y854)-1,"")),"")</f>
      </c>
      <c r="AA854" s="159" t="str">
        <f t="shared" si="221"/>
        <v/>
      </c>
      <c r="AB854" s="160" t="str">
        <f>IFERROR(IF($F854="","",VLOOKUP($F854,'Data Mercado'!$A$7:$I$300,9,0)),"ND")</f>
      </c>
      <c r="AC854" s="161" t="str">
        <f>IFERROR(IF($E854="","",IF($AB854&gt;$E854,($E854/$AB854)-1,"")),"")</f>
      </c>
      <c r="AD854" s="159" t="str">
        <f t="shared" si="223"/>
        <v/>
      </c>
    </row>
    <row r="855" spans="1:30" s="162" customFormat="1" ht="19" customHeight="1">
      <c r="A855" s="164"/>
      <c r="B855" s="165"/>
      <c r="C855" s="143"/>
      <c r="D855" s="143"/>
      <c r="E855" s="196"/>
      <c r="F855" s="160"/>
      <c r="G855" s="160" t="str">
        <f>IFERROR(IF($F855="","",VLOOKUP($F855,'Data Mercado'!$A$7:$I$300,2,0)),"ND")</f>
      </c>
      <c r="H855" s="161" t="str">
        <f>IFERROR(IF($E855="","",IF($G855&gt;$E855,($E855/$G855)-1,"")),"")</f>
      </c>
      <c r="I855" s="159" t="str">
        <f t="shared" si="209"/>
        <v/>
      </c>
      <c r="J855" s="160" t="str">
        <f>IFERROR(IF($F855="","",VLOOKUP($F855,'Data Mercado'!$A$7:$I$300,3,0)),"ND")</f>
      </c>
      <c r="K855" s="161" t="str">
        <f>IFERROR(IF($E855="","",IF($J855&gt;$E855,($E855/$J855)-1,"")),"")</f>
      </c>
      <c r="L855" s="159" t="str">
        <f t="shared" si="211"/>
        <v/>
      </c>
      <c r="M855" s="160" t="str">
        <f>IFERROR(IF($F855="","",VLOOKUP($F855,'Data Mercado'!$A$7:$I$300,4,0)),"ND")</f>
      </c>
      <c r="N855" s="161" t="str">
        <f>IFERROR(IF($E855="","",IF($M855&gt;$E855,($E855/$M855)-1,"")),"")</f>
      </c>
      <c r="O855" s="159" t="str">
        <f t="shared" si="213"/>
        <v/>
      </c>
      <c r="P855" s="160" t="str">
        <f>IFERROR(IF($F855="","",VLOOKUP($F855,'Data Mercado'!$A$7:$I$300,5,0)),"ND")</f>
      </c>
      <c r="Q855" s="161" t="str">
        <f>IFERROR(IF($E855="","",IF($P855&gt;$E855,($E855/$P855)-1,"")),"")</f>
      </c>
      <c r="R855" s="159" t="str">
        <f t="shared" si="215"/>
        <v/>
      </c>
      <c r="S855" s="160" t="str">
        <f>IFERROR(IF($F855="","",VLOOKUP($F855,'Data Mercado'!$A$7:$I$300,6,0)),"ND")</f>
      </c>
      <c r="T855" s="161" t="str">
        <f>IFERROR(IF($E855="","",IF($S855&gt;$E855,($E855/$S855)-1,"")),"")</f>
      </c>
      <c r="U855" s="159" t="str">
        <f t="shared" si="217"/>
        <v/>
      </c>
      <c r="V855" s="160" t="str">
        <f>IFERROR(IF($F855="","",VLOOKUP($F855,'Data Mercado'!$A$7:$I$300,7,0)),"ND")</f>
      </c>
      <c r="W855" s="161" t="str">
        <f>IFERROR(IF($E855="","",IF($V855&gt;$E855,($E855/$V855)-1,"")),"")</f>
      </c>
      <c r="X855" s="159" t="str">
        <f t="shared" si="219"/>
        <v/>
      </c>
      <c r="Y855" s="160" t="str">
        <f>IFERROR(IF($F855="","",VLOOKUP($F855,'Data Mercado'!$A$7:$I$300,8,0)),"ND")</f>
      </c>
      <c r="Z855" s="161" t="str">
        <f>IFERROR(IF($E855="","",IF($Y855&gt;$E855,($E855/$Y855)-1,"")),"")</f>
      </c>
      <c r="AA855" s="159" t="str">
        <f t="shared" si="221"/>
        <v/>
      </c>
      <c r="AB855" s="160" t="str">
        <f>IFERROR(IF($F855="","",VLOOKUP($F855,'Data Mercado'!$A$7:$I$300,9,0)),"ND")</f>
      </c>
      <c r="AC855" s="161" t="str">
        <f>IFERROR(IF($E855="","",IF($AB855&gt;$E855,($E855/$AB855)-1,"")),"")</f>
      </c>
      <c r="AD855" s="159" t="str">
        <f t="shared" si="223"/>
        <v/>
      </c>
    </row>
    <row r="856" spans="1:30" s="162" customFormat="1" ht="19" customHeight="1">
      <c r="A856" s="164"/>
      <c r="B856" s="165"/>
      <c r="C856" s="143"/>
      <c r="D856" s="143"/>
      <c r="E856" s="196"/>
      <c r="F856" s="160"/>
      <c r="G856" s="160" t="str">
        <f>IFERROR(IF($F856="","",VLOOKUP($F856,'Data Mercado'!$A$7:$I$300,2,0)),"ND")</f>
      </c>
      <c r="H856" s="161" t="str">
        <f>IFERROR(IF($E856="","",IF($G856&gt;$E856,($E856/$G856)-1,"")),"")</f>
      </c>
      <c r="I856" s="159" t="str">
        <f t="shared" si="209"/>
        <v/>
      </c>
      <c r="J856" s="160" t="str">
        <f>IFERROR(IF($F856="","",VLOOKUP($F856,'Data Mercado'!$A$7:$I$300,3,0)),"ND")</f>
      </c>
      <c r="K856" s="161" t="str">
        <f>IFERROR(IF($E856="","",IF($J856&gt;$E856,($E856/$J856)-1,"")),"")</f>
      </c>
      <c r="L856" s="159" t="str">
        <f t="shared" si="211"/>
        <v/>
      </c>
      <c r="M856" s="160" t="str">
        <f>IFERROR(IF($F856="","",VLOOKUP($F856,'Data Mercado'!$A$7:$I$300,4,0)),"ND")</f>
      </c>
      <c r="N856" s="161" t="str">
        <f>IFERROR(IF($E856="","",IF($M856&gt;$E856,($E856/$M856)-1,"")),"")</f>
      </c>
      <c r="O856" s="159" t="str">
        <f t="shared" si="213"/>
        <v/>
      </c>
      <c r="P856" s="160" t="str">
        <f>IFERROR(IF($F856="","",VLOOKUP($F856,'Data Mercado'!$A$7:$I$300,5,0)),"ND")</f>
      </c>
      <c r="Q856" s="161" t="str">
        <f>IFERROR(IF($E856="","",IF($P856&gt;$E856,($E856/$P856)-1,"")),"")</f>
      </c>
      <c r="R856" s="159" t="str">
        <f t="shared" si="215"/>
        <v/>
      </c>
      <c r="S856" s="160" t="str">
        <f>IFERROR(IF($F856="","",VLOOKUP($F856,'Data Mercado'!$A$7:$I$300,6,0)),"ND")</f>
      </c>
      <c r="T856" s="161" t="str">
        <f>IFERROR(IF($E856="","",IF($S856&gt;$E856,($E856/$S856)-1,"")),"")</f>
      </c>
      <c r="U856" s="159" t="str">
        <f t="shared" si="217"/>
        <v/>
      </c>
      <c r="V856" s="160" t="str">
        <f>IFERROR(IF($F856="","",VLOOKUP($F856,'Data Mercado'!$A$7:$I$300,7,0)),"ND")</f>
      </c>
      <c r="W856" s="161" t="str">
        <f>IFERROR(IF($E856="","",IF($V856&gt;$E856,($E856/$V856)-1,"")),"")</f>
      </c>
      <c r="X856" s="159" t="str">
        <f t="shared" si="219"/>
        <v/>
      </c>
      <c r="Y856" s="160" t="str">
        <f>IFERROR(IF($F856="","",VLOOKUP($F856,'Data Mercado'!$A$7:$I$300,8,0)),"ND")</f>
      </c>
      <c r="Z856" s="161" t="str">
        <f>IFERROR(IF($E856="","",IF($Y856&gt;$E856,($E856/$Y856)-1,"")),"")</f>
      </c>
      <c r="AA856" s="159" t="str">
        <f t="shared" si="221"/>
        <v/>
      </c>
      <c r="AB856" s="160" t="str">
        <f>IFERROR(IF($F856="","",VLOOKUP($F856,'Data Mercado'!$A$7:$I$300,9,0)),"ND")</f>
      </c>
      <c r="AC856" s="161" t="str">
        <f>IFERROR(IF($E856="","",IF($AB856&gt;$E856,($E856/$AB856)-1,"")),"")</f>
      </c>
      <c r="AD856" s="159" t="str">
        <f t="shared" si="223"/>
        <v/>
      </c>
    </row>
    <row r="857" spans="1:30" s="162" customFormat="1" ht="19" customHeight="1">
      <c r="A857" s="164"/>
      <c r="B857" s="165"/>
      <c r="C857" s="143"/>
      <c r="D857" s="143"/>
      <c r="E857" s="196"/>
      <c r="F857" s="160"/>
      <c r="G857" s="160" t="str">
        <f>IFERROR(IF($F857="","",VLOOKUP($F857,'Data Mercado'!$A$7:$I$300,2,0)),"ND")</f>
      </c>
      <c r="H857" s="161" t="str">
        <f>IFERROR(IF($E857="","",IF($G857&gt;$E857,($E857/$G857)-1,"")),"")</f>
      </c>
      <c r="I857" s="159" t="str">
        <f t="shared" si="209"/>
        <v/>
      </c>
      <c r="J857" s="160" t="str">
        <f>IFERROR(IF($F857="","",VLOOKUP($F857,'Data Mercado'!$A$7:$I$300,3,0)),"ND")</f>
      </c>
      <c r="K857" s="161" t="str">
        <f>IFERROR(IF($E857="","",IF($J857&gt;$E857,($E857/$J857)-1,"")),"")</f>
      </c>
      <c r="L857" s="159" t="str">
        <f t="shared" si="211"/>
        <v/>
      </c>
      <c r="M857" s="160" t="str">
        <f>IFERROR(IF($F857="","",VLOOKUP($F857,'Data Mercado'!$A$7:$I$300,4,0)),"ND")</f>
      </c>
      <c r="N857" s="161" t="str">
        <f>IFERROR(IF($E857="","",IF($M857&gt;$E857,($E857/$M857)-1,"")),"")</f>
      </c>
      <c r="O857" s="159" t="str">
        <f t="shared" si="213"/>
        <v/>
      </c>
      <c r="P857" s="160" t="str">
        <f>IFERROR(IF($F857="","",VLOOKUP($F857,'Data Mercado'!$A$7:$I$300,5,0)),"ND")</f>
      </c>
      <c r="Q857" s="161" t="str">
        <f>IFERROR(IF($E857="","",IF($P857&gt;$E857,($E857/$P857)-1,"")),"")</f>
      </c>
      <c r="R857" s="159" t="str">
        <f t="shared" si="215"/>
        <v/>
      </c>
      <c r="S857" s="160" t="str">
        <f>IFERROR(IF($F857="","",VLOOKUP($F857,'Data Mercado'!$A$7:$I$300,6,0)),"ND")</f>
      </c>
      <c r="T857" s="161" t="str">
        <f>IFERROR(IF($E857="","",IF($S857&gt;$E857,($E857/$S857)-1,"")),"")</f>
      </c>
      <c r="U857" s="159" t="str">
        <f t="shared" si="217"/>
        <v/>
      </c>
      <c r="V857" s="160" t="str">
        <f>IFERROR(IF($F857="","",VLOOKUP($F857,'Data Mercado'!$A$7:$I$300,7,0)),"ND")</f>
      </c>
      <c r="W857" s="161" t="str">
        <f>IFERROR(IF($E857="","",IF($V857&gt;$E857,($E857/$V857)-1,"")),"")</f>
      </c>
      <c r="X857" s="159" t="str">
        <f t="shared" si="219"/>
        <v/>
      </c>
      <c r="Y857" s="160" t="str">
        <f>IFERROR(IF($F857="","",VLOOKUP($F857,'Data Mercado'!$A$7:$I$300,8,0)),"ND")</f>
      </c>
      <c r="Z857" s="161" t="str">
        <f>IFERROR(IF($E857="","",IF($Y857&gt;$E857,($E857/$Y857)-1,"")),"")</f>
      </c>
      <c r="AA857" s="159" t="str">
        <f t="shared" si="221"/>
        <v/>
      </c>
      <c r="AB857" s="160" t="str">
        <f>IFERROR(IF($F857="","",VLOOKUP($F857,'Data Mercado'!$A$7:$I$300,9,0)),"ND")</f>
      </c>
      <c r="AC857" s="161" t="str">
        <f>IFERROR(IF($E857="","",IF($AB857&gt;$E857,($E857/$AB857)-1,"")),"")</f>
      </c>
      <c r="AD857" s="159" t="str">
        <f t="shared" si="223"/>
        <v/>
      </c>
    </row>
    <row r="858" spans="1:30" s="162" customFormat="1" ht="19" customHeight="1">
      <c r="A858" s="164"/>
      <c r="B858" s="165"/>
      <c r="C858" s="143"/>
      <c r="D858" s="143"/>
      <c r="E858" s="196"/>
      <c r="F858" s="160"/>
      <c r="G858" s="160" t="str">
        <f>IFERROR(IF($F858="","",VLOOKUP($F858,'Data Mercado'!$A$7:$I$300,2,0)),"ND")</f>
      </c>
      <c r="H858" s="161" t="str">
        <f>IFERROR(IF($E858="","",IF($G858&gt;$E858,($E858/$G858)-1,"")),"")</f>
      </c>
      <c r="I858" s="159" t="str">
        <f t="shared" si="209"/>
        <v/>
      </c>
      <c r="J858" s="160" t="str">
        <f>IFERROR(IF($F858="","",VLOOKUP($F858,'Data Mercado'!$A$7:$I$300,3,0)),"ND")</f>
      </c>
      <c r="K858" s="161" t="str">
        <f>IFERROR(IF($E858="","",IF($J858&gt;$E858,($E858/$J858)-1,"")),"")</f>
      </c>
      <c r="L858" s="159" t="str">
        <f t="shared" si="211"/>
        <v/>
      </c>
      <c r="M858" s="160" t="str">
        <f>IFERROR(IF($F858="","",VLOOKUP($F858,'Data Mercado'!$A$7:$I$300,4,0)),"ND")</f>
      </c>
      <c r="N858" s="161" t="str">
        <f>IFERROR(IF($E858="","",IF($M858&gt;$E858,($E858/$M858)-1,"")),"")</f>
      </c>
      <c r="O858" s="159" t="str">
        <f t="shared" si="213"/>
        <v/>
      </c>
      <c r="P858" s="160" t="str">
        <f>IFERROR(IF($F858="","",VLOOKUP($F858,'Data Mercado'!$A$7:$I$300,5,0)),"ND")</f>
      </c>
      <c r="Q858" s="161" t="str">
        <f>IFERROR(IF($E858="","",IF($P858&gt;$E858,($E858/$P858)-1,"")),"")</f>
      </c>
      <c r="R858" s="159" t="str">
        <f t="shared" si="215"/>
        <v/>
      </c>
      <c r="S858" s="160" t="str">
        <f>IFERROR(IF($F858="","",VLOOKUP($F858,'Data Mercado'!$A$7:$I$300,6,0)),"ND")</f>
      </c>
      <c r="T858" s="161" t="str">
        <f>IFERROR(IF($E858="","",IF($S858&gt;$E858,($E858/$S858)-1,"")),"")</f>
      </c>
      <c r="U858" s="159" t="str">
        <f t="shared" si="217"/>
        <v/>
      </c>
      <c r="V858" s="160" t="str">
        <f>IFERROR(IF($F858="","",VLOOKUP($F858,'Data Mercado'!$A$7:$I$300,7,0)),"ND")</f>
      </c>
      <c r="W858" s="161" t="str">
        <f>IFERROR(IF($E858="","",IF($V858&gt;$E858,($E858/$V858)-1,"")),"")</f>
      </c>
      <c r="X858" s="159" t="str">
        <f t="shared" si="219"/>
        <v/>
      </c>
      <c r="Y858" s="160" t="str">
        <f>IFERROR(IF($F858="","",VLOOKUP($F858,'Data Mercado'!$A$7:$I$300,8,0)),"ND")</f>
      </c>
      <c r="Z858" s="161" t="str">
        <f>IFERROR(IF($E858="","",IF($Y858&gt;$E858,($E858/$Y858)-1,"")),"")</f>
      </c>
      <c r="AA858" s="159" t="str">
        <f t="shared" si="221"/>
        <v/>
      </c>
      <c r="AB858" s="160" t="str">
        <f>IFERROR(IF($F858="","",VLOOKUP($F858,'Data Mercado'!$A$7:$I$300,9,0)),"ND")</f>
      </c>
      <c r="AC858" s="161" t="str">
        <f>IFERROR(IF($E858="","",IF($AB858&gt;$E858,($E858/$AB858)-1,"")),"")</f>
      </c>
      <c r="AD858" s="159" t="str">
        <f t="shared" si="223"/>
        <v/>
      </c>
    </row>
    <row r="859" spans="1:30" s="162" customFormat="1" ht="19" customHeight="1">
      <c r="A859" s="164"/>
      <c r="B859" s="165"/>
      <c r="C859" s="143"/>
      <c r="D859" s="143"/>
      <c r="E859" s="196"/>
      <c r="F859" s="160"/>
      <c r="G859" s="160" t="str">
        <f>IFERROR(IF($F859="","",VLOOKUP($F859,'Data Mercado'!$A$7:$I$300,2,0)),"ND")</f>
      </c>
      <c r="H859" s="161" t="str">
        <f>IFERROR(IF($E859="","",IF($G859&gt;$E859,($E859/$G859)-1,"")),"")</f>
      </c>
      <c r="I859" s="159" t="str">
        <f t="shared" si="209"/>
        <v/>
      </c>
      <c r="J859" s="160" t="str">
        <f>IFERROR(IF($F859="","",VLOOKUP($F859,'Data Mercado'!$A$7:$I$300,3,0)),"ND")</f>
      </c>
      <c r="K859" s="161" t="str">
        <f>IFERROR(IF($E859="","",IF($J859&gt;$E859,($E859/$J859)-1,"")),"")</f>
      </c>
      <c r="L859" s="159" t="str">
        <f t="shared" si="211"/>
        <v/>
      </c>
      <c r="M859" s="160" t="str">
        <f>IFERROR(IF($F859="","",VLOOKUP($F859,'Data Mercado'!$A$7:$I$300,4,0)),"ND")</f>
      </c>
      <c r="N859" s="161" t="str">
        <f>IFERROR(IF($E859="","",IF($M859&gt;$E859,($E859/$M859)-1,"")),"")</f>
      </c>
      <c r="O859" s="159" t="str">
        <f t="shared" si="213"/>
        <v/>
      </c>
      <c r="P859" s="160" t="str">
        <f>IFERROR(IF($F859="","",VLOOKUP($F859,'Data Mercado'!$A$7:$I$300,5,0)),"ND")</f>
      </c>
      <c r="Q859" s="161" t="str">
        <f>IFERROR(IF($E859="","",IF($P859&gt;$E859,($E859/$P859)-1,"")),"")</f>
      </c>
      <c r="R859" s="159" t="str">
        <f t="shared" si="215"/>
        <v/>
      </c>
      <c r="S859" s="160" t="str">
        <f>IFERROR(IF($F859="","",VLOOKUP($F859,'Data Mercado'!$A$7:$I$300,6,0)),"ND")</f>
      </c>
      <c r="T859" s="161" t="str">
        <f>IFERROR(IF($E859="","",IF($S859&gt;$E859,($E859/$S859)-1,"")),"")</f>
      </c>
      <c r="U859" s="159" t="str">
        <f t="shared" si="217"/>
        <v/>
      </c>
      <c r="V859" s="160" t="str">
        <f>IFERROR(IF($F859="","",VLOOKUP($F859,'Data Mercado'!$A$7:$I$300,7,0)),"ND")</f>
      </c>
      <c r="W859" s="161" t="str">
        <f>IFERROR(IF($E859="","",IF($V859&gt;$E859,($E859/$V859)-1,"")),"")</f>
      </c>
      <c r="X859" s="159" t="str">
        <f t="shared" si="219"/>
        <v/>
      </c>
      <c r="Y859" s="160" t="str">
        <f>IFERROR(IF($F859="","",VLOOKUP($F859,'Data Mercado'!$A$7:$I$300,8,0)),"ND")</f>
      </c>
      <c r="Z859" s="161" t="str">
        <f>IFERROR(IF($E859="","",IF($Y859&gt;$E859,($E859/$Y859)-1,"")),"")</f>
      </c>
      <c r="AA859" s="159" t="str">
        <f t="shared" si="221"/>
        <v/>
      </c>
      <c r="AB859" s="160" t="str">
        <f>IFERROR(IF($F859="","",VLOOKUP($F859,'Data Mercado'!$A$7:$I$300,9,0)),"ND")</f>
      </c>
      <c r="AC859" s="161" t="str">
        <f>IFERROR(IF($E859="","",IF($AB859&gt;$E859,($E859/$AB859)-1,"")),"")</f>
      </c>
      <c r="AD859" s="159" t="str">
        <f t="shared" si="223"/>
        <v/>
      </c>
    </row>
    <row r="860" spans="1:30" s="162" customFormat="1" ht="19" customHeight="1">
      <c r="A860" s="164"/>
      <c r="B860" s="165"/>
      <c r="C860" s="143"/>
      <c r="D860" s="143"/>
      <c r="E860" s="196"/>
      <c r="F860" s="160"/>
      <c r="G860" s="160" t="str">
        <f>IFERROR(IF($F860="","",VLOOKUP($F860,'Data Mercado'!$A$7:$I$300,2,0)),"ND")</f>
      </c>
      <c r="H860" s="161" t="str">
        <f>IFERROR(IF($E860="","",IF($G860&gt;$E860,($E860/$G860)-1,"")),"")</f>
      </c>
      <c r="I860" s="159" t="str">
        <f t="shared" si="209"/>
        <v/>
      </c>
      <c r="J860" s="160" t="str">
        <f>IFERROR(IF($F860="","",VLOOKUP($F860,'Data Mercado'!$A$7:$I$300,3,0)),"ND")</f>
      </c>
      <c r="K860" s="161" t="str">
        <f>IFERROR(IF($E860="","",IF($J860&gt;$E860,($E860/$J860)-1,"")),"")</f>
      </c>
      <c r="L860" s="159" t="str">
        <f t="shared" si="211"/>
        <v/>
      </c>
      <c r="M860" s="160" t="str">
        <f>IFERROR(IF($F860="","",VLOOKUP($F860,'Data Mercado'!$A$7:$I$300,4,0)),"ND")</f>
      </c>
      <c r="N860" s="161" t="str">
        <f>IFERROR(IF($E860="","",IF($M860&gt;$E860,($E860/$M860)-1,"")),"")</f>
      </c>
      <c r="O860" s="159" t="str">
        <f t="shared" si="213"/>
        <v/>
      </c>
      <c r="P860" s="160" t="str">
        <f>IFERROR(IF($F860="","",VLOOKUP($F860,'Data Mercado'!$A$7:$I$300,5,0)),"ND")</f>
      </c>
      <c r="Q860" s="161" t="str">
        <f>IFERROR(IF($E860="","",IF($P860&gt;$E860,($E860/$P860)-1,"")),"")</f>
      </c>
      <c r="R860" s="159" t="str">
        <f t="shared" si="215"/>
        <v/>
      </c>
      <c r="S860" s="160" t="str">
        <f>IFERROR(IF($F860="","",VLOOKUP($F860,'Data Mercado'!$A$7:$I$300,6,0)),"ND")</f>
      </c>
      <c r="T860" s="161" t="str">
        <f>IFERROR(IF($E860="","",IF($S860&gt;$E860,($E860/$S860)-1,"")),"")</f>
      </c>
      <c r="U860" s="159" t="str">
        <f t="shared" si="217"/>
        <v/>
      </c>
      <c r="V860" s="160" t="str">
        <f>IFERROR(IF($F860="","",VLOOKUP($F860,'Data Mercado'!$A$7:$I$300,7,0)),"ND")</f>
      </c>
      <c r="W860" s="161" t="str">
        <f>IFERROR(IF($E860="","",IF($V860&gt;$E860,($E860/$V860)-1,"")),"")</f>
      </c>
      <c r="X860" s="159" t="str">
        <f t="shared" si="219"/>
        <v/>
      </c>
      <c r="Y860" s="160" t="str">
        <f>IFERROR(IF($F860="","",VLOOKUP($F860,'Data Mercado'!$A$7:$I$300,8,0)),"ND")</f>
      </c>
      <c r="Z860" s="161" t="str">
        <f>IFERROR(IF($E860="","",IF($Y860&gt;$E860,($E860/$Y860)-1,"")),"")</f>
      </c>
      <c r="AA860" s="159" t="str">
        <f t="shared" si="221"/>
        <v/>
      </c>
      <c r="AB860" s="160" t="str">
        <f>IFERROR(IF($F860="","",VLOOKUP($F860,'Data Mercado'!$A$7:$I$300,9,0)),"ND")</f>
      </c>
      <c r="AC860" s="161" t="str">
        <f>IFERROR(IF($E860="","",IF($AB860&gt;$E860,($E860/$AB860)-1,"")),"")</f>
      </c>
      <c r="AD860" s="159" t="str">
        <f t="shared" si="223"/>
        <v/>
      </c>
    </row>
    <row r="861" spans="1:30" s="162" customFormat="1" ht="19" customHeight="1">
      <c r="A861" s="164"/>
      <c r="B861" s="165"/>
      <c r="C861" s="143"/>
      <c r="D861" s="143"/>
      <c r="E861" s="196"/>
      <c r="F861" s="160"/>
      <c r="G861" s="160" t="str">
        <f>IFERROR(IF($F861="","",VLOOKUP($F861,'Data Mercado'!$A$7:$I$300,2,0)),"ND")</f>
      </c>
      <c r="H861" s="161" t="str">
        <f>IFERROR(IF($E861="","",IF($G861&gt;$E861,($E861/$G861)-1,"")),"")</f>
      </c>
      <c r="I861" s="159" t="str">
        <f t="shared" si="209"/>
        <v/>
      </c>
      <c r="J861" s="160" t="str">
        <f>IFERROR(IF($F861="","",VLOOKUP($F861,'Data Mercado'!$A$7:$I$300,3,0)),"ND")</f>
      </c>
      <c r="K861" s="161" t="str">
        <f>IFERROR(IF($E861="","",IF($J861&gt;$E861,($E861/$J861)-1,"")),"")</f>
      </c>
      <c r="L861" s="159" t="str">
        <f t="shared" si="211"/>
        <v/>
      </c>
      <c r="M861" s="160" t="str">
        <f>IFERROR(IF($F861="","",VLOOKUP($F861,'Data Mercado'!$A$7:$I$300,4,0)),"ND")</f>
      </c>
      <c r="N861" s="161" t="str">
        <f>IFERROR(IF($E861="","",IF($M861&gt;$E861,($E861/$M861)-1,"")),"")</f>
      </c>
      <c r="O861" s="159" t="str">
        <f t="shared" si="213"/>
        <v/>
      </c>
      <c r="P861" s="160" t="str">
        <f>IFERROR(IF($F861="","",VLOOKUP($F861,'Data Mercado'!$A$7:$I$300,5,0)),"ND")</f>
      </c>
      <c r="Q861" s="161" t="str">
        <f>IFERROR(IF($E861="","",IF($P861&gt;$E861,($E861/$P861)-1,"")),"")</f>
      </c>
      <c r="R861" s="159" t="str">
        <f t="shared" si="215"/>
        <v/>
      </c>
      <c r="S861" s="160" t="str">
        <f>IFERROR(IF($F861="","",VLOOKUP($F861,'Data Mercado'!$A$7:$I$300,6,0)),"ND")</f>
      </c>
      <c r="T861" s="161" t="str">
        <f>IFERROR(IF($E861="","",IF($S861&gt;$E861,($E861/$S861)-1,"")),"")</f>
      </c>
      <c r="U861" s="159" t="str">
        <f t="shared" si="217"/>
        <v/>
      </c>
      <c r="V861" s="160" t="str">
        <f>IFERROR(IF($F861="","",VLOOKUP($F861,'Data Mercado'!$A$7:$I$300,7,0)),"ND")</f>
      </c>
      <c r="W861" s="161" t="str">
        <f>IFERROR(IF($E861="","",IF($V861&gt;$E861,($E861/$V861)-1,"")),"")</f>
      </c>
      <c r="X861" s="159" t="str">
        <f t="shared" si="219"/>
        <v/>
      </c>
      <c r="Y861" s="160" t="str">
        <f>IFERROR(IF($F861="","",VLOOKUP($F861,'Data Mercado'!$A$7:$I$300,8,0)),"ND")</f>
      </c>
      <c r="Z861" s="161" t="str">
        <f>IFERROR(IF($E861="","",IF($Y861&gt;$E861,($E861/$Y861)-1,"")),"")</f>
      </c>
      <c r="AA861" s="159" t="str">
        <f t="shared" si="221"/>
        <v/>
      </c>
      <c r="AB861" s="160" t="str">
        <f>IFERROR(IF($F861="","",VLOOKUP($F861,'Data Mercado'!$A$7:$I$300,9,0)),"ND")</f>
      </c>
      <c r="AC861" s="161" t="str">
        <f>IFERROR(IF($E861="","",IF($AB861&gt;$E861,($E861/$AB861)-1,"")),"")</f>
      </c>
      <c r="AD861" s="159" t="str">
        <f t="shared" si="223"/>
        <v/>
      </c>
    </row>
    <row r="862" spans="1:30" s="162" customFormat="1" ht="19" customHeight="1">
      <c r="A862" s="164"/>
      <c r="B862" s="165"/>
      <c r="C862" s="143"/>
      <c r="D862" s="143"/>
      <c r="E862" s="196"/>
      <c r="F862" s="160"/>
      <c r="G862" s="160" t="str">
        <f>IFERROR(IF($F862="","",VLOOKUP($F862,'Data Mercado'!$A$7:$I$300,2,0)),"ND")</f>
      </c>
      <c r="H862" s="161" t="str">
        <f>IFERROR(IF($E862="","",IF($G862&gt;$E862,($E862/$G862)-1,"")),"")</f>
      </c>
      <c r="I862" s="159" t="str">
        <f t="shared" si="209"/>
        <v/>
      </c>
      <c r="J862" s="160" t="str">
        <f>IFERROR(IF($F862="","",VLOOKUP($F862,'Data Mercado'!$A$7:$I$300,3,0)),"ND")</f>
      </c>
      <c r="K862" s="161" t="str">
        <f>IFERROR(IF($E862="","",IF($J862&gt;$E862,($E862/$J862)-1,"")),"")</f>
      </c>
      <c r="L862" s="159" t="str">
        <f t="shared" si="211"/>
        <v/>
      </c>
      <c r="M862" s="160" t="str">
        <f>IFERROR(IF($F862="","",VLOOKUP($F862,'Data Mercado'!$A$7:$I$300,4,0)),"ND")</f>
      </c>
      <c r="N862" s="161" t="str">
        <f>IFERROR(IF($E862="","",IF($M862&gt;$E862,($E862/$M862)-1,"")),"")</f>
      </c>
      <c r="O862" s="159" t="str">
        <f t="shared" si="213"/>
        <v/>
      </c>
      <c r="P862" s="160" t="str">
        <f>IFERROR(IF($F862="","",VLOOKUP($F862,'Data Mercado'!$A$7:$I$300,5,0)),"ND")</f>
      </c>
      <c r="Q862" s="161" t="str">
        <f>IFERROR(IF($E862="","",IF($P862&gt;$E862,($E862/$P862)-1,"")),"")</f>
      </c>
      <c r="R862" s="159" t="str">
        <f t="shared" si="215"/>
        <v/>
      </c>
      <c r="S862" s="160" t="str">
        <f>IFERROR(IF($F862="","",VLOOKUP($F862,'Data Mercado'!$A$7:$I$300,6,0)),"ND")</f>
      </c>
      <c r="T862" s="161" t="str">
        <f>IFERROR(IF($E862="","",IF($S862&gt;$E862,($E862/$S862)-1,"")),"")</f>
      </c>
      <c r="U862" s="159" t="str">
        <f t="shared" si="217"/>
        <v/>
      </c>
      <c r="V862" s="160" t="str">
        <f>IFERROR(IF($F862="","",VLOOKUP($F862,'Data Mercado'!$A$7:$I$300,7,0)),"ND")</f>
      </c>
      <c r="W862" s="161" t="str">
        <f>IFERROR(IF($E862="","",IF($V862&gt;$E862,($E862/$V862)-1,"")),"")</f>
      </c>
      <c r="X862" s="159" t="str">
        <f t="shared" si="219"/>
        <v/>
      </c>
      <c r="Y862" s="160" t="str">
        <f>IFERROR(IF($F862="","",VLOOKUP($F862,'Data Mercado'!$A$7:$I$300,8,0)),"ND")</f>
      </c>
      <c r="Z862" s="161" t="str">
        <f>IFERROR(IF($E862="","",IF($Y862&gt;$E862,($E862/$Y862)-1,"")),"")</f>
      </c>
      <c r="AA862" s="159" t="str">
        <f t="shared" si="221"/>
        <v/>
      </c>
      <c r="AB862" s="160" t="str">
        <f>IFERROR(IF($F862="","",VLOOKUP($F862,'Data Mercado'!$A$7:$I$300,9,0)),"ND")</f>
      </c>
      <c r="AC862" s="161" t="str">
        <f>IFERROR(IF($E862="","",IF($AB862&gt;$E862,($E862/$AB862)-1,"")),"")</f>
      </c>
      <c r="AD862" s="159" t="str">
        <f t="shared" si="223"/>
        <v/>
      </c>
    </row>
    <row r="863" spans="1:30" s="162" customFormat="1" ht="19" customHeight="1">
      <c r="A863" s="164"/>
      <c r="B863" s="165"/>
      <c r="C863" s="143"/>
      <c r="D863" s="143"/>
      <c r="E863" s="196"/>
      <c r="F863" s="160"/>
      <c r="G863" s="160" t="str">
        <f>IFERROR(IF($F863="","",VLOOKUP($F863,'Data Mercado'!$A$7:$I$300,2,0)),"ND")</f>
      </c>
      <c r="H863" s="161" t="str">
        <f>IFERROR(IF($E863="","",IF($G863&gt;$E863,($E863/$G863)-1,"")),"")</f>
      </c>
      <c r="I863" s="159" t="str">
        <f t="shared" si="209"/>
        <v/>
      </c>
      <c r="J863" s="160" t="str">
        <f>IFERROR(IF($F863="","",VLOOKUP($F863,'Data Mercado'!$A$7:$I$300,3,0)),"ND")</f>
      </c>
      <c r="K863" s="161" t="str">
        <f>IFERROR(IF($E863="","",IF($J863&gt;$E863,($E863/$J863)-1,"")),"")</f>
      </c>
      <c r="L863" s="159" t="str">
        <f t="shared" si="211"/>
        <v/>
      </c>
      <c r="M863" s="160" t="str">
        <f>IFERROR(IF($F863="","",VLOOKUP($F863,'Data Mercado'!$A$7:$I$300,4,0)),"ND")</f>
      </c>
      <c r="N863" s="161" t="str">
        <f>IFERROR(IF($E863="","",IF($M863&gt;$E863,($E863/$M863)-1,"")),"")</f>
      </c>
      <c r="O863" s="159" t="str">
        <f t="shared" si="213"/>
        <v/>
      </c>
      <c r="P863" s="160" t="str">
        <f>IFERROR(IF($F863="","",VLOOKUP($F863,'Data Mercado'!$A$7:$I$300,5,0)),"ND")</f>
      </c>
      <c r="Q863" s="161" t="str">
        <f>IFERROR(IF($E863="","",IF($P863&gt;$E863,($E863/$P863)-1,"")),"")</f>
      </c>
      <c r="R863" s="159" t="str">
        <f t="shared" si="215"/>
        <v/>
      </c>
      <c r="S863" s="160" t="str">
        <f>IFERROR(IF($F863="","",VLOOKUP($F863,'Data Mercado'!$A$7:$I$300,6,0)),"ND")</f>
      </c>
      <c r="T863" s="161" t="str">
        <f>IFERROR(IF($E863="","",IF($S863&gt;$E863,($E863/$S863)-1,"")),"")</f>
      </c>
      <c r="U863" s="159" t="str">
        <f t="shared" si="217"/>
        <v/>
      </c>
      <c r="V863" s="160" t="str">
        <f>IFERROR(IF($F863="","",VLOOKUP($F863,'Data Mercado'!$A$7:$I$300,7,0)),"ND")</f>
      </c>
      <c r="W863" s="161" t="str">
        <f>IFERROR(IF($E863="","",IF($V863&gt;$E863,($E863/$V863)-1,"")),"")</f>
      </c>
      <c r="X863" s="159" t="str">
        <f t="shared" si="219"/>
        <v/>
      </c>
      <c r="Y863" s="160" t="str">
        <f>IFERROR(IF($F863="","",VLOOKUP($F863,'Data Mercado'!$A$7:$I$300,8,0)),"ND")</f>
      </c>
      <c r="Z863" s="161" t="str">
        <f>IFERROR(IF($E863="","",IF($Y863&gt;$E863,($E863/$Y863)-1,"")),"")</f>
      </c>
      <c r="AA863" s="159" t="str">
        <f t="shared" si="221"/>
        <v/>
      </c>
      <c r="AB863" s="160" t="str">
        <f>IFERROR(IF($F863="","",VLOOKUP($F863,'Data Mercado'!$A$7:$I$300,9,0)),"ND")</f>
      </c>
      <c r="AC863" s="161" t="str">
        <f>IFERROR(IF($E863="","",IF($AB863&gt;$E863,($E863/$AB863)-1,"")),"")</f>
      </c>
      <c r="AD863" s="159" t="str">
        <f t="shared" si="223"/>
        <v/>
      </c>
    </row>
    <row r="864" spans="1:30" s="162" customFormat="1" ht="19" customHeight="1">
      <c r="A864" s="164"/>
      <c r="B864" s="165"/>
      <c r="C864" s="143"/>
      <c r="D864" s="143"/>
      <c r="E864" s="196"/>
      <c r="F864" s="160"/>
      <c r="G864" s="160" t="str">
        <f>IFERROR(IF($F864="","",VLOOKUP($F864,'Data Mercado'!$A$7:$I$300,2,0)),"ND")</f>
      </c>
      <c r="H864" s="161" t="str">
        <f>IFERROR(IF($E864="","",IF($G864&gt;$E864,($E864/$G864)-1,"")),"")</f>
      </c>
      <c r="I864" s="159" t="str">
        <f t="shared" si="209"/>
        <v/>
      </c>
      <c r="J864" s="160" t="str">
        <f>IFERROR(IF($F864="","",VLOOKUP($F864,'Data Mercado'!$A$7:$I$300,3,0)),"ND")</f>
      </c>
      <c r="K864" s="161" t="str">
        <f>IFERROR(IF($E864="","",IF($J864&gt;$E864,($E864/$J864)-1,"")),"")</f>
      </c>
      <c r="L864" s="159" t="str">
        <f t="shared" si="211"/>
        <v/>
      </c>
      <c r="M864" s="160" t="str">
        <f>IFERROR(IF($F864="","",VLOOKUP($F864,'Data Mercado'!$A$7:$I$300,4,0)),"ND")</f>
      </c>
      <c r="N864" s="161" t="str">
        <f>IFERROR(IF($E864="","",IF($M864&gt;$E864,($E864/$M864)-1,"")),"")</f>
      </c>
      <c r="O864" s="159" t="str">
        <f t="shared" si="213"/>
        <v/>
      </c>
      <c r="P864" s="160" t="str">
        <f>IFERROR(IF($F864="","",VLOOKUP($F864,'Data Mercado'!$A$7:$I$300,5,0)),"ND")</f>
      </c>
      <c r="Q864" s="161" t="str">
        <f>IFERROR(IF($E864="","",IF($P864&gt;$E864,($E864/$P864)-1,"")),"")</f>
      </c>
      <c r="R864" s="159" t="str">
        <f t="shared" si="215"/>
        <v/>
      </c>
      <c r="S864" s="160" t="str">
        <f>IFERROR(IF($F864="","",VLOOKUP($F864,'Data Mercado'!$A$7:$I$300,6,0)),"ND")</f>
      </c>
      <c r="T864" s="161" t="str">
        <f>IFERROR(IF($E864="","",IF($S864&gt;$E864,($E864/$S864)-1,"")),"")</f>
      </c>
      <c r="U864" s="159" t="str">
        <f t="shared" si="217"/>
        <v/>
      </c>
      <c r="V864" s="160" t="str">
        <f>IFERROR(IF($F864="","",VLOOKUP($F864,'Data Mercado'!$A$7:$I$300,7,0)),"ND")</f>
      </c>
      <c r="W864" s="161" t="str">
        <f>IFERROR(IF($E864="","",IF($V864&gt;$E864,($E864/$V864)-1,"")),"")</f>
      </c>
      <c r="X864" s="159" t="str">
        <f t="shared" si="219"/>
        <v/>
      </c>
      <c r="Y864" s="160" t="str">
        <f>IFERROR(IF($F864="","",VLOOKUP($F864,'Data Mercado'!$A$7:$I$300,8,0)),"ND")</f>
      </c>
      <c r="Z864" s="161" t="str">
        <f>IFERROR(IF($E864="","",IF($Y864&gt;$E864,($E864/$Y864)-1,"")),"")</f>
      </c>
      <c r="AA864" s="159" t="str">
        <f t="shared" si="221"/>
        <v/>
      </c>
      <c r="AB864" s="160" t="str">
        <f>IFERROR(IF($F864="","",VLOOKUP($F864,'Data Mercado'!$A$7:$I$300,9,0)),"ND")</f>
      </c>
      <c r="AC864" s="161" t="str">
        <f>IFERROR(IF($E864="","",IF($AB864&gt;$E864,($E864/$AB864)-1,"")),"")</f>
      </c>
      <c r="AD864" s="159" t="str">
        <f t="shared" si="223"/>
        <v/>
      </c>
    </row>
    <row r="865" spans="1:30" s="162" customFormat="1" ht="19" customHeight="1">
      <c r="A865" s="164"/>
      <c r="B865" s="165"/>
      <c r="C865" s="143"/>
      <c r="D865" s="143"/>
      <c r="E865" s="196"/>
      <c r="F865" s="160"/>
      <c r="G865" s="160" t="str">
        <f>IFERROR(IF($F865="","",VLOOKUP($F865,'Data Mercado'!$A$7:$I$300,2,0)),"ND")</f>
      </c>
      <c r="H865" s="161" t="str">
        <f>IFERROR(IF($E865="","",IF($G865&gt;$E865,($E865/$G865)-1,"")),"")</f>
      </c>
      <c r="I865" s="159" t="str">
        <f t="shared" si="209"/>
        <v/>
      </c>
      <c r="J865" s="160" t="str">
        <f>IFERROR(IF($F865="","",VLOOKUP($F865,'Data Mercado'!$A$7:$I$300,3,0)),"ND")</f>
      </c>
      <c r="K865" s="161" t="str">
        <f>IFERROR(IF($E865="","",IF($J865&gt;$E865,($E865/$J865)-1,"")),"")</f>
      </c>
      <c r="L865" s="159" t="str">
        <f t="shared" si="211"/>
        <v/>
      </c>
      <c r="M865" s="160" t="str">
        <f>IFERROR(IF($F865="","",VLOOKUP($F865,'Data Mercado'!$A$7:$I$300,4,0)),"ND")</f>
      </c>
      <c r="N865" s="161" t="str">
        <f>IFERROR(IF($E865="","",IF($M865&gt;$E865,($E865/$M865)-1,"")),"")</f>
      </c>
      <c r="O865" s="159" t="str">
        <f t="shared" si="213"/>
        <v/>
      </c>
      <c r="P865" s="160" t="str">
        <f>IFERROR(IF($F865="","",VLOOKUP($F865,'Data Mercado'!$A$7:$I$300,5,0)),"ND")</f>
      </c>
      <c r="Q865" s="161" t="str">
        <f>IFERROR(IF($E865="","",IF($P865&gt;$E865,($E865/$P865)-1,"")),"")</f>
      </c>
      <c r="R865" s="159" t="str">
        <f t="shared" si="215"/>
        <v/>
      </c>
      <c r="S865" s="160" t="str">
        <f>IFERROR(IF($F865="","",VLOOKUP($F865,'Data Mercado'!$A$7:$I$300,6,0)),"ND")</f>
      </c>
      <c r="T865" s="161" t="str">
        <f>IFERROR(IF($E865="","",IF($S865&gt;$E865,($E865/$S865)-1,"")),"")</f>
      </c>
      <c r="U865" s="159" t="str">
        <f t="shared" si="217"/>
        <v/>
      </c>
      <c r="V865" s="160" t="str">
        <f>IFERROR(IF($F865="","",VLOOKUP($F865,'Data Mercado'!$A$7:$I$300,7,0)),"ND")</f>
      </c>
      <c r="W865" s="161" t="str">
        <f>IFERROR(IF($E865="","",IF($V865&gt;$E865,($E865/$V865)-1,"")),"")</f>
      </c>
      <c r="X865" s="159" t="str">
        <f t="shared" si="219"/>
        <v/>
      </c>
      <c r="Y865" s="160" t="str">
        <f>IFERROR(IF($F865="","",VLOOKUP($F865,'Data Mercado'!$A$7:$I$300,8,0)),"ND")</f>
      </c>
      <c r="Z865" s="161" t="str">
        <f>IFERROR(IF($E865="","",IF($Y865&gt;$E865,($E865/$Y865)-1,"")),"")</f>
      </c>
      <c r="AA865" s="159" t="str">
        <f t="shared" si="221"/>
        <v/>
      </c>
      <c r="AB865" s="160" t="str">
        <f>IFERROR(IF($F865="","",VLOOKUP($F865,'Data Mercado'!$A$7:$I$300,9,0)),"ND")</f>
      </c>
      <c r="AC865" s="161" t="str">
        <f>IFERROR(IF($E865="","",IF($AB865&gt;$E865,($E865/$AB865)-1,"")),"")</f>
      </c>
      <c r="AD865" s="159" t="str">
        <f t="shared" si="223"/>
        <v/>
      </c>
    </row>
    <row r="866" spans="1:30" s="162" customFormat="1" ht="19" customHeight="1">
      <c r="A866" s="164"/>
      <c r="B866" s="165"/>
      <c r="C866" s="143"/>
      <c r="D866" s="143"/>
      <c r="E866" s="196"/>
      <c r="F866" s="160"/>
      <c r="G866" s="160" t="str">
        <f>IFERROR(IF($F866="","",VLOOKUP($F866,'Data Mercado'!$A$7:$I$300,2,0)),"ND")</f>
      </c>
      <c r="H866" s="161" t="str">
        <f>IFERROR(IF($E866="","",IF($G866&gt;$E866,($E866/$G866)-1,"")),"")</f>
      </c>
      <c r="I866" s="159" t="str">
        <f t="shared" si="209"/>
        <v/>
      </c>
      <c r="J866" s="160" t="str">
        <f>IFERROR(IF($F866="","",VLOOKUP($F866,'Data Mercado'!$A$7:$I$300,3,0)),"ND")</f>
      </c>
      <c r="K866" s="161" t="str">
        <f>IFERROR(IF($E866="","",IF($J866&gt;$E866,($E866/$J866)-1,"")),"")</f>
      </c>
      <c r="L866" s="159" t="str">
        <f t="shared" si="211"/>
        <v/>
      </c>
      <c r="M866" s="160" t="str">
        <f>IFERROR(IF($F866="","",VLOOKUP($F866,'Data Mercado'!$A$7:$I$300,4,0)),"ND")</f>
      </c>
      <c r="N866" s="161" t="str">
        <f>IFERROR(IF($E866="","",IF($M866&gt;$E866,($E866/$M866)-1,"")),"")</f>
      </c>
      <c r="O866" s="159" t="str">
        <f t="shared" si="213"/>
        <v/>
      </c>
      <c r="P866" s="160" t="str">
        <f>IFERROR(IF($F866="","",VLOOKUP($F866,'Data Mercado'!$A$7:$I$300,5,0)),"ND")</f>
      </c>
      <c r="Q866" s="161" t="str">
        <f>IFERROR(IF($E866="","",IF($P866&gt;$E866,($E866/$P866)-1,"")),"")</f>
      </c>
      <c r="R866" s="159" t="str">
        <f t="shared" si="215"/>
        <v/>
      </c>
      <c r="S866" s="160" t="str">
        <f>IFERROR(IF($F866="","",VLOOKUP($F866,'Data Mercado'!$A$7:$I$300,6,0)),"ND")</f>
      </c>
      <c r="T866" s="161" t="str">
        <f>IFERROR(IF($E866="","",IF($S866&gt;$E866,($E866/$S866)-1,"")),"")</f>
      </c>
      <c r="U866" s="159" t="str">
        <f t="shared" si="217"/>
        <v/>
      </c>
      <c r="V866" s="160" t="str">
        <f>IFERROR(IF($F866="","",VLOOKUP($F866,'Data Mercado'!$A$7:$I$300,7,0)),"ND")</f>
      </c>
      <c r="W866" s="161" t="str">
        <f>IFERROR(IF($E866="","",IF($V866&gt;$E866,($E866/$V866)-1,"")),"")</f>
      </c>
      <c r="X866" s="159" t="str">
        <f t="shared" si="219"/>
        <v/>
      </c>
      <c r="Y866" s="160" t="str">
        <f>IFERROR(IF($F866="","",VLOOKUP($F866,'Data Mercado'!$A$7:$I$300,8,0)),"ND")</f>
      </c>
      <c r="Z866" s="161" t="str">
        <f>IFERROR(IF($E866="","",IF($Y866&gt;$E866,($E866/$Y866)-1,"")),"")</f>
      </c>
      <c r="AA866" s="159" t="str">
        <f t="shared" si="221"/>
        <v/>
      </c>
      <c r="AB866" s="160" t="str">
        <f>IFERROR(IF($F866="","",VLOOKUP($F866,'Data Mercado'!$A$7:$I$300,9,0)),"ND")</f>
      </c>
      <c r="AC866" s="161" t="str">
        <f>IFERROR(IF($E866="","",IF($AB866&gt;$E866,($E866/$AB866)-1,"")),"")</f>
      </c>
      <c r="AD866" s="159" t="str">
        <f t="shared" si="223"/>
        <v/>
      </c>
    </row>
    <row r="867" spans="1:30" s="162" customFormat="1" ht="19" customHeight="1">
      <c r="A867" s="164"/>
      <c r="B867" s="165"/>
      <c r="C867" s="143"/>
      <c r="D867" s="143"/>
      <c r="E867" s="196"/>
      <c r="F867" s="160"/>
      <c r="G867" s="160" t="str">
        <f>IFERROR(IF($F867="","",VLOOKUP($F867,'Data Mercado'!$A$7:$I$300,2,0)),"ND")</f>
      </c>
      <c r="H867" s="161" t="str">
        <f>IFERROR(IF($E867="","",IF($G867&gt;$E867,($E867/$G867)-1,"")),"")</f>
      </c>
      <c r="I867" s="159" t="str">
        <f t="shared" si="209"/>
        <v/>
      </c>
      <c r="J867" s="160" t="str">
        <f>IFERROR(IF($F867="","",VLOOKUP($F867,'Data Mercado'!$A$7:$I$300,3,0)),"ND")</f>
      </c>
      <c r="K867" s="161" t="str">
        <f>IFERROR(IF($E867="","",IF($J867&gt;$E867,($E867/$J867)-1,"")),"")</f>
      </c>
      <c r="L867" s="159" t="str">
        <f t="shared" si="211"/>
        <v/>
      </c>
      <c r="M867" s="160" t="str">
        <f>IFERROR(IF($F867="","",VLOOKUP($F867,'Data Mercado'!$A$7:$I$300,4,0)),"ND")</f>
      </c>
      <c r="N867" s="161" t="str">
        <f>IFERROR(IF($E867="","",IF($M867&gt;$E867,($E867/$M867)-1,"")),"")</f>
      </c>
      <c r="O867" s="159" t="str">
        <f t="shared" si="213"/>
        <v/>
      </c>
      <c r="P867" s="160" t="str">
        <f>IFERROR(IF($F867="","",VLOOKUP($F867,'Data Mercado'!$A$7:$I$300,5,0)),"ND")</f>
      </c>
      <c r="Q867" s="161" t="str">
        <f>IFERROR(IF($E867="","",IF($P867&gt;$E867,($E867/$P867)-1,"")),"")</f>
      </c>
      <c r="R867" s="159" t="str">
        <f t="shared" si="215"/>
        <v/>
      </c>
      <c r="S867" s="160" t="str">
        <f>IFERROR(IF($F867="","",VLOOKUP($F867,'Data Mercado'!$A$7:$I$300,6,0)),"ND")</f>
      </c>
      <c r="T867" s="161" t="str">
        <f>IFERROR(IF($E867="","",IF($S867&gt;$E867,($E867/$S867)-1,"")),"")</f>
      </c>
      <c r="U867" s="159" t="str">
        <f t="shared" si="217"/>
        <v/>
      </c>
      <c r="V867" s="160" t="str">
        <f>IFERROR(IF($F867="","",VLOOKUP($F867,'Data Mercado'!$A$7:$I$300,7,0)),"ND")</f>
      </c>
      <c r="W867" s="161" t="str">
        <f>IFERROR(IF($E867="","",IF($V867&gt;$E867,($E867/$V867)-1,"")),"")</f>
      </c>
      <c r="X867" s="159" t="str">
        <f t="shared" si="219"/>
        <v/>
      </c>
      <c r="Y867" s="160" t="str">
        <f>IFERROR(IF($F867="","",VLOOKUP($F867,'Data Mercado'!$A$7:$I$300,8,0)),"ND")</f>
      </c>
      <c r="Z867" s="161" t="str">
        <f>IFERROR(IF($E867="","",IF($Y867&gt;$E867,($E867/$Y867)-1,"")),"")</f>
      </c>
      <c r="AA867" s="159" t="str">
        <f t="shared" si="221"/>
        <v/>
      </c>
      <c r="AB867" s="160" t="str">
        <f>IFERROR(IF($F867="","",VLOOKUP($F867,'Data Mercado'!$A$7:$I$300,9,0)),"ND")</f>
      </c>
      <c r="AC867" s="161" t="str">
        <f>IFERROR(IF($E867="","",IF($AB867&gt;$E867,($E867/$AB867)-1,"")),"")</f>
      </c>
      <c r="AD867" s="159" t="str">
        <f t="shared" si="223"/>
        <v/>
      </c>
    </row>
    <row r="868" spans="1:30" s="162" customFormat="1" ht="19" customHeight="1">
      <c r="A868" s="164"/>
      <c r="B868" s="165"/>
      <c r="C868" s="143"/>
      <c r="D868" s="143"/>
      <c r="E868" s="196"/>
      <c r="F868" s="160"/>
      <c r="G868" s="160" t="str">
        <f>IFERROR(IF($F868="","",VLOOKUP($F868,'Data Mercado'!$A$7:$I$300,2,0)),"ND")</f>
      </c>
      <c r="H868" s="161" t="str">
        <f>IFERROR(IF($E868="","",IF($G868&gt;$E868,($E868/$G868)-1,"")),"")</f>
      </c>
      <c r="I868" s="159" t="str">
        <f t="shared" si="209"/>
        <v/>
      </c>
      <c r="J868" s="160" t="str">
        <f>IFERROR(IF($F868="","",VLOOKUP($F868,'Data Mercado'!$A$7:$I$300,3,0)),"ND")</f>
      </c>
      <c r="K868" s="161" t="str">
        <f>IFERROR(IF($E868="","",IF($J868&gt;$E868,($E868/$J868)-1,"")),"")</f>
      </c>
      <c r="L868" s="159" t="str">
        <f t="shared" si="211"/>
        <v/>
      </c>
      <c r="M868" s="160" t="str">
        <f>IFERROR(IF($F868="","",VLOOKUP($F868,'Data Mercado'!$A$7:$I$300,4,0)),"ND")</f>
      </c>
      <c r="N868" s="161" t="str">
        <f>IFERROR(IF($E868="","",IF($M868&gt;$E868,($E868/$M868)-1,"")),"")</f>
      </c>
      <c r="O868" s="159" t="str">
        <f t="shared" si="213"/>
        <v/>
      </c>
      <c r="P868" s="160" t="str">
        <f>IFERROR(IF($F868="","",VLOOKUP($F868,'Data Mercado'!$A$7:$I$300,5,0)),"ND")</f>
      </c>
      <c r="Q868" s="161" t="str">
        <f>IFERROR(IF($E868="","",IF($P868&gt;$E868,($E868/$P868)-1,"")),"")</f>
      </c>
      <c r="R868" s="159" t="str">
        <f t="shared" si="215"/>
        <v/>
      </c>
      <c r="S868" s="160" t="str">
        <f>IFERROR(IF($F868="","",VLOOKUP($F868,'Data Mercado'!$A$7:$I$300,6,0)),"ND")</f>
      </c>
      <c r="T868" s="161" t="str">
        <f>IFERROR(IF($E868="","",IF($S868&gt;$E868,($E868/$S868)-1,"")),"")</f>
      </c>
      <c r="U868" s="159" t="str">
        <f t="shared" si="217"/>
        <v/>
      </c>
      <c r="V868" s="160" t="str">
        <f>IFERROR(IF($F868="","",VLOOKUP($F868,'Data Mercado'!$A$7:$I$300,7,0)),"ND")</f>
      </c>
      <c r="W868" s="161" t="str">
        <f>IFERROR(IF($E868="","",IF($V868&gt;$E868,($E868/$V868)-1,"")),"")</f>
      </c>
      <c r="X868" s="159" t="str">
        <f t="shared" si="219"/>
        <v/>
      </c>
      <c r="Y868" s="160" t="str">
        <f>IFERROR(IF($F868="","",VLOOKUP($F868,'Data Mercado'!$A$7:$I$300,8,0)),"ND")</f>
      </c>
      <c r="Z868" s="161" t="str">
        <f>IFERROR(IF($E868="","",IF($Y868&gt;$E868,($E868/$Y868)-1,"")),"")</f>
      </c>
      <c r="AA868" s="159" t="str">
        <f t="shared" si="221"/>
        <v/>
      </c>
      <c r="AB868" s="160" t="str">
        <f>IFERROR(IF($F868="","",VLOOKUP($F868,'Data Mercado'!$A$7:$I$300,9,0)),"ND")</f>
      </c>
      <c r="AC868" s="161" t="str">
        <f>IFERROR(IF($E868="","",IF($AB868&gt;$E868,($E868/$AB868)-1,"")),"")</f>
      </c>
      <c r="AD868" s="159" t="str">
        <f t="shared" si="223"/>
        <v/>
      </c>
    </row>
    <row r="869" spans="1:30" s="162" customFormat="1" ht="19" customHeight="1">
      <c r="A869" s="164"/>
      <c r="B869" s="165"/>
      <c r="C869" s="143"/>
      <c r="D869" s="143"/>
      <c r="E869" s="196"/>
      <c r="F869" s="160"/>
      <c r="G869" s="160" t="str">
        <f>IFERROR(IF($F869="","",VLOOKUP($F869,'Data Mercado'!$A$7:$I$300,2,0)),"ND")</f>
      </c>
      <c r="H869" s="161" t="str">
        <f>IFERROR(IF($E869="","",IF($G869&gt;$E869,($E869/$G869)-1,"")),"")</f>
      </c>
      <c r="I869" s="159" t="str">
        <f t="shared" si="209"/>
        <v/>
      </c>
      <c r="J869" s="160" t="str">
        <f>IFERROR(IF($F869="","",VLOOKUP($F869,'Data Mercado'!$A$7:$I$300,3,0)),"ND")</f>
      </c>
      <c r="K869" s="161" t="str">
        <f>IFERROR(IF($E869="","",IF($J869&gt;$E869,($E869/$J869)-1,"")),"")</f>
      </c>
      <c r="L869" s="159" t="str">
        <f t="shared" si="211"/>
        <v/>
      </c>
      <c r="M869" s="160" t="str">
        <f>IFERROR(IF($F869="","",VLOOKUP($F869,'Data Mercado'!$A$7:$I$300,4,0)),"ND")</f>
      </c>
      <c r="N869" s="161" t="str">
        <f>IFERROR(IF($E869="","",IF($M869&gt;$E869,($E869/$M869)-1,"")),"")</f>
      </c>
      <c r="O869" s="159" t="str">
        <f t="shared" si="213"/>
        <v/>
      </c>
      <c r="P869" s="160" t="str">
        <f>IFERROR(IF($F869="","",VLOOKUP($F869,'Data Mercado'!$A$7:$I$300,5,0)),"ND")</f>
      </c>
      <c r="Q869" s="161" t="str">
        <f>IFERROR(IF($E869="","",IF($P869&gt;$E869,($E869/$P869)-1,"")),"")</f>
      </c>
      <c r="R869" s="159" t="str">
        <f t="shared" si="215"/>
        <v/>
      </c>
      <c r="S869" s="160" t="str">
        <f>IFERROR(IF($F869="","",VLOOKUP($F869,'Data Mercado'!$A$7:$I$300,6,0)),"ND")</f>
      </c>
      <c r="T869" s="161" t="str">
        <f>IFERROR(IF($E869="","",IF($S869&gt;$E869,($E869/$S869)-1,"")),"")</f>
      </c>
      <c r="U869" s="159" t="str">
        <f t="shared" si="217"/>
        <v/>
      </c>
      <c r="V869" s="160" t="str">
        <f>IFERROR(IF($F869="","",VLOOKUP($F869,'Data Mercado'!$A$7:$I$300,7,0)),"ND")</f>
      </c>
      <c r="W869" s="161" t="str">
        <f>IFERROR(IF($E869="","",IF($V869&gt;$E869,($E869/$V869)-1,"")),"")</f>
      </c>
      <c r="X869" s="159" t="str">
        <f t="shared" si="219"/>
        <v/>
      </c>
      <c r="Y869" s="160" t="str">
        <f>IFERROR(IF($F869="","",VLOOKUP($F869,'Data Mercado'!$A$7:$I$300,8,0)),"ND")</f>
      </c>
      <c r="Z869" s="161" t="str">
        <f>IFERROR(IF($E869="","",IF($Y869&gt;$E869,($E869/$Y869)-1,"")),"")</f>
      </c>
      <c r="AA869" s="159" t="str">
        <f t="shared" si="221"/>
        <v/>
      </c>
      <c r="AB869" s="160" t="str">
        <f>IFERROR(IF($F869="","",VLOOKUP($F869,'Data Mercado'!$A$7:$I$300,9,0)),"ND")</f>
      </c>
      <c r="AC869" s="161" t="str">
        <f>IFERROR(IF($E869="","",IF($AB869&gt;$E869,($E869/$AB869)-1,"")),"")</f>
      </c>
      <c r="AD869" s="159" t="str">
        <f t="shared" si="223"/>
        <v/>
      </c>
    </row>
    <row r="870" spans="1:30" s="162" customFormat="1" ht="19" customHeight="1">
      <c r="A870" s="164"/>
      <c r="B870" s="165"/>
      <c r="C870" s="143"/>
      <c r="D870" s="143"/>
      <c r="E870" s="196"/>
      <c r="F870" s="160"/>
      <c r="G870" s="160" t="str">
        <f>IFERROR(IF($F870="","",VLOOKUP($F870,'Data Mercado'!$A$7:$I$300,2,0)),"ND")</f>
      </c>
      <c r="H870" s="161" t="str">
        <f>IFERROR(IF($E870="","",IF($G870&gt;$E870,($E870/$G870)-1,"")),"")</f>
      </c>
      <c r="I870" s="159" t="str">
        <f t="shared" si="209"/>
        <v/>
      </c>
      <c r="J870" s="160" t="str">
        <f>IFERROR(IF($F870="","",VLOOKUP($F870,'Data Mercado'!$A$7:$I$300,3,0)),"ND")</f>
      </c>
      <c r="K870" s="161" t="str">
        <f>IFERROR(IF($E870="","",IF($J870&gt;$E870,($E870/$J870)-1,"")),"")</f>
      </c>
      <c r="L870" s="159" t="str">
        <f t="shared" si="211"/>
        <v/>
      </c>
      <c r="M870" s="160" t="str">
        <f>IFERROR(IF($F870="","",VLOOKUP($F870,'Data Mercado'!$A$7:$I$300,4,0)),"ND")</f>
      </c>
      <c r="N870" s="161" t="str">
        <f>IFERROR(IF($E870="","",IF($M870&gt;$E870,($E870/$M870)-1,"")),"")</f>
      </c>
      <c r="O870" s="159" t="str">
        <f t="shared" si="213"/>
        <v/>
      </c>
      <c r="P870" s="160" t="str">
        <f>IFERROR(IF($F870="","",VLOOKUP($F870,'Data Mercado'!$A$7:$I$300,5,0)),"ND")</f>
      </c>
      <c r="Q870" s="161" t="str">
        <f>IFERROR(IF($E870="","",IF($P870&gt;$E870,($E870/$P870)-1,"")),"")</f>
      </c>
      <c r="R870" s="159" t="str">
        <f t="shared" si="215"/>
        <v/>
      </c>
      <c r="S870" s="160" t="str">
        <f>IFERROR(IF($F870="","",VLOOKUP($F870,'Data Mercado'!$A$7:$I$300,6,0)),"ND")</f>
      </c>
      <c r="T870" s="161" t="str">
        <f>IFERROR(IF($E870="","",IF($S870&gt;$E870,($E870/$S870)-1,"")),"")</f>
      </c>
      <c r="U870" s="159" t="str">
        <f t="shared" si="217"/>
        <v/>
      </c>
      <c r="V870" s="160" t="str">
        <f>IFERROR(IF($F870="","",VLOOKUP($F870,'Data Mercado'!$A$7:$I$300,7,0)),"ND")</f>
      </c>
      <c r="W870" s="161" t="str">
        <f>IFERROR(IF($E870="","",IF($V870&gt;$E870,($E870/$V870)-1,"")),"")</f>
      </c>
      <c r="X870" s="159" t="str">
        <f t="shared" si="219"/>
        <v/>
      </c>
      <c r="Y870" s="160" t="str">
        <f>IFERROR(IF($F870="","",VLOOKUP($F870,'Data Mercado'!$A$7:$I$300,8,0)),"ND")</f>
      </c>
      <c r="Z870" s="161" t="str">
        <f>IFERROR(IF($E870="","",IF($Y870&gt;$E870,($E870/$Y870)-1,"")),"")</f>
      </c>
      <c r="AA870" s="159" t="str">
        <f t="shared" si="221"/>
        <v/>
      </c>
      <c r="AB870" s="160" t="str">
        <f>IFERROR(IF($F870="","",VLOOKUP($F870,'Data Mercado'!$A$7:$I$300,9,0)),"ND")</f>
      </c>
      <c r="AC870" s="161" t="str">
        <f>IFERROR(IF($E870="","",IF($AB870&gt;$E870,($E870/$AB870)-1,"")),"")</f>
      </c>
      <c r="AD870" s="159" t="str">
        <f t="shared" si="223"/>
        <v/>
      </c>
    </row>
    <row r="871" spans="1:30" s="162" customFormat="1" ht="19" customHeight="1">
      <c r="A871" s="164"/>
      <c r="B871" s="165"/>
      <c r="C871" s="143"/>
      <c r="D871" s="143"/>
      <c r="E871" s="196"/>
      <c r="F871" s="160"/>
      <c r="G871" s="160" t="str">
        <f>IFERROR(IF($F871="","",VLOOKUP($F871,'Data Mercado'!$A$7:$I$300,2,0)),"ND")</f>
      </c>
      <c r="H871" s="161" t="str">
        <f>IFERROR(IF($E871="","",IF($G871&gt;$E871,($E871/$G871)-1,"")),"")</f>
      </c>
      <c r="I871" s="159" t="str">
        <f t="shared" si="209"/>
        <v/>
      </c>
      <c r="J871" s="160" t="str">
        <f>IFERROR(IF($F871="","",VLOOKUP($F871,'Data Mercado'!$A$7:$I$300,3,0)),"ND")</f>
      </c>
      <c r="K871" s="161" t="str">
        <f>IFERROR(IF($E871="","",IF($J871&gt;$E871,($E871/$J871)-1,"")),"")</f>
      </c>
      <c r="L871" s="159" t="str">
        <f t="shared" si="211"/>
        <v/>
      </c>
      <c r="M871" s="160" t="str">
        <f>IFERROR(IF($F871="","",VLOOKUP($F871,'Data Mercado'!$A$7:$I$300,4,0)),"ND")</f>
      </c>
      <c r="N871" s="161" t="str">
        <f>IFERROR(IF($E871="","",IF($M871&gt;$E871,($E871/$M871)-1,"")),"")</f>
      </c>
      <c r="O871" s="159" t="str">
        <f t="shared" si="213"/>
        <v/>
      </c>
      <c r="P871" s="160" t="str">
        <f>IFERROR(IF($F871="","",VLOOKUP($F871,'Data Mercado'!$A$7:$I$300,5,0)),"ND")</f>
      </c>
      <c r="Q871" s="161" t="str">
        <f>IFERROR(IF($E871="","",IF($P871&gt;$E871,($E871/$P871)-1,"")),"")</f>
      </c>
      <c r="R871" s="159" t="str">
        <f t="shared" si="215"/>
        <v/>
      </c>
      <c r="S871" s="160" t="str">
        <f>IFERROR(IF($F871="","",VLOOKUP($F871,'Data Mercado'!$A$7:$I$300,6,0)),"ND")</f>
      </c>
      <c r="T871" s="161" t="str">
        <f>IFERROR(IF($E871="","",IF($S871&gt;$E871,($E871/$S871)-1,"")),"")</f>
      </c>
      <c r="U871" s="159" t="str">
        <f t="shared" si="217"/>
        <v/>
      </c>
      <c r="V871" s="160" t="str">
        <f>IFERROR(IF($F871="","",VLOOKUP($F871,'Data Mercado'!$A$7:$I$300,7,0)),"ND")</f>
      </c>
      <c r="W871" s="161" t="str">
        <f>IFERROR(IF($E871="","",IF($V871&gt;$E871,($E871/$V871)-1,"")),"")</f>
      </c>
      <c r="X871" s="159" t="str">
        <f t="shared" si="219"/>
        <v/>
      </c>
      <c r="Y871" s="160" t="str">
        <f>IFERROR(IF($F871="","",VLOOKUP($F871,'Data Mercado'!$A$7:$I$300,8,0)),"ND")</f>
      </c>
      <c r="Z871" s="161" t="str">
        <f>IFERROR(IF($E871="","",IF($Y871&gt;$E871,($E871/$Y871)-1,"")),"")</f>
      </c>
      <c r="AA871" s="159" t="str">
        <f t="shared" si="221"/>
        <v/>
      </c>
      <c r="AB871" s="160" t="str">
        <f>IFERROR(IF($F871="","",VLOOKUP($F871,'Data Mercado'!$A$7:$I$300,9,0)),"ND")</f>
      </c>
      <c r="AC871" s="161" t="str">
        <f>IFERROR(IF($E871="","",IF($AB871&gt;$E871,($E871/$AB871)-1,"")),"")</f>
      </c>
      <c r="AD871" s="159" t="str">
        <f t="shared" si="223"/>
        <v/>
      </c>
    </row>
    <row r="872" spans="1:30" s="162" customFormat="1" ht="19" customHeight="1">
      <c r="A872" s="164"/>
      <c r="B872" s="165"/>
      <c r="C872" s="143"/>
      <c r="D872" s="143"/>
      <c r="E872" s="196"/>
      <c r="F872" s="160"/>
      <c r="G872" s="160" t="str">
        <f>IFERROR(IF($F872="","",VLOOKUP($F872,'Data Mercado'!$A$7:$I$300,2,0)),"ND")</f>
      </c>
      <c r="H872" s="161" t="str">
        <f>IFERROR(IF($E872="","",IF($G872&gt;$E872,($E872/$G872)-1,"")),"")</f>
      </c>
      <c r="I872" s="159" t="str">
        <f t="shared" si="209"/>
        <v/>
      </c>
      <c r="J872" s="160" t="str">
        <f>IFERROR(IF($F872="","",VLOOKUP($F872,'Data Mercado'!$A$7:$I$300,3,0)),"ND")</f>
      </c>
      <c r="K872" s="161" t="str">
        <f>IFERROR(IF($E872="","",IF($J872&gt;$E872,($E872/$J872)-1,"")),"")</f>
      </c>
      <c r="L872" s="159" t="str">
        <f t="shared" si="211"/>
        <v/>
      </c>
      <c r="M872" s="160" t="str">
        <f>IFERROR(IF($F872="","",VLOOKUP($F872,'Data Mercado'!$A$7:$I$300,4,0)),"ND")</f>
      </c>
      <c r="N872" s="161" t="str">
        <f>IFERROR(IF($E872="","",IF($M872&gt;$E872,($E872/$M872)-1,"")),"")</f>
      </c>
      <c r="O872" s="159" t="str">
        <f t="shared" si="213"/>
        <v/>
      </c>
      <c r="P872" s="160" t="str">
        <f>IFERROR(IF($F872="","",VLOOKUP($F872,'Data Mercado'!$A$7:$I$300,5,0)),"ND")</f>
      </c>
      <c r="Q872" s="161" t="str">
        <f>IFERROR(IF($E872="","",IF($P872&gt;$E872,($E872/$P872)-1,"")),"")</f>
      </c>
      <c r="R872" s="159" t="str">
        <f t="shared" si="215"/>
        <v/>
      </c>
      <c r="S872" s="160" t="str">
        <f>IFERROR(IF($F872="","",VLOOKUP($F872,'Data Mercado'!$A$7:$I$300,6,0)),"ND")</f>
      </c>
      <c r="T872" s="161" t="str">
        <f>IFERROR(IF($E872="","",IF($S872&gt;$E872,($E872/$S872)-1,"")),"")</f>
      </c>
      <c r="U872" s="159" t="str">
        <f t="shared" si="217"/>
        <v/>
      </c>
      <c r="V872" s="160" t="str">
        <f>IFERROR(IF($F872="","",VLOOKUP($F872,'Data Mercado'!$A$7:$I$300,7,0)),"ND")</f>
      </c>
      <c r="W872" s="161" t="str">
        <f>IFERROR(IF($E872="","",IF($V872&gt;$E872,($E872/$V872)-1,"")),"")</f>
      </c>
      <c r="X872" s="159" t="str">
        <f t="shared" si="219"/>
        <v/>
      </c>
      <c r="Y872" s="160" t="str">
        <f>IFERROR(IF($F872="","",VLOOKUP($F872,'Data Mercado'!$A$7:$I$300,8,0)),"ND")</f>
      </c>
      <c r="Z872" s="161" t="str">
        <f>IFERROR(IF($E872="","",IF($Y872&gt;$E872,($E872/$Y872)-1,"")),"")</f>
      </c>
      <c r="AA872" s="159" t="str">
        <f t="shared" si="221"/>
        <v/>
      </c>
      <c r="AB872" s="160" t="str">
        <f>IFERROR(IF($F872="","",VLOOKUP($F872,'Data Mercado'!$A$7:$I$300,9,0)),"ND")</f>
      </c>
      <c r="AC872" s="161" t="str">
        <f>IFERROR(IF($E872="","",IF($AB872&gt;$E872,($E872/$AB872)-1,"")),"")</f>
      </c>
      <c r="AD872" s="159" t="str">
        <f t="shared" si="223"/>
        <v/>
      </c>
    </row>
    <row r="873" spans="1:30" s="162" customFormat="1" ht="19" customHeight="1">
      <c r="A873" s="164"/>
      <c r="B873" s="165"/>
      <c r="C873" s="143"/>
      <c r="D873" s="143"/>
      <c r="E873" s="196"/>
      <c r="F873" s="160"/>
      <c r="G873" s="160" t="str">
        <f>IFERROR(IF($F873="","",VLOOKUP($F873,'Data Mercado'!$A$7:$I$300,2,0)),"ND")</f>
      </c>
      <c r="H873" s="161" t="str">
        <f>IFERROR(IF($E873="","",IF($G873&gt;$E873,($E873/$G873)-1,"")),"")</f>
      </c>
      <c r="I873" s="159" t="str">
        <f t="shared" si="209"/>
        <v/>
      </c>
      <c r="J873" s="160" t="str">
        <f>IFERROR(IF($F873="","",VLOOKUP($F873,'Data Mercado'!$A$7:$I$300,3,0)),"ND")</f>
      </c>
      <c r="K873" s="161" t="str">
        <f>IFERROR(IF($E873="","",IF($J873&gt;$E873,($E873/$J873)-1,"")),"")</f>
      </c>
      <c r="L873" s="159" t="str">
        <f t="shared" si="211"/>
        <v/>
      </c>
      <c r="M873" s="160" t="str">
        <f>IFERROR(IF($F873="","",VLOOKUP($F873,'Data Mercado'!$A$7:$I$300,4,0)),"ND")</f>
      </c>
      <c r="N873" s="161" t="str">
        <f>IFERROR(IF($E873="","",IF($M873&gt;$E873,($E873/$M873)-1,"")),"")</f>
      </c>
      <c r="O873" s="159" t="str">
        <f t="shared" si="213"/>
        <v/>
      </c>
      <c r="P873" s="160" t="str">
        <f>IFERROR(IF($F873="","",VLOOKUP($F873,'Data Mercado'!$A$7:$I$300,5,0)),"ND")</f>
      </c>
      <c r="Q873" s="161" t="str">
        <f>IFERROR(IF($E873="","",IF($P873&gt;$E873,($E873/$P873)-1,"")),"")</f>
      </c>
      <c r="R873" s="159" t="str">
        <f t="shared" si="215"/>
        <v/>
      </c>
      <c r="S873" s="160" t="str">
        <f>IFERROR(IF($F873="","",VLOOKUP($F873,'Data Mercado'!$A$7:$I$300,6,0)),"ND")</f>
      </c>
      <c r="T873" s="161" t="str">
        <f>IFERROR(IF($E873="","",IF($S873&gt;$E873,($E873/$S873)-1,"")),"")</f>
      </c>
      <c r="U873" s="159" t="str">
        <f t="shared" si="217"/>
        <v/>
      </c>
      <c r="V873" s="160" t="str">
        <f>IFERROR(IF($F873="","",VLOOKUP($F873,'Data Mercado'!$A$7:$I$300,7,0)),"ND")</f>
      </c>
      <c r="W873" s="161" t="str">
        <f>IFERROR(IF($E873="","",IF($V873&gt;$E873,($E873/$V873)-1,"")),"")</f>
      </c>
      <c r="X873" s="159" t="str">
        <f t="shared" si="219"/>
        <v/>
      </c>
      <c r="Y873" s="160" t="str">
        <f>IFERROR(IF($F873="","",VLOOKUP($F873,'Data Mercado'!$A$7:$I$300,8,0)),"ND")</f>
      </c>
      <c r="Z873" s="161" t="str">
        <f>IFERROR(IF($E873="","",IF($Y873&gt;$E873,($E873/$Y873)-1,"")),"")</f>
      </c>
      <c r="AA873" s="159" t="str">
        <f t="shared" si="221"/>
        <v/>
      </c>
      <c r="AB873" s="160" t="str">
        <f>IFERROR(IF($F873="","",VLOOKUP($F873,'Data Mercado'!$A$7:$I$300,9,0)),"ND")</f>
      </c>
      <c r="AC873" s="161" t="str">
        <f>IFERROR(IF($E873="","",IF($AB873&gt;$E873,($E873/$AB873)-1,"")),"")</f>
      </c>
      <c r="AD873" s="159" t="str">
        <f t="shared" si="223"/>
        <v/>
      </c>
    </row>
    <row r="874" spans="1:30" s="162" customFormat="1" ht="19" customHeight="1">
      <c r="A874" s="164"/>
      <c r="B874" s="165"/>
      <c r="C874" s="143"/>
      <c r="D874" s="143"/>
      <c r="E874" s="196"/>
      <c r="F874" s="160"/>
      <c r="G874" s="160" t="str">
        <f>IFERROR(IF($F874="","",VLOOKUP($F874,'Data Mercado'!$A$7:$I$300,2,0)),"ND")</f>
      </c>
      <c r="H874" s="161" t="str">
        <f>IFERROR(IF($E874="","",IF($G874&gt;$E874,($E874/$G874)-1,"")),"")</f>
      </c>
      <c r="I874" s="159" t="str">
        <f t="shared" si="209"/>
        <v/>
      </c>
      <c r="J874" s="160" t="str">
        <f>IFERROR(IF($F874="","",VLOOKUP($F874,'Data Mercado'!$A$7:$I$300,3,0)),"ND")</f>
      </c>
      <c r="K874" s="161" t="str">
        <f>IFERROR(IF($E874="","",IF($J874&gt;$E874,($E874/$J874)-1,"")),"")</f>
      </c>
      <c r="L874" s="159" t="str">
        <f t="shared" si="211"/>
        <v/>
      </c>
      <c r="M874" s="160" t="str">
        <f>IFERROR(IF($F874="","",VLOOKUP($F874,'Data Mercado'!$A$7:$I$300,4,0)),"ND")</f>
      </c>
      <c r="N874" s="161" t="str">
        <f>IFERROR(IF($E874="","",IF($M874&gt;$E874,($E874/$M874)-1,"")),"")</f>
      </c>
      <c r="O874" s="159" t="str">
        <f t="shared" si="213"/>
        <v/>
      </c>
      <c r="P874" s="160" t="str">
        <f>IFERROR(IF($F874="","",VLOOKUP($F874,'Data Mercado'!$A$7:$I$300,5,0)),"ND")</f>
      </c>
      <c r="Q874" s="161" t="str">
        <f>IFERROR(IF($E874="","",IF($P874&gt;$E874,($E874/$P874)-1,"")),"")</f>
      </c>
      <c r="R874" s="159" t="str">
        <f t="shared" si="215"/>
        <v/>
      </c>
      <c r="S874" s="160" t="str">
        <f>IFERROR(IF($F874="","",VLOOKUP($F874,'Data Mercado'!$A$7:$I$300,6,0)),"ND")</f>
      </c>
      <c r="T874" s="161" t="str">
        <f>IFERROR(IF($E874="","",IF($S874&gt;$E874,($E874/$S874)-1,"")),"")</f>
      </c>
      <c r="U874" s="159" t="str">
        <f t="shared" si="217"/>
        <v/>
      </c>
      <c r="V874" s="160" t="str">
        <f>IFERROR(IF($F874="","",VLOOKUP($F874,'Data Mercado'!$A$7:$I$300,7,0)),"ND")</f>
      </c>
      <c r="W874" s="161" t="str">
        <f>IFERROR(IF($E874="","",IF($V874&gt;$E874,($E874/$V874)-1,"")),"")</f>
      </c>
      <c r="X874" s="159" t="str">
        <f t="shared" si="219"/>
        <v/>
      </c>
      <c r="Y874" s="160" t="str">
        <f>IFERROR(IF($F874="","",VLOOKUP($F874,'Data Mercado'!$A$7:$I$300,8,0)),"ND")</f>
      </c>
      <c r="Z874" s="161" t="str">
        <f>IFERROR(IF($E874="","",IF($Y874&gt;$E874,($E874/$Y874)-1,"")),"")</f>
      </c>
      <c r="AA874" s="159" t="str">
        <f t="shared" si="221"/>
        <v/>
      </c>
      <c r="AB874" s="160" t="str">
        <f>IFERROR(IF($F874="","",VLOOKUP($F874,'Data Mercado'!$A$7:$I$300,9,0)),"ND")</f>
      </c>
      <c r="AC874" s="161" t="str">
        <f>IFERROR(IF($E874="","",IF($AB874&gt;$E874,($E874/$AB874)-1,"")),"")</f>
      </c>
      <c r="AD874" s="159" t="str">
        <f t="shared" si="223"/>
        <v/>
      </c>
    </row>
    <row r="875" spans="1:30" s="162" customFormat="1" ht="19" customHeight="1">
      <c r="A875" s="164"/>
      <c r="B875" s="165"/>
      <c r="C875" s="143"/>
      <c r="D875" s="143"/>
      <c r="E875" s="196"/>
      <c r="F875" s="160"/>
      <c r="G875" s="160" t="str">
        <f>IFERROR(IF($F875="","",VLOOKUP($F875,'Data Mercado'!$A$7:$I$300,2,0)),"ND")</f>
      </c>
      <c r="H875" s="161" t="str">
        <f>IFERROR(IF($E875="","",IF($G875&gt;$E875,($E875/$G875)-1,"")),"")</f>
      </c>
      <c r="I875" s="159" t="str">
        <f t="shared" si="209"/>
        <v/>
      </c>
      <c r="J875" s="160" t="str">
        <f>IFERROR(IF($F875="","",VLOOKUP($F875,'Data Mercado'!$A$7:$I$300,3,0)),"ND")</f>
      </c>
      <c r="K875" s="161" t="str">
        <f>IFERROR(IF($E875="","",IF($J875&gt;$E875,($E875/$J875)-1,"")),"")</f>
      </c>
      <c r="L875" s="159" t="str">
        <f t="shared" si="211"/>
        <v/>
      </c>
      <c r="M875" s="160" t="str">
        <f>IFERROR(IF($F875="","",VLOOKUP($F875,'Data Mercado'!$A$7:$I$300,4,0)),"ND")</f>
      </c>
      <c r="N875" s="161" t="str">
        <f>IFERROR(IF($E875="","",IF($M875&gt;$E875,($E875/$M875)-1,"")),"")</f>
      </c>
      <c r="O875" s="159" t="str">
        <f t="shared" si="213"/>
        <v/>
      </c>
      <c r="P875" s="160" t="str">
        <f>IFERROR(IF($F875="","",VLOOKUP($F875,'Data Mercado'!$A$7:$I$300,5,0)),"ND")</f>
      </c>
      <c r="Q875" s="161" t="str">
        <f>IFERROR(IF($E875="","",IF($P875&gt;$E875,($E875/$P875)-1,"")),"")</f>
      </c>
      <c r="R875" s="159" t="str">
        <f t="shared" si="215"/>
        <v/>
      </c>
      <c r="S875" s="160" t="str">
        <f>IFERROR(IF($F875="","",VLOOKUP($F875,'Data Mercado'!$A$7:$I$300,6,0)),"ND")</f>
      </c>
      <c r="T875" s="161" t="str">
        <f>IFERROR(IF($E875="","",IF($S875&gt;$E875,($E875/$S875)-1,"")),"")</f>
      </c>
      <c r="U875" s="159" t="str">
        <f t="shared" si="217"/>
        <v/>
      </c>
      <c r="V875" s="160" t="str">
        <f>IFERROR(IF($F875="","",VLOOKUP($F875,'Data Mercado'!$A$7:$I$300,7,0)),"ND")</f>
      </c>
      <c r="W875" s="161" t="str">
        <f>IFERROR(IF($E875="","",IF($V875&gt;$E875,($E875/$V875)-1,"")),"")</f>
      </c>
      <c r="X875" s="159" t="str">
        <f t="shared" si="219"/>
        <v/>
      </c>
      <c r="Y875" s="160" t="str">
        <f>IFERROR(IF($F875="","",VLOOKUP($F875,'Data Mercado'!$A$7:$I$300,8,0)),"ND")</f>
      </c>
      <c r="Z875" s="161" t="str">
        <f>IFERROR(IF($E875="","",IF($Y875&gt;$E875,($E875/$Y875)-1,"")),"")</f>
      </c>
      <c r="AA875" s="159" t="str">
        <f t="shared" si="221"/>
        <v/>
      </c>
      <c r="AB875" s="160" t="str">
        <f>IFERROR(IF($F875="","",VLOOKUP($F875,'Data Mercado'!$A$7:$I$300,9,0)),"ND")</f>
      </c>
      <c r="AC875" s="161" t="str">
        <f>IFERROR(IF($E875="","",IF($AB875&gt;$E875,($E875/$AB875)-1,"")),"")</f>
      </c>
      <c r="AD875" s="159" t="str">
        <f t="shared" si="223"/>
        <v/>
      </c>
    </row>
    <row r="876" spans="1:30" s="162" customFormat="1" ht="19" customHeight="1">
      <c r="A876" s="164"/>
      <c r="B876" s="165"/>
      <c r="C876" s="143"/>
      <c r="D876" s="143"/>
      <c r="E876" s="196"/>
      <c r="F876" s="160"/>
      <c r="G876" s="160" t="str">
        <f>IFERROR(IF($F876="","",VLOOKUP($F876,'Data Mercado'!$A$7:$I$300,2,0)),"ND")</f>
      </c>
      <c r="H876" s="161" t="str">
        <f>IFERROR(IF($E876="","",IF($G876&gt;$E876,($E876/$G876)-1,"")),"")</f>
      </c>
      <c r="I876" s="159" t="str">
        <f t="shared" si="209"/>
        <v/>
      </c>
      <c r="J876" s="160" t="str">
        <f>IFERROR(IF($F876="","",VLOOKUP($F876,'Data Mercado'!$A$7:$I$300,3,0)),"ND")</f>
      </c>
      <c r="K876" s="161" t="str">
        <f>IFERROR(IF($E876="","",IF($J876&gt;$E876,($E876/$J876)-1,"")),"")</f>
      </c>
      <c r="L876" s="159" t="str">
        <f t="shared" si="211"/>
        <v/>
      </c>
      <c r="M876" s="160" t="str">
        <f>IFERROR(IF($F876="","",VLOOKUP($F876,'Data Mercado'!$A$7:$I$300,4,0)),"ND")</f>
      </c>
      <c r="N876" s="161" t="str">
        <f>IFERROR(IF($E876="","",IF($M876&gt;$E876,($E876/$M876)-1,"")),"")</f>
      </c>
      <c r="O876" s="159" t="str">
        <f t="shared" si="213"/>
        <v/>
      </c>
      <c r="P876" s="160" t="str">
        <f>IFERROR(IF($F876="","",VLOOKUP($F876,'Data Mercado'!$A$7:$I$300,5,0)),"ND")</f>
      </c>
      <c r="Q876" s="161" t="str">
        <f>IFERROR(IF($E876="","",IF($P876&gt;$E876,($E876/$P876)-1,"")),"")</f>
      </c>
      <c r="R876" s="159" t="str">
        <f t="shared" si="215"/>
        <v/>
      </c>
      <c r="S876" s="160" t="str">
        <f>IFERROR(IF($F876="","",VLOOKUP($F876,'Data Mercado'!$A$7:$I$300,6,0)),"ND")</f>
      </c>
      <c r="T876" s="161" t="str">
        <f>IFERROR(IF($E876="","",IF($S876&gt;$E876,($E876/$S876)-1,"")),"")</f>
      </c>
      <c r="U876" s="159" t="str">
        <f t="shared" si="217"/>
        <v/>
      </c>
      <c r="V876" s="160" t="str">
        <f>IFERROR(IF($F876="","",VLOOKUP($F876,'Data Mercado'!$A$7:$I$300,7,0)),"ND")</f>
      </c>
      <c r="W876" s="161" t="str">
        <f>IFERROR(IF($E876="","",IF($V876&gt;$E876,($E876/$V876)-1,"")),"")</f>
      </c>
      <c r="X876" s="159" t="str">
        <f t="shared" si="219"/>
        <v/>
      </c>
      <c r="Y876" s="160" t="str">
        <f>IFERROR(IF($F876="","",VLOOKUP($F876,'Data Mercado'!$A$7:$I$300,8,0)),"ND")</f>
      </c>
      <c r="Z876" s="161" t="str">
        <f>IFERROR(IF($E876="","",IF($Y876&gt;$E876,($E876/$Y876)-1,"")),"")</f>
      </c>
      <c r="AA876" s="159" t="str">
        <f t="shared" si="221"/>
        <v/>
      </c>
      <c r="AB876" s="160" t="str">
        <f>IFERROR(IF($F876="","",VLOOKUP($F876,'Data Mercado'!$A$7:$I$300,9,0)),"ND")</f>
      </c>
      <c r="AC876" s="161" t="str">
        <f>IFERROR(IF($E876="","",IF($AB876&gt;$E876,($E876/$AB876)-1,"")),"")</f>
      </c>
      <c r="AD876" s="159" t="str">
        <f t="shared" si="223"/>
        <v/>
      </c>
    </row>
    <row r="877" spans="1:30" s="162" customFormat="1" ht="19" customHeight="1">
      <c r="A877" s="164"/>
      <c r="B877" s="165"/>
      <c r="C877" s="143"/>
      <c r="D877" s="143"/>
      <c r="E877" s="196"/>
      <c r="F877" s="160"/>
      <c r="G877" s="160" t="str">
        <f>IFERROR(IF($F877="","",VLOOKUP($F877,'Data Mercado'!$A$7:$I$300,2,0)),"ND")</f>
      </c>
      <c r="H877" s="161" t="str">
        <f>IFERROR(IF($E877="","",IF($G877&gt;$E877,($E877/$G877)-1,"")),"")</f>
      </c>
      <c r="I877" s="159" t="str">
        <f t="shared" si="209"/>
        <v/>
      </c>
      <c r="J877" s="160" t="str">
        <f>IFERROR(IF($F877="","",VLOOKUP($F877,'Data Mercado'!$A$7:$I$300,3,0)),"ND")</f>
      </c>
      <c r="K877" s="161" t="str">
        <f>IFERROR(IF($E877="","",IF($J877&gt;$E877,($E877/$J877)-1,"")),"")</f>
      </c>
      <c r="L877" s="159" t="str">
        <f t="shared" si="211"/>
        <v/>
      </c>
      <c r="M877" s="160" t="str">
        <f>IFERROR(IF($F877="","",VLOOKUP($F877,'Data Mercado'!$A$7:$I$300,4,0)),"ND")</f>
      </c>
      <c r="N877" s="161" t="str">
        <f>IFERROR(IF($E877="","",IF($M877&gt;$E877,($E877/$M877)-1,"")),"")</f>
      </c>
      <c r="O877" s="159" t="str">
        <f t="shared" si="213"/>
        <v/>
      </c>
      <c r="P877" s="160" t="str">
        <f>IFERROR(IF($F877="","",VLOOKUP($F877,'Data Mercado'!$A$7:$I$300,5,0)),"ND")</f>
      </c>
      <c r="Q877" s="161" t="str">
        <f>IFERROR(IF($E877="","",IF($P877&gt;$E877,($E877/$P877)-1,"")),"")</f>
      </c>
      <c r="R877" s="159" t="str">
        <f t="shared" si="215"/>
        <v/>
      </c>
      <c r="S877" s="160" t="str">
        <f>IFERROR(IF($F877="","",VLOOKUP($F877,'Data Mercado'!$A$7:$I$300,6,0)),"ND")</f>
      </c>
      <c r="T877" s="161" t="str">
        <f>IFERROR(IF($E877="","",IF($S877&gt;$E877,($E877/$S877)-1,"")),"")</f>
      </c>
      <c r="U877" s="159" t="str">
        <f t="shared" si="217"/>
        <v/>
      </c>
      <c r="V877" s="160" t="str">
        <f>IFERROR(IF($F877="","",VLOOKUP($F877,'Data Mercado'!$A$7:$I$300,7,0)),"ND")</f>
      </c>
      <c r="W877" s="161" t="str">
        <f>IFERROR(IF($E877="","",IF($V877&gt;$E877,($E877/$V877)-1,"")),"")</f>
      </c>
      <c r="X877" s="159" t="str">
        <f t="shared" si="219"/>
        <v/>
      </c>
      <c r="Y877" s="160" t="str">
        <f>IFERROR(IF($F877="","",VLOOKUP($F877,'Data Mercado'!$A$7:$I$300,8,0)),"ND")</f>
      </c>
      <c r="Z877" s="161" t="str">
        <f>IFERROR(IF($E877="","",IF($Y877&gt;$E877,($E877/$Y877)-1,"")),"")</f>
      </c>
      <c r="AA877" s="159" t="str">
        <f t="shared" si="221"/>
        <v/>
      </c>
      <c r="AB877" s="160" t="str">
        <f>IFERROR(IF($F877="","",VLOOKUP($F877,'Data Mercado'!$A$7:$I$300,9,0)),"ND")</f>
      </c>
      <c r="AC877" s="161" t="str">
        <f>IFERROR(IF($E877="","",IF($AB877&gt;$E877,($E877/$AB877)-1,"")),"")</f>
      </c>
      <c r="AD877" s="159" t="str">
        <f t="shared" si="223"/>
        <v/>
      </c>
    </row>
    <row r="878" spans="1:30" s="162" customFormat="1" ht="19" customHeight="1">
      <c r="A878" s="164"/>
      <c r="B878" s="165"/>
      <c r="C878" s="143"/>
      <c r="D878" s="143"/>
      <c r="E878" s="196"/>
      <c r="F878" s="160"/>
      <c r="G878" s="160" t="str">
        <f>IFERROR(IF($F878="","",VLOOKUP($F878,'Data Mercado'!$A$7:$I$300,2,0)),"ND")</f>
      </c>
      <c r="H878" s="161" t="str">
        <f>IFERROR(IF($E878="","",IF($G878&gt;$E878,($E878/$G878)-1,"")),"")</f>
      </c>
      <c r="I878" s="159" t="str">
        <f t="shared" si="209"/>
        <v/>
      </c>
      <c r="J878" s="160" t="str">
        <f>IFERROR(IF($F878="","",VLOOKUP($F878,'Data Mercado'!$A$7:$I$300,3,0)),"ND")</f>
      </c>
      <c r="K878" s="161" t="str">
        <f>IFERROR(IF($E878="","",IF($J878&gt;$E878,($E878/$J878)-1,"")),"")</f>
      </c>
      <c r="L878" s="159" t="str">
        <f t="shared" si="211"/>
        <v/>
      </c>
      <c r="M878" s="160" t="str">
        <f>IFERROR(IF($F878="","",VLOOKUP($F878,'Data Mercado'!$A$7:$I$300,4,0)),"ND")</f>
      </c>
      <c r="N878" s="161" t="str">
        <f>IFERROR(IF($E878="","",IF($M878&gt;$E878,($E878/$M878)-1,"")),"")</f>
      </c>
      <c r="O878" s="159" t="str">
        <f t="shared" si="213"/>
        <v/>
      </c>
      <c r="P878" s="160" t="str">
        <f>IFERROR(IF($F878="","",VLOOKUP($F878,'Data Mercado'!$A$7:$I$300,5,0)),"ND")</f>
      </c>
      <c r="Q878" s="161" t="str">
        <f>IFERROR(IF($E878="","",IF($P878&gt;$E878,($E878/$P878)-1,"")),"")</f>
      </c>
      <c r="R878" s="159" t="str">
        <f t="shared" si="215"/>
        <v/>
      </c>
      <c r="S878" s="160" t="str">
        <f>IFERROR(IF($F878="","",VLOOKUP($F878,'Data Mercado'!$A$7:$I$300,6,0)),"ND")</f>
      </c>
      <c r="T878" s="161" t="str">
        <f>IFERROR(IF($E878="","",IF($S878&gt;$E878,($E878/$S878)-1,"")),"")</f>
      </c>
      <c r="U878" s="159" t="str">
        <f t="shared" si="217"/>
        <v/>
      </c>
      <c r="V878" s="160" t="str">
        <f>IFERROR(IF($F878="","",VLOOKUP($F878,'Data Mercado'!$A$7:$I$300,7,0)),"ND")</f>
      </c>
      <c r="W878" s="161" t="str">
        <f>IFERROR(IF($E878="","",IF($V878&gt;$E878,($E878/$V878)-1,"")),"")</f>
      </c>
      <c r="X878" s="159" t="str">
        <f t="shared" si="219"/>
        <v/>
      </c>
      <c r="Y878" s="160" t="str">
        <f>IFERROR(IF($F878="","",VLOOKUP($F878,'Data Mercado'!$A$7:$I$300,8,0)),"ND")</f>
      </c>
      <c r="Z878" s="161" t="str">
        <f>IFERROR(IF($E878="","",IF($Y878&gt;$E878,($E878/$Y878)-1,"")),"")</f>
      </c>
      <c r="AA878" s="159" t="str">
        <f t="shared" si="221"/>
        <v/>
      </c>
      <c r="AB878" s="160" t="str">
        <f>IFERROR(IF($F878="","",VLOOKUP($F878,'Data Mercado'!$A$7:$I$300,9,0)),"ND")</f>
      </c>
      <c r="AC878" s="161" t="str">
        <f>IFERROR(IF($E878="","",IF($AB878&gt;$E878,($E878/$AB878)-1,"")),"")</f>
      </c>
      <c r="AD878" s="159" t="str">
        <f t="shared" si="223"/>
        <v/>
      </c>
    </row>
    <row r="879" spans="1:30" s="162" customFormat="1" ht="19" customHeight="1">
      <c r="A879" s="164"/>
      <c r="B879" s="165"/>
      <c r="C879" s="143"/>
      <c r="D879" s="143"/>
      <c r="E879" s="196"/>
      <c r="F879" s="160"/>
      <c r="G879" s="160" t="str">
        <f>IFERROR(IF($F879="","",VLOOKUP($F879,'Data Mercado'!$A$7:$I$300,2,0)),"ND")</f>
      </c>
      <c r="H879" s="161" t="str">
        <f>IFERROR(IF($E879="","",IF($G879&gt;$E879,($E879/$G879)-1,"")),"")</f>
      </c>
      <c r="I879" s="159" t="str">
        <f t="shared" si="209"/>
        <v/>
      </c>
      <c r="J879" s="160" t="str">
        <f>IFERROR(IF($F879="","",VLOOKUP($F879,'Data Mercado'!$A$7:$I$300,3,0)),"ND")</f>
      </c>
      <c r="K879" s="161" t="str">
        <f>IFERROR(IF($E879="","",IF($J879&gt;$E879,($E879/$J879)-1,"")),"")</f>
      </c>
      <c r="L879" s="159" t="str">
        <f t="shared" si="211"/>
        <v/>
      </c>
      <c r="M879" s="160" t="str">
        <f>IFERROR(IF($F879="","",VLOOKUP($F879,'Data Mercado'!$A$7:$I$300,4,0)),"ND")</f>
      </c>
      <c r="N879" s="161" t="str">
        <f>IFERROR(IF($E879="","",IF($M879&gt;$E879,($E879/$M879)-1,"")),"")</f>
      </c>
      <c r="O879" s="159" t="str">
        <f t="shared" si="213"/>
        <v/>
      </c>
      <c r="P879" s="160" t="str">
        <f>IFERROR(IF($F879="","",VLOOKUP($F879,'Data Mercado'!$A$7:$I$300,5,0)),"ND")</f>
      </c>
      <c r="Q879" s="161" t="str">
        <f>IFERROR(IF($E879="","",IF($P879&gt;$E879,($E879/$P879)-1,"")),"")</f>
      </c>
      <c r="R879" s="159" t="str">
        <f t="shared" si="215"/>
        <v/>
      </c>
      <c r="S879" s="160" t="str">
        <f>IFERROR(IF($F879="","",VLOOKUP($F879,'Data Mercado'!$A$7:$I$300,6,0)),"ND")</f>
      </c>
      <c r="T879" s="161" t="str">
        <f>IFERROR(IF($E879="","",IF($S879&gt;$E879,($E879/$S879)-1,"")),"")</f>
      </c>
      <c r="U879" s="159" t="str">
        <f t="shared" si="217"/>
        <v/>
      </c>
      <c r="V879" s="160" t="str">
        <f>IFERROR(IF($F879="","",VLOOKUP($F879,'Data Mercado'!$A$7:$I$300,7,0)),"ND")</f>
      </c>
      <c r="W879" s="161" t="str">
        <f>IFERROR(IF($E879="","",IF($V879&gt;$E879,($E879/$V879)-1,"")),"")</f>
      </c>
      <c r="X879" s="159" t="str">
        <f t="shared" si="219"/>
        <v/>
      </c>
      <c r="Y879" s="160" t="str">
        <f>IFERROR(IF($F879="","",VLOOKUP($F879,'Data Mercado'!$A$7:$I$300,8,0)),"ND")</f>
      </c>
      <c r="Z879" s="161" t="str">
        <f>IFERROR(IF($E879="","",IF($Y879&gt;$E879,($E879/$Y879)-1,"")),"")</f>
      </c>
      <c r="AA879" s="159" t="str">
        <f t="shared" si="221"/>
        <v/>
      </c>
      <c r="AB879" s="160" t="str">
        <f>IFERROR(IF($F879="","",VLOOKUP($F879,'Data Mercado'!$A$7:$I$300,9,0)),"ND")</f>
      </c>
      <c r="AC879" s="161" t="str">
        <f>IFERROR(IF($E879="","",IF($AB879&gt;$E879,($E879/$AB879)-1,"")),"")</f>
      </c>
      <c r="AD879" s="159" t="str">
        <f t="shared" si="223"/>
        <v/>
      </c>
    </row>
    <row r="880" spans="1:30" s="162" customFormat="1" ht="19" customHeight="1">
      <c r="A880" s="164"/>
      <c r="B880" s="165"/>
      <c r="C880" s="143"/>
      <c r="D880" s="143"/>
      <c r="E880" s="196"/>
      <c r="F880" s="160"/>
      <c r="G880" s="160" t="str">
        <f>IFERROR(IF($F880="","",VLOOKUP($F880,'Data Mercado'!$A$7:$I$300,2,0)),"ND")</f>
      </c>
      <c r="H880" s="161" t="str">
        <f>IFERROR(IF($E880="","",IF($G880&gt;$E880,($E880/$G880)-1,"")),"")</f>
      </c>
      <c r="I880" s="159" t="str">
        <f t="shared" si="209"/>
        <v/>
      </c>
      <c r="J880" s="160" t="str">
        <f>IFERROR(IF($F880="","",VLOOKUP($F880,'Data Mercado'!$A$7:$I$300,3,0)),"ND")</f>
      </c>
      <c r="K880" s="161" t="str">
        <f>IFERROR(IF($E880="","",IF($J880&gt;$E880,($E880/$J880)-1,"")),"")</f>
      </c>
      <c r="L880" s="159" t="str">
        <f t="shared" si="211"/>
        <v/>
      </c>
      <c r="M880" s="160" t="str">
        <f>IFERROR(IF($F880="","",VLOOKUP($F880,'Data Mercado'!$A$7:$I$300,4,0)),"ND")</f>
      </c>
      <c r="N880" s="161" t="str">
        <f>IFERROR(IF($E880="","",IF($M880&gt;$E880,($E880/$M880)-1,"")),"")</f>
      </c>
      <c r="O880" s="159" t="str">
        <f t="shared" si="213"/>
        <v/>
      </c>
      <c r="P880" s="160" t="str">
        <f>IFERROR(IF($F880="","",VLOOKUP($F880,'Data Mercado'!$A$7:$I$300,5,0)),"ND")</f>
      </c>
      <c r="Q880" s="161" t="str">
        <f>IFERROR(IF($E880="","",IF($P880&gt;$E880,($E880/$P880)-1,"")),"")</f>
      </c>
      <c r="R880" s="159" t="str">
        <f t="shared" si="215"/>
        <v/>
      </c>
      <c r="S880" s="160" t="str">
        <f>IFERROR(IF($F880="","",VLOOKUP($F880,'Data Mercado'!$A$7:$I$300,6,0)),"ND")</f>
      </c>
      <c r="T880" s="161" t="str">
        <f>IFERROR(IF($E880="","",IF($S880&gt;$E880,($E880/$S880)-1,"")),"")</f>
      </c>
      <c r="U880" s="159" t="str">
        <f t="shared" si="217"/>
        <v/>
      </c>
      <c r="V880" s="160" t="str">
        <f>IFERROR(IF($F880="","",VLOOKUP($F880,'Data Mercado'!$A$7:$I$300,7,0)),"ND")</f>
      </c>
      <c r="W880" s="161" t="str">
        <f>IFERROR(IF($E880="","",IF($V880&gt;$E880,($E880/$V880)-1,"")),"")</f>
      </c>
      <c r="X880" s="159" t="str">
        <f t="shared" si="219"/>
        <v/>
      </c>
      <c r="Y880" s="160" t="str">
        <f>IFERROR(IF($F880="","",VLOOKUP($F880,'Data Mercado'!$A$7:$I$300,8,0)),"ND")</f>
      </c>
      <c r="Z880" s="161" t="str">
        <f>IFERROR(IF($E880="","",IF($Y880&gt;$E880,($E880/$Y880)-1,"")),"")</f>
      </c>
      <c r="AA880" s="159" t="str">
        <f t="shared" si="221"/>
        <v/>
      </c>
      <c r="AB880" s="160" t="str">
        <f>IFERROR(IF($F880="","",VLOOKUP($F880,'Data Mercado'!$A$7:$I$300,9,0)),"ND")</f>
      </c>
      <c r="AC880" s="161" t="str">
        <f>IFERROR(IF($E880="","",IF($AB880&gt;$E880,($E880/$AB880)-1,"")),"")</f>
      </c>
      <c r="AD880" s="159" t="str">
        <f t="shared" si="223"/>
        <v/>
      </c>
    </row>
    <row r="881" spans="1:30" s="162" customFormat="1" ht="19" customHeight="1">
      <c r="A881" s="164"/>
      <c r="B881" s="165"/>
      <c r="C881" s="143"/>
      <c r="D881" s="143"/>
      <c r="E881" s="196"/>
      <c r="F881" s="160"/>
      <c r="G881" s="160" t="str">
        <f>IFERROR(IF($F881="","",VLOOKUP($F881,'Data Mercado'!$A$7:$I$300,2,0)),"ND")</f>
      </c>
      <c r="H881" s="161" t="str">
        <f>IFERROR(IF($E881="","",IF($G881&gt;$E881,($E881/$G881)-1,"")),"")</f>
      </c>
      <c r="I881" s="159" t="str">
        <f t="shared" si="209"/>
        <v/>
      </c>
      <c r="J881" s="160" t="str">
        <f>IFERROR(IF($F881="","",VLOOKUP($F881,'Data Mercado'!$A$7:$I$300,3,0)),"ND")</f>
      </c>
      <c r="K881" s="161" t="str">
        <f>IFERROR(IF($E881="","",IF($J881&gt;$E881,($E881/$J881)-1,"")),"")</f>
      </c>
      <c r="L881" s="159" t="str">
        <f t="shared" si="211"/>
        <v/>
      </c>
      <c r="M881" s="160" t="str">
        <f>IFERROR(IF($F881="","",VLOOKUP($F881,'Data Mercado'!$A$7:$I$300,4,0)),"ND")</f>
      </c>
      <c r="N881" s="161" t="str">
        <f>IFERROR(IF($E881="","",IF($M881&gt;$E881,($E881/$M881)-1,"")),"")</f>
      </c>
      <c r="O881" s="159" t="str">
        <f t="shared" si="213"/>
        <v/>
      </c>
      <c r="P881" s="160" t="str">
        <f>IFERROR(IF($F881="","",VLOOKUP($F881,'Data Mercado'!$A$7:$I$300,5,0)),"ND")</f>
      </c>
      <c r="Q881" s="161" t="str">
        <f>IFERROR(IF($E881="","",IF($P881&gt;$E881,($E881/$P881)-1,"")),"")</f>
      </c>
      <c r="R881" s="159" t="str">
        <f t="shared" si="215"/>
        <v/>
      </c>
      <c r="S881" s="160" t="str">
        <f>IFERROR(IF($F881="","",VLOOKUP($F881,'Data Mercado'!$A$7:$I$300,6,0)),"ND")</f>
      </c>
      <c r="T881" s="161" t="str">
        <f>IFERROR(IF($E881="","",IF($S881&gt;$E881,($E881/$S881)-1,"")),"")</f>
      </c>
      <c r="U881" s="159" t="str">
        <f t="shared" si="217"/>
        <v/>
      </c>
      <c r="V881" s="160" t="str">
        <f>IFERROR(IF($F881="","",VLOOKUP($F881,'Data Mercado'!$A$7:$I$300,7,0)),"ND")</f>
      </c>
      <c r="W881" s="161" t="str">
        <f>IFERROR(IF($E881="","",IF($V881&gt;$E881,($E881/$V881)-1,"")),"")</f>
      </c>
      <c r="X881" s="159" t="str">
        <f t="shared" si="219"/>
        <v/>
      </c>
      <c r="Y881" s="160" t="str">
        <f>IFERROR(IF($F881="","",VLOOKUP($F881,'Data Mercado'!$A$7:$I$300,8,0)),"ND")</f>
      </c>
      <c r="Z881" s="161" t="str">
        <f>IFERROR(IF($E881="","",IF($Y881&gt;$E881,($E881/$Y881)-1,"")),"")</f>
      </c>
      <c r="AA881" s="159" t="str">
        <f t="shared" si="221"/>
        <v/>
      </c>
      <c r="AB881" s="160" t="str">
        <f>IFERROR(IF($F881="","",VLOOKUP($F881,'Data Mercado'!$A$7:$I$300,9,0)),"ND")</f>
      </c>
      <c r="AC881" s="161" t="str">
        <f>IFERROR(IF($E881="","",IF($AB881&gt;$E881,($E881/$AB881)-1,"")),"")</f>
      </c>
      <c r="AD881" s="159" t="str">
        <f t="shared" si="223"/>
        <v/>
      </c>
    </row>
    <row r="882" spans="1:30" s="162" customFormat="1" ht="19" customHeight="1">
      <c r="A882" s="164"/>
      <c r="B882" s="165"/>
      <c r="C882" s="143"/>
      <c r="D882" s="143"/>
      <c r="E882" s="196"/>
      <c r="F882" s="160"/>
      <c r="G882" s="160" t="str">
        <f>IFERROR(IF($F882="","",VLOOKUP($F882,'Data Mercado'!$A$7:$I$300,2,0)),"ND")</f>
      </c>
      <c r="H882" s="161" t="str">
        <f>IFERROR(IF($E882="","",IF($G882&gt;$E882,($E882/$G882)-1,"")),"")</f>
      </c>
      <c r="I882" s="159" t="str">
        <f t="shared" si="209"/>
        <v/>
      </c>
      <c r="J882" s="160" t="str">
        <f>IFERROR(IF($F882="","",VLOOKUP($F882,'Data Mercado'!$A$7:$I$300,3,0)),"ND")</f>
      </c>
      <c r="K882" s="161" t="str">
        <f>IFERROR(IF($E882="","",IF($J882&gt;$E882,($E882/$J882)-1,"")),"")</f>
      </c>
      <c r="L882" s="159" t="str">
        <f t="shared" si="211"/>
        <v/>
      </c>
      <c r="M882" s="160" t="str">
        <f>IFERROR(IF($F882="","",VLOOKUP($F882,'Data Mercado'!$A$7:$I$300,4,0)),"ND")</f>
      </c>
      <c r="N882" s="161" t="str">
        <f>IFERROR(IF($E882="","",IF($M882&gt;$E882,($E882/$M882)-1,"")),"")</f>
      </c>
      <c r="O882" s="159" t="str">
        <f t="shared" si="213"/>
        <v/>
      </c>
      <c r="P882" s="160" t="str">
        <f>IFERROR(IF($F882="","",VLOOKUP($F882,'Data Mercado'!$A$7:$I$300,5,0)),"ND")</f>
      </c>
      <c r="Q882" s="161" t="str">
        <f>IFERROR(IF($E882="","",IF($P882&gt;$E882,($E882/$P882)-1,"")),"")</f>
      </c>
      <c r="R882" s="159" t="str">
        <f t="shared" si="215"/>
        <v/>
      </c>
      <c r="S882" s="160" t="str">
        <f>IFERROR(IF($F882="","",VLOOKUP($F882,'Data Mercado'!$A$7:$I$300,6,0)),"ND")</f>
      </c>
      <c r="T882" s="161" t="str">
        <f>IFERROR(IF($E882="","",IF($S882&gt;$E882,($E882/$S882)-1,"")),"")</f>
      </c>
      <c r="U882" s="159" t="str">
        <f t="shared" si="217"/>
        <v/>
      </c>
      <c r="V882" s="160" t="str">
        <f>IFERROR(IF($F882="","",VLOOKUP($F882,'Data Mercado'!$A$7:$I$300,7,0)),"ND")</f>
      </c>
      <c r="W882" s="161" t="str">
        <f>IFERROR(IF($E882="","",IF($V882&gt;$E882,($E882/$V882)-1,"")),"")</f>
      </c>
      <c r="X882" s="159" t="str">
        <f t="shared" si="219"/>
        <v/>
      </c>
      <c r="Y882" s="160" t="str">
        <f>IFERROR(IF($F882="","",VLOOKUP($F882,'Data Mercado'!$A$7:$I$300,8,0)),"ND")</f>
      </c>
      <c r="Z882" s="161" t="str">
        <f>IFERROR(IF($E882="","",IF($Y882&gt;$E882,($E882/$Y882)-1,"")),"")</f>
      </c>
      <c r="AA882" s="159" t="str">
        <f t="shared" si="221"/>
        <v/>
      </c>
      <c r="AB882" s="160" t="str">
        <f>IFERROR(IF($F882="","",VLOOKUP($F882,'Data Mercado'!$A$7:$I$300,9,0)),"ND")</f>
      </c>
      <c r="AC882" s="161" t="str">
        <f>IFERROR(IF($E882="","",IF($AB882&gt;$E882,($E882/$AB882)-1,"")),"")</f>
      </c>
      <c r="AD882" s="159" t="str">
        <f t="shared" si="223"/>
        <v/>
      </c>
    </row>
    <row r="883" spans="1:30" s="162" customFormat="1" ht="19" customHeight="1">
      <c r="A883" s="164"/>
      <c r="B883" s="165"/>
      <c r="C883" s="143"/>
      <c r="D883" s="143"/>
      <c r="E883" s="196"/>
      <c r="F883" s="160"/>
      <c r="G883" s="160" t="str">
        <f>IFERROR(IF($F883="","",VLOOKUP($F883,'Data Mercado'!$A$7:$I$300,2,0)),"ND")</f>
      </c>
      <c r="H883" s="161" t="str">
        <f>IFERROR(IF($E883="","",IF($G883&gt;$E883,($E883/$G883)-1,"")),"")</f>
      </c>
      <c r="I883" s="159" t="str">
        <f t="shared" si="209"/>
        <v/>
      </c>
      <c r="J883" s="160" t="str">
        <f>IFERROR(IF($F883="","",VLOOKUP($F883,'Data Mercado'!$A$7:$I$300,3,0)),"ND")</f>
      </c>
      <c r="K883" s="161" t="str">
        <f>IFERROR(IF($E883="","",IF($J883&gt;$E883,($E883/$J883)-1,"")),"")</f>
      </c>
      <c r="L883" s="159" t="str">
        <f t="shared" si="211"/>
        <v/>
      </c>
      <c r="M883" s="160" t="str">
        <f>IFERROR(IF($F883="","",VLOOKUP($F883,'Data Mercado'!$A$7:$I$300,4,0)),"ND")</f>
      </c>
      <c r="N883" s="161" t="str">
        <f>IFERROR(IF($E883="","",IF($M883&gt;$E883,($E883/$M883)-1,"")),"")</f>
      </c>
      <c r="O883" s="159" t="str">
        <f t="shared" si="213"/>
        <v/>
      </c>
      <c r="P883" s="160" t="str">
        <f>IFERROR(IF($F883="","",VLOOKUP($F883,'Data Mercado'!$A$7:$I$300,5,0)),"ND")</f>
      </c>
      <c r="Q883" s="161" t="str">
        <f>IFERROR(IF($E883="","",IF($P883&gt;$E883,($E883/$P883)-1,"")),"")</f>
      </c>
      <c r="R883" s="159" t="str">
        <f t="shared" si="215"/>
        <v/>
      </c>
      <c r="S883" s="160" t="str">
        <f>IFERROR(IF($F883="","",VLOOKUP($F883,'Data Mercado'!$A$7:$I$300,6,0)),"ND")</f>
      </c>
      <c r="T883" s="161" t="str">
        <f>IFERROR(IF($E883="","",IF($S883&gt;$E883,($E883/$S883)-1,"")),"")</f>
      </c>
      <c r="U883" s="159" t="str">
        <f t="shared" si="217"/>
        <v/>
      </c>
      <c r="V883" s="160" t="str">
        <f>IFERROR(IF($F883="","",VLOOKUP($F883,'Data Mercado'!$A$7:$I$300,7,0)),"ND")</f>
      </c>
      <c r="W883" s="161" t="str">
        <f>IFERROR(IF($E883="","",IF($V883&gt;$E883,($E883/$V883)-1,"")),"")</f>
      </c>
      <c r="X883" s="159" t="str">
        <f t="shared" si="219"/>
        <v/>
      </c>
      <c r="Y883" s="160" t="str">
        <f>IFERROR(IF($F883="","",VLOOKUP($F883,'Data Mercado'!$A$7:$I$300,8,0)),"ND")</f>
      </c>
      <c r="Z883" s="161" t="str">
        <f>IFERROR(IF($E883="","",IF($Y883&gt;$E883,($E883/$Y883)-1,"")),"")</f>
      </c>
      <c r="AA883" s="159" t="str">
        <f t="shared" si="221"/>
        <v/>
      </c>
      <c r="AB883" s="160" t="str">
        <f>IFERROR(IF($F883="","",VLOOKUP($F883,'Data Mercado'!$A$7:$I$300,9,0)),"ND")</f>
      </c>
      <c r="AC883" s="161" t="str">
        <f>IFERROR(IF($E883="","",IF($AB883&gt;$E883,($E883/$AB883)-1,"")),"")</f>
      </c>
      <c r="AD883" s="159" t="str">
        <f t="shared" si="223"/>
        <v/>
      </c>
    </row>
    <row r="884" spans="1:30" s="162" customFormat="1" ht="19" customHeight="1">
      <c r="A884" s="164"/>
      <c r="B884" s="165"/>
      <c r="C884" s="143"/>
      <c r="D884" s="143"/>
      <c r="E884" s="196"/>
      <c r="F884" s="160"/>
      <c r="G884" s="160" t="str">
        <f>IFERROR(IF($F884="","",VLOOKUP($F884,'Data Mercado'!$A$7:$I$300,2,0)),"ND")</f>
      </c>
      <c r="H884" s="161" t="str">
        <f>IFERROR(IF($E884="","",IF($G884&gt;$E884,($E884/$G884)-1,"")),"")</f>
      </c>
      <c r="I884" s="159" t="str">
        <f t="shared" si="209"/>
        <v/>
      </c>
      <c r="J884" s="160" t="str">
        <f>IFERROR(IF($F884="","",VLOOKUP($F884,'Data Mercado'!$A$7:$I$300,3,0)),"ND")</f>
      </c>
      <c r="K884" s="161" t="str">
        <f>IFERROR(IF($E884="","",IF($J884&gt;$E884,($E884/$J884)-1,"")),"")</f>
      </c>
      <c r="L884" s="159" t="str">
        <f t="shared" si="211"/>
        <v/>
      </c>
      <c r="M884" s="160" t="str">
        <f>IFERROR(IF($F884="","",VLOOKUP($F884,'Data Mercado'!$A$7:$I$300,4,0)),"ND")</f>
      </c>
      <c r="N884" s="161" t="str">
        <f>IFERROR(IF($E884="","",IF($M884&gt;$E884,($E884/$M884)-1,"")),"")</f>
      </c>
      <c r="O884" s="159" t="str">
        <f t="shared" si="213"/>
        <v/>
      </c>
      <c r="P884" s="160" t="str">
        <f>IFERROR(IF($F884="","",VLOOKUP($F884,'Data Mercado'!$A$7:$I$300,5,0)),"ND")</f>
      </c>
      <c r="Q884" s="161" t="str">
        <f>IFERROR(IF($E884="","",IF($P884&gt;$E884,($E884/$P884)-1,"")),"")</f>
      </c>
      <c r="R884" s="159" t="str">
        <f t="shared" si="215"/>
        <v/>
      </c>
      <c r="S884" s="160" t="str">
        <f>IFERROR(IF($F884="","",VLOOKUP($F884,'Data Mercado'!$A$7:$I$300,6,0)),"ND")</f>
      </c>
      <c r="T884" s="161" t="str">
        <f>IFERROR(IF($E884="","",IF($S884&gt;$E884,($E884/$S884)-1,"")),"")</f>
      </c>
      <c r="U884" s="159" t="str">
        <f t="shared" si="217"/>
        <v/>
      </c>
      <c r="V884" s="160" t="str">
        <f>IFERROR(IF($F884="","",VLOOKUP($F884,'Data Mercado'!$A$7:$I$300,7,0)),"ND")</f>
      </c>
      <c r="W884" s="161" t="str">
        <f>IFERROR(IF($E884="","",IF($V884&gt;$E884,($E884/$V884)-1,"")),"")</f>
      </c>
      <c r="X884" s="159" t="str">
        <f t="shared" si="219"/>
        <v/>
      </c>
      <c r="Y884" s="160" t="str">
        <f>IFERROR(IF($F884="","",VLOOKUP($F884,'Data Mercado'!$A$7:$I$300,8,0)),"ND")</f>
      </c>
      <c r="Z884" s="161" t="str">
        <f>IFERROR(IF($E884="","",IF($Y884&gt;$E884,($E884/$Y884)-1,"")),"")</f>
      </c>
      <c r="AA884" s="159" t="str">
        <f t="shared" si="221"/>
        <v/>
      </c>
      <c r="AB884" s="160" t="str">
        <f>IFERROR(IF($F884="","",VLOOKUP($F884,'Data Mercado'!$A$7:$I$300,9,0)),"ND")</f>
      </c>
      <c r="AC884" s="161" t="str">
        <f>IFERROR(IF($E884="","",IF($AB884&gt;$E884,($E884/$AB884)-1,"")),"")</f>
      </c>
      <c r="AD884" s="159" t="str">
        <f t="shared" si="223"/>
        <v/>
      </c>
    </row>
    <row r="885" spans="1:30" s="162" customFormat="1" ht="19" customHeight="1">
      <c r="A885" s="164"/>
      <c r="B885" s="165"/>
      <c r="C885" s="143"/>
      <c r="D885" s="143"/>
      <c r="E885" s="196"/>
      <c r="F885" s="160"/>
      <c r="G885" s="160" t="str">
        <f>IFERROR(IF($F885="","",VLOOKUP($F885,'Data Mercado'!$A$7:$I$300,2,0)),"ND")</f>
      </c>
      <c r="H885" s="161" t="str">
        <f>IFERROR(IF($E885="","",IF($G885&gt;$E885,($E885/$G885)-1,"")),"")</f>
      </c>
      <c r="I885" s="159" t="str">
        <f t="shared" si="209"/>
        <v/>
      </c>
      <c r="J885" s="160" t="str">
        <f>IFERROR(IF($F885="","",VLOOKUP($F885,'Data Mercado'!$A$7:$I$300,3,0)),"ND")</f>
      </c>
      <c r="K885" s="161" t="str">
        <f>IFERROR(IF($E885="","",IF($J885&gt;$E885,($E885/$J885)-1,"")),"")</f>
      </c>
      <c r="L885" s="159" t="str">
        <f t="shared" si="211"/>
        <v/>
      </c>
      <c r="M885" s="160" t="str">
        <f>IFERROR(IF($F885="","",VLOOKUP($F885,'Data Mercado'!$A$7:$I$300,4,0)),"ND")</f>
      </c>
      <c r="N885" s="161" t="str">
        <f>IFERROR(IF($E885="","",IF($M885&gt;$E885,($E885/$M885)-1,"")),"")</f>
      </c>
      <c r="O885" s="159" t="str">
        <f t="shared" si="213"/>
        <v/>
      </c>
      <c r="P885" s="160" t="str">
        <f>IFERROR(IF($F885="","",VLOOKUP($F885,'Data Mercado'!$A$7:$I$300,5,0)),"ND")</f>
      </c>
      <c r="Q885" s="161" t="str">
        <f>IFERROR(IF($E885="","",IF($P885&gt;$E885,($E885/$P885)-1,"")),"")</f>
      </c>
      <c r="R885" s="159" t="str">
        <f t="shared" si="215"/>
        <v/>
      </c>
      <c r="S885" s="160" t="str">
        <f>IFERROR(IF($F885="","",VLOOKUP($F885,'Data Mercado'!$A$7:$I$300,6,0)),"ND")</f>
      </c>
      <c r="T885" s="161" t="str">
        <f>IFERROR(IF($E885="","",IF($S885&gt;$E885,($E885/$S885)-1,"")),"")</f>
      </c>
      <c r="U885" s="159" t="str">
        <f t="shared" si="217"/>
        <v/>
      </c>
      <c r="V885" s="160" t="str">
        <f>IFERROR(IF($F885="","",VLOOKUP($F885,'Data Mercado'!$A$7:$I$300,7,0)),"ND")</f>
      </c>
      <c r="W885" s="161" t="str">
        <f>IFERROR(IF($E885="","",IF($V885&gt;$E885,($E885/$V885)-1,"")),"")</f>
      </c>
      <c r="X885" s="159" t="str">
        <f t="shared" si="219"/>
        <v/>
      </c>
      <c r="Y885" s="160" t="str">
        <f>IFERROR(IF($F885="","",VLOOKUP($F885,'Data Mercado'!$A$7:$I$300,8,0)),"ND")</f>
      </c>
      <c r="Z885" s="161" t="str">
        <f>IFERROR(IF($E885="","",IF($Y885&gt;$E885,($E885/$Y885)-1,"")),"")</f>
      </c>
      <c r="AA885" s="159" t="str">
        <f t="shared" si="221"/>
        <v/>
      </c>
      <c r="AB885" s="160" t="str">
        <f>IFERROR(IF($F885="","",VLOOKUP($F885,'Data Mercado'!$A$7:$I$300,9,0)),"ND")</f>
      </c>
      <c r="AC885" s="161" t="str">
        <f>IFERROR(IF($E885="","",IF($AB885&gt;$E885,($E885/$AB885)-1,"")),"")</f>
      </c>
      <c r="AD885" s="159" t="str">
        <f t="shared" si="223"/>
        <v/>
      </c>
    </row>
    <row r="886" spans="1:30" s="162" customFormat="1" ht="19" customHeight="1">
      <c r="A886" s="164"/>
      <c r="B886" s="165"/>
      <c r="C886" s="143"/>
      <c r="D886" s="143"/>
      <c r="E886" s="196"/>
      <c r="F886" s="160"/>
      <c r="G886" s="160" t="str">
        <f>IFERROR(IF($F886="","",VLOOKUP($F886,'Data Mercado'!$A$7:$I$300,2,0)),"ND")</f>
      </c>
      <c r="H886" s="161" t="str">
        <f>IFERROR(IF($E886="","",IF($G886&gt;$E886,($E886/$G886)-1,"")),"")</f>
      </c>
      <c r="I886" s="159" t="str">
        <f t="shared" si="209"/>
        <v/>
      </c>
      <c r="J886" s="160" t="str">
        <f>IFERROR(IF($F886="","",VLOOKUP($F886,'Data Mercado'!$A$7:$I$300,3,0)),"ND")</f>
      </c>
      <c r="K886" s="161" t="str">
        <f>IFERROR(IF($E886="","",IF($J886&gt;$E886,($E886/$J886)-1,"")),"")</f>
      </c>
      <c r="L886" s="159" t="str">
        <f t="shared" si="211"/>
        <v/>
      </c>
      <c r="M886" s="160" t="str">
        <f>IFERROR(IF($F886="","",VLOOKUP($F886,'Data Mercado'!$A$7:$I$300,4,0)),"ND")</f>
      </c>
      <c r="N886" s="161" t="str">
        <f>IFERROR(IF($E886="","",IF($M886&gt;$E886,($E886/$M886)-1,"")),"")</f>
      </c>
      <c r="O886" s="159" t="str">
        <f t="shared" si="213"/>
        <v/>
      </c>
      <c r="P886" s="160" t="str">
        <f>IFERROR(IF($F886="","",VLOOKUP($F886,'Data Mercado'!$A$7:$I$300,5,0)),"ND")</f>
      </c>
      <c r="Q886" s="161" t="str">
        <f>IFERROR(IF($E886="","",IF($P886&gt;$E886,($E886/$P886)-1,"")),"")</f>
      </c>
      <c r="R886" s="159" t="str">
        <f t="shared" si="215"/>
        <v/>
      </c>
      <c r="S886" s="160" t="str">
        <f>IFERROR(IF($F886="","",VLOOKUP($F886,'Data Mercado'!$A$7:$I$300,6,0)),"ND")</f>
      </c>
      <c r="T886" s="161" t="str">
        <f>IFERROR(IF($E886="","",IF($S886&gt;$E886,($E886/$S886)-1,"")),"")</f>
      </c>
      <c r="U886" s="159" t="str">
        <f t="shared" si="217"/>
        <v/>
      </c>
      <c r="V886" s="160" t="str">
        <f>IFERROR(IF($F886="","",VLOOKUP($F886,'Data Mercado'!$A$7:$I$300,7,0)),"ND")</f>
      </c>
      <c r="W886" s="161" t="str">
        <f>IFERROR(IF($E886="","",IF($V886&gt;$E886,($E886/$V886)-1,"")),"")</f>
      </c>
      <c r="X886" s="159" t="str">
        <f t="shared" si="219"/>
        <v/>
      </c>
      <c r="Y886" s="160" t="str">
        <f>IFERROR(IF($F886="","",VLOOKUP($F886,'Data Mercado'!$A$7:$I$300,8,0)),"ND")</f>
      </c>
      <c r="Z886" s="161" t="str">
        <f>IFERROR(IF($E886="","",IF($Y886&gt;$E886,($E886/$Y886)-1,"")),"")</f>
      </c>
      <c r="AA886" s="159" t="str">
        <f t="shared" si="221"/>
        <v/>
      </c>
      <c r="AB886" s="160" t="str">
        <f>IFERROR(IF($F886="","",VLOOKUP($F886,'Data Mercado'!$A$7:$I$300,9,0)),"ND")</f>
      </c>
      <c r="AC886" s="161" t="str">
        <f>IFERROR(IF($E886="","",IF($AB886&gt;$E886,($E886/$AB886)-1,"")),"")</f>
      </c>
      <c r="AD886" s="159" t="str">
        <f t="shared" si="223"/>
        <v/>
      </c>
    </row>
    <row r="887" spans="1:30" s="162" customFormat="1" ht="19" customHeight="1">
      <c r="A887" s="164"/>
      <c r="B887" s="165"/>
      <c r="C887" s="143"/>
      <c r="D887" s="143"/>
      <c r="E887" s="196"/>
      <c r="F887" s="160"/>
      <c r="G887" s="160" t="str">
        <f>IFERROR(IF($F887="","",VLOOKUP($F887,'Data Mercado'!$A$7:$I$300,2,0)),"ND")</f>
      </c>
      <c r="H887" s="161" t="str">
        <f>IFERROR(IF($E887="","",IF($G887&gt;$E887,($E887/$G887)-1,"")),"")</f>
      </c>
      <c r="I887" s="159" t="str">
        <f t="shared" si="209"/>
        <v/>
      </c>
      <c r="J887" s="160" t="str">
        <f>IFERROR(IF($F887="","",VLOOKUP($F887,'Data Mercado'!$A$7:$I$300,3,0)),"ND")</f>
      </c>
      <c r="K887" s="161" t="str">
        <f>IFERROR(IF($E887="","",IF($J887&gt;$E887,($E887/$J887)-1,"")),"")</f>
      </c>
      <c r="L887" s="159" t="str">
        <f t="shared" si="211"/>
        <v/>
      </c>
      <c r="M887" s="160" t="str">
        <f>IFERROR(IF($F887="","",VLOOKUP($F887,'Data Mercado'!$A$7:$I$300,4,0)),"ND")</f>
      </c>
      <c r="N887" s="161" t="str">
        <f>IFERROR(IF($E887="","",IF($M887&gt;$E887,($E887/$M887)-1,"")),"")</f>
      </c>
      <c r="O887" s="159" t="str">
        <f t="shared" si="213"/>
        <v/>
      </c>
      <c r="P887" s="160" t="str">
        <f>IFERROR(IF($F887="","",VLOOKUP($F887,'Data Mercado'!$A$7:$I$300,5,0)),"ND")</f>
      </c>
      <c r="Q887" s="161" t="str">
        <f>IFERROR(IF($E887="","",IF($P887&gt;$E887,($E887/$P887)-1,"")),"")</f>
      </c>
      <c r="R887" s="159" t="str">
        <f t="shared" si="215"/>
        <v/>
      </c>
      <c r="S887" s="160" t="str">
        <f>IFERROR(IF($F887="","",VLOOKUP($F887,'Data Mercado'!$A$7:$I$300,6,0)),"ND")</f>
      </c>
      <c r="T887" s="161" t="str">
        <f>IFERROR(IF($E887="","",IF($S887&gt;$E887,($E887/$S887)-1,"")),"")</f>
      </c>
      <c r="U887" s="159" t="str">
        <f t="shared" si="217"/>
        <v/>
      </c>
      <c r="V887" s="160" t="str">
        <f>IFERROR(IF($F887="","",VLOOKUP($F887,'Data Mercado'!$A$7:$I$300,7,0)),"ND")</f>
      </c>
      <c r="W887" s="161" t="str">
        <f>IFERROR(IF($E887="","",IF($V887&gt;$E887,($E887/$V887)-1,"")),"")</f>
      </c>
      <c r="X887" s="159" t="str">
        <f t="shared" si="219"/>
        <v/>
      </c>
      <c r="Y887" s="160" t="str">
        <f>IFERROR(IF($F887="","",VLOOKUP($F887,'Data Mercado'!$A$7:$I$300,8,0)),"ND")</f>
      </c>
      <c r="Z887" s="161" t="str">
        <f>IFERROR(IF($E887="","",IF($Y887&gt;$E887,($E887/$Y887)-1,"")),"")</f>
      </c>
      <c r="AA887" s="159" t="str">
        <f t="shared" si="221"/>
        <v/>
      </c>
      <c r="AB887" s="160" t="str">
        <f>IFERROR(IF($F887="","",VLOOKUP($F887,'Data Mercado'!$A$7:$I$300,9,0)),"ND")</f>
      </c>
      <c r="AC887" s="161" t="str">
        <f>IFERROR(IF($E887="","",IF($AB887&gt;$E887,($E887/$AB887)-1,"")),"")</f>
      </c>
      <c r="AD887" s="159" t="str">
        <f t="shared" si="223"/>
        <v/>
      </c>
    </row>
    <row r="888" spans="1:30" s="162" customFormat="1" ht="19" customHeight="1">
      <c r="A888" s="164"/>
      <c r="B888" s="165"/>
      <c r="C888" s="143"/>
      <c r="D888" s="143"/>
      <c r="E888" s="196"/>
      <c r="F888" s="160"/>
      <c r="G888" s="160" t="str">
        <f>IFERROR(IF($F888="","",VLOOKUP($F888,'Data Mercado'!$A$7:$I$300,2,0)),"ND")</f>
      </c>
      <c r="H888" s="161" t="str">
        <f>IFERROR(IF($E888="","",IF($G888&gt;$E888,($E888/$G888)-1,"")),"")</f>
      </c>
      <c r="I888" s="159" t="str">
        <f t="shared" si="209"/>
        <v/>
      </c>
      <c r="J888" s="160" t="str">
        <f>IFERROR(IF($F888="","",VLOOKUP($F888,'Data Mercado'!$A$7:$I$300,3,0)),"ND")</f>
      </c>
      <c r="K888" s="161" t="str">
        <f>IFERROR(IF($E888="","",IF($J888&gt;$E888,($E888/$J888)-1,"")),"")</f>
      </c>
      <c r="L888" s="159" t="str">
        <f t="shared" si="211"/>
        <v/>
      </c>
      <c r="M888" s="160" t="str">
        <f>IFERROR(IF($F888="","",VLOOKUP($F888,'Data Mercado'!$A$7:$I$300,4,0)),"ND")</f>
      </c>
      <c r="N888" s="161" t="str">
        <f>IFERROR(IF($E888="","",IF($M888&gt;$E888,($E888/$M888)-1,"")),"")</f>
      </c>
      <c r="O888" s="159" t="str">
        <f t="shared" si="213"/>
        <v/>
      </c>
      <c r="P888" s="160" t="str">
        <f>IFERROR(IF($F888="","",VLOOKUP($F888,'Data Mercado'!$A$7:$I$300,5,0)),"ND")</f>
      </c>
      <c r="Q888" s="161" t="str">
        <f>IFERROR(IF($E888="","",IF($P888&gt;$E888,($E888/$P888)-1,"")),"")</f>
      </c>
      <c r="R888" s="159" t="str">
        <f t="shared" si="215"/>
        <v/>
      </c>
      <c r="S888" s="160" t="str">
        <f>IFERROR(IF($F888="","",VLOOKUP($F888,'Data Mercado'!$A$7:$I$300,6,0)),"ND")</f>
      </c>
      <c r="T888" s="161" t="str">
        <f>IFERROR(IF($E888="","",IF($S888&gt;$E888,($E888/$S888)-1,"")),"")</f>
      </c>
      <c r="U888" s="159" t="str">
        <f t="shared" si="217"/>
        <v/>
      </c>
      <c r="V888" s="160" t="str">
        <f>IFERROR(IF($F888="","",VLOOKUP($F888,'Data Mercado'!$A$7:$I$300,7,0)),"ND")</f>
      </c>
      <c r="W888" s="161" t="str">
        <f>IFERROR(IF($E888="","",IF($V888&gt;$E888,($E888/$V888)-1,"")),"")</f>
      </c>
      <c r="X888" s="159" t="str">
        <f t="shared" si="219"/>
        <v/>
      </c>
      <c r="Y888" s="160" t="str">
        <f>IFERROR(IF($F888="","",VLOOKUP($F888,'Data Mercado'!$A$7:$I$300,8,0)),"ND")</f>
      </c>
      <c r="Z888" s="161" t="str">
        <f>IFERROR(IF($E888="","",IF($Y888&gt;$E888,($E888/$Y888)-1,"")),"")</f>
      </c>
      <c r="AA888" s="159" t="str">
        <f t="shared" si="221"/>
        <v/>
      </c>
      <c r="AB888" s="160" t="str">
        <f>IFERROR(IF($F888="","",VLOOKUP($F888,'Data Mercado'!$A$7:$I$300,9,0)),"ND")</f>
      </c>
      <c r="AC888" s="161" t="str">
        <f>IFERROR(IF($E888="","",IF($AB888&gt;$E888,($E888/$AB888)-1,"")),"")</f>
      </c>
      <c r="AD888" s="159" t="str">
        <f t="shared" si="223"/>
        <v/>
      </c>
    </row>
    <row r="889" spans="1:30" s="162" customFormat="1" ht="19" customHeight="1">
      <c r="A889" s="164"/>
      <c r="B889" s="165"/>
      <c r="C889" s="143"/>
      <c r="D889" s="143"/>
      <c r="E889" s="196"/>
      <c r="F889" s="160"/>
      <c r="G889" s="160" t="str">
        <f>IFERROR(IF($F889="","",VLOOKUP($F889,'Data Mercado'!$A$7:$I$300,2,0)),"ND")</f>
      </c>
      <c r="H889" s="161" t="str">
        <f>IFERROR(IF($E889="","",IF($G889&gt;$E889,($E889/$G889)-1,"")),"")</f>
      </c>
      <c r="I889" s="159" t="str">
        <f t="shared" si="209"/>
        <v/>
      </c>
      <c r="J889" s="160" t="str">
        <f>IFERROR(IF($F889="","",VLOOKUP($F889,'Data Mercado'!$A$7:$I$300,3,0)),"ND")</f>
      </c>
      <c r="K889" s="161" t="str">
        <f>IFERROR(IF($E889="","",IF($J889&gt;$E889,($E889/$J889)-1,"")),"")</f>
      </c>
      <c r="L889" s="159" t="str">
        <f t="shared" si="211"/>
        <v/>
      </c>
      <c r="M889" s="160" t="str">
        <f>IFERROR(IF($F889="","",VLOOKUP($F889,'Data Mercado'!$A$7:$I$300,4,0)),"ND")</f>
      </c>
      <c r="N889" s="161" t="str">
        <f>IFERROR(IF($E889="","",IF($M889&gt;$E889,($E889/$M889)-1,"")),"")</f>
      </c>
      <c r="O889" s="159" t="str">
        <f t="shared" si="213"/>
        <v/>
      </c>
      <c r="P889" s="160" t="str">
        <f>IFERROR(IF($F889="","",VLOOKUP($F889,'Data Mercado'!$A$7:$I$300,5,0)),"ND")</f>
      </c>
      <c r="Q889" s="161" t="str">
        <f>IFERROR(IF($E889="","",IF($P889&gt;$E889,($E889/$P889)-1,"")),"")</f>
      </c>
      <c r="R889" s="159" t="str">
        <f t="shared" si="215"/>
        <v/>
      </c>
      <c r="S889" s="160" t="str">
        <f>IFERROR(IF($F889="","",VLOOKUP($F889,'Data Mercado'!$A$7:$I$300,6,0)),"ND")</f>
      </c>
      <c r="T889" s="161" t="str">
        <f>IFERROR(IF($E889="","",IF($S889&gt;$E889,($E889/$S889)-1,"")),"")</f>
      </c>
      <c r="U889" s="159" t="str">
        <f t="shared" si="217"/>
        <v/>
      </c>
      <c r="V889" s="160" t="str">
        <f>IFERROR(IF($F889="","",VLOOKUP($F889,'Data Mercado'!$A$7:$I$300,7,0)),"ND")</f>
      </c>
      <c r="W889" s="161" t="str">
        <f>IFERROR(IF($E889="","",IF($V889&gt;$E889,($E889/$V889)-1,"")),"")</f>
      </c>
      <c r="X889" s="159" t="str">
        <f t="shared" si="219"/>
        <v/>
      </c>
      <c r="Y889" s="160" t="str">
        <f>IFERROR(IF($F889="","",VLOOKUP($F889,'Data Mercado'!$A$7:$I$300,8,0)),"ND")</f>
      </c>
      <c r="Z889" s="161" t="str">
        <f>IFERROR(IF($E889="","",IF($Y889&gt;$E889,($E889/$Y889)-1,"")),"")</f>
      </c>
      <c r="AA889" s="159" t="str">
        <f t="shared" si="221"/>
        <v/>
      </c>
      <c r="AB889" s="160" t="str">
        <f>IFERROR(IF($F889="","",VLOOKUP($F889,'Data Mercado'!$A$7:$I$300,9,0)),"ND")</f>
      </c>
      <c r="AC889" s="161" t="str">
        <f>IFERROR(IF($E889="","",IF($AB889&gt;$E889,($E889/$AB889)-1,"")),"")</f>
      </c>
      <c r="AD889" s="159" t="str">
        <f t="shared" si="223"/>
        <v/>
      </c>
    </row>
    <row r="890" spans="1:30" s="162" customFormat="1" ht="19" customHeight="1">
      <c r="A890" s="164"/>
      <c r="B890" s="165"/>
      <c r="C890" s="143"/>
      <c r="D890" s="143"/>
      <c r="E890" s="196"/>
      <c r="F890" s="160"/>
      <c r="G890" s="160" t="str">
        <f>IFERROR(IF($F890="","",VLOOKUP($F890,'Data Mercado'!$A$7:$I$300,2,0)),"ND")</f>
      </c>
      <c r="H890" s="161" t="str">
        <f>IFERROR(IF($E890="","",IF($G890&gt;$E890,($E890/$G890)-1,"")),"")</f>
      </c>
      <c r="I890" s="159" t="str">
        <f t="shared" si="209"/>
        <v/>
      </c>
      <c r="J890" s="160" t="str">
        <f>IFERROR(IF($F890="","",VLOOKUP($F890,'Data Mercado'!$A$7:$I$300,3,0)),"ND")</f>
      </c>
      <c r="K890" s="161" t="str">
        <f>IFERROR(IF($E890="","",IF($J890&gt;$E890,($E890/$J890)-1,"")),"")</f>
      </c>
      <c r="L890" s="159" t="str">
        <f t="shared" si="211"/>
        <v/>
      </c>
      <c r="M890" s="160" t="str">
        <f>IFERROR(IF($F890="","",VLOOKUP($F890,'Data Mercado'!$A$7:$I$300,4,0)),"ND")</f>
      </c>
      <c r="N890" s="161" t="str">
        <f>IFERROR(IF($E890="","",IF($M890&gt;$E890,($E890/$M890)-1,"")),"")</f>
      </c>
      <c r="O890" s="159" t="str">
        <f t="shared" si="213"/>
        <v/>
      </c>
      <c r="P890" s="160" t="str">
        <f>IFERROR(IF($F890="","",VLOOKUP($F890,'Data Mercado'!$A$7:$I$300,5,0)),"ND")</f>
      </c>
      <c r="Q890" s="161" t="str">
        <f>IFERROR(IF($E890="","",IF($P890&gt;$E890,($E890/$P890)-1,"")),"")</f>
      </c>
      <c r="R890" s="159" t="str">
        <f t="shared" si="215"/>
        <v/>
      </c>
      <c r="S890" s="160" t="str">
        <f>IFERROR(IF($F890="","",VLOOKUP($F890,'Data Mercado'!$A$7:$I$300,6,0)),"ND")</f>
      </c>
      <c r="T890" s="161" t="str">
        <f>IFERROR(IF($E890="","",IF($S890&gt;$E890,($E890/$S890)-1,"")),"")</f>
      </c>
      <c r="U890" s="159" t="str">
        <f t="shared" si="217"/>
        <v/>
      </c>
      <c r="V890" s="160" t="str">
        <f>IFERROR(IF($F890="","",VLOOKUP($F890,'Data Mercado'!$A$7:$I$300,7,0)),"ND")</f>
      </c>
      <c r="W890" s="161" t="str">
        <f>IFERROR(IF($E890="","",IF($V890&gt;$E890,($E890/$V890)-1,"")),"")</f>
      </c>
      <c r="X890" s="159" t="str">
        <f t="shared" si="219"/>
        <v/>
      </c>
      <c r="Y890" s="160" t="str">
        <f>IFERROR(IF($F890="","",VLOOKUP($F890,'Data Mercado'!$A$7:$I$300,8,0)),"ND")</f>
      </c>
      <c r="Z890" s="161" t="str">
        <f>IFERROR(IF($E890="","",IF($Y890&gt;$E890,($E890/$Y890)-1,"")),"")</f>
      </c>
      <c r="AA890" s="159" t="str">
        <f t="shared" si="221"/>
        <v/>
      </c>
      <c r="AB890" s="160" t="str">
        <f>IFERROR(IF($F890="","",VLOOKUP($F890,'Data Mercado'!$A$7:$I$300,9,0)),"ND")</f>
      </c>
      <c r="AC890" s="161" t="str">
        <f>IFERROR(IF($E890="","",IF($AB890&gt;$E890,($E890/$AB890)-1,"")),"")</f>
      </c>
      <c r="AD890" s="159" t="str">
        <f t="shared" si="223"/>
        <v/>
      </c>
    </row>
    <row r="891" spans="1:30" s="162" customFormat="1" ht="19" customHeight="1">
      <c r="A891" s="164"/>
      <c r="B891" s="165"/>
      <c r="C891" s="143"/>
      <c r="D891" s="143"/>
      <c r="E891" s="196"/>
      <c r="F891" s="160"/>
      <c r="G891" s="160" t="str">
        <f>IFERROR(IF($F891="","",VLOOKUP($F891,'Data Mercado'!$A$7:$I$300,2,0)),"ND")</f>
      </c>
      <c r="H891" s="161" t="str">
        <f>IFERROR(IF($E891="","",IF($G891&gt;$E891,($E891/$G891)-1,"")),"")</f>
      </c>
      <c r="I891" s="159" t="str">
        <f t="shared" si="209"/>
        <v/>
      </c>
      <c r="J891" s="160" t="str">
        <f>IFERROR(IF($F891="","",VLOOKUP($F891,'Data Mercado'!$A$7:$I$300,3,0)),"ND")</f>
      </c>
      <c r="K891" s="161" t="str">
        <f>IFERROR(IF($E891="","",IF($J891&gt;$E891,($E891/$J891)-1,"")),"")</f>
      </c>
      <c r="L891" s="159" t="str">
        <f t="shared" si="211"/>
        <v/>
      </c>
      <c r="M891" s="160" t="str">
        <f>IFERROR(IF($F891="","",VLOOKUP($F891,'Data Mercado'!$A$7:$I$300,4,0)),"ND")</f>
      </c>
      <c r="N891" s="161" t="str">
        <f>IFERROR(IF($E891="","",IF($M891&gt;$E891,($E891/$M891)-1,"")),"")</f>
      </c>
      <c r="O891" s="159" t="str">
        <f t="shared" si="213"/>
        <v/>
      </c>
      <c r="P891" s="160" t="str">
        <f>IFERROR(IF($F891="","",VLOOKUP($F891,'Data Mercado'!$A$7:$I$300,5,0)),"ND")</f>
      </c>
      <c r="Q891" s="161" t="str">
        <f>IFERROR(IF($E891="","",IF($P891&gt;$E891,($E891/$P891)-1,"")),"")</f>
      </c>
      <c r="R891" s="159" t="str">
        <f t="shared" si="215"/>
        <v/>
      </c>
      <c r="S891" s="160" t="str">
        <f>IFERROR(IF($F891="","",VLOOKUP($F891,'Data Mercado'!$A$7:$I$300,6,0)),"ND")</f>
      </c>
      <c r="T891" s="161" t="str">
        <f>IFERROR(IF($E891="","",IF($S891&gt;$E891,($E891/$S891)-1,"")),"")</f>
      </c>
      <c r="U891" s="159" t="str">
        <f t="shared" si="217"/>
        <v/>
      </c>
      <c r="V891" s="160" t="str">
        <f>IFERROR(IF($F891="","",VLOOKUP($F891,'Data Mercado'!$A$7:$I$300,7,0)),"ND")</f>
      </c>
      <c r="W891" s="161" t="str">
        <f>IFERROR(IF($E891="","",IF($V891&gt;$E891,($E891/$V891)-1,"")),"")</f>
      </c>
      <c r="X891" s="159" t="str">
        <f t="shared" si="219"/>
        <v/>
      </c>
      <c r="Y891" s="160" t="str">
        <f>IFERROR(IF($F891="","",VLOOKUP($F891,'Data Mercado'!$A$7:$I$300,8,0)),"ND")</f>
      </c>
      <c r="Z891" s="161" t="str">
        <f>IFERROR(IF($E891="","",IF($Y891&gt;$E891,($E891/$Y891)-1,"")),"")</f>
      </c>
      <c r="AA891" s="159" t="str">
        <f t="shared" si="221"/>
        <v/>
      </c>
      <c r="AB891" s="160" t="str">
        <f>IFERROR(IF($F891="","",VLOOKUP($F891,'Data Mercado'!$A$7:$I$300,9,0)),"ND")</f>
      </c>
      <c r="AC891" s="161" t="str">
        <f>IFERROR(IF($E891="","",IF($AB891&gt;$E891,($E891/$AB891)-1,"")),"")</f>
      </c>
      <c r="AD891" s="159" t="str">
        <f t="shared" si="223"/>
        <v/>
      </c>
    </row>
    <row r="892" spans="1:30" s="162" customFormat="1" ht="19" customHeight="1">
      <c r="A892" s="164"/>
      <c r="B892" s="165"/>
      <c r="C892" s="143"/>
      <c r="D892" s="143"/>
      <c r="E892" s="196"/>
      <c r="F892" s="160"/>
      <c r="G892" s="160" t="str">
        <f>IFERROR(IF($F892="","",VLOOKUP($F892,'Data Mercado'!$A$7:$I$300,2,0)),"ND")</f>
      </c>
      <c r="H892" s="161" t="str">
        <f>IFERROR(IF($E892="","",IF($G892&gt;$E892,($E892/$G892)-1,"")),"")</f>
      </c>
      <c r="I892" s="159" t="str">
        <f t="shared" si="209"/>
        <v/>
      </c>
      <c r="J892" s="160" t="str">
        <f>IFERROR(IF($F892="","",VLOOKUP($F892,'Data Mercado'!$A$7:$I$300,3,0)),"ND")</f>
      </c>
      <c r="K892" s="161" t="str">
        <f>IFERROR(IF($E892="","",IF($J892&gt;$E892,($E892/$J892)-1,"")),"")</f>
      </c>
      <c r="L892" s="159" t="str">
        <f t="shared" si="211"/>
        <v/>
      </c>
      <c r="M892" s="160" t="str">
        <f>IFERROR(IF($F892="","",VLOOKUP($F892,'Data Mercado'!$A$7:$I$300,4,0)),"ND")</f>
      </c>
      <c r="N892" s="161" t="str">
        <f>IFERROR(IF($E892="","",IF($M892&gt;$E892,($E892/$M892)-1,"")),"")</f>
      </c>
      <c r="O892" s="159" t="str">
        <f t="shared" si="213"/>
        <v/>
      </c>
      <c r="P892" s="160" t="str">
        <f>IFERROR(IF($F892="","",VLOOKUP($F892,'Data Mercado'!$A$7:$I$300,5,0)),"ND")</f>
      </c>
      <c r="Q892" s="161" t="str">
        <f>IFERROR(IF($E892="","",IF($P892&gt;$E892,($E892/$P892)-1,"")),"")</f>
      </c>
      <c r="R892" s="159" t="str">
        <f t="shared" si="215"/>
        <v/>
      </c>
      <c r="S892" s="160" t="str">
        <f>IFERROR(IF($F892="","",VLOOKUP($F892,'Data Mercado'!$A$7:$I$300,6,0)),"ND")</f>
      </c>
      <c r="T892" s="161" t="str">
        <f>IFERROR(IF($E892="","",IF($S892&gt;$E892,($E892/$S892)-1,"")),"")</f>
      </c>
      <c r="U892" s="159" t="str">
        <f t="shared" si="217"/>
        <v/>
      </c>
      <c r="V892" s="160" t="str">
        <f>IFERROR(IF($F892="","",VLOOKUP($F892,'Data Mercado'!$A$7:$I$300,7,0)),"ND")</f>
      </c>
      <c r="W892" s="161" t="str">
        <f>IFERROR(IF($E892="","",IF($V892&gt;$E892,($E892/$V892)-1,"")),"")</f>
      </c>
      <c r="X892" s="159" t="str">
        <f t="shared" si="219"/>
        <v/>
      </c>
      <c r="Y892" s="160" t="str">
        <f>IFERROR(IF($F892="","",VLOOKUP($F892,'Data Mercado'!$A$7:$I$300,8,0)),"ND")</f>
      </c>
      <c r="Z892" s="161" t="str">
        <f>IFERROR(IF($E892="","",IF($Y892&gt;$E892,($E892/$Y892)-1,"")),"")</f>
      </c>
      <c r="AA892" s="159" t="str">
        <f t="shared" si="221"/>
        <v/>
      </c>
      <c r="AB892" s="160" t="str">
        <f>IFERROR(IF($F892="","",VLOOKUP($F892,'Data Mercado'!$A$7:$I$300,9,0)),"ND")</f>
      </c>
      <c r="AC892" s="161" t="str">
        <f>IFERROR(IF($E892="","",IF($AB892&gt;$E892,($E892/$AB892)-1,"")),"")</f>
      </c>
      <c r="AD892" s="159" t="str">
        <f t="shared" si="223"/>
        <v/>
      </c>
    </row>
    <row r="893" spans="1:30" s="162" customFormat="1" ht="19" customHeight="1">
      <c r="A893" s="164"/>
      <c r="B893" s="165"/>
      <c r="C893" s="143"/>
      <c r="D893" s="143"/>
      <c r="E893" s="196"/>
      <c r="F893" s="160"/>
      <c r="G893" s="160" t="str">
        <f>IFERROR(IF($F893="","",VLOOKUP($F893,'Data Mercado'!$A$7:$I$300,2,0)),"ND")</f>
      </c>
      <c r="H893" s="161" t="str">
        <f>IFERROR(IF($E893="","",IF($G893&gt;$E893,($E893/$G893)-1,"")),"")</f>
      </c>
      <c r="I893" s="159" t="str">
        <f t="shared" si="209"/>
        <v/>
      </c>
      <c r="J893" s="160" t="str">
        <f>IFERROR(IF($F893="","",VLOOKUP($F893,'Data Mercado'!$A$7:$I$300,3,0)),"ND")</f>
      </c>
      <c r="K893" s="161" t="str">
        <f>IFERROR(IF($E893="","",IF($J893&gt;$E893,($E893/$J893)-1,"")),"")</f>
      </c>
      <c r="L893" s="159" t="str">
        <f t="shared" si="211"/>
        <v/>
      </c>
      <c r="M893" s="160" t="str">
        <f>IFERROR(IF($F893="","",VLOOKUP($F893,'Data Mercado'!$A$7:$I$300,4,0)),"ND")</f>
      </c>
      <c r="N893" s="161" t="str">
        <f>IFERROR(IF($E893="","",IF($M893&gt;$E893,($E893/$M893)-1,"")),"")</f>
      </c>
      <c r="O893" s="159" t="str">
        <f t="shared" si="213"/>
        <v/>
      </c>
      <c r="P893" s="160" t="str">
        <f>IFERROR(IF($F893="","",VLOOKUP($F893,'Data Mercado'!$A$7:$I$300,5,0)),"ND")</f>
      </c>
      <c r="Q893" s="161" t="str">
        <f>IFERROR(IF($E893="","",IF($P893&gt;$E893,($E893/$P893)-1,"")),"")</f>
      </c>
      <c r="R893" s="159" t="str">
        <f t="shared" si="215"/>
        <v/>
      </c>
      <c r="S893" s="160" t="str">
        <f>IFERROR(IF($F893="","",VLOOKUP($F893,'Data Mercado'!$A$7:$I$300,6,0)),"ND")</f>
      </c>
      <c r="T893" s="161" t="str">
        <f>IFERROR(IF($E893="","",IF($S893&gt;$E893,($E893/$S893)-1,"")),"")</f>
      </c>
      <c r="U893" s="159" t="str">
        <f t="shared" si="217"/>
        <v/>
      </c>
      <c r="V893" s="160" t="str">
        <f>IFERROR(IF($F893="","",VLOOKUP($F893,'Data Mercado'!$A$7:$I$300,7,0)),"ND")</f>
      </c>
      <c r="W893" s="161" t="str">
        <f>IFERROR(IF($E893="","",IF($V893&gt;$E893,($E893/$V893)-1,"")),"")</f>
      </c>
      <c r="X893" s="159" t="str">
        <f t="shared" si="219"/>
        <v/>
      </c>
      <c r="Y893" s="160" t="str">
        <f>IFERROR(IF($F893="","",VLOOKUP($F893,'Data Mercado'!$A$7:$I$300,8,0)),"ND")</f>
      </c>
      <c r="Z893" s="161" t="str">
        <f>IFERROR(IF($E893="","",IF($Y893&gt;$E893,($E893/$Y893)-1,"")),"")</f>
      </c>
      <c r="AA893" s="159" t="str">
        <f t="shared" si="221"/>
        <v/>
      </c>
      <c r="AB893" s="160" t="str">
        <f>IFERROR(IF($F893="","",VLOOKUP($F893,'Data Mercado'!$A$7:$I$300,9,0)),"ND")</f>
      </c>
      <c r="AC893" s="161" t="str">
        <f>IFERROR(IF($E893="","",IF($AB893&gt;$E893,($E893/$AB893)-1,"")),"")</f>
      </c>
      <c r="AD893" s="159" t="str">
        <f t="shared" si="223"/>
        <v/>
      </c>
    </row>
    <row r="894" spans="1:30" s="162" customFormat="1" ht="19" customHeight="1">
      <c r="A894" s="164"/>
      <c r="B894" s="165"/>
      <c r="C894" s="143"/>
      <c r="D894" s="143"/>
      <c r="E894" s="196"/>
      <c r="F894" s="160"/>
      <c r="G894" s="160" t="str">
        <f>IFERROR(IF($F894="","",VLOOKUP($F894,'Data Mercado'!$A$7:$I$300,2,0)),"ND")</f>
      </c>
      <c r="H894" s="161" t="str">
        <f>IFERROR(IF($E894="","",IF($G894&gt;$E894,($E894/$G894)-1,"")),"")</f>
      </c>
      <c r="I894" s="159" t="str">
        <f t="shared" si="209"/>
        <v/>
      </c>
      <c r="J894" s="160" t="str">
        <f>IFERROR(IF($F894="","",VLOOKUP($F894,'Data Mercado'!$A$7:$I$300,3,0)),"ND")</f>
      </c>
      <c r="K894" s="161" t="str">
        <f>IFERROR(IF($E894="","",IF($J894&gt;$E894,($E894/$J894)-1,"")),"")</f>
      </c>
      <c r="L894" s="159" t="str">
        <f t="shared" si="211"/>
        <v/>
      </c>
      <c r="M894" s="160" t="str">
        <f>IFERROR(IF($F894="","",VLOOKUP($F894,'Data Mercado'!$A$7:$I$300,4,0)),"ND")</f>
      </c>
      <c r="N894" s="161" t="str">
        <f>IFERROR(IF($E894="","",IF($M894&gt;$E894,($E894/$M894)-1,"")),"")</f>
      </c>
      <c r="O894" s="159" t="str">
        <f t="shared" si="213"/>
        <v/>
      </c>
      <c r="P894" s="160" t="str">
        <f>IFERROR(IF($F894="","",VLOOKUP($F894,'Data Mercado'!$A$7:$I$300,5,0)),"ND")</f>
      </c>
      <c r="Q894" s="161" t="str">
        <f>IFERROR(IF($E894="","",IF($P894&gt;$E894,($E894/$P894)-1,"")),"")</f>
      </c>
      <c r="R894" s="159" t="str">
        <f t="shared" si="215"/>
        <v/>
      </c>
      <c r="S894" s="160" t="str">
        <f>IFERROR(IF($F894="","",VLOOKUP($F894,'Data Mercado'!$A$7:$I$300,6,0)),"ND")</f>
      </c>
      <c r="T894" s="161" t="str">
        <f>IFERROR(IF($E894="","",IF($S894&gt;$E894,($E894/$S894)-1,"")),"")</f>
      </c>
      <c r="U894" s="159" t="str">
        <f t="shared" si="217"/>
        <v/>
      </c>
      <c r="V894" s="160" t="str">
        <f>IFERROR(IF($F894="","",VLOOKUP($F894,'Data Mercado'!$A$7:$I$300,7,0)),"ND")</f>
      </c>
      <c r="W894" s="161" t="str">
        <f>IFERROR(IF($E894="","",IF($V894&gt;$E894,($E894/$V894)-1,"")),"")</f>
      </c>
      <c r="X894" s="159" t="str">
        <f t="shared" si="219"/>
        <v/>
      </c>
      <c r="Y894" s="160" t="str">
        <f>IFERROR(IF($F894="","",VLOOKUP($F894,'Data Mercado'!$A$7:$I$300,8,0)),"ND")</f>
      </c>
      <c r="Z894" s="161" t="str">
        <f>IFERROR(IF($E894="","",IF($Y894&gt;$E894,($E894/$Y894)-1,"")),"")</f>
      </c>
      <c r="AA894" s="159" t="str">
        <f t="shared" si="221"/>
        <v/>
      </c>
      <c r="AB894" s="160" t="str">
        <f>IFERROR(IF($F894="","",VLOOKUP($F894,'Data Mercado'!$A$7:$I$300,9,0)),"ND")</f>
      </c>
      <c r="AC894" s="161" t="str">
        <f>IFERROR(IF($E894="","",IF($AB894&gt;$E894,($E894/$AB894)-1,"")),"")</f>
      </c>
      <c r="AD894" s="159" t="str">
        <f t="shared" si="223"/>
        <v/>
      </c>
    </row>
    <row r="895" spans="1:30" s="162" customFormat="1" ht="19" customHeight="1">
      <c r="A895" s="164"/>
      <c r="B895" s="165"/>
      <c r="C895" s="143"/>
      <c r="D895" s="143"/>
      <c r="E895" s="196"/>
      <c r="F895" s="160"/>
      <c r="G895" s="160" t="str">
        <f>IFERROR(IF($F895="","",VLOOKUP($F895,'Data Mercado'!$A$7:$I$300,2,0)),"ND")</f>
      </c>
      <c r="H895" s="161" t="str">
        <f>IFERROR(IF($E895="","",IF($G895&gt;$E895,($E895/$G895)-1,"")),"")</f>
      </c>
      <c r="I895" s="159" t="str">
        <f t="shared" si="209"/>
        <v/>
      </c>
      <c r="J895" s="160" t="str">
        <f>IFERROR(IF($F895="","",VLOOKUP($F895,'Data Mercado'!$A$7:$I$300,3,0)),"ND")</f>
      </c>
      <c r="K895" s="161" t="str">
        <f>IFERROR(IF($E895="","",IF($J895&gt;$E895,($E895/$J895)-1,"")),"")</f>
      </c>
      <c r="L895" s="159" t="str">
        <f t="shared" si="211"/>
        <v/>
      </c>
      <c r="M895" s="160" t="str">
        <f>IFERROR(IF($F895="","",VLOOKUP($F895,'Data Mercado'!$A$7:$I$300,4,0)),"ND")</f>
      </c>
      <c r="N895" s="161" t="str">
        <f>IFERROR(IF($E895="","",IF($M895&gt;$E895,($E895/$M895)-1,"")),"")</f>
      </c>
      <c r="O895" s="159" t="str">
        <f t="shared" si="213"/>
        <v/>
      </c>
      <c r="P895" s="160" t="str">
        <f>IFERROR(IF($F895="","",VLOOKUP($F895,'Data Mercado'!$A$7:$I$300,5,0)),"ND")</f>
      </c>
      <c r="Q895" s="161" t="str">
        <f>IFERROR(IF($E895="","",IF($P895&gt;$E895,($E895/$P895)-1,"")),"")</f>
      </c>
      <c r="R895" s="159" t="str">
        <f t="shared" si="215"/>
        <v/>
      </c>
      <c r="S895" s="160" t="str">
        <f>IFERROR(IF($F895="","",VLOOKUP($F895,'Data Mercado'!$A$7:$I$300,6,0)),"ND")</f>
      </c>
      <c r="T895" s="161" t="str">
        <f>IFERROR(IF($E895="","",IF($S895&gt;$E895,($E895/$S895)-1,"")),"")</f>
      </c>
      <c r="U895" s="159" t="str">
        <f t="shared" si="217"/>
        <v/>
      </c>
      <c r="V895" s="160" t="str">
        <f>IFERROR(IF($F895="","",VLOOKUP($F895,'Data Mercado'!$A$7:$I$300,7,0)),"ND")</f>
      </c>
      <c r="W895" s="161" t="str">
        <f>IFERROR(IF($E895="","",IF($V895&gt;$E895,($E895/$V895)-1,"")),"")</f>
      </c>
      <c r="X895" s="159" t="str">
        <f t="shared" si="219"/>
        <v/>
      </c>
      <c r="Y895" s="160" t="str">
        <f>IFERROR(IF($F895="","",VLOOKUP($F895,'Data Mercado'!$A$7:$I$300,8,0)),"ND")</f>
      </c>
      <c r="Z895" s="161" t="str">
        <f>IFERROR(IF($E895="","",IF($Y895&gt;$E895,($E895/$Y895)-1,"")),"")</f>
      </c>
      <c r="AA895" s="159" t="str">
        <f t="shared" si="221"/>
        <v/>
      </c>
      <c r="AB895" s="160" t="str">
        <f>IFERROR(IF($F895="","",VLOOKUP($F895,'Data Mercado'!$A$7:$I$300,9,0)),"ND")</f>
      </c>
      <c r="AC895" s="161" t="str">
        <f>IFERROR(IF($E895="","",IF($AB895&gt;$E895,($E895/$AB895)-1,"")),"")</f>
      </c>
      <c r="AD895" s="159" t="str">
        <f t="shared" si="223"/>
        <v/>
      </c>
    </row>
    <row r="896" spans="1:30" s="162" customFormat="1" ht="19" customHeight="1">
      <c r="A896" s="164"/>
      <c r="B896" s="165"/>
      <c r="C896" s="143"/>
      <c r="D896" s="143"/>
      <c r="E896" s="196"/>
      <c r="F896" s="160"/>
      <c r="G896" s="160" t="str">
        <f>IFERROR(IF($F896="","",VLOOKUP($F896,'Data Mercado'!$A$7:$I$300,2,0)),"ND")</f>
      </c>
      <c r="H896" s="161" t="str">
        <f>IFERROR(IF($E896="","",IF($G896&gt;$E896,($E896/$G896)-1,"")),"")</f>
      </c>
      <c r="I896" s="159" t="str">
        <f t="shared" si="209"/>
        <v/>
      </c>
      <c r="J896" s="160" t="str">
        <f>IFERROR(IF($F896="","",VLOOKUP($F896,'Data Mercado'!$A$7:$I$300,3,0)),"ND")</f>
      </c>
      <c r="K896" s="161" t="str">
        <f>IFERROR(IF($E896="","",IF($J896&gt;$E896,($E896/$J896)-1,"")),"")</f>
      </c>
      <c r="L896" s="159" t="str">
        <f t="shared" si="211"/>
        <v/>
      </c>
      <c r="M896" s="160" t="str">
        <f>IFERROR(IF($F896="","",VLOOKUP($F896,'Data Mercado'!$A$7:$I$300,4,0)),"ND")</f>
      </c>
      <c r="N896" s="161" t="str">
        <f>IFERROR(IF($E896="","",IF($M896&gt;$E896,($E896/$M896)-1,"")),"")</f>
      </c>
      <c r="O896" s="159" t="str">
        <f t="shared" si="213"/>
        <v/>
      </c>
      <c r="P896" s="160" t="str">
        <f>IFERROR(IF($F896="","",VLOOKUP($F896,'Data Mercado'!$A$7:$I$300,5,0)),"ND")</f>
      </c>
      <c r="Q896" s="161" t="str">
        <f>IFERROR(IF($E896="","",IF($P896&gt;$E896,($E896/$P896)-1,"")),"")</f>
      </c>
      <c r="R896" s="159" t="str">
        <f t="shared" si="215"/>
        <v/>
      </c>
      <c r="S896" s="160" t="str">
        <f>IFERROR(IF($F896="","",VLOOKUP($F896,'Data Mercado'!$A$7:$I$300,6,0)),"ND")</f>
      </c>
      <c r="T896" s="161" t="str">
        <f>IFERROR(IF($E896="","",IF($S896&gt;$E896,($E896/$S896)-1,"")),"")</f>
      </c>
      <c r="U896" s="159" t="str">
        <f t="shared" si="217"/>
        <v/>
      </c>
      <c r="V896" s="160" t="str">
        <f>IFERROR(IF($F896="","",VLOOKUP($F896,'Data Mercado'!$A$7:$I$300,7,0)),"ND")</f>
      </c>
      <c r="W896" s="161" t="str">
        <f>IFERROR(IF($E896="","",IF($V896&gt;$E896,($E896/$V896)-1,"")),"")</f>
      </c>
      <c r="X896" s="159" t="str">
        <f t="shared" si="219"/>
        <v/>
      </c>
      <c r="Y896" s="160" t="str">
        <f>IFERROR(IF($F896="","",VLOOKUP($F896,'Data Mercado'!$A$7:$I$300,8,0)),"ND")</f>
      </c>
      <c r="Z896" s="161" t="str">
        <f>IFERROR(IF($E896="","",IF($Y896&gt;$E896,($E896/$Y896)-1,"")),"")</f>
      </c>
      <c r="AA896" s="159" t="str">
        <f t="shared" si="221"/>
        <v/>
      </c>
      <c r="AB896" s="160" t="str">
        <f>IFERROR(IF($F896="","",VLOOKUP($F896,'Data Mercado'!$A$7:$I$300,9,0)),"ND")</f>
      </c>
      <c r="AC896" s="161" t="str">
        <f>IFERROR(IF($E896="","",IF($AB896&gt;$E896,($E896/$AB896)-1,"")),"")</f>
      </c>
      <c r="AD896" s="159" t="str">
        <f t="shared" si="223"/>
        <v/>
      </c>
    </row>
    <row r="897" spans="1:30" s="162" customFormat="1" ht="19" customHeight="1">
      <c r="A897" s="164"/>
      <c r="B897" s="165"/>
      <c r="C897" s="143"/>
      <c r="D897" s="143"/>
      <c r="E897" s="196"/>
      <c r="F897" s="160"/>
      <c r="G897" s="160" t="str">
        <f>IFERROR(IF($F897="","",VLOOKUP($F897,'Data Mercado'!$A$7:$I$300,2,0)),"ND")</f>
      </c>
      <c r="H897" s="161" t="str">
        <f>IFERROR(IF($E897="","",IF($G897&gt;$E897,($E897/$G897)-1,"")),"")</f>
      </c>
      <c r="I897" s="159" t="str">
        <f t="shared" si="209"/>
        <v/>
      </c>
      <c r="J897" s="160" t="str">
        <f>IFERROR(IF($F897="","",VLOOKUP($F897,'Data Mercado'!$A$7:$I$300,3,0)),"ND")</f>
      </c>
      <c r="K897" s="161" t="str">
        <f>IFERROR(IF($E897="","",IF($J897&gt;$E897,($E897/$J897)-1,"")),"")</f>
      </c>
      <c r="L897" s="159" t="str">
        <f t="shared" si="211"/>
        <v/>
      </c>
      <c r="M897" s="160" t="str">
        <f>IFERROR(IF($F897="","",VLOOKUP($F897,'Data Mercado'!$A$7:$I$300,4,0)),"ND")</f>
      </c>
      <c r="N897" s="161" t="str">
        <f>IFERROR(IF($E897="","",IF($M897&gt;$E897,($E897/$M897)-1,"")),"")</f>
      </c>
      <c r="O897" s="159" t="str">
        <f t="shared" si="213"/>
        <v/>
      </c>
      <c r="P897" s="160" t="str">
        <f>IFERROR(IF($F897="","",VLOOKUP($F897,'Data Mercado'!$A$7:$I$300,5,0)),"ND")</f>
      </c>
      <c r="Q897" s="161" t="str">
        <f>IFERROR(IF($E897="","",IF($P897&gt;$E897,($E897/$P897)-1,"")),"")</f>
      </c>
      <c r="R897" s="159" t="str">
        <f t="shared" si="215"/>
        <v/>
      </c>
      <c r="S897" s="160" t="str">
        <f>IFERROR(IF($F897="","",VLOOKUP($F897,'Data Mercado'!$A$7:$I$300,6,0)),"ND")</f>
      </c>
      <c r="T897" s="161" t="str">
        <f>IFERROR(IF($E897="","",IF($S897&gt;$E897,($E897/$S897)-1,"")),"")</f>
      </c>
      <c r="U897" s="159" t="str">
        <f t="shared" si="217"/>
        <v/>
      </c>
      <c r="V897" s="160" t="str">
        <f>IFERROR(IF($F897="","",VLOOKUP($F897,'Data Mercado'!$A$7:$I$300,7,0)),"ND")</f>
      </c>
      <c r="W897" s="161" t="str">
        <f>IFERROR(IF($E897="","",IF($V897&gt;$E897,($E897/$V897)-1,"")),"")</f>
      </c>
      <c r="X897" s="159" t="str">
        <f t="shared" si="219"/>
        <v/>
      </c>
      <c r="Y897" s="160" t="str">
        <f>IFERROR(IF($F897="","",VLOOKUP($F897,'Data Mercado'!$A$7:$I$300,8,0)),"ND")</f>
      </c>
      <c r="Z897" s="161" t="str">
        <f>IFERROR(IF($E897="","",IF($Y897&gt;$E897,($E897/$Y897)-1,"")),"")</f>
      </c>
      <c r="AA897" s="159" t="str">
        <f t="shared" si="221"/>
        <v/>
      </c>
      <c r="AB897" s="160" t="str">
        <f>IFERROR(IF($F897="","",VLOOKUP($F897,'Data Mercado'!$A$7:$I$300,9,0)),"ND")</f>
      </c>
      <c r="AC897" s="161" t="str">
        <f>IFERROR(IF($E897="","",IF($AB897&gt;$E897,($E897/$AB897)-1,"")),"")</f>
      </c>
      <c r="AD897" s="159" t="str">
        <f t="shared" si="223"/>
        <v/>
      </c>
    </row>
    <row r="898" spans="1:30" s="162" customFormat="1" ht="19" customHeight="1">
      <c r="A898" s="164"/>
      <c r="B898" s="165"/>
      <c r="C898" s="143"/>
      <c r="D898" s="143"/>
      <c r="E898" s="196"/>
      <c r="F898" s="160"/>
      <c r="G898" s="160" t="str">
        <f>IFERROR(IF($F898="","",VLOOKUP($F898,'Data Mercado'!$A$7:$I$300,2,0)),"ND")</f>
      </c>
      <c r="H898" s="161" t="str">
        <f>IFERROR(IF($E898="","",IF($G898&gt;$E898,($E898/$G898)-1,"")),"")</f>
      </c>
      <c r="I898" s="159" t="str">
        <f t="shared" si="209"/>
        <v/>
      </c>
      <c r="J898" s="160" t="str">
        <f>IFERROR(IF($F898="","",VLOOKUP($F898,'Data Mercado'!$A$7:$I$300,3,0)),"ND")</f>
      </c>
      <c r="K898" s="161" t="str">
        <f>IFERROR(IF($E898="","",IF($J898&gt;$E898,($E898/$J898)-1,"")),"")</f>
      </c>
      <c r="L898" s="159" t="str">
        <f t="shared" si="211"/>
        <v/>
      </c>
      <c r="M898" s="160" t="str">
        <f>IFERROR(IF($F898="","",VLOOKUP($F898,'Data Mercado'!$A$7:$I$300,4,0)),"ND")</f>
      </c>
      <c r="N898" s="161" t="str">
        <f>IFERROR(IF($E898="","",IF($M898&gt;$E898,($E898/$M898)-1,"")),"")</f>
      </c>
      <c r="O898" s="159" t="str">
        <f t="shared" si="213"/>
        <v/>
      </c>
      <c r="P898" s="160" t="str">
        <f>IFERROR(IF($F898="","",VLOOKUP($F898,'Data Mercado'!$A$7:$I$300,5,0)),"ND")</f>
      </c>
      <c r="Q898" s="161" t="str">
        <f>IFERROR(IF($E898="","",IF($P898&gt;$E898,($E898/$P898)-1,"")),"")</f>
      </c>
      <c r="R898" s="159" t="str">
        <f t="shared" si="215"/>
        <v/>
      </c>
      <c r="S898" s="160" t="str">
        <f>IFERROR(IF($F898="","",VLOOKUP($F898,'Data Mercado'!$A$7:$I$300,6,0)),"ND")</f>
      </c>
      <c r="T898" s="161" t="str">
        <f>IFERROR(IF($E898="","",IF($S898&gt;$E898,($E898/$S898)-1,"")),"")</f>
      </c>
      <c r="U898" s="159" t="str">
        <f t="shared" si="217"/>
        <v/>
      </c>
      <c r="V898" s="160" t="str">
        <f>IFERROR(IF($F898="","",VLOOKUP($F898,'Data Mercado'!$A$7:$I$300,7,0)),"ND")</f>
      </c>
      <c r="W898" s="161" t="str">
        <f>IFERROR(IF($E898="","",IF($V898&gt;$E898,($E898/$V898)-1,"")),"")</f>
      </c>
      <c r="X898" s="159" t="str">
        <f t="shared" si="219"/>
        <v/>
      </c>
      <c r="Y898" s="160" t="str">
        <f>IFERROR(IF($F898="","",VLOOKUP($F898,'Data Mercado'!$A$7:$I$300,8,0)),"ND")</f>
      </c>
      <c r="Z898" s="161" t="str">
        <f>IFERROR(IF($E898="","",IF($Y898&gt;$E898,($E898/$Y898)-1,"")),"")</f>
      </c>
      <c r="AA898" s="159" t="str">
        <f t="shared" si="221"/>
        <v/>
      </c>
      <c r="AB898" s="160" t="str">
        <f>IFERROR(IF($F898="","",VLOOKUP($F898,'Data Mercado'!$A$7:$I$300,9,0)),"ND")</f>
      </c>
      <c r="AC898" s="161" t="str">
        <f>IFERROR(IF($E898="","",IF($AB898&gt;$E898,($E898/$AB898)-1,"")),"")</f>
      </c>
      <c r="AD898" s="159" t="str">
        <f t="shared" si="223"/>
        <v/>
      </c>
    </row>
    <row r="899" spans="1:30" s="162" customFormat="1" ht="19" customHeight="1">
      <c r="A899" s="164"/>
      <c r="B899" s="165"/>
      <c r="C899" s="143"/>
      <c r="D899" s="143"/>
      <c r="E899" s="196"/>
      <c r="F899" s="160"/>
      <c r="G899" s="160" t="str">
        <f>IFERROR(IF($F899="","",VLOOKUP($F899,'Data Mercado'!$A$7:$I$300,2,0)),"ND")</f>
      </c>
      <c r="H899" s="161" t="str">
        <f>IFERROR(IF($E899="","",IF($G899&gt;$E899,($E899/$G899)-1,"")),"")</f>
      </c>
      <c r="I899" s="159" t="str">
        <f t="shared" si="209"/>
        <v/>
      </c>
      <c r="J899" s="160" t="str">
        <f>IFERROR(IF($F899="","",VLOOKUP($F899,'Data Mercado'!$A$7:$I$300,3,0)),"ND")</f>
      </c>
      <c r="K899" s="161" t="str">
        <f>IFERROR(IF($E899="","",IF($J899&gt;$E899,($E899/$J899)-1,"")),"")</f>
      </c>
      <c r="L899" s="159" t="str">
        <f t="shared" si="211"/>
        <v/>
      </c>
      <c r="M899" s="160" t="str">
        <f>IFERROR(IF($F899="","",VLOOKUP($F899,'Data Mercado'!$A$7:$I$300,4,0)),"ND")</f>
      </c>
      <c r="N899" s="161" t="str">
        <f>IFERROR(IF($E899="","",IF($M899&gt;$E899,($E899/$M899)-1,"")),"")</f>
      </c>
      <c r="O899" s="159" t="str">
        <f t="shared" si="213"/>
        <v/>
      </c>
      <c r="P899" s="160" t="str">
        <f>IFERROR(IF($F899="","",VLOOKUP($F899,'Data Mercado'!$A$7:$I$300,5,0)),"ND")</f>
      </c>
      <c r="Q899" s="161" t="str">
        <f>IFERROR(IF($E899="","",IF($P899&gt;$E899,($E899/$P899)-1,"")),"")</f>
      </c>
      <c r="R899" s="159" t="str">
        <f t="shared" si="215"/>
        <v/>
      </c>
      <c r="S899" s="160" t="str">
        <f>IFERROR(IF($F899="","",VLOOKUP($F899,'Data Mercado'!$A$7:$I$300,6,0)),"ND")</f>
      </c>
      <c r="T899" s="161" t="str">
        <f>IFERROR(IF($E899="","",IF($S899&gt;$E899,($E899/$S899)-1,"")),"")</f>
      </c>
      <c r="U899" s="159" t="str">
        <f t="shared" si="217"/>
        <v/>
      </c>
      <c r="V899" s="160" t="str">
        <f>IFERROR(IF($F899="","",VLOOKUP($F899,'Data Mercado'!$A$7:$I$300,7,0)),"ND")</f>
      </c>
      <c r="W899" s="161" t="str">
        <f>IFERROR(IF($E899="","",IF($V899&gt;$E899,($E899/$V899)-1,"")),"")</f>
      </c>
      <c r="X899" s="159" t="str">
        <f t="shared" si="219"/>
        <v/>
      </c>
      <c r="Y899" s="160" t="str">
        <f>IFERROR(IF($F899="","",VLOOKUP($F899,'Data Mercado'!$A$7:$I$300,8,0)),"ND")</f>
      </c>
      <c r="Z899" s="161" t="str">
        <f>IFERROR(IF($E899="","",IF($Y899&gt;$E899,($E899/$Y899)-1,"")),"")</f>
      </c>
      <c r="AA899" s="159" t="str">
        <f t="shared" si="221"/>
        <v/>
      </c>
      <c r="AB899" s="160" t="str">
        <f>IFERROR(IF($F899="","",VLOOKUP($F899,'Data Mercado'!$A$7:$I$300,9,0)),"ND")</f>
      </c>
      <c r="AC899" s="161" t="str">
        <f>IFERROR(IF($E899="","",IF($AB899&gt;$E899,($E899/$AB899)-1,"")),"")</f>
      </c>
      <c r="AD899" s="159" t="str">
        <f t="shared" si="223"/>
        <v/>
      </c>
    </row>
    <row r="900" spans="1:30" s="162" customFormat="1" ht="19" customHeight="1">
      <c r="A900" s="164"/>
      <c r="B900" s="165"/>
      <c r="C900" s="143"/>
      <c r="D900" s="143"/>
      <c r="E900" s="196"/>
      <c r="F900" s="160"/>
      <c r="G900" s="160" t="str">
        <f>IFERROR(IF($F900="","",VLOOKUP($F900,'Data Mercado'!$A$7:$I$300,2,0)),"ND")</f>
      </c>
      <c r="H900" s="161" t="str">
        <f>IFERROR(IF($E900="","",IF($G900&gt;$E900,($E900/$G900)-1,"")),"")</f>
      </c>
      <c r="I900" s="159" t="str">
        <f t="shared" si="209"/>
        <v/>
      </c>
      <c r="J900" s="160" t="str">
        <f>IFERROR(IF($F900="","",VLOOKUP($F900,'Data Mercado'!$A$7:$I$300,3,0)),"ND")</f>
      </c>
      <c r="K900" s="161" t="str">
        <f>IFERROR(IF($E900="","",IF($J900&gt;$E900,($E900/$J900)-1,"")),"")</f>
      </c>
      <c r="L900" s="159" t="str">
        <f t="shared" si="211"/>
        <v/>
      </c>
      <c r="M900" s="160" t="str">
        <f>IFERROR(IF($F900="","",VLOOKUP($F900,'Data Mercado'!$A$7:$I$300,4,0)),"ND")</f>
      </c>
      <c r="N900" s="161" t="str">
        <f>IFERROR(IF($E900="","",IF($M900&gt;$E900,($E900/$M900)-1,"")),"")</f>
      </c>
      <c r="O900" s="159" t="str">
        <f t="shared" si="213"/>
        <v/>
      </c>
      <c r="P900" s="160" t="str">
        <f>IFERROR(IF($F900="","",VLOOKUP($F900,'Data Mercado'!$A$7:$I$300,5,0)),"ND")</f>
      </c>
      <c r="Q900" s="161" t="str">
        <f>IFERROR(IF($E900="","",IF($P900&gt;$E900,($E900/$P900)-1,"")),"")</f>
      </c>
      <c r="R900" s="159" t="str">
        <f t="shared" si="215"/>
        <v/>
      </c>
      <c r="S900" s="160" t="str">
        <f>IFERROR(IF($F900="","",VLOOKUP($F900,'Data Mercado'!$A$7:$I$300,6,0)),"ND")</f>
      </c>
      <c r="T900" s="161" t="str">
        <f>IFERROR(IF($E900="","",IF($S900&gt;$E900,($E900/$S900)-1,"")),"")</f>
      </c>
      <c r="U900" s="159" t="str">
        <f t="shared" si="217"/>
        <v/>
      </c>
      <c r="V900" s="160" t="str">
        <f>IFERROR(IF($F900="","",VLOOKUP($F900,'Data Mercado'!$A$7:$I$300,7,0)),"ND")</f>
      </c>
      <c r="W900" s="161" t="str">
        <f>IFERROR(IF($E900="","",IF($V900&gt;$E900,($E900/$V900)-1,"")),"")</f>
      </c>
      <c r="X900" s="159" t="str">
        <f t="shared" si="219"/>
        <v/>
      </c>
      <c r="Y900" s="160" t="str">
        <f>IFERROR(IF($F900="","",VLOOKUP($F900,'Data Mercado'!$A$7:$I$300,8,0)),"ND")</f>
      </c>
      <c r="Z900" s="161" t="str">
        <f>IFERROR(IF($E900="","",IF($Y900&gt;$E900,($E900/$Y900)-1,"")),"")</f>
      </c>
      <c r="AA900" s="159" t="str">
        <f t="shared" si="221"/>
        <v/>
      </c>
      <c r="AB900" s="160" t="str">
        <f>IFERROR(IF($F900="","",VLOOKUP($F900,'Data Mercado'!$A$7:$I$300,9,0)),"ND")</f>
      </c>
      <c r="AC900" s="161" t="str">
        <f>IFERROR(IF($E900="","",IF($AB900&gt;$E900,($E900/$AB900)-1,"")),"")</f>
      </c>
      <c r="AD900" s="159" t="str">
        <f t="shared" si="223"/>
        <v/>
      </c>
    </row>
    <row r="901" spans="1:30" s="162" customFormat="1" ht="19" customHeight="1">
      <c r="A901" s="164"/>
      <c r="B901" s="165"/>
      <c r="C901" s="143"/>
      <c r="D901" s="143"/>
      <c r="E901" s="196"/>
      <c r="F901" s="160"/>
      <c r="G901" s="160" t="str">
        <f>IFERROR(IF($F901="","",VLOOKUP($F901,'Data Mercado'!$A$7:$I$300,2,0)),"ND")</f>
      </c>
      <c r="H901" s="161" t="str">
        <f>IFERROR(IF($E901="","",IF($G901&gt;$E901,($E901/$G901)-1,"")),"")</f>
      </c>
      <c r="I901" s="159" t="str">
        <f t="shared" si="209"/>
        <v/>
      </c>
      <c r="J901" s="160" t="str">
        <f>IFERROR(IF($F901="","",VLOOKUP($F901,'Data Mercado'!$A$7:$I$300,3,0)),"ND")</f>
      </c>
      <c r="K901" s="161" t="str">
        <f>IFERROR(IF($E901="","",IF($J901&gt;$E901,($E901/$J901)-1,"")),"")</f>
      </c>
      <c r="L901" s="159" t="str">
        <f t="shared" si="211"/>
        <v/>
      </c>
      <c r="M901" s="160" t="str">
        <f>IFERROR(IF($F901="","",VLOOKUP($F901,'Data Mercado'!$A$7:$I$300,4,0)),"ND")</f>
      </c>
      <c r="N901" s="161" t="str">
        <f>IFERROR(IF($E901="","",IF($M901&gt;$E901,($E901/$M901)-1,"")),"")</f>
      </c>
      <c r="O901" s="159" t="str">
        <f t="shared" si="213"/>
        <v/>
      </c>
      <c r="P901" s="160" t="str">
        <f>IFERROR(IF($F901="","",VLOOKUP($F901,'Data Mercado'!$A$7:$I$300,5,0)),"ND")</f>
      </c>
      <c r="Q901" s="161" t="str">
        <f>IFERROR(IF($E901="","",IF($P901&gt;$E901,($E901/$P901)-1,"")),"")</f>
      </c>
      <c r="R901" s="159" t="str">
        <f t="shared" si="215"/>
        <v/>
      </c>
      <c r="S901" s="160" t="str">
        <f>IFERROR(IF($F901="","",VLOOKUP($F901,'Data Mercado'!$A$7:$I$300,6,0)),"ND")</f>
      </c>
      <c r="T901" s="161" t="str">
        <f>IFERROR(IF($E901="","",IF($S901&gt;$E901,($E901/$S901)-1,"")),"")</f>
      </c>
      <c r="U901" s="159" t="str">
        <f t="shared" si="217"/>
        <v/>
      </c>
      <c r="V901" s="160" t="str">
        <f>IFERROR(IF($F901="","",VLOOKUP($F901,'Data Mercado'!$A$7:$I$300,7,0)),"ND")</f>
      </c>
      <c r="W901" s="161" t="str">
        <f>IFERROR(IF($E901="","",IF($V901&gt;$E901,($E901/$V901)-1,"")),"")</f>
      </c>
      <c r="X901" s="159" t="str">
        <f t="shared" si="219"/>
        <v/>
      </c>
      <c r="Y901" s="160" t="str">
        <f>IFERROR(IF($F901="","",VLOOKUP($F901,'Data Mercado'!$A$7:$I$300,8,0)),"ND")</f>
      </c>
      <c r="Z901" s="161" t="str">
        <f>IFERROR(IF($E901="","",IF($Y901&gt;$E901,($E901/$Y901)-1,"")),"")</f>
      </c>
      <c r="AA901" s="159" t="str">
        <f t="shared" si="221"/>
        <v/>
      </c>
      <c r="AB901" s="160" t="str">
        <f>IFERROR(IF($F901="","",VLOOKUP($F901,'Data Mercado'!$A$7:$I$300,9,0)),"ND")</f>
      </c>
      <c r="AC901" s="161" t="str">
        <f>IFERROR(IF($E901="","",IF($AB901&gt;$E901,($E901/$AB901)-1,"")),"")</f>
      </c>
      <c r="AD901" s="159" t="str">
        <f t="shared" si="223"/>
        <v/>
      </c>
    </row>
    <row r="902" spans="1:30" s="162" customFormat="1" ht="19" customHeight="1">
      <c r="A902" s="164"/>
      <c r="B902" s="165"/>
      <c r="C902" s="143"/>
      <c r="D902" s="143"/>
      <c r="E902" s="196"/>
      <c r="F902" s="160"/>
      <c r="G902" s="160" t="str">
        <f>IFERROR(IF($F902="","",VLOOKUP($F902,'Data Mercado'!$A$7:$I$300,2,0)),"ND")</f>
      </c>
      <c r="H902" s="161" t="str">
        <f>IFERROR(IF($E902="","",IF($G902&gt;$E902,($E902/$G902)-1,"")),"")</f>
      </c>
      <c r="I902" s="159" t="str">
        <f t="shared" si="209"/>
        <v/>
      </c>
      <c r="J902" s="160" t="str">
        <f>IFERROR(IF($F902="","",VLOOKUP($F902,'Data Mercado'!$A$7:$I$300,3,0)),"ND")</f>
      </c>
      <c r="K902" s="161" t="str">
        <f>IFERROR(IF($E902="","",IF($J902&gt;$E902,($E902/$J902)-1,"")),"")</f>
      </c>
      <c r="L902" s="159" t="str">
        <f t="shared" si="211"/>
        <v/>
      </c>
      <c r="M902" s="160" t="str">
        <f>IFERROR(IF($F902="","",VLOOKUP($F902,'Data Mercado'!$A$7:$I$300,4,0)),"ND")</f>
      </c>
      <c r="N902" s="161" t="str">
        <f>IFERROR(IF($E902="","",IF($M902&gt;$E902,($E902/$M902)-1,"")),"")</f>
      </c>
      <c r="O902" s="159" t="str">
        <f t="shared" si="213"/>
        <v/>
      </c>
      <c r="P902" s="160" t="str">
        <f>IFERROR(IF($F902="","",VLOOKUP($F902,'Data Mercado'!$A$7:$I$300,5,0)),"ND")</f>
      </c>
      <c r="Q902" s="161" t="str">
        <f>IFERROR(IF($E902="","",IF($P902&gt;$E902,($E902/$P902)-1,"")),"")</f>
      </c>
      <c r="R902" s="159" t="str">
        <f t="shared" si="215"/>
        <v/>
      </c>
      <c r="S902" s="160" t="str">
        <f>IFERROR(IF($F902="","",VLOOKUP($F902,'Data Mercado'!$A$7:$I$300,6,0)),"ND")</f>
      </c>
      <c r="T902" s="161" t="str">
        <f>IFERROR(IF($E902="","",IF($S902&gt;$E902,($E902/$S902)-1,"")),"")</f>
      </c>
      <c r="U902" s="159" t="str">
        <f t="shared" si="217"/>
        <v/>
      </c>
      <c r="V902" s="160" t="str">
        <f>IFERROR(IF($F902="","",VLOOKUP($F902,'Data Mercado'!$A$7:$I$300,7,0)),"ND")</f>
      </c>
      <c r="W902" s="161" t="str">
        <f>IFERROR(IF($E902="","",IF($V902&gt;$E902,($E902/$V902)-1,"")),"")</f>
      </c>
      <c r="X902" s="159" t="str">
        <f t="shared" si="219"/>
        <v/>
      </c>
      <c r="Y902" s="160" t="str">
        <f>IFERROR(IF($F902="","",VLOOKUP($F902,'Data Mercado'!$A$7:$I$300,8,0)),"ND")</f>
      </c>
      <c r="Z902" s="161" t="str">
        <f>IFERROR(IF($E902="","",IF($Y902&gt;$E902,($E902/$Y902)-1,"")),"")</f>
      </c>
      <c r="AA902" s="159" t="str">
        <f t="shared" si="221"/>
        <v/>
      </c>
      <c r="AB902" s="160" t="str">
        <f>IFERROR(IF($F902="","",VLOOKUP($F902,'Data Mercado'!$A$7:$I$300,9,0)),"ND")</f>
      </c>
      <c r="AC902" s="161" t="str">
        <f>IFERROR(IF($E902="","",IF($AB902&gt;$E902,($E902/$AB902)-1,"")),"")</f>
      </c>
      <c r="AD902" s="159" t="str">
        <f t="shared" si="223"/>
        <v/>
      </c>
    </row>
    <row r="903" spans="1:30" s="162" customFormat="1" ht="19" customHeight="1">
      <c r="A903" s="164"/>
      <c r="B903" s="165"/>
      <c r="C903" s="143"/>
      <c r="D903" s="143"/>
      <c r="E903" s="196"/>
      <c r="F903" s="160"/>
      <c r="G903" s="160" t="str">
        <f>IFERROR(IF($F903="","",VLOOKUP($F903,'Data Mercado'!$A$7:$I$300,2,0)),"ND")</f>
      </c>
      <c r="H903" s="161" t="str">
        <f>IFERROR(IF($E903="","",IF($G903&gt;$E903,($E903/$G903)-1,"")),"")</f>
      </c>
      <c r="I903" s="159" t="str">
        <f t="shared" si="209"/>
        <v/>
      </c>
      <c r="J903" s="160" t="str">
        <f>IFERROR(IF($F903="","",VLOOKUP($F903,'Data Mercado'!$A$7:$I$300,3,0)),"ND")</f>
      </c>
      <c r="K903" s="161" t="str">
        <f>IFERROR(IF($E903="","",IF($J903&gt;$E903,($E903/$J903)-1,"")),"")</f>
      </c>
      <c r="L903" s="159" t="str">
        <f t="shared" si="211"/>
        <v/>
      </c>
      <c r="M903" s="160" t="str">
        <f>IFERROR(IF($F903="","",VLOOKUP($F903,'Data Mercado'!$A$7:$I$300,4,0)),"ND")</f>
      </c>
      <c r="N903" s="161" t="str">
        <f>IFERROR(IF($E903="","",IF($M903&gt;$E903,($E903/$M903)-1,"")),"")</f>
      </c>
      <c r="O903" s="159" t="str">
        <f t="shared" si="213"/>
        <v/>
      </c>
      <c r="P903" s="160" t="str">
        <f>IFERROR(IF($F903="","",VLOOKUP($F903,'Data Mercado'!$A$7:$I$300,5,0)),"ND")</f>
      </c>
      <c r="Q903" s="161" t="str">
        <f>IFERROR(IF($E903="","",IF($P903&gt;$E903,($E903/$P903)-1,"")),"")</f>
      </c>
      <c r="R903" s="159" t="str">
        <f t="shared" si="215"/>
        <v/>
      </c>
      <c r="S903" s="160" t="str">
        <f>IFERROR(IF($F903="","",VLOOKUP($F903,'Data Mercado'!$A$7:$I$300,6,0)),"ND")</f>
      </c>
      <c r="T903" s="161" t="str">
        <f>IFERROR(IF($E903="","",IF($S903&gt;$E903,($E903/$S903)-1,"")),"")</f>
      </c>
      <c r="U903" s="159" t="str">
        <f t="shared" si="217"/>
        <v/>
      </c>
      <c r="V903" s="160" t="str">
        <f>IFERROR(IF($F903="","",VLOOKUP($F903,'Data Mercado'!$A$7:$I$300,7,0)),"ND")</f>
      </c>
      <c r="W903" s="161" t="str">
        <f>IFERROR(IF($E903="","",IF($V903&gt;$E903,($E903/$V903)-1,"")),"")</f>
      </c>
      <c r="X903" s="159" t="str">
        <f t="shared" si="219"/>
        <v/>
      </c>
      <c r="Y903" s="160" t="str">
        <f>IFERROR(IF($F903="","",VLOOKUP($F903,'Data Mercado'!$A$7:$I$300,8,0)),"ND")</f>
      </c>
      <c r="Z903" s="161" t="str">
        <f>IFERROR(IF($E903="","",IF($Y903&gt;$E903,($E903/$Y903)-1,"")),"")</f>
      </c>
      <c r="AA903" s="159" t="str">
        <f t="shared" si="221"/>
        <v/>
      </c>
      <c r="AB903" s="160" t="str">
        <f>IFERROR(IF($F903="","",VLOOKUP($F903,'Data Mercado'!$A$7:$I$300,9,0)),"ND")</f>
      </c>
      <c r="AC903" s="161" t="str">
        <f>IFERROR(IF($E903="","",IF($AB903&gt;$E903,($E903/$AB903)-1,"")),"")</f>
      </c>
      <c r="AD903" s="159" t="str">
        <f t="shared" si="223"/>
        <v/>
      </c>
    </row>
    <row r="904" spans="1:30" s="162" customFormat="1" ht="19" customHeight="1">
      <c r="A904" s="164"/>
      <c r="B904" s="165"/>
      <c r="C904" s="143"/>
      <c r="D904" s="143"/>
      <c r="E904" s="196"/>
      <c r="F904" s="160"/>
      <c r="G904" s="160" t="str">
        <f>IFERROR(IF($F904="","",VLOOKUP($F904,'Data Mercado'!$A$7:$I$300,2,0)),"ND")</f>
      </c>
      <c r="H904" s="161" t="str">
        <f>IFERROR(IF($E904="","",IF($G904&gt;$E904,($E904/$G904)-1,"")),"")</f>
      </c>
      <c r="I904" s="159" t="str">
        <f t="shared" si="209"/>
        <v/>
      </c>
      <c r="J904" s="160" t="str">
        <f>IFERROR(IF($F904="","",VLOOKUP($F904,'Data Mercado'!$A$7:$I$300,3,0)),"ND")</f>
      </c>
      <c r="K904" s="161" t="str">
        <f>IFERROR(IF($E904="","",IF($J904&gt;$E904,($E904/$J904)-1,"")),"")</f>
      </c>
      <c r="L904" s="159" t="str">
        <f t="shared" si="211"/>
        <v/>
      </c>
      <c r="M904" s="160" t="str">
        <f>IFERROR(IF($F904="","",VLOOKUP($F904,'Data Mercado'!$A$7:$I$300,4,0)),"ND")</f>
      </c>
      <c r="N904" s="161" t="str">
        <f>IFERROR(IF($E904="","",IF($M904&gt;$E904,($E904/$M904)-1,"")),"")</f>
      </c>
      <c r="O904" s="159" t="str">
        <f t="shared" si="213"/>
        <v/>
      </c>
      <c r="P904" s="160" t="str">
        <f>IFERROR(IF($F904="","",VLOOKUP($F904,'Data Mercado'!$A$7:$I$300,5,0)),"ND")</f>
      </c>
      <c r="Q904" s="161" t="str">
        <f>IFERROR(IF($E904="","",IF($P904&gt;$E904,($E904/$P904)-1,"")),"")</f>
      </c>
      <c r="R904" s="159" t="str">
        <f t="shared" si="215"/>
        <v/>
      </c>
      <c r="S904" s="160" t="str">
        <f>IFERROR(IF($F904="","",VLOOKUP($F904,'Data Mercado'!$A$7:$I$300,6,0)),"ND")</f>
      </c>
      <c r="T904" s="161" t="str">
        <f>IFERROR(IF($E904="","",IF($S904&gt;$E904,($E904/$S904)-1,"")),"")</f>
      </c>
      <c r="U904" s="159" t="str">
        <f t="shared" si="217"/>
        <v/>
      </c>
      <c r="V904" s="160" t="str">
        <f>IFERROR(IF($F904="","",VLOOKUP($F904,'Data Mercado'!$A$7:$I$300,7,0)),"ND")</f>
      </c>
      <c r="W904" s="161" t="str">
        <f>IFERROR(IF($E904="","",IF($V904&gt;$E904,($E904/$V904)-1,"")),"")</f>
      </c>
      <c r="X904" s="159" t="str">
        <f t="shared" si="219"/>
        <v/>
      </c>
      <c r="Y904" s="160" t="str">
        <f>IFERROR(IF($F904="","",VLOOKUP($F904,'Data Mercado'!$A$7:$I$300,8,0)),"ND")</f>
      </c>
      <c r="Z904" s="161" t="str">
        <f>IFERROR(IF($E904="","",IF($Y904&gt;$E904,($E904/$Y904)-1,"")),"")</f>
      </c>
      <c r="AA904" s="159" t="str">
        <f t="shared" si="221"/>
        <v/>
      </c>
      <c r="AB904" s="160" t="str">
        <f>IFERROR(IF($F904="","",VLOOKUP($F904,'Data Mercado'!$A$7:$I$300,9,0)),"ND")</f>
      </c>
      <c r="AC904" s="161" t="str">
        <f>IFERROR(IF($E904="","",IF($AB904&gt;$E904,($E904/$AB904)-1,"")),"")</f>
      </c>
      <c r="AD904" s="159" t="str">
        <f t="shared" si="223"/>
        <v/>
      </c>
    </row>
    <row r="905" spans="1:30" s="162" customFormat="1" ht="19" customHeight="1">
      <c r="A905" s="164"/>
      <c r="B905" s="165"/>
      <c r="C905" s="143"/>
      <c r="D905" s="143"/>
      <c r="E905" s="196"/>
      <c r="F905" s="160"/>
      <c r="G905" s="160" t="str">
        <f>IFERROR(IF($F905="","",VLOOKUP($F905,'Data Mercado'!$A$7:$I$300,2,0)),"ND")</f>
      </c>
      <c r="H905" s="161" t="str">
        <f>IFERROR(IF($E905="","",IF($G905&gt;$E905,($E905/$G905)-1,"")),"")</f>
      </c>
      <c r="I905" s="159" t="str">
        <f t="shared" si="209"/>
        <v/>
      </c>
      <c r="J905" s="160" t="str">
        <f>IFERROR(IF($F905="","",VLOOKUP($F905,'Data Mercado'!$A$7:$I$300,3,0)),"ND")</f>
      </c>
      <c r="K905" s="161" t="str">
        <f>IFERROR(IF($E905="","",IF($J905&gt;$E905,($E905/$J905)-1,"")),"")</f>
      </c>
      <c r="L905" s="159" t="str">
        <f t="shared" si="211"/>
        <v/>
      </c>
      <c r="M905" s="160" t="str">
        <f>IFERROR(IF($F905="","",VLOOKUP($F905,'Data Mercado'!$A$7:$I$300,4,0)),"ND")</f>
      </c>
      <c r="N905" s="161" t="str">
        <f>IFERROR(IF($E905="","",IF($M905&gt;$E905,($E905/$M905)-1,"")),"")</f>
      </c>
      <c r="O905" s="159" t="str">
        <f t="shared" si="213"/>
        <v/>
      </c>
      <c r="P905" s="160" t="str">
        <f>IFERROR(IF($F905="","",VLOOKUP($F905,'Data Mercado'!$A$7:$I$300,5,0)),"ND")</f>
      </c>
      <c r="Q905" s="161" t="str">
        <f>IFERROR(IF($E905="","",IF($P905&gt;$E905,($E905/$P905)-1,"")),"")</f>
      </c>
      <c r="R905" s="159" t="str">
        <f t="shared" si="215"/>
        <v/>
      </c>
      <c r="S905" s="160" t="str">
        <f>IFERROR(IF($F905="","",VLOOKUP($F905,'Data Mercado'!$A$7:$I$300,6,0)),"ND")</f>
      </c>
      <c r="T905" s="161" t="str">
        <f>IFERROR(IF($E905="","",IF($S905&gt;$E905,($E905/$S905)-1,"")),"")</f>
      </c>
      <c r="U905" s="159" t="str">
        <f t="shared" si="217"/>
        <v/>
      </c>
      <c r="V905" s="160" t="str">
        <f>IFERROR(IF($F905="","",VLOOKUP($F905,'Data Mercado'!$A$7:$I$300,7,0)),"ND")</f>
      </c>
      <c r="W905" s="161" t="str">
        <f>IFERROR(IF($E905="","",IF($V905&gt;$E905,($E905/$V905)-1,"")),"")</f>
      </c>
      <c r="X905" s="159" t="str">
        <f t="shared" si="219"/>
        <v/>
      </c>
      <c r="Y905" s="160" t="str">
        <f>IFERROR(IF($F905="","",VLOOKUP($F905,'Data Mercado'!$A$7:$I$300,8,0)),"ND")</f>
      </c>
      <c r="Z905" s="161" t="str">
        <f>IFERROR(IF($E905="","",IF($Y905&gt;$E905,($E905/$Y905)-1,"")),"")</f>
      </c>
      <c r="AA905" s="159" t="str">
        <f t="shared" si="221"/>
        <v/>
      </c>
      <c r="AB905" s="160" t="str">
        <f>IFERROR(IF($F905="","",VLOOKUP($F905,'Data Mercado'!$A$7:$I$300,9,0)),"ND")</f>
      </c>
      <c r="AC905" s="161" t="str">
        <f>IFERROR(IF($E905="","",IF($AB905&gt;$E905,($E905/$AB905)-1,"")),"")</f>
      </c>
      <c r="AD905" s="159" t="str">
        <f t="shared" si="223"/>
        <v/>
      </c>
    </row>
    <row r="906" spans="1:30" s="162" customFormat="1" ht="19" customHeight="1">
      <c r="A906" s="164"/>
      <c r="B906" s="165"/>
      <c r="C906" s="143"/>
      <c r="D906" s="143"/>
      <c r="E906" s="196"/>
      <c r="F906" s="160"/>
      <c r="G906" s="160" t="str">
        <f>IFERROR(IF($F906="","",VLOOKUP($F906,'Data Mercado'!$A$7:$I$300,2,0)),"ND")</f>
      </c>
      <c r="H906" s="161" t="str">
        <f>IFERROR(IF($E906="","",IF($G906&gt;$E906,($E906/$G906)-1,"")),"")</f>
      </c>
      <c r="I906" s="159" t="str">
        <f t="shared" si="209"/>
        <v/>
      </c>
      <c r="J906" s="160" t="str">
        <f>IFERROR(IF($F906="","",VLOOKUP($F906,'Data Mercado'!$A$7:$I$300,3,0)),"ND")</f>
      </c>
      <c r="K906" s="161" t="str">
        <f>IFERROR(IF($E906="","",IF($J906&gt;$E906,($E906/$J906)-1,"")),"")</f>
      </c>
      <c r="L906" s="159" t="str">
        <f t="shared" si="211"/>
        <v/>
      </c>
      <c r="M906" s="160" t="str">
        <f>IFERROR(IF($F906="","",VLOOKUP($F906,'Data Mercado'!$A$7:$I$300,4,0)),"ND")</f>
      </c>
      <c r="N906" s="161" t="str">
        <f>IFERROR(IF($E906="","",IF($M906&gt;$E906,($E906/$M906)-1,"")),"")</f>
      </c>
      <c r="O906" s="159" t="str">
        <f t="shared" si="213"/>
        <v/>
      </c>
      <c r="P906" s="160" t="str">
        <f>IFERROR(IF($F906="","",VLOOKUP($F906,'Data Mercado'!$A$7:$I$300,5,0)),"ND")</f>
      </c>
      <c r="Q906" s="161" t="str">
        <f>IFERROR(IF($E906="","",IF($P906&gt;$E906,($E906/$P906)-1,"")),"")</f>
      </c>
      <c r="R906" s="159" t="str">
        <f t="shared" si="215"/>
        <v/>
      </c>
      <c r="S906" s="160" t="str">
        <f>IFERROR(IF($F906="","",VLOOKUP($F906,'Data Mercado'!$A$7:$I$300,6,0)),"ND")</f>
      </c>
      <c r="T906" s="161" t="str">
        <f>IFERROR(IF($E906="","",IF($S906&gt;$E906,($E906/$S906)-1,"")),"")</f>
      </c>
      <c r="U906" s="159" t="str">
        <f t="shared" si="217"/>
        <v/>
      </c>
      <c r="V906" s="160" t="str">
        <f>IFERROR(IF($F906="","",VLOOKUP($F906,'Data Mercado'!$A$7:$I$300,7,0)),"ND")</f>
      </c>
      <c r="W906" s="161" t="str">
        <f>IFERROR(IF($E906="","",IF($V906&gt;$E906,($E906/$V906)-1,"")),"")</f>
      </c>
      <c r="X906" s="159" t="str">
        <f t="shared" si="219"/>
        <v/>
      </c>
      <c r="Y906" s="160" t="str">
        <f>IFERROR(IF($F906="","",VLOOKUP($F906,'Data Mercado'!$A$7:$I$300,8,0)),"ND")</f>
      </c>
      <c r="Z906" s="161" t="str">
        <f>IFERROR(IF($E906="","",IF($Y906&gt;$E906,($E906/$Y906)-1,"")),"")</f>
      </c>
      <c r="AA906" s="159" t="str">
        <f t="shared" si="221"/>
        <v/>
      </c>
      <c r="AB906" s="160" t="str">
        <f>IFERROR(IF($F906="","",VLOOKUP($F906,'Data Mercado'!$A$7:$I$300,9,0)),"ND")</f>
      </c>
      <c r="AC906" s="161" t="str">
        <f>IFERROR(IF($E906="","",IF($AB906&gt;$E906,($E906/$AB906)-1,"")),"")</f>
      </c>
      <c r="AD906" s="159" t="str">
        <f t="shared" si="223"/>
        <v/>
      </c>
    </row>
    <row r="907" spans="1:30" s="162" customFormat="1" ht="19" customHeight="1">
      <c r="A907" s="164"/>
      <c r="B907" s="165"/>
      <c r="C907" s="143"/>
      <c r="D907" s="143"/>
      <c r="E907" s="196"/>
      <c r="F907" s="160"/>
      <c r="G907" s="160" t="str">
        <f>IFERROR(IF($F907="","",VLOOKUP($F907,'Data Mercado'!$A$7:$I$300,2,0)),"ND")</f>
      </c>
      <c r="H907" s="161" t="str">
        <f>IFERROR(IF($E907="","",IF($G907&gt;$E907,($E907/$G907)-1,"")),"")</f>
      </c>
      <c r="I907" s="159" t="str">
        <f t="shared" si="209"/>
        <v/>
      </c>
      <c r="J907" s="160" t="str">
        <f>IFERROR(IF($F907="","",VLOOKUP($F907,'Data Mercado'!$A$7:$I$300,3,0)),"ND")</f>
      </c>
      <c r="K907" s="161" t="str">
        <f>IFERROR(IF($E907="","",IF($J907&gt;$E907,($E907/$J907)-1,"")),"")</f>
      </c>
      <c r="L907" s="159" t="str">
        <f t="shared" si="211"/>
        <v/>
      </c>
      <c r="M907" s="160" t="str">
        <f>IFERROR(IF($F907="","",VLOOKUP($F907,'Data Mercado'!$A$7:$I$300,4,0)),"ND")</f>
      </c>
      <c r="N907" s="161" t="str">
        <f>IFERROR(IF($E907="","",IF($M907&gt;$E907,($E907/$M907)-1,"")),"")</f>
      </c>
      <c r="O907" s="159" t="str">
        <f t="shared" si="213"/>
        <v/>
      </c>
      <c r="P907" s="160" t="str">
        <f>IFERROR(IF($F907="","",VLOOKUP($F907,'Data Mercado'!$A$7:$I$300,5,0)),"ND")</f>
      </c>
      <c r="Q907" s="161" t="str">
        <f>IFERROR(IF($E907="","",IF($P907&gt;$E907,($E907/$P907)-1,"")),"")</f>
      </c>
      <c r="R907" s="159" t="str">
        <f t="shared" si="215"/>
        <v/>
      </c>
      <c r="S907" s="160" t="str">
        <f>IFERROR(IF($F907="","",VLOOKUP($F907,'Data Mercado'!$A$7:$I$300,6,0)),"ND")</f>
      </c>
      <c r="T907" s="161" t="str">
        <f>IFERROR(IF($E907="","",IF($S907&gt;$E907,($E907/$S907)-1,"")),"")</f>
      </c>
      <c r="U907" s="159" t="str">
        <f t="shared" si="217"/>
        <v/>
      </c>
      <c r="V907" s="160" t="str">
        <f>IFERROR(IF($F907="","",VLOOKUP($F907,'Data Mercado'!$A$7:$I$300,7,0)),"ND")</f>
      </c>
      <c r="W907" s="161" t="str">
        <f>IFERROR(IF($E907="","",IF($V907&gt;$E907,($E907/$V907)-1,"")),"")</f>
      </c>
      <c r="X907" s="159" t="str">
        <f t="shared" si="219"/>
        <v/>
      </c>
      <c r="Y907" s="160" t="str">
        <f>IFERROR(IF($F907="","",VLOOKUP($F907,'Data Mercado'!$A$7:$I$300,8,0)),"ND")</f>
      </c>
      <c r="Z907" s="161" t="str">
        <f>IFERROR(IF($E907="","",IF($Y907&gt;$E907,($E907/$Y907)-1,"")),"")</f>
      </c>
      <c r="AA907" s="159" t="str">
        <f t="shared" si="221"/>
        <v/>
      </c>
      <c r="AB907" s="160" t="str">
        <f>IFERROR(IF($F907="","",VLOOKUP($F907,'Data Mercado'!$A$7:$I$300,9,0)),"ND")</f>
      </c>
      <c r="AC907" s="161" t="str">
        <f>IFERROR(IF($E907="","",IF($AB907&gt;$E907,($E907/$AB907)-1,"")),"")</f>
      </c>
      <c r="AD907" s="159" t="str">
        <f t="shared" si="223"/>
        <v/>
      </c>
    </row>
    <row r="908" spans="1:30" s="162" customFormat="1" ht="19" customHeight="1">
      <c r="A908" s="164"/>
      <c r="B908" s="165"/>
      <c r="C908" s="143"/>
      <c r="D908" s="143"/>
      <c r="E908" s="196"/>
      <c r="F908" s="160"/>
      <c r="G908" s="160" t="str">
        <f>IFERROR(IF($F908="","",VLOOKUP($F908,'Data Mercado'!$A$7:$I$300,2,0)),"ND")</f>
      </c>
      <c r="H908" s="161" t="str">
        <f>IFERROR(IF($E908="","",IF($G908&gt;$E908,($E908/$G908)-1,"")),"")</f>
      </c>
      <c r="I908" s="159" t="str">
        <f t="shared" ref="I908:I971" si="225">IF(AND($E908&lt;&gt;"",$G908&lt;&gt;""),IF($H908="","",$G908-$E908),"")</f>
        <v/>
      </c>
      <c r="J908" s="160" t="str">
        <f>IFERROR(IF($F908="","",VLOOKUP($F908,'Data Mercado'!$A$7:$I$300,3,0)),"ND")</f>
      </c>
      <c r="K908" s="161" t="str">
        <f>IFERROR(IF($E908="","",IF($J908&gt;$E908,($E908/$J908)-1,"")),"")</f>
      </c>
      <c r="L908" s="159" t="str">
        <f t="shared" ref="L908:L971" si="227">IF(AND($E908&lt;&gt;"",$J908&lt;&gt;""),IF($K908="","",$J908-$E908),"")</f>
        <v/>
      </c>
      <c r="M908" s="160" t="str">
        <f>IFERROR(IF($F908="","",VLOOKUP($F908,'Data Mercado'!$A$7:$I$300,4,0)),"ND")</f>
      </c>
      <c r="N908" s="161" t="str">
        <f>IFERROR(IF($E908="","",IF($M908&gt;$E908,($E908/$M908)-1,"")),"")</f>
      </c>
      <c r="O908" s="159" t="str">
        <f t="shared" ref="O908:O971" si="229">IF(AND($E908&lt;&gt;"",$M908&lt;&gt;""),IF($N908="","",$M908-$E908),"")</f>
        <v/>
      </c>
      <c r="P908" s="160" t="str">
        <f>IFERROR(IF($F908="","",VLOOKUP($F908,'Data Mercado'!$A$7:$I$300,5,0)),"ND")</f>
      </c>
      <c r="Q908" s="161" t="str">
        <f>IFERROR(IF($E908="","",IF($P908&gt;$E908,($E908/$P908)-1,"")),"")</f>
      </c>
      <c r="R908" s="159" t="str">
        <f t="shared" ref="R908:R971" si="231">IF(AND($E908&lt;&gt;"",$P908&lt;&gt;""),IF($Q908="","",$P908-$E908),"")</f>
        <v/>
      </c>
      <c r="S908" s="160" t="str">
        <f>IFERROR(IF($F908="","",VLOOKUP($F908,'Data Mercado'!$A$7:$I$300,6,0)),"ND")</f>
      </c>
      <c r="T908" s="161" t="str">
        <f>IFERROR(IF($E908="","",IF($S908&gt;$E908,($E908/$S908)-1,"")),"")</f>
      </c>
      <c r="U908" s="159" t="str">
        <f t="shared" ref="U908:U971" si="233">IF(AND($E908&lt;&gt;"",$S908&lt;&gt;""),IF($T908="","",$S908-$E908),"")</f>
        <v/>
      </c>
      <c r="V908" s="160" t="str">
        <f>IFERROR(IF($F908="","",VLOOKUP($F908,'Data Mercado'!$A$7:$I$300,7,0)),"ND")</f>
      </c>
      <c r="W908" s="161" t="str">
        <f>IFERROR(IF($E908="","",IF($V908&gt;$E908,($E908/$V908)-1,"")),"")</f>
      </c>
      <c r="X908" s="159" t="str">
        <f t="shared" ref="X908:X971" si="235">IF(AND($E908&lt;&gt;"",$V908&lt;&gt;""),IF($W908="","",$V908-$E908),"")</f>
        <v/>
      </c>
      <c r="Y908" s="160" t="str">
        <f>IFERROR(IF($F908="","",VLOOKUP($F908,'Data Mercado'!$A$7:$I$300,8,0)),"ND")</f>
      </c>
      <c r="Z908" s="161" t="str">
        <f>IFERROR(IF($E908="","",IF($Y908&gt;$E908,($E908/$Y908)-1,"")),"")</f>
      </c>
      <c r="AA908" s="159" t="str">
        <f t="shared" ref="AA908:AA971" si="237">IF(AND($E908&lt;&gt;"",$Y908&lt;&gt;""),IF($Z908="","",$Y908-$E908),"")</f>
        <v/>
      </c>
      <c r="AB908" s="160" t="str">
        <f>IFERROR(IF($F908="","",VLOOKUP($F908,'Data Mercado'!$A$7:$I$300,9,0)),"ND")</f>
      </c>
      <c r="AC908" s="161" t="str">
        <f>IFERROR(IF($E908="","",IF($AB908&gt;$E908,($E908/$AB908)-1,"")),"")</f>
      </c>
      <c r="AD908" s="159" t="str">
        <f t="shared" ref="AD908:AD971" si="239">IF(AND($E908&lt;&gt;"",$AB908&lt;&gt;""),IF($AC908="","",$AB908-$E908),"")</f>
        <v/>
      </c>
    </row>
    <row r="909" spans="1:30" s="162" customFormat="1" ht="19" customHeight="1">
      <c r="A909" s="164"/>
      <c r="B909" s="165"/>
      <c r="C909" s="143"/>
      <c r="D909" s="143"/>
      <c r="E909" s="196"/>
      <c r="F909" s="160"/>
      <c r="G909" s="160" t="str">
        <f>IFERROR(IF($F909="","",VLOOKUP($F909,'Data Mercado'!$A$7:$I$300,2,0)),"ND")</f>
      </c>
      <c r="H909" s="161" t="str">
        <f>IFERROR(IF($E909="","",IF($G909&gt;$E909,($E909/$G909)-1,"")),"")</f>
      </c>
      <c r="I909" s="159" t="str">
        <f t="shared" si="225"/>
        <v/>
      </c>
      <c r="J909" s="160" t="str">
        <f>IFERROR(IF($F909="","",VLOOKUP($F909,'Data Mercado'!$A$7:$I$300,3,0)),"ND")</f>
      </c>
      <c r="K909" s="161" t="str">
        <f>IFERROR(IF($E909="","",IF($J909&gt;$E909,($E909/$J909)-1,"")),"")</f>
      </c>
      <c r="L909" s="159" t="str">
        <f t="shared" si="227"/>
        <v/>
      </c>
      <c r="M909" s="160" t="str">
        <f>IFERROR(IF($F909="","",VLOOKUP($F909,'Data Mercado'!$A$7:$I$300,4,0)),"ND")</f>
      </c>
      <c r="N909" s="161" t="str">
        <f>IFERROR(IF($E909="","",IF($M909&gt;$E909,($E909/$M909)-1,"")),"")</f>
      </c>
      <c r="O909" s="159" t="str">
        <f t="shared" si="229"/>
        <v/>
      </c>
      <c r="P909" s="160" t="str">
        <f>IFERROR(IF($F909="","",VLOOKUP($F909,'Data Mercado'!$A$7:$I$300,5,0)),"ND")</f>
      </c>
      <c r="Q909" s="161" t="str">
        <f>IFERROR(IF($E909="","",IF($P909&gt;$E909,($E909/$P909)-1,"")),"")</f>
      </c>
      <c r="R909" s="159" t="str">
        <f t="shared" si="231"/>
        <v/>
      </c>
      <c r="S909" s="160" t="str">
        <f>IFERROR(IF($F909="","",VLOOKUP($F909,'Data Mercado'!$A$7:$I$300,6,0)),"ND")</f>
      </c>
      <c r="T909" s="161" t="str">
        <f>IFERROR(IF($E909="","",IF($S909&gt;$E909,($E909/$S909)-1,"")),"")</f>
      </c>
      <c r="U909" s="159" t="str">
        <f t="shared" si="233"/>
        <v/>
      </c>
      <c r="V909" s="160" t="str">
        <f>IFERROR(IF($F909="","",VLOOKUP($F909,'Data Mercado'!$A$7:$I$300,7,0)),"ND")</f>
      </c>
      <c r="W909" s="161" t="str">
        <f>IFERROR(IF($E909="","",IF($V909&gt;$E909,($E909/$V909)-1,"")),"")</f>
      </c>
      <c r="X909" s="159" t="str">
        <f t="shared" si="235"/>
        <v/>
      </c>
      <c r="Y909" s="160" t="str">
        <f>IFERROR(IF($F909="","",VLOOKUP($F909,'Data Mercado'!$A$7:$I$300,8,0)),"ND")</f>
      </c>
      <c r="Z909" s="161" t="str">
        <f>IFERROR(IF($E909="","",IF($Y909&gt;$E909,($E909/$Y909)-1,"")),"")</f>
      </c>
      <c r="AA909" s="159" t="str">
        <f t="shared" si="237"/>
        <v/>
      </c>
      <c r="AB909" s="160" t="str">
        <f>IFERROR(IF($F909="","",VLOOKUP($F909,'Data Mercado'!$A$7:$I$300,9,0)),"ND")</f>
      </c>
      <c r="AC909" s="161" t="str">
        <f>IFERROR(IF($E909="","",IF($AB909&gt;$E909,($E909/$AB909)-1,"")),"")</f>
      </c>
      <c r="AD909" s="159" t="str">
        <f t="shared" si="239"/>
        <v/>
      </c>
    </row>
    <row r="910" spans="1:30" s="162" customFormat="1" ht="19" customHeight="1">
      <c r="A910" s="164"/>
      <c r="B910" s="165"/>
      <c r="C910" s="143"/>
      <c r="D910" s="143"/>
      <c r="E910" s="196"/>
      <c r="F910" s="160"/>
      <c r="G910" s="160" t="str">
        <f>IFERROR(IF($F910="","",VLOOKUP($F910,'Data Mercado'!$A$7:$I$300,2,0)),"ND")</f>
      </c>
      <c r="H910" s="161" t="str">
        <f>IFERROR(IF($E910="","",IF($G910&gt;$E910,($E910/$G910)-1,"")),"")</f>
      </c>
      <c r="I910" s="159" t="str">
        <f t="shared" si="225"/>
        <v/>
      </c>
      <c r="J910" s="160" t="str">
        <f>IFERROR(IF($F910="","",VLOOKUP($F910,'Data Mercado'!$A$7:$I$300,3,0)),"ND")</f>
      </c>
      <c r="K910" s="161" t="str">
        <f>IFERROR(IF($E910="","",IF($J910&gt;$E910,($E910/$J910)-1,"")),"")</f>
      </c>
      <c r="L910" s="159" t="str">
        <f t="shared" si="227"/>
        <v/>
      </c>
      <c r="M910" s="160" t="str">
        <f>IFERROR(IF($F910="","",VLOOKUP($F910,'Data Mercado'!$A$7:$I$300,4,0)),"ND")</f>
      </c>
      <c r="N910" s="161" t="str">
        <f>IFERROR(IF($E910="","",IF($M910&gt;$E910,($E910/$M910)-1,"")),"")</f>
      </c>
      <c r="O910" s="159" t="str">
        <f t="shared" si="229"/>
        <v/>
      </c>
      <c r="P910" s="160" t="str">
        <f>IFERROR(IF($F910="","",VLOOKUP($F910,'Data Mercado'!$A$7:$I$300,5,0)),"ND")</f>
      </c>
      <c r="Q910" s="161" t="str">
        <f>IFERROR(IF($E910="","",IF($P910&gt;$E910,($E910/$P910)-1,"")),"")</f>
      </c>
      <c r="R910" s="159" t="str">
        <f t="shared" si="231"/>
        <v/>
      </c>
      <c r="S910" s="160" t="str">
        <f>IFERROR(IF($F910="","",VLOOKUP($F910,'Data Mercado'!$A$7:$I$300,6,0)),"ND")</f>
      </c>
      <c r="T910" s="161" t="str">
        <f>IFERROR(IF($E910="","",IF($S910&gt;$E910,($E910/$S910)-1,"")),"")</f>
      </c>
      <c r="U910" s="159" t="str">
        <f t="shared" si="233"/>
        <v/>
      </c>
      <c r="V910" s="160" t="str">
        <f>IFERROR(IF($F910="","",VLOOKUP($F910,'Data Mercado'!$A$7:$I$300,7,0)),"ND")</f>
      </c>
      <c r="W910" s="161" t="str">
        <f>IFERROR(IF($E910="","",IF($V910&gt;$E910,($E910/$V910)-1,"")),"")</f>
      </c>
      <c r="X910" s="159" t="str">
        <f t="shared" si="235"/>
        <v/>
      </c>
      <c r="Y910" s="160" t="str">
        <f>IFERROR(IF($F910="","",VLOOKUP($F910,'Data Mercado'!$A$7:$I$300,8,0)),"ND")</f>
      </c>
      <c r="Z910" s="161" t="str">
        <f>IFERROR(IF($E910="","",IF($Y910&gt;$E910,($E910/$Y910)-1,"")),"")</f>
      </c>
      <c r="AA910" s="159" t="str">
        <f t="shared" si="237"/>
        <v/>
      </c>
      <c r="AB910" s="160" t="str">
        <f>IFERROR(IF($F910="","",VLOOKUP($F910,'Data Mercado'!$A$7:$I$300,9,0)),"ND")</f>
      </c>
      <c r="AC910" s="161" t="str">
        <f>IFERROR(IF($E910="","",IF($AB910&gt;$E910,($E910/$AB910)-1,"")),"")</f>
      </c>
      <c r="AD910" s="159" t="str">
        <f t="shared" si="239"/>
        <v/>
      </c>
    </row>
    <row r="911" spans="1:30" s="162" customFormat="1" ht="19" customHeight="1">
      <c r="A911" s="164"/>
      <c r="B911" s="165"/>
      <c r="C911" s="143"/>
      <c r="D911" s="143"/>
      <c r="E911" s="196"/>
      <c r="F911" s="160"/>
      <c r="G911" s="160" t="str">
        <f>IFERROR(IF($F911="","",VLOOKUP($F911,'Data Mercado'!$A$7:$I$300,2,0)),"ND")</f>
      </c>
      <c r="H911" s="161" t="str">
        <f>IFERROR(IF($E911="","",IF($G911&gt;$E911,($E911/$G911)-1,"")),"")</f>
      </c>
      <c r="I911" s="159" t="str">
        <f t="shared" si="225"/>
        <v/>
      </c>
      <c r="J911" s="160" t="str">
        <f>IFERROR(IF($F911="","",VLOOKUP($F911,'Data Mercado'!$A$7:$I$300,3,0)),"ND")</f>
      </c>
      <c r="K911" s="161" t="str">
        <f>IFERROR(IF($E911="","",IF($J911&gt;$E911,($E911/$J911)-1,"")),"")</f>
      </c>
      <c r="L911" s="159" t="str">
        <f t="shared" si="227"/>
        <v/>
      </c>
      <c r="M911" s="160" t="str">
        <f>IFERROR(IF($F911="","",VLOOKUP($F911,'Data Mercado'!$A$7:$I$300,4,0)),"ND")</f>
      </c>
      <c r="N911" s="161" t="str">
        <f>IFERROR(IF($E911="","",IF($M911&gt;$E911,($E911/$M911)-1,"")),"")</f>
      </c>
      <c r="O911" s="159" t="str">
        <f t="shared" si="229"/>
        <v/>
      </c>
      <c r="P911" s="160" t="str">
        <f>IFERROR(IF($F911="","",VLOOKUP($F911,'Data Mercado'!$A$7:$I$300,5,0)),"ND")</f>
      </c>
      <c r="Q911" s="161" t="str">
        <f>IFERROR(IF($E911="","",IF($P911&gt;$E911,($E911/$P911)-1,"")),"")</f>
      </c>
      <c r="R911" s="159" t="str">
        <f t="shared" si="231"/>
        <v/>
      </c>
      <c r="S911" s="160" t="str">
        <f>IFERROR(IF($F911="","",VLOOKUP($F911,'Data Mercado'!$A$7:$I$300,6,0)),"ND")</f>
      </c>
      <c r="T911" s="161" t="str">
        <f>IFERROR(IF($E911="","",IF($S911&gt;$E911,($E911/$S911)-1,"")),"")</f>
      </c>
      <c r="U911" s="159" t="str">
        <f t="shared" si="233"/>
        <v/>
      </c>
      <c r="V911" s="160" t="str">
        <f>IFERROR(IF($F911="","",VLOOKUP($F911,'Data Mercado'!$A$7:$I$300,7,0)),"ND")</f>
      </c>
      <c r="W911" s="161" t="str">
        <f>IFERROR(IF($E911="","",IF($V911&gt;$E911,($E911/$V911)-1,"")),"")</f>
      </c>
      <c r="X911" s="159" t="str">
        <f t="shared" si="235"/>
        <v/>
      </c>
      <c r="Y911" s="160" t="str">
        <f>IFERROR(IF($F911="","",VLOOKUP($F911,'Data Mercado'!$A$7:$I$300,8,0)),"ND")</f>
      </c>
      <c r="Z911" s="161" t="str">
        <f>IFERROR(IF($E911="","",IF($Y911&gt;$E911,($E911/$Y911)-1,"")),"")</f>
      </c>
      <c r="AA911" s="159" t="str">
        <f t="shared" si="237"/>
        <v/>
      </c>
      <c r="AB911" s="160" t="str">
        <f>IFERROR(IF($F911="","",VLOOKUP($F911,'Data Mercado'!$A$7:$I$300,9,0)),"ND")</f>
      </c>
      <c r="AC911" s="161" t="str">
        <f>IFERROR(IF($E911="","",IF($AB911&gt;$E911,($E911/$AB911)-1,"")),"")</f>
      </c>
      <c r="AD911" s="159" t="str">
        <f t="shared" si="239"/>
        <v/>
      </c>
    </row>
    <row r="912" spans="1:30" s="162" customFormat="1" ht="19" customHeight="1">
      <c r="A912" s="164"/>
      <c r="B912" s="165"/>
      <c r="C912" s="143"/>
      <c r="D912" s="143"/>
      <c r="E912" s="196"/>
      <c r="F912" s="160"/>
      <c r="G912" s="160" t="str">
        <f>IFERROR(IF($F912="","",VLOOKUP($F912,'Data Mercado'!$A$7:$I$300,2,0)),"ND")</f>
      </c>
      <c r="H912" s="161" t="str">
        <f>IFERROR(IF($E912="","",IF($G912&gt;$E912,($E912/$G912)-1,"")),"")</f>
      </c>
      <c r="I912" s="159" t="str">
        <f t="shared" si="225"/>
        <v/>
      </c>
      <c r="J912" s="160" t="str">
        <f>IFERROR(IF($F912="","",VLOOKUP($F912,'Data Mercado'!$A$7:$I$300,3,0)),"ND")</f>
      </c>
      <c r="K912" s="161" t="str">
        <f>IFERROR(IF($E912="","",IF($J912&gt;$E912,($E912/$J912)-1,"")),"")</f>
      </c>
      <c r="L912" s="159" t="str">
        <f t="shared" si="227"/>
        <v/>
      </c>
      <c r="M912" s="160" t="str">
        <f>IFERROR(IF($F912="","",VLOOKUP($F912,'Data Mercado'!$A$7:$I$300,4,0)),"ND")</f>
      </c>
      <c r="N912" s="161" t="str">
        <f>IFERROR(IF($E912="","",IF($M912&gt;$E912,($E912/$M912)-1,"")),"")</f>
      </c>
      <c r="O912" s="159" t="str">
        <f t="shared" si="229"/>
        <v/>
      </c>
      <c r="P912" s="160" t="str">
        <f>IFERROR(IF($F912="","",VLOOKUP($F912,'Data Mercado'!$A$7:$I$300,5,0)),"ND")</f>
      </c>
      <c r="Q912" s="161" t="str">
        <f>IFERROR(IF($E912="","",IF($P912&gt;$E912,($E912/$P912)-1,"")),"")</f>
      </c>
      <c r="R912" s="159" t="str">
        <f t="shared" si="231"/>
        <v/>
      </c>
      <c r="S912" s="160" t="str">
        <f>IFERROR(IF($F912="","",VLOOKUP($F912,'Data Mercado'!$A$7:$I$300,6,0)),"ND")</f>
      </c>
      <c r="T912" s="161" t="str">
        <f>IFERROR(IF($E912="","",IF($S912&gt;$E912,($E912/$S912)-1,"")),"")</f>
      </c>
      <c r="U912" s="159" t="str">
        <f t="shared" si="233"/>
        <v/>
      </c>
      <c r="V912" s="160" t="str">
        <f>IFERROR(IF($F912="","",VLOOKUP($F912,'Data Mercado'!$A$7:$I$300,7,0)),"ND")</f>
      </c>
      <c r="W912" s="161" t="str">
        <f>IFERROR(IF($E912="","",IF($V912&gt;$E912,($E912/$V912)-1,"")),"")</f>
      </c>
      <c r="X912" s="159" t="str">
        <f t="shared" si="235"/>
        <v/>
      </c>
      <c r="Y912" s="160" t="str">
        <f>IFERROR(IF($F912="","",VLOOKUP($F912,'Data Mercado'!$A$7:$I$300,8,0)),"ND")</f>
      </c>
      <c r="Z912" s="161" t="str">
        <f>IFERROR(IF($E912="","",IF($Y912&gt;$E912,($E912/$Y912)-1,"")),"")</f>
      </c>
      <c r="AA912" s="159" t="str">
        <f t="shared" si="237"/>
        <v/>
      </c>
      <c r="AB912" s="160" t="str">
        <f>IFERROR(IF($F912="","",VLOOKUP($F912,'Data Mercado'!$A$7:$I$300,9,0)),"ND")</f>
      </c>
      <c r="AC912" s="161" t="str">
        <f>IFERROR(IF($E912="","",IF($AB912&gt;$E912,($E912/$AB912)-1,"")),"")</f>
      </c>
      <c r="AD912" s="159" t="str">
        <f t="shared" si="239"/>
        <v/>
      </c>
    </row>
    <row r="913" spans="1:30" s="162" customFormat="1" ht="19" customHeight="1">
      <c r="A913" s="164"/>
      <c r="B913" s="165"/>
      <c r="C913" s="143"/>
      <c r="D913" s="143"/>
      <c r="E913" s="196"/>
      <c r="F913" s="160"/>
      <c r="G913" s="160" t="str">
        <f>IFERROR(IF($F913="","",VLOOKUP($F913,'Data Mercado'!$A$7:$I$300,2,0)),"ND")</f>
      </c>
      <c r="H913" s="161" t="str">
        <f>IFERROR(IF($E913="","",IF($G913&gt;$E913,($E913/$G913)-1,"")),"")</f>
      </c>
      <c r="I913" s="159" t="str">
        <f t="shared" si="225"/>
        <v/>
      </c>
      <c r="J913" s="160" t="str">
        <f>IFERROR(IF($F913="","",VLOOKUP($F913,'Data Mercado'!$A$7:$I$300,3,0)),"ND")</f>
      </c>
      <c r="K913" s="161" t="str">
        <f>IFERROR(IF($E913="","",IF($J913&gt;$E913,($E913/$J913)-1,"")),"")</f>
      </c>
      <c r="L913" s="159" t="str">
        <f t="shared" si="227"/>
        <v/>
      </c>
      <c r="M913" s="160" t="str">
        <f>IFERROR(IF($F913="","",VLOOKUP($F913,'Data Mercado'!$A$7:$I$300,4,0)),"ND")</f>
      </c>
      <c r="N913" s="161" t="str">
        <f>IFERROR(IF($E913="","",IF($M913&gt;$E913,($E913/$M913)-1,"")),"")</f>
      </c>
      <c r="O913" s="159" t="str">
        <f t="shared" si="229"/>
        <v/>
      </c>
      <c r="P913" s="160" t="str">
        <f>IFERROR(IF($F913="","",VLOOKUP($F913,'Data Mercado'!$A$7:$I$300,5,0)),"ND")</f>
      </c>
      <c r="Q913" s="161" t="str">
        <f>IFERROR(IF($E913="","",IF($P913&gt;$E913,($E913/$P913)-1,"")),"")</f>
      </c>
      <c r="R913" s="159" t="str">
        <f t="shared" si="231"/>
        <v/>
      </c>
      <c r="S913" s="160" t="str">
        <f>IFERROR(IF($F913="","",VLOOKUP($F913,'Data Mercado'!$A$7:$I$300,6,0)),"ND")</f>
      </c>
      <c r="T913" s="161" t="str">
        <f>IFERROR(IF($E913="","",IF($S913&gt;$E913,($E913/$S913)-1,"")),"")</f>
      </c>
      <c r="U913" s="159" t="str">
        <f t="shared" si="233"/>
        <v/>
      </c>
      <c r="V913" s="160" t="str">
        <f>IFERROR(IF($F913="","",VLOOKUP($F913,'Data Mercado'!$A$7:$I$300,7,0)),"ND")</f>
      </c>
      <c r="W913" s="161" t="str">
        <f>IFERROR(IF($E913="","",IF($V913&gt;$E913,($E913/$V913)-1,"")),"")</f>
      </c>
      <c r="X913" s="159" t="str">
        <f t="shared" si="235"/>
        <v/>
      </c>
      <c r="Y913" s="160" t="str">
        <f>IFERROR(IF($F913="","",VLOOKUP($F913,'Data Mercado'!$A$7:$I$300,8,0)),"ND")</f>
      </c>
      <c r="Z913" s="161" t="str">
        <f>IFERROR(IF($E913="","",IF($Y913&gt;$E913,($E913/$Y913)-1,"")),"")</f>
      </c>
      <c r="AA913" s="159" t="str">
        <f t="shared" si="237"/>
        <v/>
      </c>
      <c r="AB913" s="160" t="str">
        <f>IFERROR(IF($F913="","",VLOOKUP($F913,'Data Mercado'!$A$7:$I$300,9,0)),"ND")</f>
      </c>
      <c r="AC913" s="161" t="str">
        <f>IFERROR(IF($E913="","",IF($AB913&gt;$E913,($E913/$AB913)-1,"")),"")</f>
      </c>
      <c r="AD913" s="159" t="str">
        <f t="shared" si="239"/>
        <v/>
      </c>
    </row>
    <row r="914" spans="1:30" s="162" customFormat="1" ht="19" customHeight="1">
      <c r="A914" s="164"/>
      <c r="B914" s="165"/>
      <c r="C914" s="143"/>
      <c r="D914" s="143"/>
      <c r="E914" s="196"/>
      <c r="F914" s="160"/>
      <c r="G914" s="160" t="str">
        <f>IFERROR(IF($F914="","",VLOOKUP($F914,'Data Mercado'!$A$7:$I$300,2,0)),"ND")</f>
      </c>
      <c r="H914" s="161" t="str">
        <f>IFERROR(IF($E914="","",IF($G914&gt;$E914,($E914/$G914)-1,"")),"")</f>
      </c>
      <c r="I914" s="159" t="str">
        <f t="shared" si="225"/>
        <v/>
      </c>
      <c r="J914" s="160" t="str">
        <f>IFERROR(IF($F914="","",VLOOKUP($F914,'Data Mercado'!$A$7:$I$300,3,0)),"ND")</f>
      </c>
      <c r="K914" s="161" t="str">
        <f>IFERROR(IF($E914="","",IF($J914&gt;$E914,($E914/$J914)-1,"")),"")</f>
      </c>
      <c r="L914" s="159" t="str">
        <f t="shared" si="227"/>
        <v/>
      </c>
      <c r="M914" s="160" t="str">
        <f>IFERROR(IF($F914="","",VLOOKUP($F914,'Data Mercado'!$A$7:$I$300,4,0)),"ND")</f>
      </c>
      <c r="N914" s="161" t="str">
        <f>IFERROR(IF($E914="","",IF($M914&gt;$E914,($E914/$M914)-1,"")),"")</f>
      </c>
      <c r="O914" s="159" t="str">
        <f t="shared" si="229"/>
        <v/>
      </c>
      <c r="P914" s="160" t="str">
        <f>IFERROR(IF($F914="","",VLOOKUP($F914,'Data Mercado'!$A$7:$I$300,5,0)),"ND")</f>
      </c>
      <c r="Q914" s="161" t="str">
        <f>IFERROR(IF($E914="","",IF($P914&gt;$E914,($E914/$P914)-1,"")),"")</f>
      </c>
      <c r="R914" s="159" t="str">
        <f t="shared" si="231"/>
        <v/>
      </c>
      <c r="S914" s="160" t="str">
        <f>IFERROR(IF($F914="","",VLOOKUP($F914,'Data Mercado'!$A$7:$I$300,6,0)),"ND")</f>
      </c>
      <c r="T914" s="161" t="str">
        <f>IFERROR(IF($E914="","",IF($S914&gt;$E914,($E914/$S914)-1,"")),"")</f>
      </c>
      <c r="U914" s="159" t="str">
        <f t="shared" si="233"/>
        <v/>
      </c>
      <c r="V914" s="160" t="str">
        <f>IFERROR(IF($F914="","",VLOOKUP($F914,'Data Mercado'!$A$7:$I$300,7,0)),"ND")</f>
      </c>
      <c r="W914" s="161" t="str">
        <f>IFERROR(IF($E914="","",IF($V914&gt;$E914,($E914/$V914)-1,"")),"")</f>
      </c>
      <c r="X914" s="159" t="str">
        <f t="shared" si="235"/>
        <v/>
      </c>
      <c r="Y914" s="160" t="str">
        <f>IFERROR(IF($F914="","",VLOOKUP($F914,'Data Mercado'!$A$7:$I$300,8,0)),"ND")</f>
      </c>
      <c r="Z914" s="161" t="str">
        <f>IFERROR(IF($E914="","",IF($Y914&gt;$E914,($E914/$Y914)-1,"")),"")</f>
      </c>
      <c r="AA914" s="159" t="str">
        <f t="shared" si="237"/>
        <v/>
      </c>
      <c r="AB914" s="160" t="str">
        <f>IFERROR(IF($F914="","",VLOOKUP($F914,'Data Mercado'!$A$7:$I$300,9,0)),"ND")</f>
      </c>
      <c r="AC914" s="161" t="str">
        <f>IFERROR(IF($E914="","",IF($AB914&gt;$E914,($E914/$AB914)-1,"")),"")</f>
      </c>
      <c r="AD914" s="159" t="str">
        <f t="shared" si="239"/>
        <v/>
      </c>
    </row>
    <row r="915" spans="1:30" s="162" customFormat="1" ht="19" customHeight="1">
      <c r="A915" s="164"/>
      <c r="B915" s="165"/>
      <c r="C915" s="143"/>
      <c r="D915" s="143"/>
      <c r="E915" s="196"/>
      <c r="F915" s="160"/>
      <c r="G915" s="160" t="str">
        <f>IFERROR(IF($F915="","",VLOOKUP($F915,'Data Mercado'!$A$7:$I$300,2,0)),"ND")</f>
      </c>
      <c r="H915" s="161" t="str">
        <f>IFERROR(IF($E915="","",IF($G915&gt;$E915,($E915/$G915)-1,"")),"")</f>
      </c>
      <c r="I915" s="159" t="str">
        <f t="shared" si="225"/>
        <v/>
      </c>
      <c r="J915" s="160" t="str">
        <f>IFERROR(IF($F915="","",VLOOKUP($F915,'Data Mercado'!$A$7:$I$300,3,0)),"ND")</f>
      </c>
      <c r="K915" s="161" t="str">
        <f>IFERROR(IF($E915="","",IF($J915&gt;$E915,($E915/$J915)-1,"")),"")</f>
      </c>
      <c r="L915" s="159" t="str">
        <f t="shared" si="227"/>
        <v/>
      </c>
      <c r="M915" s="160" t="str">
        <f>IFERROR(IF($F915="","",VLOOKUP($F915,'Data Mercado'!$A$7:$I$300,4,0)),"ND")</f>
      </c>
      <c r="N915" s="161" t="str">
        <f>IFERROR(IF($E915="","",IF($M915&gt;$E915,($E915/$M915)-1,"")),"")</f>
      </c>
      <c r="O915" s="159" t="str">
        <f t="shared" si="229"/>
        <v/>
      </c>
      <c r="P915" s="160" t="str">
        <f>IFERROR(IF($F915="","",VLOOKUP($F915,'Data Mercado'!$A$7:$I$300,5,0)),"ND")</f>
      </c>
      <c r="Q915" s="161" t="str">
        <f>IFERROR(IF($E915="","",IF($P915&gt;$E915,($E915/$P915)-1,"")),"")</f>
      </c>
      <c r="R915" s="159" t="str">
        <f t="shared" si="231"/>
        <v/>
      </c>
      <c r="S915" s="160" t="str">
        <f>IFERROR(IF($F915="","",VLOOKUP($F915,'Data Mercado'!$A$7:$I$300,6,0)),"ND")</f>
      </c>
      <c r="T915" s="161" t="str">
        <f>IFERROR(IF($E915="","",IF($S915&gt;$E915,($E915/$S915)-1,"")),"")</f>
      </c>
      <c r="U915" s="159" t="str">
        <f t="shared" si="233"/>
        <v/>
      </c>
      <c r="V915" s="160" t="str">
        <f>IFERROR(IF($F915="","",VLOOKUP($F915,'Data Mercado'!$A$7:$I$300,7,0)),"ND")</f>
      </c>
      <c r="W915" s="161" t="str">
        <f>IFERROR(IF($E915="","",IF($V915&gt;$E915,($E915/$V915)-1,"")),"")</f>
      </c>
      <c r="X915" s="159" t="str">
        <f t="shared" si="235"/>
        <v/>
      </c>
      <c r="Y915" s="160" t="str">
        <f>IFERROR(IF($F915="","",VLOOKUP($F915,'Data Mercado'!$A$7:$I$300,8,0)),"ND")</f>
      </c>
      <c r="Z915" s="161" t="str">
        <f>IFERROR(IF($E915="","",IF($Y915&gt;$E915,($E915/$Y915)-1,"")),"")</f>
      </c>
      <c r="AA915" s="159" t="str">
        <f t="shared" si="237"/>
        <v/>
      </c>
      <c r="AB915" s="160" t="str">
        <f>IFERROR(IF($F915="","",VLOOKUP($F915,'Data Mercado'!$A$7:$I$300,9,0)),"ND")</f>
      </c>
      <c r="AC915" s="161" t="str">
        <f>IFERROR(IF($E915="","",IF($AB915&gt;$E915,($E915/$AB915)-1,"")),"")</f>
      </c>
      <c r="AD915" s="159" t="str">
        <f t="shared" si="239"/>
        <v/>
      </c>
    </row>
    <row r="916" spans="1:30" s="162" customFormat="1" ht="19" customHeight="1">
      <c r="A916" s="164"/>
      <c r="B916" s="165"/>
      <c r="C916" s="143"/>
      <c r="D916" s="143"/>
      <c r="E916" s="196"/>
      <c r="F916" s="160"/>
      <c r="G916" s="160" t="str">
        <f>IFERROR(IF($F916="","",VLOOKUP($F916,'Data Mercado'!$A$7:$I$300,2,0)),"ND")</f>
      </c>
      <c r="H916" s="161" t="str">
        <f>IFERROR(IF($E916="","",IF($G916&gt;$E916,($E916/$G916)-1,"")),"")</f>
      </c>
      <c r="I916" s="159" t="str">
        <f t="shared" si="225"/>
        <v/>
      </c>
      <c r="J916" s="160" t="str">
        <f>IFERROR(IF($F916="","",VLOOKUP($F916,'Data Mercado'!$A$7:$I$300,3,0)),"ND")</f>
      </c>
      <c r="K916" s="161" t="str">
        <f>IFERROR(IF($E916="","",IF($J916&gt;$E916,($E916/$J916)-1,"")),"")</f>
      </c>
      <c r="L916" s="159" t="str">
        <f t="shared" si="227"/>
        <v/>
      </c>
      <c r="M916" s="160" t="str">
        <f>IFERROR(IF($F916="","",VLOOKUP($F916,'Data Mercado'!$A$7:$I$300,4,0)),"ND")</f>
      </c>
      <c r="N916" s="161" t="str">
        <f>IFERROR(IF($E916="","",IF($M916&gt;$E916,($E916/$M916)-1,"")),"")</f>
      </c>
      <c r="O916" s="159" t="str">
        <f t="shared" si="229"/>
        <v/>
      </c>
      <c r="P916" s="160" t="str">
        <f>IFERROR(IF($F916="","",VLOOKUP($F916,'Data Mercado'!$A$7:$I$300,5,0)),"ND")</f>
      </c>
      <c r="Q916" s="161" t="str">
        <f>IFERROR(IF($E916="","",IF($P916&gt;$E916,($E916/$P916)-1,"")),"")</f>
      </c>
      <c r="R916" s="159" t="str">
        <f t="shared" si="231"/>
        <v/>
      </c>
      <c r="S916" s="160" t="str">
        <f>IFERROR(IF($F916="","",VLOOKUP($F916,'Data Mercado'!$A$7:$I$300,6,0)),"ND")</f>
      </c>
      <c r="T916" s="161" t="str">
        <f>IFERROR(IF($E916="","",IF($S916&gt;$E916,($E916/$S916)-1,"")),"")</f>
      </c>
      <c r="U916" s="159" t="str">
        <f t="shared" si="233"/>
        <v/>
      </c>
      <c r="V916" s="160" t="str">
        <f>IFERROR(IF($F916="","",VLOOKUP($F916,'Data Mercado'!$A$7:$I$300,7,0)),"ND")</f>
      </c>
      <c r="W916" s="161" t="str">
        <f>IFERROR(IF($E916="","",IF($V916&gt;$E916,($E916/$V916)-1,"")),"")</f>
      </c>
      <c r="X916" s="159" t="str">
        <f t="shared" si="235"/>
        <v/>
      </c>
      <c r="Y916" s="160" t="str">
        <f>IFERROR(IF($F916="","",VLOOKUP($F916,'Data Mercado'!$A$7:$I$300,8,0)),"ND")</f>
      </c>
      <c r="Z916" s="161" t="str">
        <f>IFERROR(IF($E916="","",IF($Y916&gt;$E916,($E916/$Y916)-1,"")),"")</f>
      </c>
      <c r="AA916" s="159" t="str">
        <f t="shared" si="237"/>
        <v/>
      </c>
      <c r="AB916" s="160" t="str">
        <f>IFERROR(IF($F916="","",VLOOKUP($F916,'Data Mercado'!$A$7:$I$300,9,0)),"ND")</f>
      </c>
      <c r="AC916" s="161" t="str">
        <f>IFERROR(IF($E916="","",IF($AB916&gt;$E916,($E916/$AB916)-1,"")),"")</f>
      </c>
      <c r="AD916" s="159" t="str">
        <f t="shared" si="239"/>
        <v/>
      </c>
    </row>
    <row r="917" spans="1:30" s="162" customFormat="1" ht="19" customHeight="1">
      <c r="A917" s="164"/>
      <c r="B917" s="165"/>
      <c r="C917" s="143"/>
      <c r="D917" s="143"/>
      <c r="E917" s="196"/>
      <c r="F917" s="160"/>
      <c r="G917" s="160" t="str">
        <f>IFERROR(IF($F917="","",VLOOKUP($F917,'Data Mercado'!$A$7:$I$300,2,0)),"ND")</f>
      </c>
      <c r="H917" s="161" t="str">
        <f>IFERROR(IF($E917="","",IF($G917&gt;$E917,($E917/$G917)-1,"")),"")</f>
      </c>
      <c r="I917" s="159" t="str">
        <f t="shared" si="225"/>
        <v/>
      </c>
      <c r="J917" s="160" t="str">
        <f>IFERROR(IF($F917="","",VLOOKUP($F917,'Data Mercado'!$A$7:$I$300,3,0)),"ND")</f>
      </c>
      <c r="K917" s="161" t="str">
        <f>IFERROR(IF($E917="","",IF($J917&gt;$E917,($E917/$J917)-1,"")),"")</f>
      </c>
      <c r="L917" s="159" t="str">
        <f t="shared" si="227"/>
        <v/>
      </c>
      <c r="M917" s="160" t="str">
        <f>IFERROR(IF($F917="","",VLOOKUP($F917,'Data Mercado'!$A$7:$I$300,4,0)),"ND")</f>
      </c>
      <c r="N917" s="161" t="str">
        <f>IFERROR(IF($E917="","",IF($M917&gt;$E917,($E917/$M917)-1,"")),"")</f>
      </c>
      <c r="O917" s="159" t="str">
        <f t="shared" si="229"/>
        <v/>
      </c>
      <c r="P917" s="160" t="str">
        <f>IFERROR(IF($F917="","",VLOOKUP($F917,'Data Mercado'!$A$7:$I$300,5,0)),"ND")</f>
      </c>
      <c r="Q917" s="161" t="str">
        <f>IFERROR(IF($E917="","",IF($P917&gt;$E917,($E917/$P917)-1,"")),"")</f>
      </c>
      <c r="R917" s="159" t="str">
        <f t="shared" si="231"/>
        <v/>
      </c>
      <c r="S917" s="160" t="str">
        <f>IFERROR(IF($F917="","",VLOOKUP($F917,'Data Mercado'!$A$7:$I$300,6,0)),"ND")</f>
      </c>
      <c r="T917" s="161" t="str">
        <f>IFERROR(IF($E917="","",IF($S917&gt;$E917,($E917/$S917)-1,"")),"")</f>
      </c>
      <c r="U917" s="159" t="str">
        <f t="shared" si="233"/>
        <v/>
      </c>
      <c r="V917" s="160" t="str">
        <f>IFERROR(IF($F917="","",VLOOKUP($F917,'Data Mercado'!$A$7:$I$300,7,0)),"ND")</f>
      </c>
      <c r="W917" s="161" t="str">
        <f>IFERROR(IF($E917="","",IF($V917&gt;$E917,($E917/$V917)-1,"")),"")</f>
      </c>
      <c r="X917" s="159" t="str">
        <f t="shared" si="235"/>
        <v/>
      </c>
      <c r="Y917" s="160" t="str">
        <f>IFERROR(IF($F917="","",VLOOKUP($F917,'Data Mercado'!$A$7:$I$300,8,0)),"ND")</f>
      </c>
      <c r="Z917" s="161" t="str">
        <f>IFERROR(IF($E917="","",IF($Y917&gt;$E917,($E917/$Y917)-1,"")),"")</f>
      </c>
      <c r="AA917" s="159" t="str">
        <f t="shared" si="237"/>
        <v/>
      </c>
      <c r="AB917" s="160" t="str">
        <f>IFERROR(IF($F917="","",VLOOKUP($F917,'Data Mercado'!$A$7:$I$300,9,0)),"ND")</f>
      </c>
      <c r="AC917" s="161" t="str">
        <f>IFERROR(IF($E917="","",IF($AB917&gt;$E917,($E917/$AB917)-1,"")),"")</f>
      </c>
      <c r="AD917" s="159" t="str">
        <f t="shared" si="239"/>
        <v/>
      </c>
    </row>
    <row r="918" spans="1:30" s="162" customFormat="1" ht="19" customHeight="1">
      <c r="A918" s="164"/>
      <c r="B918" s="165"/>
      <c r="C918" s="143"/>
      <c r="D918" s="143"/>
      <c r="E918" s="196"/>
      <c r="F918" s="160"/>
      <c r="G918" s="160" t="str">
        <f>IFERROR(IF($F918="","",VLOOKUP($F918,'Data Mercado'!$A$7:$I$300,2,0)),"ND")</f>
      </c>
      <c r="H918" s="161" t="str">
        <f>IFERROR(IF($E918="","",IF($G918&gt;$E918,($E918/$G918)-1,"")),"")</f>
      </c>
      <c r="I918" s="159" t="str">
        <f t="shared" si="225"/>
        <v/>
      </c>
      <c r="J918" s="160" t="str">
        <f>IFERROR(IF($F918="","",VLOOKUP($F918,'Data Mercado'!$A$7:$I$300,3,0)),"ND")</f>
      </c>
      <c r="K918" s="161" t="str">
        <f>IFERROR(IF($E918="","",IF($J918&gt;$E918,($E918/$J918)-1,"")),"")</f>
      </c>
      <c r="L918" s="159" t="str">
        <f t="shared" si="227"/>
        <v/>
      </c>
      <c r="M918" s="160" t="str">
        <f>IFERROR(IF($F918="","",VLOOKUP($F918,'Data Mercado'!$A$7:$I$300,4,0)),"ND")</f>
      </c>
      <c r="N918" s="161" t="str">
        <f>IFERROR(IF($E918="","",IF($M918&gt;$E918,($E918/$M918)-1,"")),"")</f>
      </c>
      <c r="O918" s="159" t="str">
        <f t="shared" si="229"/>
        <v/>
      </c>
      <c r="P918" s="160" t="str">
        <f>IFERROR(IF($F918="","",VLOOKUP($F918,'Data Mercado'!$A$7:$I$300,5,0)),"ND")</f>
      </c>
      <c r="Q918" s="161" t="str">
        <f>IFERROR(IF($E918="","",IF($P918&gt;$E918,($E918/$P918)-1,"")),"")</f>
      </c>
      <c r="R918" s="159" t="str">
        <f t="shared" si="231"/>
        <v/>
      </c>
      <c r="S918" s="160" t="str">
        <f>IFERROR(IF($F918="","",VLOOKUP($F918,'Data Mercado'!$A$7:$I$300,6,0)),"ND")</f>
      </c>
      <c r="T918" s="161" t="str">
        <f>IFERROR(IF($E918="","",IF($S918&gt;$E918,($E918/$S918)-1,"")),"")</f>
      </c>
      <c r="U918" s="159" t="str">
        <f t="shared" si="233"/>
        <v/>
      </c>
      <c r="V918" s="160" t="str">
        <f>IFERROR(IF($F918="","",VLOOKUP($F918,'Data Mercado'!$A$7:$I$300,7,0)),"ND")</f>
      </c>
      <c r="W918" s="161" t="str">
        <f>IFERROR(IF($E918="","",IF($V918&gt;$E918,($E918/$V918)-1,"")),"")</f>
      </c>
      <c r="X918" s="159" t="str">
        <f t="shared" si="235"/>
        <v/>
      </c>
      <c r="Y918" s="160" t="str">
        <f>IFERROR(IF($F918="","",VLOOKUP($F918,'Data Mercado'!$A$7:$I$300,8,0)),"ND")</f>
      </c>
      <c r="Z918" s="161" t="str">
        <f>IFERROR(IF($E918="","",IF($Y918&gt;$E918,($E918/$Y918)-1,"")),"")</f>
      </c>
      <c r="AA918" s="159" t="str">
        <f t="shared" si="237"/>
        <v/>
      </c>
      <c r="AB918" s="160" t="str">
        <f>IFERROR(IF($F918="","",VLOOKUP($F918,'Data Mercado'!$A$7:$I$300,9,0)),"ND")</f>
      </c>
      <c r="AC918" s="161" t="str">
        <f>IFERROR(IF($E918="","",IF($AB918&gt;$E918,($E918/$AB918)-1,"")),"")</f>
      </c>
      <c r="AD918" s="159" t="str">
        <f t="shared" si="239"/>
        <v/>
      </c>
    </row>
    <row r="919" spans="1:30" s="162" customFormat="1" ht="19" customHeight="1">
      <c r="A919" s="164"/>
      <c r="B919" s="165"/>
      <c r="C919" s="143"/>
      <c r="D919" s="143"/>
      <c r="E919" s="196"/>
      <c r="F919" s="160"/>
      <c r="G919" s="160" t="str">
        <f>IFERROR(IF($F919="","",VLOOKUP($F919,'Data Mercado'!$A$7:$I$300,2,0)),"ND")</f>
      </c>
      <c r="H919" s="161" t="str">
        <f>IFERROR(IF($E919="","",IF($G919&gt;$E919,($E919/$G919)-1,"")),"")</f>
      </c>
      <c r="I919" s="159" t="str">
        <f t="shared" si="225"/>
        <v/>
      </c>
      <c r="J919" s="160" t="str">
        <f>IFERROR(IF($F919="","",VLOOKUP($F919,'Data Mercado'!$A$7:$I$300,3,0)),"ND")</f>
      </c>
      <c r="K919" s="161" t="str">
        <f>IFERROR(IF($E919="","",IF($J919&gt;$E919,($E919/$J919)-1,"")),"")</f>
      </c>
      <c r="L919" s="159" t="str">
        <f t="shared" si="227"/>
        <v/>
      </c>
      <c r="M919" s="160" t="str">
        <f>IFERROR(IF($F919="","",VLOOKUP($F919,'Data Mercado'!$A$7:$I$300,4,0)),"ND")</f>
      </c>
      <c r="N919" s="161" t="str">
        <f>IFERROR(IF($E919="","",IF($M919&gt;$E919,($E919/$M919)-1,"")),"")</f>
      </c>
      <c r="O919" s="159" t="str">
        <f t="shared" si="229"/>
        <v/>
      </c>
      <c r="P919" s="160" t="str">
        <f>IFERROR(IF($F919="","",VLOOKUP($F919,'Data Mercado'!$A$7:$I$300,5,0)),"ND")</f>
      </c>
      <c r="Q919" s="161" t="str">
        <f>IFERROR(IF($E919="","",IF($P919&gt;$E919,($E919/$P919)-1,"")),"")</f>
      </c>
      <c r="R919" s="159" t="str">
        <f t="shared" si="231"/>
        <v/>
      </c>
      <c r="S919" s="160" t="str">
        <f>IFERROR(IF($F919="","",VLOOKUP($F919,'Data Mercado'!$A$7:$I$300,6,0)),"ND")</f>
      </c>
      <c r="T919" s="161" t="str">
        <f>IFERROR(IF($E919="","",IF($S919&gt;$E919,($E919/$S919)-1,"")),"")</f>
      </c>
      <c r="U919" s="159" t="str">
        <f t="shared" si="233"/>
        <v/>
      </c>
      <c r="V919" s="160" t="str">
        <f>IFERROR(IF($F919="","",VLOOKUP($F919,'Data Mercado'!$A$7:$I$300,7,0)),"ND")</f>
      </c>
      <c r="W919" s="161" t="str">
        <f>IFERROR(IF($E919="","",IF($V919&gt;$E919,($E919/$V919)-1,"")),"")</f>
      </c>
      <c r="X919" s="159" t="str">
        <f t="shared" si="235"/>
        <v/>
      </c>
      <c r="Y919" s="160" t="str">
        <f>IFERROR(IF($F919="","",VLOOKUP($F919,'Data Mercado'!$A$7:$I$300,8,0)),"ND")</f>
      </c>
      <c r="Z919" s="161" t="str">
        <f>IFERROR(IF($E919="","",IF($Y919&gt;$E919,($E919/$Y919)-1,"")),"")</f>
      </c>
      <c r="AA919" s="159" t="str">
        <f t="shared" si="237"/>
        <v/>
      </c>
      <c r="AB919" s="160" t="str">
        <f>IFERROR(IF($F919="","",VLOOKUP($F919,'Data Mercado'!$A$7:$I$300,9,0)),"ND")</f>
      </c>
      <c r="AC919" s="161" t="str">
        <f>IFERROR(IF($E919="","",IF($AB919&gt;$E919,($E919/$AB919)-1,"")),"")</f>
      </c>
      <c r="AD919" s="159" t="str">
        <f t="shared" si="239"/>
        <v/>
      </c>
    </row>
    <row r="920" spans="1:30" s="162" customFormat="1" ht="19" customHeight="1">
      <c r="A920" s="164"/>
      <c r="B920" s="165"/>
      <c r="C920" s="143"/>
      <c r="D920" s="143"/>
      <c r="E920" s="196"/>
      <c r="F920" s="160"/>
      <c r="G920" s="160" t="str">
        <f>IFERROR(IF($F920="","",VLOOKUP($F920,'Data Mercado'!$A$7:$I$300,2,0)),"ND")</f>
      </c>
      <c r="H920" s="161" t="str">
        <f>IFERROR(IF($E920="","",IF($G920&gt;$E920,($E920/$G920)-1,"")),"")</f>
      </c>
      <c r="I920" s="159" t="str">
        <f t="shared" si="225"/>
        <v/>
      </c>
      <c r="J920" s="160" t="str">
        <f>IFERROR(IF($F920="","",VLOOKUP($F920,'Data Mercado'!$A$7:$I$300,3,0)),"ND")</f>
      </c>
      <c r="K920" s="161" t="str">
        <f>IFERROR(IF($E920="","",IF($J920&gt;$E920,($E920/$J920)-1,"")),"")</f>
      </c>
      <c r="L920" s="159" t="str">
        <f t="shared" si="227"/>
        <v/>
      </c>
      <c r="M920" s="160" t="str">
        <f>IFERROR(IF($F920="","",VLOOKUP($F920,'Data Mercado'!$A$7:$I$300,4,0)),"ND")</f>
      </c>
      <c r="N920" s="161" t="str">
        <f>IFERROR(IF($E920="","",IF($M920&gt;$E920,($E920/$M920)-1,"")),"")</f>
      </c>
      <c r="O920" s="159" t="str">
        <f t="shared" si="229"/>
        <v/>
      </c>
      <c r="P920" s="160" t="str">
        <f>IFERROR(IF($F920="","",VLOOKUP($F920,'Data Mercado'!$A$7:$I$300,5,0)),"ND")</f>
      </c>
      <c r="Q920" s="161" t="str">
        <f>IFERROR(IF($E920="","",IF($P920&gt;$E920,($E920/$P920)-1,"")),"")</f>
      </c>
      <c r="R920" s="159" t="str">
        <f t="shared" si="231"/>
        <v/>
      </c>
      <c r="S920" s="160" t="str">
        <f>IFERROR(IF($F920="","",VLOOKUP($F920,'Data Mercado'!$A$7:$I$300,6,0)),"ND")</f>
      </c>
      <c r="T920" s="161" t="str">
        <f>IFERROR(IF($E920="","",IF($S920&gt;$E920,($E920/$S920)-1,"")),"")</f>
      </c>
      <c r="U920" s="159" t="str">
        <f t="shared" si="233"/>
        <v/>
      </c>
      <c r="V920" s="160" t="str">
        <f>IFERROR(IF($F920="","",VLOOKUP($F920,'Data Mercado'!$A$7:$I$300,7,0)),"ND")</f>
      </c>
      <c r="W920" s="161" t="str">
        <f>IFERROR(IF($E920="","",IF($V920&gt;$E920,($E920/$V920)-1,"")),"")</f>
      </c>
      <c r="X920" s="159" t="str">
        <f t="shared" si="235"/>
        <v/>
      </c>
      <c r="Y920" s="160" t="str">
        <f>IFERROR(IF($F920="","",VLOOKUP($F920,'Data Mercado'!$A$7:$I$300,8,0)),"ND")</f>
      </c>
      <c r="Z920" s="161" t="str">
        <f>IFERROR(IF($E920="","",IF($Y920&gt;$E920,($E920/$Y920)-1,"")),"")</f>
      </c>
      <c r="AA920" s="159" t="str">
        <f t="shared" si="237"/>
        <v/>
      </c>
      <c r="AB920" s="160" t="str">
        <f>IFERROR(IF($F920="","",VLOOKUP($F920,'Data Mercado'!$A$7:$I$300,9,0)),"ND")</f>
      </c>
      <c r="AC920" s="161" t="str">
        <f>IFERROR(IF($E920="","",IF($AB920&gt;$E920,($E920/$AB920)-1,"")),"")</f>
      </c>
      <c r="AD920" s="159" t="str">
        <f t="shared" si="239"/>
        <v/>
      </c>
    </row>
    <row r="921" spans="1:30" s="162" customFormat="1" ht="19" customHeight="1">
      <c r="A921" s="164"/>
      <c r="B921" s="165"/>
      <c r="C921" s="143"/>
      <c r="D921" s="143"/>
      <c r="E921" s="196"/>
      <c r="F921" s="160"/>
      <c r="G921" s="160" t="str">
        <f>IFERROR(IF($F921="","",VLOOKUP($F921,'Data Mercado'!$A$7:$I$300,2,0)),"ND")</f>
      </c>
      <c r="H921" s="161" t="str">
        <f>IFERROR(IF($E921="","",IF($G921&gt;$E921,($E921/$G921)-1,"")),"")</f>
      </c>
      <c r="I921" s="159" t="str">
        <f t="shared" si="225"/>
        <v/>
      </c>
      <c r="J921" s="160" t="str">
        <f>IFERROR(IF($F921="","",VLOOKUP($F921,'Data Mercado'!$A$7:$I$300,3,0)),"ND")</f>
      </c>
      <c r="K921" s="161" t="str">
        <f>IFERROR(IF($E921="","",IF($J921&gt;$E921,($E921/$J921)-1,"")),"")</f>
      </c>
      <c r="L921" s="159" t="str">
        <f t="shared" si="227"/>
        <v/>
      </c>
      <c r="M921" s="160" t="str">
        <f>IFERROR(IF($F921="","",VLOOKUP($F921,'Data Mercado'!$A$7:$I$300,4,0)),"ND")</f>
      </c>
      <c r="N921" s="161" t="str">
        <f>IFERROR(IF($E921="","",IF($M921&gt;$E921,($E921/$M921)-1,"")),"")</f>
      </c>
      <c r="O921" s="159" t="str">
        <f t="shared" si="229"/>
        <v/>
      </c>
      <c r="P921" s="160" t="str">
        <f>IFERROR(IF($F921="","",VLOOKUP($F921,'Data Mercado'!$A$7:$I$300,5,0)),"ND")</f>
      </c>
      <c r="Q921" s="161" t="str">
        <f>IFERROR(IF($E921="","",IF($P921&gt;$E921,($E921/$P921)-1,"")),"")</f>
      </c>
      <c r="R921" s="159" t="str">
        <f t="shared" si="231"/>
        <v/>
      </c>
      <c r="S921" s="160" t="str">
        <f>IFERROR(IF($F921="","",VLOOKUP($F921,'Data Mercado'!$A$7:$I$300,6,0)),"ND")</f>
      </c>
      <c r="T921" s="161" t="str">
        <f>IFERROR(IF($E921="","",IF($S921&gt;$E921,($E921/$S921)-1,"")),"")</f>
      </c>
      <c r="U921" s="159" t="str">
        <f t="shared" si="233"/>
        <v/>
      </c>
      <c r="V921" s="160" t="str">
        <f>IFERROR(IF($F921="","",VLOOKUP($F921,'Data Mercado'!$A$7:$I$300,7,0)),"ND")</f>
      </c>
      <c r="W921" s="161" t="str">
        <f>IFERROR(IF($E921="","",IF($V921&gt;$E921,($E921/$V921)-1,"")),"")</f>
      </c>
      <c r="X921" s="159" t="str">
        <f t="shared" si="235"/>
        <v/>
      </c>
      <c r="Y921" s="160" t="str">
        <f>IFERROR(IF($F921="","",VLOOKUP($F921,'Data Mercado'!$A$7:$I$300,8,0)),"ND")</f>
      </c>
      <c r="Z921" s="161" t="str">
        <f>IFERROR(IF($E921="","",IF($Y921&gt;$E921,($E921/$Y921)-1,"")),"")</f>
      </c>
      <c r="AA921" s="159" t="str">
        <f t="shared" si="237"/>
        <v/>
      </c>
      <c r="AB921" s="160" t="str">
        <f>IFERROR(IF($F921="","",VLOOKUP($F921,'Data Mercado'!$A$7:$I$300,9,0)),"ND")</f>
      </c>
      <c r="AC921" s="161" t="str">
        <f>IFERROR(IF($E921="","",IF($AB921&gt;$E921,($E921/$AB921)-1,"")),"")</f>
      </c>
      <c r="AD921" s="159" t="str">
        <f t="shared" si="239"/>
        <v/>
      </c>
    </row>
    <row r="922" spans="1:30" s="162" customFormat="1" ht="19" customHeight="1">
      <c r="A922" s="164"/>
      <c r="B922" s="165"/>
      <c r="C922" s="143"/>
      <c r="D922" s="143"/>
      <c r="E922" s="196"/>
      <c r="F922" s="160"/>
      <c r="G922" s="160" t="str">
        <f>IFERROR(IF($F922="","",VLOOKUP($F922,'Data Mercado'!$A$7:$I$300,2,0)),"ND")</f>
      </c>
      <c r="H922" s="161" t="str">
        <f>IFERROR(IF($E922="","",IF($G922&gt;$E922,($E922/$G922)-1,"")),"")</f>
      </c>
      <c r="I922" s="159" t="str">
        <f t="shared" si="225"/>
        <v/>
      </c>
      <c r="J922" s="160" t="str">
        <f>IFERROR(IF($F922="","",VLOOKUP($F922,'Data Mercado'!$A$7:$I$300,3,0)),"ND")</f>
      </c>
      <c r="K922" s="161" t="str">
        <f>IFERROR(IF($E922="","",IF($J922&gt;$E922,($E922/$J922)-1,"")),"")</f>
      </c>
      <c r="L922" s="159" t="str">
        <f t="shared" si="227"/>
        <v/>
      </c>
      <c r="M922" s="160" t="str">
        <f>IFERROR(IF($F922="","",VLOOKUP($F922,'Data Mercado'!$A$7:$I$300,4,0)),"ND")</f>
      </c>
      <c r="N922" s="161" t="str">
        <f>IFERROR(IF($E922="","",IF($M922&gt;$E922,($E922/$M922)-1,"")),"")</f>
      </c>
      <c r="O922" s="159" t="str">
        <f t="shared" si="229"/>
        <v/>
      </c>
      <c r="P922" s="160" t="str">
        <f>IFERROR(IF($F922="","",VLOOKUP($F922,'Data Mercado'!$A$7:$I$300,5,0)),"ND")</f>
      </c>
      <c r="Q922" s="161" t="str">
        <f>IFERROR(IF($E922="","",IF($P922&gt;$E922,($E922/$P922)-1,"")),"")</f>
      </c>
      <c r="R922" s="159" t="str">
        <f t="shared" si="231"/>
        <v/>
      </c>
      <c r="S922" s="160" t="str">
        <f>IFERROR(IF($F922="","",VLOOKUP($F922,'Data Mercado'!$A$7:$I$300,6,0)),"ND")</f>
      </c>
      <c r="T922" s="161" t="str">
        <f>IFERROR(IF($E922="","",IF($S922&gt;$E922,($E922/$S922)-1,"")),"")</f>
      </c>
      <c r="U922" s="159" t="str">
        <f t="shared" si="233"/>
        <v/>
      </c>
      <c r="V922" s="160" t="str">
        <f>IFERROR(IF($F922="","",VLOOKUP($F922,'Data Mercado'!$A$7:$I$300,7,0)),"ND")</f>
      </c>
      <c r="W922" s="161" t="str">
        <f>IFERROR(IF($E922="","",IF($V922&gt;$E922,($E922/$V922)-1,"")),"")</f>
      </c>
      <c r="X922" s="159" t="str">
        <f t="shared" si="235"/>
        <v/>
      </c>
      <c r="Y922" s="160" t="str">
        <f>IFERROR(IF($F922="","",VLOOKUP($F922,'Data Mercado'!$A$7:$I$300,8,0)),"ND")</f>
      </c>
      <c r="Z922" s="161" t="str">
        <f>IFERROR(IF($E922="","",IF($Y922&gt;$E922,($E922/$Y922)-1,"")),"")</f>
      </c>
      <c r="AA922" s="159" t="str">
        <f t="shared" si="237"/>
        <v/>
      </c>
      <c r="AB922" s="160" t="str">
        <f>IFERROR(IF($F922="","",VLOOKUP($F922,'Data Mercado'!$A$7:$I$300,9,0)),"ND")</f>
      </c>
      <c r="AC922" s="161" t="str">
        <f>IFERROR(IF($E922="","",IF($AB922&gt;$E922,($E922/$AB922)-1,"")),"")</f>
      </c>
      <c r="AD922" s="159" t="str">
        <f t="shared" si="239"/>
        <v/>
      </c>
    </row>
    <row r="923" spans="1:30" s="162" customFormat="1" ht="19" customHeight="1">
      <c r="A923" s="164"/>
      <c r="B923" s="165"/>
      <c r="C923" s="143"/>
      <c r="D923" s="143"/>
      <c r="E923" s="196"/>
      <c r="F923" s="160"/>
      <c r="G923" s="160" t="str">
        <f>IFERROR(IF($F923="","",VLOOKUP($F923,'Data Mercado'!$A$7:$I$300,2,0)),"ND")</f>
      </c>
      <c r="H923" s="161" t="str">
        <f>IFERROR(IF($E923="","",IF($G923&gt;$E923,($E923/$G923)-1,"")),"")</f>
      </c>
      <c r="I923" s="159" t="str">
        <f t="shared" si="225"/>
        <v/>
      </c>
      <c r="J923" s="160" t="str">
        <f>IFERROR(IF($F923="","",VLOOKUP($F923,'Data Mercado'!$A$7:$I$300,3,0)),"ND")</f>
      </c>
      <c r="K923" s="161" t="str">
        <f>IFERROR(IF($E923="","",IF($J923&gt;$E923,($E923/$J923)-1,"")),"")</f>
      </c>
      <c r="L923" s="159" t="str">
        <f t="shared" si="227"/>
        <v/>
      </c>
      <c r="M923" s="160" t="str">
        <f>IFERROR(IF($F923="","",VLOOKUP($F923,'Data Mercado'!$A$7:$I$300,4,0)),"ND")</f>
      </c>
      <c r="N923" s="161" t="str">
        <f>IFERROR(IF($E923="","",IF($M923&gt;$E923,($E923/$M923)-1,"")),"")</f>
      </c>
      <c r="O923" s="159" t="str">
        <f t="shared" si="229"/>
        <v/>
      </c>
      <c r="P923" s="160" t="str">
        <f>IFERROR(IF($F923="","",VLOOKUP($F923,'Data Mercado'!$A$7:$I$300,5,0)),"ND")</f>
      </c>
      <c r="Q923" s="161" t="str">
        <f>IFERROR(IF($E923="","",IF($P923&gt;$E923,($E923/$P923)-1,"")),"")</f>
      </c>
      <c r="R923" s="159" t="str">
        <f t="shared" si="231"/>
        <v/>
      </c>
      <c r="S923" s="160" t="str">
        <f>IFERROR(IF($F923="","",VLOOKUP($F923,'Data Mercado'!$A$7:$I$300,6,0)),"ND")</f>
      </c>
      <c r="T923" s="161" t="str">
        <f>IFERROR(IF($E923="","",IF($S923&gt;$E923,($E923/$S923)-1,"")),"")</f>
      </c>
      <c r="U923" s="159" t="str">
        <f t="shared" si="233"/>
        <v/>
      </c>
      <c r="V923" s="160" t="str">
        <f>IFERROR(IF($F923="","",VLOOKUP($F923,'Data Mercado'!$A$7:$I$300,7,0)),"ND")</f>
      </c>
      <c r="W923" s="161" t="str">
        <f>IFERROR(IF($E923="","",IF($V923&gt;$E923,($E923/$V923)-1,"")),"")</f>
      </c>
      <c r="X923" s="159" t="str">
        <f t="shared" si="235"/>
        <v/>
      </c>
      <c r="Y923" s="160" t="str">
        <f>IFERROR(IF($F923="","",VLOOKUP($F923,'Data Mercado'!$A$7:$I$300,8,0)),"ND")</f>
      </c>
      <c r="Z923" s="161" t="str">
        <f>IFERROR(IF($E923="","",IF($Y923&gt;$E923,($E923/$Y923)-1,"")),"")</f>
      </c>
      <c r="AA923" s="159" t="str">
        <f t="shared" si="237"/>
        <v/>
      </c>
      <c r="AB923" s="160" t="str">
        <f>IFERROR(IF($F923="","",VLOOKUP($F923,'Data Mercado'!$A$7:$I$300,9,0)),"ND")</f>
      </c>
      <c r="AC923" s="161" t="str">
        <f>IFERROR(IF($E923="","",IF($AB923&gt;$E923,($E923/$AB923)-1,"")),"")</f>
      </c>
      <c r="AD923" s="159" t="str">
        <f t="shared" si="239"/>
        <v/>
      </c>
    </row>
    <row r="924" spans="1:30" s="162" customFormat="1" ht="19" customHeight="1">
      <c r="A924" s="164"/>
      <c r="B924" s="165"/>
      <c r="C924" s="143"/>
      <c r="D924" s="143"/>
      <c r="E924" s="196"/>
      <c r="F924" s="160"/>
      <c r="G924" s="160" t="str">
        <f>IFERROR(IF($F924="","",VLOOKUP($F924,'Data Mercado'!$A$7:$I$300,2,0)),"ND")</f>
      </c>
      <c r="H924" s="161" t="str">
        <f>IFERROR(IF($E924="","",IF($G924&gt;$E924,($E924/$G924)-1,"")),"")</f>
      </c>
      <c r="I924" s="159" t="str">
        <f t="shared" si="225"/>
        <v/>
      </c>
      <c r="J924" s="160" t="str">
        <f>IFERROR(IF($F924="","",VLOOKUP($F924,'Data Mercado'!$A$7:$I$300,3,0)),"ND")</f>
      </c>
      <c r="K924" s="161" t="str">
        <f>IFERROR(IF($E924="","",IF($J924&gt;$E924,($E924/$J924)-1,"")),"")</f>
      </c>
      <c r="L924" s="159" t="str">
        <f t="shared" si="227"/>
        <v/>
      </c>
      <c r="M924" s="160" t="str">
        <f>IFERROR(IF($F924="","",VLOOKUP($F924,'Data Mercado'!$A$7:$I$300,4,0)),"ND")</f>
      </c>
      <c r="N924" s="161" t="str">
        <f>IFERROR(IF($E924="","",IF($M924&gt;$E924,($E924/$M924)-1,"")),"")</f>
      </c>
      <c r="O924" s="159" t="str">
        <f t="shared" si="229"/>
        <v/>
      </c>
      <c r="P924" s="160" t="str">
        <f>IFERROR(IF($F924="","",VLOOKUP($F924,'Data Mercado'!$A$7:$I$300,5,0)),"ND")</f>
      </c>
      <c r="Q924" s="161" t="str">
        <f>IFERROR(IF($E924="","",IF($P924&gt;$E924,($E924/$P924)-1,"")),"")</f>
      </c>
      <c r="R924" s="159" t="str">
        <f t="shared" si="231"/>
        <v/>
      </c>
      <c r="S924" s="160" t="str">
        <f>IFERROR(IF($F924="","",VLOOKUP($F924,'Data Mercado'!$A$7:$I$300,6,0)),"ND")</f>
      </c>
      <c r="T924" s="161" t="str">
        <f>IFERROR(IF($E924="","",IF($S924&gt;$E924,($E924/$S924)-1,"")),"")</f>
      </c>
      <c r="U924" s="159" t="str">
        <f t="shared" si="233"/>
        <v/>
      </c>
      <c r="V924" s="160" t="str">
        <f>IFERROR(IF($F924="","",VLOOKUP($F924,'Data Mercado'!$A$7:$I$300,7,0)),"ND")</f>
      </c>
      <c r="W924" s="161" t="str">
        <f>IFERROR(IF($E924="","",IF($V924&gt;$E924,($E924/$V924)-1,"")),"")</f>
      </c>
      <c r="X924" s="159" t="str">
        <f t="shared" si="235"/>
        <v/>
      </c>
      <c r="Y924" s="160" t="str">
        <f>IFERROR(IF($F924="","",VLOOKUP($F924,'Data Mercado'!$A$7:$I$300,8,0)),"ND")</f>
      </c>
      <c r="Z924" s="161" t="str">
        <f>IFERROR(IF($E924="","",IF($Y924&gt;$E924,($E924/$Y924)-1,"")),"")</f>
      </c>
      <c r="AA924" s="159" t="str">
        <f t="shared" si="237"/>
        <v/>
      </c>
      <c r="AB924" s="160" t="str">
        <f>IFERROR(IF($F924="","",VLOOKUP($F924,'Data Mercado'!$A$7:$I$300,9,0)),"ND")</f>
      </c>
      <c r="AC924" s="161" t="str">
        <f>IFERROR(IF($E924="","",IF($AB924&gt;$E924,($E924/$AB924)-1,"")),"")</f>
      </c>
      <c r="AD924" s="159" t="str">
        <f t="shared" si="239"/>
        <v/>
      </c>
    </row>
    <row r="925" spans="1:30" s="162" customFormat="1" ht="19" customHeight="1">
      <c r="A925" s="164"/>
      <c r="B925" s="165"/>
      <c r="C925" s="143"/>
      <c r="D925" s="143"/>
      <c r="E925" s="196"/>
      <c r="F925" s="160"/>
      <c r="G925" s="160" t="str">
        <f>IFERROR(IF($F925="","",VLOOKUP($F925,'Data Mercado'!$A$7:$I$300,2,0)),"ND")</f>
      </c>
      <c r="H925" s="161" t="str">
        <f>IFERROR(IF($E925="","",IF($G925&gt;$E925,($E925/$G925)-1,"")),"")</f>
      </c>
      <c r="I925" s="159" t="str">
        <f t="shared" si="225"/>
        <v/>
      </c>
      <c r="J925" s="160" t="str">
        <f>IFERROR(IF($F925="","",VLOOKUP($F925,'Data Mercado'!$A$7:$I$300,3,0)),"ND")</f>
      </c>
      <c r="K925" s="161" t="str">
        <f>IFERROR(IF($E925="","",IF($J925&gt;$E925,($E925/$J925)-1,"")),"")</f>
      </c>
      <c r="L925" s="159" t="str">
        <f t="shared" si="227"/>
        <v/>
      </c>
      <c r="M925" s="160" t="str">
        <f>IFERROR(IF($F925="","",VLOOKUP($F925,'Data Mercado'!$A$7:$I$300,4,0)),"ND")</f>
      </c>
      <c r="N925" s="161" t="str">
        <f>IFERROR(IF($E925="","",IF($M925&gt;$E925,($E925/$M925)-1,"")),"")</f>
      </c>
      <c r="O925" s="159" t="str">
        <f t="shared" si="229"/>
        <v/>
      </c>
      <c r="P925" s="160" t="str">
        <f>IFERROR(IF($F925="","",VLOOKUP($F925,'Data Mercado'!$A$7:$I$300,5,0)),"ND")</f>
      </c>
      <c r="Q925" s="161" t="str">
        <f>IFERROR(IF($E925="","",IF($P925&gt;$E925,($E925/$P925)-1,"")),"")</f>
      </c>
      <c r="R925" s="159" t="str">
        <f t="shared" si="231"/>
        <v/>
      </c>
      <c r="S925" s="160" t="str">
        <f>IFERROR(IF($F925="","",VLOOKUP($F925,'Data Mercado'!$A$7:$I$300,6,0)),"ND")</f>
      </c>
      <c r="T925" s="161" t="str">
        <f>IFERROR(IF($E925="","",IF($S925&gt;$E925,($E925/$S925)-1,"")),"")</f>
      </c>
      <c r="U925" s="159" t="str">
        <f t="shared" si="233"/>
        <v/>
      </c>
      <c r="V925" s="160" t="str">
        <f>IFERROR(IF($F925="","",VLOOKUP($F925,'Data Mercado'!$A$7:$I$300,7,0)),"ND")</f>
      </c>
      <c r="W925" s="161" t="str">
        <f>IFERROR(IF($E925="","",IF($V925&gt;$E925,($E925/$V925)-1,"")),"")</f>
      </c>
      <c r="X925" s="159" t="str">
        <f t="shared" si="235"/>
        <v/>
      </c>
      <c r="Y925" s="160" t="str">
        <f>IFERROR(IF($F925="","",VLOOKUP($F925,'Data Mercado'!$A$7:$I$300,8,0)),"ND")</f>
      </c>
      <c r="Z925" s="161" t="str">
        <f>IFERROR(IF($E925="","",IF($Y925&gt;$E925,($E925/$Y925)-1,"")),"")</f>
      </c>
      <c r="AA925" s="159" t="str">
        <f t="shared" si="237"/>
        <v/>
      </c>
      <c r="AB925" s="160" t="str">
        <f>IFERROR(IF($F925="","",VLOOKUP($F925,'Data Mercado'!$A$7:$I$300,9,0)),"ND")</f>
      </c>
      <c r="AC925" s="161" t="str">
        <f>IFERROR(IF($E925="","",IF($AB925&gt;$E925,($E925/$AB925)-1,"")),"")</f>
      </c>
      <c r="AD925" s="159" t="str">
        <f t="shared" si="239"/>
        <v/>
      </c>
    </row>
    <row r="926" spans="1:30" s="162" customFormat="1" ht="19" customHeight="1">
      <c r="A926" s="164"/>
      <c r="B926" s="165"/>
      <c r="C926" s="143"/>
      <c r="D926" s="143"/>
      <c r="E926" s="196"/>
      <c r="F926" s="160"/>
      <c r="G926" s="160" t="str">
        <f>IFERROR(IF($F926="","",VLOOKUP($F926,'Data Mercado'!$A$7:$I$300,2,0)),"ND")</f>
      </c>
      <c r="H926" s="161" t="str">
        <f>IFERROR(IF($E926="","",IF($G926&gt;$E926,($E926/$G926)-1,"")),"")</f>
      </c>
      <c r="I926" s="159" t="str">
        <f t="shared" si="225"/>
        <v/>
      </c>
      <c r="J926" s="160" t="str">
        <f>IFERROR(IF($F926="","",VLOOKUP($F926,'Data Mercado'!$A$7:$I$300,3,0)),"ND")</f>
      </c>
      <c r="K926" s="161" t="str">
        <f>IFERROR(IF($E926="","",IF($J926&gt;$E926,($E926/$J926)-1,"")),"")</f>
      </c>
      <c r="L926" s="159" t="str">
        <f t="shared" si="227"/>
        <v/>
      </c>
      <c r="M926" s="160" t="str">
        <f>IFERROR(IF($F926="","",VLOOKUP($F926,'Data Mercado'!$A$7:$I$300,4,0)),"ND")</f>
      </c>
      <c r="N926" s="161" t="str">
        <f>IFERROR(IF($E926="","",IF($M926&gt;$E926,($E926/$M926)-1,"")),"")</f>
      </c>
      <c r="O926" s="159" t="str">
        <f t="shared" si="229"/>
        <v/>
      </c>
      <c r="P926" s="160" t="str">
        <f>IFERROR(IF($F926="","",VLOOKUP($F926,'Data Mercado'!$A$7:$I$300,5,0)),"ND")</f>
      </c>
      <c r="Q926" s="161" t="str">
        <f>IFERROR(IF($E926="","",IF($P926&gt;$E926,($E926/$P926)-1,"")),"")</f>
      </c>
      <c r="R926" s="159" t="str">
        <f t="shared" si="231"/>
        <v/>
      </c>
      <c r="S926" s="160" t="str">
        <f>IFERROR(IF($F926="","",VLOOKUP($F926,'Data Mercado'!$A$7:$I$300,6,0)),"ND")</f>
      </c>
      <c r="T926" s="161" t="str">
        <f>IFERROR(IF($E926="","",IF($S926&gt;$E926,($E926/$S926)-1,"")),"")</f>
      </c>
      <c r="U926" s="159" t="str">
        <f t="shared" si="233"/>
        <v/>
      </c>
      <c r="V926" s="160" t="str">
        <f>IFERROR(IF($F926="","",VLOOKUP($F926,'Data Mercado'!$A$7:$I$300,7,0)),"ND")</f>
      </c>
      <c r="W926" s="161" t="str">
        <f>IFERROR(IF($E926="","",IF($V926&gt;$E926,($E926/$V926)-1,"")),"")</f>
      </c>
      <c r="X926" s="159" t="str">
        <f t="shared" si="235"/>
        <v/>
      </c>
      <c r="Y926" s="160" t="str">
        <f>IFERROR(IF($F926="","",VLOOKUP($F926,'Data Mercado'!$A$7:$I$300,8,0)),"ND")</f>
      </c>
      <c r="Z926" s="161" t="str">
        <f>IFERROR(IF($E926="","",IF($Y926&gt;$E926,($E926/$Y926)-1,"")),"")</f>
      </c>
      <c r="AA926" s="159" t="str">
        <f t="shared" si="237"/>
        <v/>
      </c>
      <c r="AB926" s="160" t="str">
        <f>IFERROR(IF($F926="","",VLOOKUP($F926,'Data Mercado'!$A$7:$I$300,9,0)),"ND")</f>
      </c>
      <c r="AC926" s="161" t="str">
        <f>IFERROR(IF($E926="","",IF($AB926&gt;$E926,($E926/$AB926)-1,"")),"")</f>
      </c>
      <c r="AD926" s="159" t="str">
        <f t="shared" si="239"/>
        <v/>
      </c>
    </row>
    <row r="927" spans="1:30" s="162" customFormat="1" ht="19" customHeight="1">
      <c r="A927" s="164"/>
      <c r="B927" s="165"/>
      <c r="C927" s="143"/>
      <c r="D927" s="143"/>
      <c r="E927" s="196"/>
      <c r="F927" s="160"/>
      <c r="G927" s="160" t="str">
        <f>IFERROR(IF($F927="","",VLOOKUP($F927,'Data Mercado'!$A$7:$I$300,2,0)),"ND")</f>
      </c>
      <c r="H927" s="161" t="str">
        <f>IFERROR(IF($E927="","",IF($G927&gt;$E927,($E927/$G927)-1,"")),"")</f>
      </c>
      <c r="I927" s="159" t="str">
        <f t="shared" si="225"/>
        <v/>
      </c>
      <c r="J927" s="160" t="str">
        <f>IFERROR(IF($F927="","",VLOOKUP($F927,'Data Mercado'!$A$7:$I$300,3,0)),"ND")</f>
      </c>
      <c r="K927" s="161" t="str">
        <f>IFERROR(IF($E927="","",IF($J927&gt;$E927,($E927/$J927)-1,"")),"")</f>
      </c>
      <c r="L927" s="159" t="str">
        <f t="shared" si="227"/>
        <v/>
      </c>
      <c r="M927" s="160" t="str">
        <f>IFERROR(IF($F927="","",VLOOKUP($F927,'Data Mercado'!$A$7:$I$300,4,0)),"ND")</f>
      </c>
      <c r="N927" s="161" t="str">
        <f>IFERROR(IF($E927="","",IF($M927&gt;$E927,($E927/$M927)-1,"")),"")</f>
      </c>
      <c r="O927" s="159" t="str">
        <f t="shared" si="229"/>
        <v/>
      </c>
      <c r="P927" s="160" t="str">
        <f>IFERROR(IF($F927="","",VLOOKUP($F927,'Data Mercado'!$A$7:$I$300,5,0)),"ND")</f>
      </c>
      <c r="Q927" s="161" t="str">
        <f>IFERROR(IF($E927="","",IF($P927&gt;$E927,($E927/$P927)-1,"")),"")</f>
      </c>
      <c r="R927" s="159" t="str">
        <f t="shared" si="231"/>
        <v/>
      </c>
      <c r="S927" s="160" t="str">
        <f>IFERROR(IF($F927="","",VLOOKUP($F927,'Data Mercado'!$A$7:$I$300,6,0)),"ND")</f>
      </c>
      <c r="T927" s="161" t="str">
        <f>IFERROR(IF($E927="","",IF($S927&gt;$E927,($E927/$S927)-1,"")),"")</f>
      </c>
      <c r="U927" s="159" t="str">
        <f t="shared" si="233"/>
        <v/>
      </c>
      <c r="V927" s="160" t="str">
        <f>IFERROR(IF($F927="","",VLOOKUP($F927,'Data Mercado'!$A$7:$I$300,7,0)),"ND")</f>
      </c>
      <c r="W927" s="161" t="str">
        <f>IFERROR(IF($E927="","",IF($V927&gt;$E927,($E927/$V927)-1,"")),"")</f>
      </c>
      <c r="X927" s="159" t="str">
        <f t="shared" si="235"/>
        <v/>
      </c>
      <c r="Y927" s="160" t="str">
        <f>IFERROR(IF($F927="","",VLOOKUP($F927,'Data Mercado'!$A$7:$I$300,8,0)),"ND")</f>
      </c>
      <c r="Z927" s="161" t="str">
        <f>IFERROR(IF($E927="","",IF($Y927&gt;$E927,($E927/$Y927)-1,"")),"")</f>
      </c>
      <c r="AA927" s="159" t="str">
        <f t="shared" si="237"/>
        <v/>
      </c>
      <c r="AB927" s="160" t="str">
        <f>IFERROR(IF($F927="","",VLOOKUP($F927,'Data Mercado'!$A$7:$I$300,9,0)),"ND")</f>
      </c>
      <c r="AC927" s="161" t="str">
        <f>IFERROR(IF($E927="","",IF($AB927&gt;$E927,($E927/$AB927)-1,"")),"")</f>
      </c>
      <c r="AD927" s="159" t="str">
        <f t="shared" si="239"/>
        <v/>
      </c>
    </row>
    <row r="928" spans="1:30" s="162" customFormat="1" ht="19" customHeight="1">
      <c r="A928" s="164"/>
      <c r="B928" s="165"/>
      <c r="C928" s="143"/>
      <c r="D928" s="143"/>
      <c r="E928" s="196"/>
      <c r="F928" s="160"/>
      <c r="G928" s="160" t="str">
        <f>IFERROR(IF($F928="","",VLOOKUP($F928,'Data Mercado'!$A$7:$I$300,2,0)),"ND")</f>
      </c>
      <c r="H928" s="161" t="str">
        <f>IFERROR(IF($E928="","",IF($G928&gt;$E928,($E928/$G928)-1,"")),"")</f>
      </c>
      <c r="I928" s="159" t="str">
        <f t="shared" si="225"/>
        <v/>
      </c>
      <c r="J928" s="160" t="str">
        <f>IFERROR(IF($F928="","",VLOOKUP($F928,'Data Mercado'!$A$7:$I$300,3,0)),"ND")</f>
      </c>
      <c r="K928" s="161" t="str">
        <f>IFERROR(IF($E928="","",IF($J928&gt;$E928,($E928/$J928)-1,"")),"")</f>
      </c>
      <c r="L928" s="159" t="str">
        <f t="shared" si="227"/>
        <v/>
      </c>
      <c r="M928" s="160" t="str">
        <f>IFERROR(IF($F928="","",VLOOKUP($F928,'Data Mercado'!$A$7:$I$300,4,0)),"ND")</f>
      </c>
      <c r="N928" s="161" t="str">
        <f>IFERROR(IF($E928="","",IF($M928&gt;$E928,($E928/$M928)-1,"")),"")</f>
      </c>
      <c r="O928" s="159" t="str">
        <f t="shared" si="229"/>
        <v/>
      </c>
      <c r="P928" s="160" t="str">
        <f>IFERROR(IF($F928="","",VLOOKUP($F928,'Data Mercado'!$A$7:$I$300,5,0)),"ND")</f>
      </c>
      <c r="Q928" s="161" t="str">
        <f>IFERROR(IF($E928="","",IF($P928&gt;$E928,($E928/$P928)-1,"")),"")</f>
      </c>
      <c r="R928" s="159" t="str">
        <f t="shared" si="231"/>
        <v/>
      </c>
      <c r="S928" s="160" t="str">
        <f>IFERROR(IF($F928="","",VLOOKUP($F928,'Data Mercado'!$A$7:$I$300,6,0)),"ND")</f>
      </c>
      <c r="T928" s="161" t="str">
        <f>IFERROR(IF($E928="","",IF($S928&gt;$E928,($E928/$S928)-1,"")),"")</f>
      </c>
      <c r="U928" s="159" t="str">
        <f t="shared" si="233"/>
        <v/>
      </c>
      <c r="V928" s="160" t="str">
        <f>IFERROR(IF($F928="","",VLOOKUP($F928,'Data Mercado'!$A$7:$I$300,7,0)),"ND")</f>
      </c>
      <c r="W928" s="161" t="str">
        <f>IFERROR(IF($E928="","",IF($V928&gt;$E928,($E928/$V928)-1,"")),"")</f>
      </c>
      <c r="X928" s="159" t="str">
        <f t="shared" si="235"/>
        <v/>
      </c>
      <c r="Y928" s="160" t="str">
        <f>IFERROR(IF($F928="","",VLOOKUP($F928,'Data Mercado'!$A$7:$I$300,8,0)),"ND")</f>
      </c>
      <c r="Z928" s="161" t="str">
        <f>IFERROR(IF($E928="","",IF($Y928&gt;$E928,($E928/$Y928)-1,"")),"")</f>
      </c>
      <c r="AA928" s="159" t="str">
        <f t="shared" si="237"/>
        <v/>
      </c>
      <c r="AB928" s="160" t="str">
        <f>IFERROR(IF($F928="","",VLOOKUP($F928,'Data Mercado'!$A$7:$I$300,9,0)),"ND")</f>
      </c>
      <c r="AC928" s="161" t="str">
        <f>IFERROR(IF($E928="","",IF($AB928&gt;$E928,($E928/$AB928)-1,"")),"")</f>
      </c>
      <c r="AD928" s="159" t="str">
        <f t="shared" si="239"/>
        <v/>
      </c>
    </row>
    <row r="929" spans="1:30" s="162" customFormat="1" ht="19" customHeight="1">
      <c r="A929" s="164"/>
      <c r="B929" s="165"/>
      <c r="C929" s="143"/>
      <c r="D929" s="143"/>
      <c r="E929" s="196"/>
      <c r="F929" s="160"/>
      <c r="G929" s="160" t="str">
        <f>IFERROR(IF($F929="","",VLOOKUP($F929,'Data Mercado'!$A$7:$I$300,2,0)),"ND")</f>
      </c>
      <c r="H929" s="161" t="str">
        <f>IFERROR(IF($E929="","",IF($G929&gt;$E929,($E929/$G929)-1,"")),"")</f>
      </c>
      <c r="I929" s="159" t="str">
        <f t="shared" si="225"/>
        <v/>
      </c>
      <c r="J929" s="160" t="str">
        <f>IFERROR(IF($F929="","",VLOOKUP($F929,'Data Mercado'!$A$7:$I$300,3,0)),"ND")</f>
      </c>
      <c r="K929" s="161" t="str">
        <f>IFERROR(IF($E929="","",IF($J929&gt;$E929,($E929/$J929)-1,"")),"")</f>
      </c>
      <c r="L929" s="159" t="str">
        <f t="shared" si="227"/>
        <v/>
      </c>
      <c r="M929" s="160" t="str">
        <f>IFERROR(IF($F929="","",VLOOKUP($F929,'Data Mercado'!$A$7:$I$300,4,0)),"ND")</f>
      </c>
      <c r="N929" s="161" t="str">
        <f>IFERROR(IF($E929="","",IF($M929&gt;$E929,($E929/$M929)-1,"")),"")</f>
      </c>
      <c r="O929" s="159" t="str">
        <f t="shared" si="229"/>
        <v/>
      </c>
      <c r="P929" s="160" t="str">
        <f>IFERROR(IF($F929="","",VLOOKUP($F929,'Data Mercado'!$A$7:$I$300,5,0)),"ND")</f>
      </c>
      <c r="Q929" s="161" t="str">
        <f>IFERROR(IF($E929="","",IF($P929&gt;$E929,($E929/$P929)-1,"")),"")</f>
      </c>
      <c r="R929" s="159" t="str">
        <f t="shared" si="231"/>
        <v/>
      </c>
      <c r="S929" s="160" t="str">
        <f>IFERROR(IF($F929="","",VLOOKUP($F929,'Data Mercado'!$A$7:$I$300,6,0)),"ND")</f>
      </c>
      <c r="T929" s="161" t="str">
        <f>IFERROR(IF($E929="","",IF($S929&gt;$E929,($E929/$S929)-1,"")),"")</f>
      </c>
      <c r="U929" s="159" t="str">
        <f t="shared" si="233"/>
        <v/>
      </c>
      <c r="V929" s="160" t="str">
        <f>IFERROR(IF($F929="","",VLOOKUP($F929,'Data Mercado'!$A$7:$I$300,7,0)),"ND")</f>
      </c>
      <c r="W929" s="161" t="str">
        <f>IFERROR(IF($E929="","",IF($V929&gt;$E929,($E929/$V929)-1,"")),"")</f>
      </c>
      <c r="X929" s="159" t="str">
        <f t="shared" si="235"/>
        <v/>
      </c>
      <c r="Y929" s="160" t="str">
        <f>IFERROR(IF($F929="","",VLOOKUP($F929,'Data Mercado'!$A$7:$I$300,8,0)),"ND")</f>
      </c>
      <c r="Z929" s="161" t="str">
        <f>IFERROR(IF($E929="","",IF($Y929&gt;$E929,($E929/$Y929)-1,"")),"")</f>
      </c>
      <c r="AA929" s="159" t="str">
        <f t="shared" si="237"/>
        <v/>
      </c>
      <c r="AB929" s="160" t="str">
        <f>IFERROR(IF($F929="","",VLOOKUP($F929,'Data Mercado'!$A$7:$I$300,9,0)),"ND")</f>
      </c>
      <c r="AC929" s="161" t="str">
        <f>IFERROR(IF($E929="","",IF($AB929&gt;$E929,($E929/$AB929)-1,"")),"")</f>
      </c>
      <c r="AD929" s="159" t="str">
        <f t="shared" si="239"/>
        <v/>
      </c>
    </row>
    <row r="930" spans="1:30" s="162" customFormat="1" ht="19" customHeight="1">
      <c r="A930" s="164"/>
      <c r="B930" s="165"/>
      <c r="C930" s="143"/>
      <c r="D930" s="143"/>
      <c r="E930" s="196"/>
      <c r="F930" s="160"/>
      <c r="G930" s="160" t="str">
        <f>IFERROR(IF($F930="","",VLOOKUP($F930,'Data Mercado'!$A$7:$I$300,2,0)),"ND")</f>
      </c>
      <c r="H930" s="161" t="str">
        <f>IFERROR(IF($E930="","",IF($G930&gt;$E930,($E930/$G930)-1,"")),"")</f>
      </c>
      <c r="I930" s="159" t="str">
        <f t="shared" si="225"/>
        <v/>
      </c>
      <c r="J930" s="160" t="str">
        <f>IFERROR(IF($F930="","",VLOOKUP($F930,'Data Mercado'!$A$7:$I$300,3,0)),"ND")</f>
      </c>
      <c r="K930" s="161" t="str">
        <f>IFERROR(IF($E930="","",IF($J930&gt;$E930,($E930/$J930)-1,"")),"")</f>
      </c>
      <c r="L930" s="159" t="str">
        <f t="shared" si="227"/>
        <v/>
      </c>
      <c r="M930" s="160" t="str">
        <f>IFERROR(IF($F930="","",VLOOKUP($F930,'Data Mercado'!$A$7:$I$300,4,0)),"ND")</f>
      </c>
      <c r="N930" s="161" t="str">
        <f>IFERROR(IF($E930="","",IF($M930&gt;$E930,($E930/$M930)-1,"")),"")</f>
      </c>
      <c r="O930" s="159" t="str">
        <f t="shared" si="229"/>
        <v/>
      </c>
      <c r="P930" s="160" t="str">
        <f>IFERROR(IF($F930="","",VLOOKUP($F930,'Data Mercado'!$A$7:$I$300,5,0)),"ND")</f>
      </c>
      <c r="Q930" s="161" t="str">
        <f>IFERROR(IF($E930="","",IF($P930&gt;$E930,($E930/$P930)-1,"")),"")</f>
      </c>
      <c r="R930" s="159" t="str">
        <f t="shared" si="231"/>
        <v/>
      </c>
      <c r="S930" s="160" t="str">
        <f>IFERROR(IF($F930="","",VLOOKUP($F930,'Data Mercado'!$A$7:$I$300,6,0)),"ND")</f>
      </c>
      <c r="T930" s="161" t="str">
        <f>IFERROR(IF($E930="","",IF($S930&gt;$E930,($E930/$S930)-1,"")),"")</f>
      </c>
      <c r="U930" s="159" t="str">
        <f t="shared" si="233"/>
        <v/>
      </c>
      <c r="V930" s="160" t="str">
        <f>IFERROR(IF($F930="","",VLOOKUP($F930,'Data Mercado'!$A$7:$I$300,7,0)),"ND")</f>
      </c>
      <c r="W930" s="161" t="str">
        <f>IFERROR(IF($E930="","",IF($V930&gt;$E930,($E930/$V930)-1,"")),"")</f>
      </c>
      <c r="X930" s="159" t="str">
        <f t="shared" si="235"/>
        <v/>
      </c>
      <c r="Y930" s="160" t="str">
        <f>IFERROR(IF($F930="","",VLOOKUP($F930,'Data Mercado'!$A$7:$I$300,8,0)),"ND")</f>
      </c>
      <c r="Z930" s="161" t="str">
        <f>IFERROR(IF($E930="","",IF($Y930&gt;$E930,($E930/$Y930)-1,"")),"")</f>
      </c>
      <c r="AA930" s="159" t="str">
        <f t="shared" si="237"/>
        <v/>
      </c>
      <c r="AB930" s="160" t="str">
        <f>IFERROR(IF($F930="","",VLOOKUP($F930,'Data Mercado'!$A$7:$I$300,9,0)),"ND")</f>
      </c>
      <c r="AC930" s="161" t="str">
        <f>IFERROR(IF($E930="","",IF($AB930&gt;$E930,($E930/$AB930)-1,"")),"")</f>
      </c>
      <c r="AD930" s="159" t="str">
        <f t="shared" si="239"/>
        <v/>
      </c>
    </row>
    <row r="931" spans="1:30" s="162" customFormat="1" ht="19" customHeight="1">
      <c r="A931" s="164"/>
      <c r="B931" s="165"/>
      <c r="C931" s="143"/>
      <c r="D931" s="143"/>
      <c r="E931" s="196"/>
      <c r="F931" s="160"/>
      <c r="G931" s="160" t="str">
        <f>IFERROR(IF($F931="","",VLOOKUP($F931,'Data Mercado'!$A$7:$I$300,2,0)),"ND")</f>
      </c>
      <c r="H931" s="161" t="str">
        <f>IFERROR(IF($E931="","",IF($G931&gt;$E931,($E931/$G931)-1,"")),"")</f>
      </c>
      <c r="I931" s="159" t="str">
        <f t="shared" si="225"/>
        <v/>
      </c>
      <c r="J931" s="160" t="str">
        <f>IFERROR(IF($F931="","",VLOOKUP($F931,'Data Mercado'!$A$7:$I$300,3,0)),"ND")</f>
      </c>
      <c r="K931" s="161" t="str">
        <f>IFERROR(IF($E931="","",IF($J931&gt;$E931,($E931/$J931)-1,"")),"")</f>
      </c>
      <c r="L931" s="159" t="str">
        <f t="shared" si="227"/>
        <v/>
      </c>
      <c r="M931" s="160" t="str">
        <f>IFERROR(IF($F931="","",VLOOKUP($F931,'Data Mercado'!$A$7:$I$300,4,0)),"ND")</f>
      </c>
      <c r="N931" s="161" t="str">
        <f>IFERROR(IF($E931="","",IF($M931&gt;$E931,($E931/$M931)-1,"")),"")</f>
      </c>
      <c r="O931" s="159" t="str">
        <f t="shared" si="229"/>
        <v/>
      </c>
      <c r="P931" s="160" t="str">
        <f>IFERROR(IF($F931="","",VLOOKUP($F931,'Data Mercado'!$A$7:$I$300,5,0)),"ND")</f>
      </c>
      <c r="Q931" s="161" t="str">
        <f>IFERROR(IF($E931="","",IF($P931&gt;$E931,($E931/$P931)-1,"")),"")</f>
      </c>
      <c r="R931" s="159" t="str">
        <f t="shared" si="231"/>
        <v/>
      </c>
      <c r="S931" s="160" t="str">
        <f>IFERROR(IF($F931="","",VLOOKUP($F931,'Data Mercado'!$A$7:$I$300,6,0)),"ND")</f>
      </c>
      <c r="T931" s="161" t="str">
        <f>IFERROR(IF($E931="","",IF($S931&gt;$E931,($E931/$S931)-1,"")),"")</f>
      </c>
      <c r="U931" s="159" t="str">
        <f t="shared" si="233"/>
        <v/>
      </c>
      <c r="V931" s="160" t="str">
        <f>IFERROR(IF($F931="","",VLOOKUP($F931,'Data Mercado'!$A$7:$I$300,7,0)),"ND")</f>
      </c>
      <c r="W931" s="161" t="str">
        <f>IFERROR(IF($E931="","",IF($V931&gt;$E931,($E931/$V931)-1,"")),"")</f>
      </c>
      <c r="X931" s="159" t="str">
        <f t="shared" si="235"/>
        <v/>
      </c>
      <c r="Y931" s="160" t="str">
        <f>IFERROR(IF($F931="","",VLOOKUP($F931,'Data Mercado'!$A$7:$I$300,8,0)),"ND")</f>
      </c>
      <c r="Z931" s="161" t="str">
        <f>IFERROR(IF($E931="","",IF($Y931&gt;$E931,($E931/$Y931)-1,"")),"")</f>
      </c>
      <c r="AA931" s="159" t="str">
        <f t="shared" si="237"/>
        <v/>
      </c>
      <c r="AB931" s="160" t="str">
        <f>IFERROR(IF($F931="","",VLOOKUP($F931,'Data Mercado'!$A$7:$I$300,9,0)),"ND")</f>
      </c>
      <c r="AC931" s="161" t="str">
        <f>IFERROR(IF($E931="","",IF($AB931&gt;$E931,($E931/$AB931)-1,"")),"")</f>
      </c>
      <c r="AD931" s="159" t="str">
        <f t="shared" si="239"/>
        <v/>
      </c>
    </row>
    <row r="932" spans="1:30" s="162" customFormat="1" ht="19" customHeight="1">
      <c r="A932" s="164"/>
      <c r="B932" s="165"/>
      <c r="C932" s="143"/>
      <c r="D932" s="143"/>
      <c r="E932" s="196"/>
      <c r="F932" s="160"/>
      <c r="G932" s="160" t="str">
        <f>IFERROR(IF($F932="","",VLOOKUP($F932,'Data Mercado'!$A$7:$I$300,2,0)),"ND")</f>
      </c>
      <c r="H932" s="161" t="str">
        <f>IFERROR(IF($E932="","",IF($G932&gt;$E932,($E932/$G932)-1,"")),"")</f>
      </c>
      <c r="I932" s="159" t="str">
        <f t="shared" si="225"/>
        <v/>
      </c>
      <c r="J932" s="160" t="str">
        <f>IFERROR(IF($F932="","",VLOOKUP($F932,'Data Mercado'!$A$7:$I$300,3,0)),"ND")</f>
      </c>
      <c r="K932" s="161" t="str">
        <f>IFERROR(IF($E932="","",IF($J932&gt;$E932,($E932/$J932)-1,"")),"")</f>
      </c>
      <c r="L932" s="159" t="str">
        <f t="shared" si="227"/>
        <v/>
      </c>
      <c r="M932" s="160" t="str">
        <f>IFERROR(IF($F932="","",VLOOKUP($F932,'Data Mercado'!$A$7:$I$300,4,0)),"ND")</f>
      </c>
      <c r="N932" s="161" t="str">
        <f>IFERROR(IF($E932="","",IF($M932&gt;$E932,($E932/$M932)-1,"")),"")</f>
      </c>
      <c r="O932" s="159" t="str">
        <f t="shared" si="229"/>
        <v/>
      </c>
      <c r="P932" s="160" t="str">
        <f>IFERROR(IF($F932="","",VLOOKUP($F932,'Data Mercado'!$A$7:$I$300,5,0)),"ND")</f>
      </c>
      <c r="Q932" s="161" t="str">
        <f>IFERROR(IF($E932="","",IF($P932&gt;$E932,($E932/$P932)-1,"")),"")</f>
      </c>
      <c r="R932" s="159" t="str">
        <f t="shared" si="231"/>
        <v/>
      </c>
      <c r="S932" s="160" t="str">
        <f>IFERROR(IF($F932="","",VLOOKUP($F932,'Data Mercado'!$A$7:$I$300,6,0)),"ND")</f>
      </c>
      <c r="T932" s="161" t="str">
        <f>IFERROR(IF($E932="","",IF($S932&gt;$E932,($E932/$S932)-1,"")),"")</f>
      </c>
      <c r="U932" s="159" t="str">
        <f t="shared" si="233"/>
        <v/>
      </c>
      <c r="V932" s="160" t="str">
        <f>IFERROR(IF($F932="","",VLOOKUP($F932,'Data Mercado'!$A$7:$I$300,7,0)),"ND")</f>
      </c>
      <c r="W932" s="161" t="str">
        <f>IFERROR(IF($E932="","",IF($V932&gt;$E932,($E932/$V932)-1,"")),"")</f>
      </c>
      <c r="X932" s="159" t="str">
        <f t="shared" si="235"/>
        <v/>
      </c>
      <c r="Y932" s="160" t="str">
        <f>IFERROR(IF($F932="","",VLOOKUP($F932,'Data Mercado'!$A$7:$I$300,8,0)),"ND")</f>
      </c>
      <c r="Z932" s="161" t="str">
        <f>IFERROR(IF($E932="","",IF($Y932&gt;$E932,($E932/$Y932)-1,"")),"")</f>
      </c>
      <c r="AA932" s="159" t="str">
        <f t="shared" si="237"/>
        <v/>
      </c>
      <c r="AB932" s="160" t="str">
        <f>IFERROR(IF($F932="","",VLOOKUP($F932,'Data Mercado'!$A$7:$I$300,9,0)),"ND")</f>
      </c>
      <c r="AC932" s="161" t="str">
        <f>IFERROR(IF($E932="","",IF($AB932&gt;$E932,($E932/$AB932)-1,"")),"")</f>
      </c>
      <c r="AD932" s="159" t="str">
        <f t="shared" si="239"/>
        <v/>
      </c>
    </row>
    <row r="933" spans="1:30" s="162" customFormat="1" ht="19" customHeight="1">
      <c r="A933" s="164"/>
      <c r="B933" s="165"/>
      <c r="C933" s="143"/>
      <c r="D933" s="143"/>
      <c r="E933" s="196"/>
      <c r="F933" s="160"/>
      <c r="G933" s="160" t="str">
        <f>IFERROR(IF($F933="","",VLOOKUP($F933,'Data Mercado'!$A$7:$I$300,2,0)),"ND")</f>
      </c>
      <c r="H933" s="161" t="str">
        <f>IFERROR(IF($E933="","",IF($G933&gt;$E933,($E933/$G933)-1,"")),"")</f>
      </c>
      <c r="I933" s="159" t="str">
        <f t="shared" si="225"/>
        <v/>
      </c>
      <c r="J933" s="160" t="str">
        <f>IFERROR(IF($F933="","",VLOOKUP($F933,'Data Mercado'!$A$7:$I$300,3,0)),"ND")</f>
      </c>
      <c r="K933" s="161" t="str">
        <f>IFERROR(IF($E933="","",IF($J933&gt;$E933,($E933/$J933)-1,"")),"")</f>
      </c>
      <c r="L933" s="159" t="str">
        <f t="shared" si="227"/>
        <v/>
      </c>
      <c r="M933" s="160" t="str">
        <f>IFERROR(IF($F933="","",VLOOKUP($F933,'Data Mercado'!$A$7:$I$300,4,0)),"ND")</f>
      </c>
      <c r="N933" s="161" t="str">
        <f>IFERROR(IF($E933="","",IF($M933&gt;$E933,($E933/$M933)-1,"")),"")</f>
      </c>
      <c r="O933" s="159" t="str">
        <f t="shared" si="229"/>
        <v/>
      </c>
      <c r="P933" s="160" t="str">
        <f>IFERROR(IF($F933="","",VLOOKUP($F933,'Data Mercado'!$A$7:$I$300,5,0)),"ND")</f>
      </c>
      <c r="Q933" s="161" t="str">
        <f>IFERROR(IF($E933="","",IF($P933&gt;$E933,($E933/$P933)-1,"")),"")</f>
      </c>
      <c r="R933" s="159" t="str">
        <f t="shared" si="231"/>
        <v/>
      </c>
      <c r="S933" s="160" t="str">
        <f>IFERROR(IF($F933="","",VLOOKUP($F933,'Data Mercado'!$A$7:$I$300,6,0)),"ND")</f>
      </c>
      <c r="T933" s="161" t="str">
        <f>IFERROR(IF($E933="","",IF($S933&gt;$E933,($E933/$S933)-1,"")),"")</f>
      </c>
      <c r="U933" s="159" t="str">
        <f t="shared" si="233"/>
        <v/>
      </c>
      <c r="V933" s="160" t="str">
        <f>IFERROR(IF($F933="","",VLOOKUP($F933,'Data Mercado'!$A$7:$I$300,7,0)),"ND")</f>
      </c>
      <c r="W933" s="161" t="str">
        <f>IFERROR(IF($E933="","",IF($V933&gt;$E933,($E933/$V933)-1,"")),"")</f>
      </c>
      <c r="X933" s="159" t="str">
        <f t="shared" si="235"/>
        <v/>
      </c>
      <c r="Y933" s="160" t="str">
        <f>IFERROR(IF($F933="","",VLOOKUP($F933,'Data Mercado'!$A$7:$I$300,8,0)),"ND")</f>
      </c>
      <c r="Z933" s="161" t="str">
        <f>IFERROR(IF($E933="","",IF($Y933&gt;$E933,($E933/$Y933)-1,"")),"")</f>
      </c>
      <c r="AA933" s="159" t="str">
        <f t="shared" si="237"/>
        <v/>
      </c>
      <c r="AB933" s="160" t="str">
        <f>IFERROR(IF($F933="","",VLOOKUP($F933,'Data Mercado'!$A$7:$I$300,9,0)),"ND")</f>
      </c>
      <c r="AC933" s="161" t="str">
        <f>IFERROR(IF($E933="","",IF($AB933&gt;$E933,($E933/$AB933)-1,"")),"")</f>
      </c>
      <c r="AD933" s="159" t="str">
        <f t="shared" si="239"/>
        <v/>
      </c>
    </row>
    <row r="934" spans="1:30" s="162" customFormat="1" ht="19" customHeight="1">
      <c r="A934" s="164"/>
      <c r="B934" s="165"/>
      <c r="C934" s="143"/>
      <c r="D934" s="143"/>
      <c r="E934" s="196"/>
      <c r="F934" s="160"/>
      <c r="G934" s="160" t="str">
        <f>IFERROR(IF($F934="","",VLOOKUP($F934,'Data Mercado'!$A$7:$I$300,2,0)),"ND")</f>
      </c>
      <c r="H934" s="161" t="str">
        <f>IFERROR(IF($E934="","",IF($G934&gt;$E934,($E934/$G934)-1,"")),"")</f>
      </c>
      <c r="I934" s="159" t="str">
        <f t="shared" si="225"/>
        <v/>
      </c>
      <c r="J934" s="160" t="str">
        <f>IFERROR(IF($F934="","",VLOOKUP($F934,'Data Mercado'!$A$7:$I$300,3,0)),"ND")</f>
      </c>
      <c r="K934" s="161" t="str">
        <f>IFERROR(IF($E934="","",IF($J934&gt;$E934,($E934/$J934)-1,"")),"")</f>
      </c>
      <c r="L934" s="159" t="str">
        <f t="shared" si="227"/>
        <v/>
      </c>
      <c r="M934" s="160" t="str">
        <f>IFERROR(IF($F934="","",VLOOKUP($F934,'Data Mercado'!$A$7:$I$300,4,0)),"ND")</f>
      </c>
      <c r="N934" s="161" t="str">
        <f>IFERROR(IF($E934="","",IF($M934&gt;$E934,($E934/$M934)-1,"")),"")</f>
      </c>
      <c r="O934" s="159" t="str">
        <f t="shared" si="229"/>
        <v/>
      </c>
      <c r="P934" s="160" t="str">
        <f>IFERROR(IF($F934="","",VLOOKUP($F934,'Data Mercado'!$A$7:$I$300,5,0)),"ND")</f>
      </c>
      <c r="Q934" s="161" t="str">
        <f>IFERROR(IF($E934="","",IF($P934&gt;$E934,($E934/$P934)-1,"")),"")</f>
      </c>
      <c r="R934" s="159" t="str">
        <f t="shared" si="231"/>
        <v/>
      </c>
      <c r="S934" s="160" t="str">
        <f>IFERROR(IF($F934="","",VLOOKUP($F934,'Data Mercado'!$A$7:$I$300,6,0)),"ND")</f>
      </c>
      <c r="T934" s="161" t="str">
        <f>IFERROR(IF($E934="","",IF($S934&gt;$E934,($E934/$S934)-1,"")),"")</f>
      </c>
      <c r="U934" s="159" t="str">
        <f t="shared" si="233"/>
        <v/>
      </c>
      <c r="V934" s="160" t="str">
        <f>IFERROR(IF($F934="","",VLOOKUP($F934,'Data Mercado'!$A$7:$I$300,7,0)),"ND")</f>
      </c>
      <c r="W934" s="161" t="str">
        <f>IFERROR(IF($E934="","",IF($V934&gt;$E934,($E934/$V934)-1,"")),"")</f>
      </c>
      <c r="X934" s="159" t="str">
        <f t="shared" si="235"/>
        <v/>
      </c>
      <c r="Y934" s="160" t="str">
        <f>IFERROR(IF($F934="","",VLOOKUP($F934,'Data Mercado'!$A$7:$I$300,8,0)),"ND")</f>
      </c>
      <c r="Z934" s="161" t="str">
        <f>IFERROR(IF($E934="","",IF($Y934&gt;$E934,($E934/$Y934)-1,"")),"")</f>
      </c>
      <c r="AA934" s="159" t="str">
        <f t="shared" si="237"/>
        <v/>
      </c>
      <c r="AB934" s="160" t="str">
        <f>IFERROR(IF($F934="","",VLOOKUP($F934,'Data Mercado'!$A$7:$I$300,9,0)),"ND")</f>
      </c>
      <c r="AC934" s="161" t="str">
        <f>IFERROR(IF($E934="","",IF($AB934&gt;$E934,($E934/$AB934)-1,"")),"")</f>
      </c>
      <c r="AD934" s="159" t="str">
        <f t="shared" si="239"/>
        <v/>
      </c>
    </row>
    <row r="935" spans="1:30" s="162" customFormat="1" ht="19" customHeight="1">
      <c r="A935" s="164"/>
      <c r="B935" s="165"/>
      <c r="C935" s="143"/>
      <c r="D935" s="143"/>
      <c r="E935" s="196"/>
      <c r="F935" s="160"/>
      <c r="G935" s="160" t="str">
        <f>IFERROR(IF($F935="","",VLOOKUP($F935,'Data Mercado'!$A$7:$I$300,2,0)),"ND")</f>
      </c>
      <c r="H935" s="161" t="str">
        <f>IFERROR(IF($E935="","",IF($G935&gt;$E935,($E935/$G935)-1,"")),"")</f>
      </c>
      <c r="I935" s="159" t="str">
        <f t="shared" si="225"/>
        <v/>
      </c>
      <c r="J935" s="160" t="str">
        <f>IFERROR(IF($F935="","",VLOOKUP($F935,'Data Mercado'!$A$7:$I$300,3,0)),"ND")</f>
      </c>
      <c r="K935" s="161" t="str">
        <f>IFERROR(IF($E935="","",IF($J935&gt;$E935,($E935/$J935)-1,"")),"")</f>
      </c>
      <c r="L935" s="159" t="str">
        <f t="shared" si="227"/>
        <v/>
      </c>
      <c r="M935" s="160" t="str">
        <f>IFERROR(IF($F935="","",VLOOKUP($F935,'Data Mercado'!$A$7:$I$300,4,0)),"ND")</f>
      </c>
      <c r="N935" s="161" t="str">
        <f>IFERROR(IF($E935="","",IF($M935&gt;$E935,($E935/$M935)-1,"")),"")</f>
      </c>
      <c r="O935" s="159" t="str">
        <f t="shared" si="229"/>
        <v/>
      </c>
      <c r="P935" s="160" t="str">
        <f>IFERROR(IF($F935="","",VLOOKUP($F935,'Data Mercado'!$A$7:$I$300,5,0)),"ND")</f>
      </c>
      <c r="Q935" s="161" t="str">
        <f>IFERROR(IF($E935="","",IF($P935&gt;$E935,($E935/$P935)-1,"")),"")</f>
      </c>
      <c r="R935" s="159" t="str">
        <f t="shared" si="231"/>
        <v/>
      </c>
      <c r="S935" s="160" t="str">
        <f>IFERROR(IF($F935="","",VLOOKUP($F935,'Data Mercado'!$A$7:$I$300,6,0)),"ND")</f>
      </c>
      <c r="T935" s="161" t="str">
        <f>IFERROR(IF($E935="","",IF($S935&gt;$E935,($E935/$S935)-1,"")),"")</f>
      </c>
      <c r="U935" s="159" t="str">
        <f t="shared" si="233"/>
        <v/>
      </c>
      <c r="V935" s="160" t="str">
        <f>IFERROR(IF($F935="","",VLOOKUP($F935,'Data Mercado'!$A$7:$I$300,7,0)),"ND")</f>
      </c>
      <c r="W935" s="161" t="str">
        <f>IFERROR(IF($E935="","",IF($V935&gt;$E935,($E935/$V935)-1,"")),"")</f>
      </c>
      <c r="X935" s="159" t="str">
        <f t="shared" si="235"/>
        <v/>
      </c>
      <c r="Y935" s="160" t="str">
        <f>IFERROR(IF($F935="","",VLOOKUP($F935,'Data Mercado'!$A$7:$I$300,8,0)),"ND")</f>
      </c>
      <c r="Z935" s="161" t="str">
        <f>IFERROR(IF($E935="","",IF($Y935&gt;$E935,($E935/$Y935)-1,"")),"")</f>
      </c>
      <c r="AA935" s="159" t="str">
        <f t="shared" si="237"/>
        <v/>
      </c>
      <c r="AB935" s="160" t="str">
        <f>IFERROR(IF($F935="","",VLOOKUP($F935,'Data Mercado'!$A$7:$I$300,9,0)),"ND")</f>
      </c>
      <c r="AC935" s="161" t="str">
        <f>IFERROR(IF($E935="","",IF($AB935&gt;$E935,($E935/$AB935)-1,"")),"")</f>
      </c>
      <c r="AD935" s="159" t="str">
        <f t="shared" si="239"/>
        <v/>
      </c>
    </row>
    <row r="936" spans="1:30" s="162" customFormat="1" ht="19" customHeight="1">
      <c r="A936" s="164"/>
      <c r="B936" s="165"/>
      <c r="C936" s="143"/>
      <c r="D936" s="143"/>
      <c r="E936" s="196"/>
      <c r="F936" s="160"/>
      <c r="G936" s="160" t="str">
        <f>IFERROR(IF($F936="","",VLOOKUP($F936,'Data Mercado'!$A$7:$I$300,2,0)),"ND")</f>
      </c>
      <c r="H936" s="161" t="str">
        <f>IFERROR(IF($E936="","",IF($G936&gt;$E936,($E936/$G936)-1,"")),"")</f>
      </c>
      <c r="I936" s="159" t="str">
        <f t="shared" si="225"/>
        <v/>
      </c>
      <c r="J936" s="160" t="str">
        <f>IFERROR(IF($F936="","",VLOOKUP($F936,'Data Mercado'!$A$7:$I$300,3,0)),"ND")</f>
      </c>
      <c r="K936" s="161" t="str">
        <f>IFERROR(IF($E936="","",IF($J936&gt;$E936,($E936/$J936)-1,"")),"")</f>
      </c>
      <c r="L936" s="159" t="str">
        <f t="shared" si="227"/>
        <v/>
      </c>
      <c r="M936" s="160" t="str">
        <f>IFERROR(IF($F936="","",VLOOKUP($F936,'Data Mercado'!$A$7:$I$300,4,0)),"ND")</f>
      </c>
      <c r="N936" s="161" t="str">
        <f>IFERROR(IF($E936="","",IF($M936&gt;$E936,($E936/$M936)-1,"")),"")</f>
      </c>
      <c r="O936" s="159" t="str">
        <f t="shared" si="229"/>
        <v/>
      </c>
      <c r="P936" s="160" t="str">
        <f>IFERROR(IF($F936="","",VLOOKUP($F936,'Data Mercado'!$A$7:$I$300,5,0)),"ND")</f>
      </c>
      <c r="Q936" s="161" t="str">
        <f>IFERROR(IF($E936="","",IF($P936&gt;$E936,($E936/$P936)-1,"")),"")</f>
      </c>
      <c r="R936" s="159" t="str">
        <f t="shared" si="231"/>
        <v/>
      </c>
      <c r="S936" s="160" t="str">
        <f>IFERROR(IF($F936="","",VLOOKUP($F936,'Data Mercado'!$A$7:$I$300,6,0)),"ND")</f>
      </c>
      <c r="T936" s="161" t="str">
        <f>IFERROR(IF($E936="","",IF($S936&gt;$E936,($E936/$S936)-1,"")),"")</f>
      </c>
      <c r="U936" s="159" t="str">
        <f t="shared" si="233"/>
        <v/>
      </c>
      <c r="V936" s="160" t="str">
        <f>IFERROR(IF($F936="","",VLOOKUP($F936,'Data Mercado'!$A$7:$I$300,7,0)),"ND")</f>
      </c>
      <c r="W936" s="161" t="str">
        <f>IFERROR(IF($E936="","",IF($V936&gt;$E936,($E936/$V936)-1,"")),"")</f>
      </c>
      <c r="X936" s="159" t="str">
        <f t="shared" si="235"/>
        <v/>
      </c>
      <c r="Y936" s="160" t="str">
        <f>IFERROR(IF($F936="","",VLOOKUP($F936,'Data Mercado'!$A$7:$I$300,8,0)),"ND")</f>
      </c>
      <c r="Z936" s="161" t="str">
        <f>IFERROR(IF($E936="","",IF($Y936&gt;$E936,($E936/$Y936)-1,"")),"")</f>
      </c>
      <c r="AA936" s="159" t="str">
        <f t="shared" si="237"/>
        <v/>
      </c>
      <c r="AB936" s="160" t="str">
        <f>IFERROR(IF($F936="","",VLOOKUP($F936,'Data Mercado'!$A$7:$I$300,9,0)),"ND")</f>
      </c>
      <c r="AC936" s="161" t="str">
        <f>IFERROR(IF($E936="","",IF($AB936&gt;$E936,($E936/$AB936)-1,"")),"")</f>
      </c>
      <c r="AD936" s="159" t="str">
        <f t="shared" si="239"/>
        <v/>
      </c>
    </row>
    <row r="937" spans="1:30" s="162" customFormat="1" ht="19" customHeight="1">
      <c r="A937" s="164"/>
      <c r="B937" s="165"/>
      <c r="C937" s="143"/>
      <c r="D937" s="143"/>
      <c r="E937" s="196"/>
      <c r="F937" s="160"/>
      <c r="G937" s="160" t="str">
        <f>IFERROR(IF($F937="","",VLOOKUP($F937,'Data Mercado'!$A$7:$I$300,2,0)),"ND")</f>
      </c>
      <c r="H937" s="161" t="str">
        <f>IFERROR(IF($E937="","",IF($G937&gt;$E937,($E937/$G937)-1,"")),"")</f>
      </c>
      <c r="I937" s="159" t="str">
        <f t="shared" si="225"/>
        <v/>
      </c>
      <c r="J937" s="160" t="str">
        <f>IFERROR(IF($F937="","",VLOOKUP($F937,'Data Mercado'!$A$7:$I$300,3,0)),"ND")</f>
      </c>
      <c r="K937" s="161" t="str">
        <f>IFERROR(IF($E937="","",IF($J937&gt;$E937,($E937/$J937)-1,"")),"")</f>
      </c>
      <c r="L937" s="159" t="str">
        <f t="shared" si="227"/>
        <v/>
      </c>
      <c r="M937" s="160" t="str">
        <f>IFERROR(IF($F937="","",VLOOKUP($F937,'Data Mercado'!$A$7:$I$300,4,0)),"ND")</f>
      </c>
      <c r="N937" s="161" t="str">
        <f>IFERROR(IF($E937="","",IF($M937&gt;$E937,($E937/$M937)-1,"")),"")</f>
      </c>
      <c r="O937" s="159" t="str">
        <f t="shared" si="229"/>
        <v/>
      </c>
      <c r="P937" s="160" t="str">
        <f>IFERROR(IF($F937="","",VLOOKUP($F937,'Data Mercado'!$A$7:$I$300,5,0)),"ND")</f>
      </c>
      <c r="Q937" s="161" t="str">
        <f>IFERROR(IF($E937="","",IF($P937&gt;$E937,($E937/$P937)-1,"")),"")</f>
      </c>
      <c r="R937" s="159" t="str">
        <f t="shared" si="231"/>
        <v/>
      </c>
      <c r="S937" s="160" t="str">
        <f>IFERROR(IF($F937="","",VLOOKUP($F937,'Data Mercado'!$A$7:$I$300,6,0)),"ND")</f>
      </c>
      <c r="T937" s="161" t="str">
        <f>IFERROR(IF($E937="","",IF($S937&gt;$E937,($E937/$S937)-1,"")),"")</f>
      </c>
      <c r="U937" s="159" t="str">
        <f t="shared" si="233"/>
        <v/>
      </c>
      <c r="V937" s="160" t="str">
        <f>IFERROR(IF($F937="","",VLOOKUP($F937,'Data Mercado'!$A$7:$I$300,7,0)),"ND")</f>
      </c>
      <c r="W937" s="161" t="str">
        <f>IFERROR(IF($E937="","",IF($V937&gt;$E937,($E937/$V937)-1,"")),"")</f>
      </c>
      <c r="X937" s="159" t="str">
        <f t="shared" si="235"/>
        <v/>
      </c>
      <c r="Y937" s="160" t="str">
        <f>IFERROR(IF($F937="","",VLOOKUP($F937,'Data Mercado'!$A$7:$I$300,8,0)),"ND")</f>
      </c>
      <c r="Z937" s="161" t="str">
        <f>IFERROR(IF($E937="","",IF($Y937&gt;$E937,($E937/$Y937)-1,"")),"")</f>
      </c>
      <c r="AA937" s="159" t="str">
        <f t="shared" si="237"/>
        <v/>
      </c>
      <c r="AB937" s="160" t="str">
        <f>IFERROR(IF($F937="","",VLOOKUP($F937,'Data Mercado'!$A$7:$I$300,9,0)),"ND")</f>
      </c>
      <c r="AC937" s="161" t="str">
        <f>IFERROR(IF($E937="","",IF($AB937&gt;$E937,($E937/$AB937)-1,"")),"")</f>
      </c>
      <c r="AD937" s="159" t="str">
        <f t="shared" si="239"/>
        <v/>
      </c>
    </row>
    <row r="938" spans="1:30" s="162" customFormat="1" ht="19" customHeight="1">
      <c r="A938" s="164"/>
      <c r="B938" s="165"/>
      <c r="C938" s="143"/>
      <c r="D938" s="143"/>
      <c r="E938" s="196"/>
      <c r="F938" s="160"/>
      <c r="G938" s="160" t="str">
        <f>IFERROR(IF($F938="","",VLOOKUP($F938,'Data Mercado'!$A$7:$I$300,2,0)),"ND")</f>
      </c>
      <c r="H938" s="161" t="str">
        <f>IFERROR(IF($E938="","",IF($G938&gt;$E938,($E938/$G938)-1,"")),"")</f>
      </c>
      <c r="I938" s="159" t="str">
        <f t="shared" si="225"/>
        <v/>
      </c>
      <c r="J938" s="160" t="str">
        <f>IFERROR(IF($F938="","",VLOOKUP($F938,'Data Mercado'!$A$7:$I$300,3,0)),"ND")</f>
      </c>
      <c r="K938" s="161" t="str">
        <f>IFERROR(IF($E938="","",IF($J938&gt;$E938,($E938/$J938)-1,"")),"")</f>
      </c>
      <c r="L938" s="159" t="str">
        <f t="shared" si="227"/>
        <v/>
      </c>
      <c r="M938" s="160" t="str">
        <f>IFERROR(IF($F938="","",VLOOKUP($F938,'Data Mercado'!$A$7:$I$300,4,0)),"ND")</f>
      </c>
      <c r="N938" s="161" t="str">
        <f>IFERROR(IF($E938="","",IF($M938&gt;$E938,($E938/$M938)-1,"")),"")</f>
      </c>
      <c r="O938" s="159" t="str">
        <f t="shared" si="229"/>
        <v/>
      </c>
      <c r="P938" s="160" t="str">
        <f>IFERROR(IF($F938="","",VLOOKUP($F938,'Data Mercado'!$A$7:$I$300,5,0)),"ND")</f>
      </c>
      <c r="Q938" s="161" t="str">
        <f>IFERROR(IF($E938="","",IF($P938&gt;$E938,($E938/$P938)-1,"")),"")</f>
      </c>
      <c r="R938" s="159" t="str">
        <f t="shared" si="231"/>
        <v/>
      </c>
      <c r="S938" s="160" t="str">
        <f>IFERROR(IF($F938="","",VLOOKUP($F938,'Data Mercado'!$A$7:$I$300,6,0)),"ND")</f>
      </c>
      <c r="T938" s="161" t="str">
        <f>IFERROR(IF($E938="","",IF($S938&gt;$E938,($E938/$S938)-1,"")),"")</f>
      </c>
      <c r="U938" s="159" t="str">
        <f t="shared" si="233"/>
        <v/>
      </c>
      <c r="V938" s="160" t="str">
        <f>IFERROR(IF($F938="","",VLOOKUP($F938,'Data Mercado'!$A$7:$I$300,7,0)),"ND")</f>
      </c>
      <c r="W938" s="161" t="str">
        <f>IFERROR(IF($E938="","",IF($V938&gt;$E938,($E938/$V938)-1,"")),"")</f>
      </c>
      <c r="X938" s="159" t="str">
        <f t="shared" si="235"/>
        <v/>
      </c>
      <c r="Y938" s="160" t="str">
        <f>IFERROR(IF($F938="","",VLOOKUP($F938,'Data Mercado'!$A$7:$I$300,8,0)),"ND")</f>
      </c>
      <c r="Z938" s="161" t="str">
        <f>IFERROR(IF($E938="","",IF($Y938&gt;$E938,($E938/$Y938)-1,"")),"")</f>
      </c>
      <c r="AA938" s="159" t="str">
        <f t="shared" si="237"/>
        <v/>
      </c>
      <c r="AB938" s="160" t="str">
        <f>IFERROR(IF($F938="","",VLOOKUP($F938,'Data Mercado'!$A$7:$I$300,9,0)),"ND")</f>
      </c>
      <c r="AC938" s="161" t="str">
        <f>IFERROR(IF($E938="","",IF($AB938&gt;$E938,($E938/$AB938)-1,"")),"")</f>
      </c>
      <c r="AD938" s="159" t="str">
        <f t="shared" si="239"/>
        <v/>
      </c>
    </row>
    <row r="939" spans="1:30" s="162" customFormat="1" ht="19" customHeight="1">
      <c r="A939" s="164"/>
      <c r="B939" s="165"/>
      <c r="C939" s="143"/>
      <c r="D939" s="143"/>
      <c r="E939" s="196"/>
      <c r="F939" s="160"/>
      <c r="G939" s="160" t="str">
        <f>IFERROR(IF($F939="","",VLOOKUP($F939,'Data Mercado'!$A$7:$I$300,2,0)),"ND")</f>
      </c>
      <c r="H939" s="161" t="str">
        <f>IFERROR(IF($E939="","",IF($G939&gt;$E939,($E939/$G939)-1,"")),"")</f>
      </c>
      <c r="I939" s="159" t="str">
        <f t="shared" si="225"/>
        <v/>
      </c>
      <c r="J939" s="160" t="str">
        <f>IFERROR(IF($F939="","",VLOOKUP($F939,'Data Mercado'!$A$7:$I$300,3,0)),"ND")</f>
      </c>
      <c r="K939" s="161" t="str">
        <f>IFERROR(IF($E939="","",IF($J939&gt;$E939,($E939/$J939)-1,"")),"")</f>
      </c>
      <c r="L939" s="159" t="str">
        <f t="shared" si="227"/>
        <v/>
      </c>
      <c r="M939" s="160" t="str">
        <f>IFERROR(IF($F939="","",VLOOKUP($F939,'Data Mercado'!$A$7:$I$300,4,0)),"ND")</f>
      </c>
      <c r="N939" s="161" t="str">
        <f>IFERROR(IF($E939="","",IF($M939&gt;$E939,($E939/$M939)-1,"")),"")</f>
      </c>
      <c r="O939" s="159" t="str">
        <f t="shared" si="229"/>
        <v/>
      </c>
      <c r="P939" s="160" t="str">
        <f>IFERROR(IF($F939="","",VLOOKUP($F939,'Data Mercado'!$A$7:$I$300,5,0)),"ND")</f>
      </c>
      <c r="Q939" s="161" t="str">
        <f>IFERROR(IF($E939="","",IF($P939&gt;$E939,($E939/$P939)-1,"")),"")</f>
      </c>
      <c r="R939" s="159" t="str">
        <f t="shared" si="231"/>
        <v/>
      </c>
      <c r="S939" s="160" t="str">
        <f>IFERROR(IF($F939="","",VLOOKUP($F939,'Data Mercado'!$A$7:$I$300,6,0)),"ND")</f>
      </c>
      <c r="T939" s="161" t="str">
        <f>IFERROR(IF($E939="","",IF($S939&gt;$E939,($E939/$S939)-1,"")),"")</f>
      </c>
      <c r="U939" s="159" t="str">
        <f t="shared" si="233"/>
        <v/>
      </c>
      <c r="V939" s="160" t="str">
        <f>IFERROR(IF($F939="","",VLOOKUP($F939,'Data Mercado'!$A$7:$I$300,7,0)),"ND")</f>
      </c>
      <c r="W939" s="161" t="str">
        <f>IFERROR(IF($E939="","",IF($V939&gt;$E939,($E939/$V939)-1,"")),"")</f>
      </c>
      <c r="X939" s="159" t="str">
        <f t="shared" si="235"/>
        <v/>
      </c>
      <c r="Y939" s="160" t="str">
        <f>IFERROR(IF($F939="","",VLOOKUP($F939,'Data Mercado'!$A$7:$I$300,8,0)),"ND")</f>
      </c>
      <c r="Z939" s="161" t="str">
        <f>IFERROR(IF($E939="","",IF($Y939&gt;$E939,($E939/$Y939)-1,"")),"")</f>
      </c>
      <c r="AA939" s="159" t="str">
        <f t="shared" si="237"/>
        <v/>
      </c>
      <c r="AB939" s="160" t="str">
        <f>IFERROR(IF($F939="","",VLOOKUP($F939,'Data Mercado'!$A$7:$I$300,9,0)),"ND")</f>
      </c>
      <c r="AC939" s="161" t="str">
        <f>IFERROR(IF($E939="","",IF($AB939&gt;$E939,($E939/$AB939)-1,"")),"")</f>
      </c>
      <c r="AD939" s="159" t="str">
        <f t="shared" si="239"/>
        <v/>
      </c>
    </row>
    <row r="940" spans="1:30" s="162" customFormat="1" ht="19" customHeight="1">
      <c r="A940" s="164"/>
      <c r="B940" s="165"/>
      <c r="C940" s="143"/>
      <c r="D940" s="143"/>
      <c r="E940" s="196"/>
      <c r="F940" s="160"/>
      <c r="G940" s="160" t="str">
        <f>IFERROR(IF($F940="","",VLOOKUP($F940,'Data Mercado'!$A$7:$I$300,2,0)),"ND")</f>
      </c>
      <c r="H940" s="161" t="str">
        <f>IFERROR(IF($E940="","",IF($G940&gt;$E940,($E940/$G940)-1,"")),"")</f>
      </c>
      <c r="I940" s="159" t="str">
        <f t="shared" si="225"/>
        <v/>
      </c>
      <c r="J940" s="160" t="str">
        <f>IFERROR(IF($F940="","",VLOOKUP($F940,'Data Mercado'!$A$7:$I$300,3,0)),"ND")</f>
      </c>
      <c r="K940" s="161" t="str">
        <f>IFERROR(IF($E940="","",IF($J940&gt;$E940,($E940/$J940)-1,"")),"")</f>
      </c>
      <c r="L940" s="159" t="str">
        <f t="shared" si="227"/>
        <v/>
      </c>
      <c r="M940" s="160" t="str">
        <f>IFERROR(IF($F940="","",VLOOKUP($F940,'Data Mercado'!$A$7:$I$300,4,0)),"ND")</f>
      </c>
      <c r="N940" s="161" t="str">
        <f>IFERROR(IF($E940="","",IF($M940&gt;$E940,($E940/$M940)-1,"")),"")</f>
      </c>
      <c r="O940" s="159" t="str">
        <f t="shared" si="229"/>
        <v/>
      </c>
      <c r="P940" s="160" t="str">
        <f>IFERROR(IF($F940="","",VLOOKUP($F940,'Data Mercado'!$A$7:$I$300,5,0)),"ND")</f>
      </c>
      <c r="Q940" s="161" t="str">
        <f>IFERROR(IF($E940="","",IF($P940&gt;$E940,($E940/$P940)-1,"")),"")</f>
      </c>
      <c r="R940" s="159" t="str">
        <f t="shared" si="231"/>
        <v/>
      </c>
      <c r="S940" s="160" t="str">
        <f>IFERROR(IF($F940="","",VLOOKUP($F940,'Data Mercado'!$A$7:$I$300,6,0)),"ND")</f>
      </c>
      <c r="T940" s="161" t="str">
        <f>IFERROR(IF($E940="","",IF($S940&gt;$E940,($E940/$S940)-1,"")),"")</f>
      </c>
      <c r="U940" s="159" t="str">
        <f t="shared" si="233"/>
        <v/>
      </c>
      <c r="V940" s="160" t="str">
        <f>IFERROR(IF($F940="","",VLOOKUP($F940,'Data Mercado'!$A$7:$I$300,7,0)),"ND")</f>
      </c>
      <c r="W940" s="161" t="str">
        <f>IFERROR(IF($E940="","",IF($V940&gt;$E940,($E940/$V940)-1,"")),"")</f>
      </c>
      <c r="X940" s="159" t="str">
        <f t="shared" si="235"/>
        <v/>
      </c>
      <c r="Y940" s="160" t="str">
        <f>IFERROR(IF($F940="","",VLOOKUP($F940,'Data Mercado'!$A$7:$I$300,8,0)),"ND")</f>
      </c>
      <c r="Z940" s="161" t="str">
        <f>IFERROR(IF($E940="","",IF($Y940&gt;$E940,($E940/$Y940)-1,"")),"")</f>
      </c>
      <c r="AA940" s="159" t="str">
        <f t="shared" si="237"/>
        <v/>
      </c>
      <c r="AB940" s="160" t="str">
        <f>IFERROR(IF($F940="","",VLOOKUP($F940,'Data Mercado'!$A$7:$I$300,9,0)),"ND")</f>
      </c>
      <c r="AC940" s="161" t="str">
        <f>IFERROR(IF($E940="","",IF($AB940&gt;$E940,($E940/$AB940)-1,"")),"")</f>
      </c>
      <c r="AD940" s="159" t="str">
        <f t="shared" si="239"/>
        <v/>
      </c>
    </row>
    <row r="941" spans="1:30" s="162" customFormat="1" ht="19" customHeight="1">
      <c r="A941" s="164"/>
      <c r="B941" s="165"/>
      <c r="C941" s="143"/>
      <c r="D941" s="143"/>
      <c r="E941" s="196"/>
      <c r="F941" s="160"/>
      <c r="G941" s="160" t="str">
        <f>IFERROR(IF($F941="","",VLOOKUP($F941,'Data Mercado'!$A$7:$I$300,2,0)),"ND")</f>
      </c>
      <c r="H941" s="161" t="str">
        <f>IFERROR(IF($E941="","",IF($G941&gt;$E941,($E941/$G941)-1,"")),"")</f>
      </c>
      <c r="I941" s="159" t="str">
        <f t="shared" si="225"/>
        <v/>
      </c>
      <c r="J941" s="160" t="str">
        <f>IFERROR(IF($F941="","",VLOOKUP($F941,'Data Mercado'!$A$7:$I$300,3,0)),"ND")</f>
      </c>
      <c r="K941" s="161" t="str">
        <f>IFERROR(IF($E941="","",IF($J941&gt;$E941,($E941/$J941)-1,"")),"")</f>
      </c>
      <c r="L941" s="159" t="str">
        <f t="shared" si="227"/>
        <v/>
      </c>
      <c r="M941" s="160" t="str">
        <f>IFERROR(IF($F941="","",VLOOKUP($F941,'Data Mercado'!$A$7:$I$300,4,0)),"ND")</f>
      </c>
      <c r="N941" s="161" t="str">
        <f>IFERROR(IF($E941="","",IF($M941&gt;$E941,($E941/$M941)-1,"")),"")</f>
      </c>
      <c r="O941" s="159" t="str">
        <f t="shared" si="229"/>
        <v/>
      </c>
      <c r="P941" s="160" t="str">
        <f>IFERROR(IF($F941="","",VLOOKUP($F941,'Data Mercado'!$A$7:$I$300,5,0)),"ND")</f>
      </c>
      <c r="Q941" s="161" t="str">
        <f>IFERROR(IF($E941="","",IF($P941&gt;$E941,($E941/$P941)-1,"")),"")</f>
      </c>
      <c r="R941" s="159" t="str">
        <f t="shared" si="231"/>
        <v/>
      </c>
      <c r="S941" s="160" t="str">
        <f>IFERROR(IF($F941="","",VLOOKUP($F941,'Data Mercado'!$A$7:$I$300,6,0)),"ND")</f>
      </c>
      <c r="T941" s="161" t="str">
        <f>IFERROR(IF($E941="","",IF($S941&gt;$E941,($E941/$S941)-1,"")),"")</f>
      </c>
      <c r="U941" s="159" t="str">
        <f t="shared" si="233"/>
        <v/>
      </c>
      <c r="V941" s="160" t="str">
        <f>IFERROR(IF($F941="","",VLOOKUP($F941,'Data Mercado'!$A$7:$I$300,7,0)),"ND")</f>
      </c>
      <c r="W941" s="161" t="str">
        <f>IFERROR(IF($E941="","",IF($V941&gt;$E941,($E941/$V941)-1,"")),"")</f>
      </c>
      <c r="X941" s="159" t="str">
        <f t="shared" si="235"/>
        <v/>
      </c>
      <c r="Y941" s="160" t="str">
        <f>IFERROR(IF($F941="","",VLOOKUP($F941,'Data Mercado'!$A$7:$I$300,8,0)),"ND")</f>
      </c>
      <c r="Z941" s="161" t="str">
        <f>IFERROR(IF($E941="","",IF($Y941&gt;$E941,($E941/$Y941)-1,"")),"")</f>
      </c>
      <c r="AA941" s="159" t="str">
        <f t="shared" si="237"/>
        <v/>
      </c>
      <c r="AB941" s="160" t="str">
        <f>IFERROR(IF($F941="","",VLOOKUP($F941,'Data Mercado'!$A$7:$I$300,9,0)),"ND")</f>
      </c>
      <c r="AC941" s="161" t="str">
        <f>IFERROR(IF($E941="","",IF($AB941&gt;$E941,($E941/$AB941)-1,"")),"")</f>
      </c>
      <c r="AD941" s="159" t="str">
        <f t="shared" si="239"/>
        <v/>
      </c>
    </row>
    <row r="942" spans="1:30" s="162" customFormat="1" ht="19" customHeight="1">
      <c r="A942" s="164"/>
      <c r="B942" s="165"/>
      <c r="C942" s="143"/>
      <c r="D942" s="143"/>
      <c r="E942" s="196"/>
      <c r="F942" s="160"/>
      <c r="G942" s="160" t="str">
        <f>IFERROR(IF($F942="","",VLOOKUP($F942,'Data Mercado'!$A$7:$I$300,2,0)),"ND")</f>
      </c>
      <c r="H942" s="161" t="str">
        <f>IFERROR(IF($E942="","",IF($G942&gt;$E942,($E942/$G942)-1,"")),"")</f>
      </c>
      <c r="I942" s="159" t="str">
        <f t="shared" si="225"/>
        <v/>
      </c>
      <c r="J942" s="160" t="str">
        <f>IFERROR(IF($F942="","",VLOOKUP($F942,'Data Mercado'!$A$7:$I$300,3,0)),"ND")</f>
      </c>
      <c r="K942" s="161" t="str">
        <f>IFERROR(IF($E942="","",IF($J942&gt;$E942,($E942/$J942)-1,"")),"")</f>
      </c>
      <c r="L942" s="159" t="str">
        <f t="shared" si="227"/>
        <v/>
      </c>
      <c r="M942" s="160" t="str">
        <f>IFERROR(IF($F942="","",VLOOKUP($F942,'Data Mercado'!$A$7:$I$300,4,0)),"ND")</f>
      </c>
      <c r="N942" s="161" t="str">
        <f>IFERROR(IF($E942="","",IF($M942&gt;$E942,($E942/$M942)-1,"")),"")</f>
      </c>
      <c r="O942" s="159" t="str">
        <f t="shared" si="229"/>
        <v/>
      </c>
      <c r="P942" s="160" t="str">
        <f>IFERROR(IF($F942="","",VLOOKUP($F942,'Data Mercado'!$A$7:$I$300,5,0)),"ND")</f>
      </c>
      <c r="Q942" s="161" t="str">
        <f>IFERROR(IF($E942="","",IF($P942&gt;$E942,($E942/$P942)-1,"")),"")</f>
      </c>
      <c r="R942" s="159" t="str">
        <f t="shared" si="231"/>
        <v/>
      </c>
      <c r="S942" s="160" t="str">
        <f>IFERROR(IF($F942="","",VLOOKUP($F942,'Data Mercado'!$A$7:$I$300,6,0)),"ND")</f>
      </c>
      <c r="T942" s="161" t="str">
        <f>IFERROR(IF($E942="","",IF($S942&gt;$E942,($E942/$S942)-1,"")),"")</f>
      </c>
      <c r="U942" s="159" t="str">
        <f t="shared" si="233"/>
        <v/>
      </c>
      <c r="V942" s="160" t="str">
        <f>IFERROR(IF($F942="","",VLOOKUP($F942,'Data Mercado'!$A$7:$I$300,7,0)),"ND")</f>
      </c>
      <c r="W942" s="161" t="str">
        <f>IFERROR(IF($E942="","",IF($V942&gt;$E942,($E942/$V942)-1,"")),"")</f>
      </c>
      <c r="X942" s="159" t="str">
        <f t="shared" si="235"/>
        <v/>
      </c>
      <c r="Y942" s="160" t="str">
        <f>IFERROR(IF($F942="","",VLOOKUP($F942,'Data Mercado'!$A$7:$I$300,8,0)),"ND")</f>
      </c>
      <c r="Z942" s="161" t="str">
        <f>IFERROR(IF($E942="","",IF($Y942&gt;$E942,($E942/$Y942)-1,"")),"")</f>
      </c>
      <c r="AA942" s="159" t="str">
        <f t="shared" si="237"/>
        <v/>
      </c>
      <c r="AB942" s="160" t="str">
        <f>IFERROR(IF($F942="","",VLOOKUP($F942,'Data Mercado'!$A$7:$I$300,9,0)),"ND")</f>
      </c>
      <c r="AC942" s="161" t="str">
        <f>IFERROR(IF($E942="","",IF($AB942&gt;$E942,($E942/$AB942)-1,"")),"")</f>
      </c>
      <c r="AD942" s="159" t="str">
        <f t="shared" si="239"/>
        <v/>
      </c>
    </row>
    <row r="943" spans="1:30" s="162" customFormat="1" ht="19" customHeight="1">
      <c r="A943" s="164"/>
      <c r="B943" s="165"/>
      <c r="C943" s="143"/>
      <c r="D943" s="143"/>
      <c r="E943" s="196"/>
      <c r="F943" s="160"/>
      <c r="G943" s="160" t="str">
        <f>IFERROR(IF($F943="","",VLOOKUP($F943,'Data Mercado'!$A$7:$I$300,2,0)),"ND")</f>
      </c>
      <c r="H943" s="161" t="str">
        <f>IFERROR(IF($E943="","",IF($G943&gt;$E943,($E943/$G943)-1,"")),"")</f>
      </c>
      <c r="I943" s="159" t="str">
        <f t="shared" si="225"/>
        <v/>
      </c>
      <c r="J943" s="160" t="str">
        <f>IFERROR(IF($F943="","",VLOOKUP($F943,'Data Mercado'!$A$7:$I$300,3,0)),"ND")</f>
      </c>
      <c r="K943" s="161" t="str">
        <f>IFERROR(IF($E943="","",IF($J943&gt;$E943,($E943/$J943)-1,"")),"")</f>
      </c>
      <c r="L943" s="159" t="str">
        <f t="shared" si="227"/>
        <v/>
      </c>
      <c r="M943" s="160" t="str">
        <f>IFERROR(IF($F943="","",VLOOKUP($F943,'Data Mercado'!$A$7:$I$300,4,0)),"ND")</f>
      </c>
      <c r="N943" s="161" t="str">
        <f>IFERROR(IF($E943="","",IF($M943&gt;$E943,($E943/$M943)-1,"")),"")</f>
      </c>
      <c r="O943" s="159" t="str">
        <f t="shared" si="229"/>
        <v/>
      </c>
      <c r="P943" s="160" t="str">
        <f>IFERROR(IF($F943="","",VLOOKUP($F943,'Data Mercado'!$A$7:$I$300,5,0)),"ND")</f>
      </c>
      <c r="Q943" s="161" t="str">
        <f>IFERROR(IF($E943="","",IF($P943&gt;$E943,($E943/$P943)-1,"")),"")</f>
      </c>
      <c r="R943" s="159" t="str">
        <f t="shared" si="231"/>
        <v/>
      </c>
      <c r="S943" s="160" t="str">
        <f>IFERROR(IF($F943="","",VLOOKUP($F943,'Data Mercado'!$A$7:$I$300,6,0)),"ND")</f>
      </c>
      <c r="T943" s="161" t="str">
        <f>IFERROR(IF($E943="","",IF($S943&gt;$E943,($E943/$S943)-1,"")),"")</f>
      </c>
      <c r="U943" s="159" t="str">
        <f t="shared" si="233"/>
        <v/>
      </c>
      <c r="V943" s="160" t="str">
        <f>IFERROR(IF($F943="","",VLOOKUP($F943,'Data Mercado'!$A$7:$I$300,7,0)),"ND")</f>
      </c>
      <c r="W943" s="161" t="str">
        <f>IFERROR(IF($E943="","",IF($V943&gt;$E943,($E943/$V943)-1,"")),"")</f>
      </c>
      <c r="X943" s="159" t="str">
        <f t="shared" si="235"/>
        <v/>
      </c>
      <c r="Y943" s="160" t="str">
        <f>IFERROR(IF($F943="","",VLOOKUP($F943,'Data Mercado'!$A$7:$I$300,8,0)),"ND")</f>
      </c>
      <c r="Z943" s="161" t="str">
        <f>IFERROR(IF($E943="","",IF($Y943&gt;$E943,($E943/$Y943)-1,"")),"")</f>
      </c>
      <c r="AA943" s="159" t="str">
        <f t="shared" si="237"/>
        <v/>
      </c>
      <c r="AB943" s="160" t="str">
        <f>IFERROR(IF($F943="","",VLOOKUP($F943,'Data Mercado'!$A$7:$I$300,9,0)),"ND")</f>
      </c>
      <c r="AC943" s="161" t="str">
        <f>IFERROR(IF($E943="","",IF($AB943&gt;$E943,($E943/$AB943)-1,"")),"")</f>
      </c>
      <c r="AD943" s="159" t="str">
        <f t="shared" si="239"/>
        <v/>
      </c>
    </row>
    <row r="944" spans="1:30" s="162" customFormat="1" ht="19" customHeight="1">
      <c r="A944" s="164"/>
      <c r="B944" s="165"/>
      <c r="C944" s="143"/>
      <c r="D944" s="143"/>
      <c r="E944" s="196"/>
      <c r="F944" s="160"/>
      <c r="G944" s="160" t="str">
        <f>IFERROR(IF($F944="","",VLOOKUP($F944,'Data Mercado'!$A$7:$I$300,2,0)),"ND")</f>
      </c>
      <c r="H944" s="161" t="str">
        <f>IFERROR(IF($E944="","",IF($G944&gt;$E944,($E944/$G944)-1,"")),"")</f>
      </c>
      <c r="I944" s="159" t="str">
        <f t="shared" si="225"/>
        <v/>
      </c>
      <c r="J944" s="160" t="str">
        <f>IFERROR(IF($F944="","",VLOOKUP($F944,'Data Mercado'!$A$7:$I$300,3,0)),"ND")</f>
      </c>
      <c r="K944" s="161" t="str">
        <f>IFERROR(IF($E944="","",IF($J944&gt;$E944,($E944/$J944)-1,"")),"")</f>
      </c>
      <c r="L944" s="159" t="str">
        <f t="shared" si="227"/>
        <v/>
      </c>
      <c r="M944" s="160" t="str">
        <f>IFERROR(IF($F944="","",VLOOKUP($F944,'Data Mercado'!$A$7:$I$300,4,0)),"ND")</f>
      </c>
      <c r="N944" s="161" t="str">
        <f>IFERROR(IF($E944="","",IF($M944&gt;$E944,($E944/$M944)-1,"")),"")</f>
      </c>
      <c r="O944" s="159" t="str">
        <f t="shared" si="229"/>
        <v/>
      </c>
      <c r="P944" s="160" t="str">
        <f>IFERROR(IF($F944="","",VLOOKUP($F944,'Data Mercado'!$A$7:$I$300,5,0)),"ND")</f>
      </c>
      <c r="Q944" s="161" t="str">
        <f>IFERROR(IF($E944="","",IF($P944&gt;$E944,($E944/$P944)-1,"")),"")</f>
      </c>
      <c r="R944" s="159" t="str">
        <f t="shared" si="231"/>
        <v/>
      </c>
      <c r="S944" s="160" t="str">
        <f>IFERROR(IF($F944="","",VLOOKUP($F944,'Data Mercado'!$A$7:$I$300,6,0)),"ND")</f>
      </c>
      <c r="T944" s="161" t="str">
        <f>IFERROR(IF($E944="","",IF($S944&gt;$E944,($E944/$S944)-1,"")),"")</f>
      </c>
      <c r="U944" s="159" t="str">
        <f t="shared" si="233"/>
        <v/>
      </c>
      <c r="V944" s="160" t="str">
        <f>IFERROR(IF($F944="","",VLOOKUP($F944,'Data Mercado'!$A$7:$I$300,7,0)),"ND")</f>
      </c>
      <c r="W944" s="161" t="str">
        <f>IFERROR(IF($E944="","",IF($V944&gt;$E944,($E944/$V944)-1,"")),"")</f>
      </c>
      <c r="X944" s="159" t="str">
        <f t="shared" si="235"/>
        <v/>
      </c>
      <c r="Y944" s="160" t="str">
        <f>IFERROR(IF($F944="","",VLOOKUP($F944,'Data Mercado'!$A$7:$I$300,8,0)),"ND")</f>
      </c>
      <c r="Z944" s="161" t="str">
        <f>IFERROR(IF($E944="","",IF($Y944&gt;$E944,($E944/$Y944)-1,"")),"")</f>
      </c>
      <c r="AA944" s="159" t="str">
        <f t="shared" si="237"/>
        <v/>
      </c>
      <c r="AB944" s="160" t="str">
        <f>IFERROR(IF($F944="","",VLOOKUP($F944,'Data Mercado'!$A$7:$I$300,9,0)),"ND")</f>
      </c>
      <c r="AC944" s="161" t="str">
        <f>IFERROR(IF($E944="","",IF($AB944&gt;$E944,($E944/$AB944)-1,"")),"")</f>
      </c>
      <c r="AD944" s="159" t="str">
        <f t="shared" si="239"/>
        <v/>
      </c>
    </row>
    <row r="945" spans="1:30" s="162" customFormat="1" ht="19" customHeight="1">
      <c r="A945" s="164"/>
      <c r="B945" s="165"/>
      <c r="C945" s="143"/>
      <c r="D945" s="143"/>
      <c r="E945" s="196"/>
      <c r="F945" s="160"/>
      <c r="G945" s="160" t="str">
        <f>IFERROR(IF($F945="","",VLOOKUP($F945,'Data Mercado'!$A$7:$I$300,2,0)),"ND")</f>
      </c>
      <c r="H945" s="161" t="str">
        <f>IFERROR(IF($E945="","",IF($G945&gt;$E945,($E945/$G945)-1,"")),"")</f>
      </c>
      <c r="I945" s="159" t="str">
        <f t="shared" si="225"/>
        <v/>
      </c>
      <c r="J945" s="160" t="str">
        <f>IFERROR(IF($F945="","",VLOOKUP($F945,'Data Mercado'!$A$7:$I$300,3,0)),"ND")</f>
      </c>
      <c r="K945" s="161" t="str">
        <f>IFERROR(IF($E945="","",IF($J945&gt;$E945,($E945/$J945)-1,"")),"")</f>
      </c>
      <c r="L945" s="159" t="str">
        <f t="shared" si="227"/>
        <v/>
      </c>
      <c r="M945" s="160" t="str">
        <f>IFERROR(IF($F945="","",VLOOKUP($F945,'Data Mercado'!$A$7:$I$300,4,0)),"ND")</f>
      </c>
      <c r="N945" s="161" t="str">
        <f>IFERROR(IF($E945="","",IF($M945&gt;$E945,($E945/$M945)-1,"")),"")</f>
      </c>
      <c r="O945" s="159" t="str">
        <f t="shared" si="229"/>
        <v/>
      </c>
      <c r="P945" s="160" t="str">
        <f>IFERROR(IF($F945="","",VLOOKUP($F945,'Data Mercado'!$A$7:$I$300,5,0)),"ND")</f>
      </c>
      <c r="Q945" s="161" t="str">
        <f>IFERROR(IF($E945="","",IF($P945&gt;$E945,($E945/$P945)-1,"")),"")</f>
      </c>
      <c r="R945" s="159" t="str">
        <f t="shared" si="231"/>
        <v/>
      </c>
      <c r="S945" s="160" t="str">
        <f>IFERROR(IF($F945="","",VLOOKUP($F945,'Data Mercado'!$A$7:$I$300,6,0)),"ND")</f>
      </c>
      <c r="T945" s="161" t="str">
        <f>IFERROR(IF($E945="","",IF($S945&gt;$E945,($E945/$S945)-1,"")),"")</f>
      </c>
      <c r="U945" s="159" t="str">
        <f t="shared" si="233"/>
        <v/>
      </c>
      <c r="V945" s="160" t="str">
        <f>IFERROR(IF($F945="","",VLOOKUP($F945,'Data Mercado'!$A$7:$I$300,7,0)),"ND")</f>
      </c>
      <c r="W945" s="161" t="str">
        <f>IFERROR(IF($E945="","",IF($V945&gt;$E945,($E945/$V945)-1,"")),"")</f>
      </c>
      <c r="X945" s="159" t="str">
        <f t="shared" si="235"/>
        <v/>
      </c>
      <c r="Y945" s="160" t="str">
        <f>IFERROR(IF($F945="","",VLOOKUP($F945,'Data Mercado'!$A$7:$I$300,8,0)),"ND")</f>
      </c>
      <c r="Z945" s="161" t="str">
        <f>IFERROR(IF($E945="","",IF($Y945&gt;$E945,($E945/$Y945)-1,"")),"")</f>
      </c>
      <c r="AA945" s="159" t="str">
        <f t="shared" si="237"/>
        <v/>
      </c>
      <c r="AB945" s="160" t="str">
        <f>IFERROR(IF($F945="","",VLOOKUP($F945,'Data Mercado'!$A$7:$I$300,9,0)),"ND")</f>
      </c>
      <c r="AC945" s="161" t="str">
        <f>IFERROR(IF($E945="","",IF($AB945&gt;$E945,($E945/$AB945)-1,"")),"")</f>
      </c>
      <c r="AD945" s="159" t="str">
        <f t="shared" si="239"/>
        <v/>
      </c>
    </row>
    <row r="946" spans="1:30" s="162" customFormat="1" ht="19" customHeight="1">
      <c r="A946" s="164"/>
      <c r="B946" s="165"/>
      <c r="C946" s="143"/>
      <c r="D946" s="143"/>
      <c r="E946" s="196"/>
      <c r="F946" s="160"/>
      <c r="G946" s="160" t="str">
        <f>IFERROR(IF($F946="","",VLOOKUP($F946,'Data Mercado'!$A$7:$I$300,2,0)),"ND")</f>
      </c>
      <c r="H946" s="161" t="str">
        <f>IFERROR(IF($E946="","",IF($G946&gt;$E946,($E946/$G946)-1,"")),"")</f>
      </c>
      <c r="I946" s="159" t="str">
        <f t="shared" si="225"/>
        <v/>
      </c>
      <c r="J946" s="160" t="str">
        <f>IFERROR(IF($F946="","",VLOOKUP($F946,'Data Mercado'!$A$7:$I$300,3,0)),"ND")</f>
      </c>
      <c r="K946" s="161" t="str">
        <f>IFERROR(IF($E946="","",IF($J946&gt;$E946,($E946/$J946)-1,"")),"")</f>
      </c>
      <c r="L946" s="159" t="str">
        <f t="shared" si="227"/>
        <v/>
      </c>
      <c r="M946" s="160" t="str">
        <f>IFERROR(IF($F946="","",VLOOKUP($F946,'Data Mercado'!$A$7:$I$300,4,0)),"ND")</f>
      </c>
      <c r="N946" s="161" t="str">
        <f>IFERROR(IF($E946="","",IF($M946&gt;$E946,($E946/$M946)-1,"")),"")</f>
      </c>
      <c r="O946" s="159" t="str">
        <f t="shared" si="229"/>
        <v/>
      </c>
      <c r="P946" s="160" t="str">
        <f>IFERROR(IF($F946="","",VLOOKUP($F946,'Data Mercado'!$A$7:$I$300,5,0)),"ND")</f>
      </c>
      <c r="Q946" s="161" t="str">
        <f>IFERROR(IF($E946="","",IF($P946&gt;$E946,($E946/$P946)-1,"")),"")</f>
      </c>
      <c r="R946" s="159" t="str">
        <f t="shared" si="231"/>
        <v/>
      </c>
      <c r="S946" s="160" t="str">
        <f>IFERROR(IF($F946="","",VLOOKUP($F946,'Data Mercado'!$A$7:$I$300,6,0)),"ND")</f>
      </c>
      <c r="T946" s="161" t="str">
        <f>IFERROR(IF($E946="","",IF($S946&gt;$E946,($E946/$S946)-1,"")),"")</f>
      </c>
      <c r="U946" s="159" t="str">
        <f t="shared" si="233"/>
        <v/>
      </c>
      <c r="V946" s="160" t="str">
        <f>IFERROR(IF($F946="","",VLOOKUP($F946,'Data Mercado'!$A$7:$I$300,7,0)),"ND")</f>
      </c>
      <c r="W946" s="161" t="str">
        <f>IFERROR(IF($E946="","",IF($V946&gt;$E946,($E946/$V946)-1,"")),"")</f>
      </c>
      <c r="X946" s="159" t="str">
        <f t="shared" si="235"/>
        <v/>
      </c>
      <c r="Y946" s="160" t="str">
        <f>IFERROR(IF($F946="","",VLOOKUP($F946,'Data Mercado'!$A$7:$I$300,8,0)),"ND")</f>
      </c>
      <c r="Z946" s="161" t="str">
        <f>IFERROR(IF($E946="","",IF($Y946&gt;$E946,($E946/$Y946)-1,"")),"")</f>
      </c>
      <c r="AA946" s="159" t="str">
        <f t="shared" si="237"/>
        <v/>
      </c>
      <c r="AB946" s="160" t="str">
        <f>IFERROR(IF($F946="","",VLOOKUP($F946,'Data Mercado'!$A$7:$I$300,9,0)),"ND")</f>
      </c>
      <c r="AC946" s="161" t="str">
        <f>IFERROR(IF($E946="","",IF($AB946&gt;$E946,($E946/$AB946)-1,"")),"")</f>
      </c>
      <c r="AD946" s="159" t="str">
        <f t="shared" si="239"/>
        <v/>
      </c>
    </row>
    <row r="947" spans="1:30" s="162" customFormat="1" ht="19" customHeight="1">
      <c r="A947" s="164"/>
      <c r="B947" s="165"/>
      <c r="C947" s="143"/>
      <c r="D947" s="143"/>
      <c r="E947" s="196"/>
      <c r="F947" s="160"/>
      <c r="G947" s="160" t="str">
        <f>IFERROR(IF($F947="","",VLOOKUP($F947,'Data Mercado'!$A$7:$I$300,2,0)),"ND")</f>
      </c>
      <c r="H947" s="161" t="str">
        <f>IFERROR(IF($E947="","",IF($G947&gt;$E947,($E947/$G947)-1,"")),"")</f>
      </c>
      <c r="I947" s="159" t="str">
        <f t="shared" si="225"/>
        <v/>
      </c>
      <c r="J947" s="160" t="str">
        <f>IFERROR(IF($F947="","",VLOOKUP($F947,'Data Mercado'!$A$7:$I$300,3,0)),"ND")</f>
      </c>
      <c r="K947" s="161" t="str">
        <f>IFERROR(IF($E947="","",IF($J947&gt;$E947,($E947/$J947)-1,"")),"")</f>
      </c>
      <c r="L947" s="159" t="str">
        <f t="shared" si="227"/>
        <v/>
      </c>
      <c r="M947" s="160" t="str">
        <f>IFERROR(IF($F947="","",VLOOKUP($F947,'Data Mercado'!$A$7:$I$300,4,0)),"ND")</f>
      </c>
      <c r="N947" s="161" t="str">
        <f>IFERROR(IF($E947="","",IF($M947&gt;$E947,($E947/$M947)-1,"")),"")</f>
      </c>
      <c r="O947" s="159" t="str">
        <f t="shared" si="229"/>
        <v/>
      </c>
      <c r="P947" s="160" t="str">
        <f>IFERROR(IF($F947="","",VLOOKUP($F947,'Data Mercado'!$A$7:$I$300,5,0)),"ND")</f>
      </c>
      <c r="Q947" s="161" t="str">
        <f>IFERROR(IF($E947="","",IF($P947&gt;$E947,($E947/$P947)-1,"")),"")</f>
      </c>
      <c r="R947" s="159" t="str">
        <f t="shared" si="231"/>
        <v/>
      </c>
      <c r="S947" s="160" t="str">
        <f>IFERROR(IF($F947="","",VLOOKUP($F947,'Data Mercado'!$A$7:$I$300,6,0)),"ND")</f>
      </c>
      <c r="T947" s="161" t="str">
        <f>IFERROR(IF($E947="","",IF($S947&gt;$E947,($E947/$S947)-1,"")),"")</f>
      </c>
      <c r="U947" s="159" t="str">
        <f t="shared" si="233"/>
        <v/>
      </c>
      <c r="V947" s="160" t="str">
        <f>IFERROR(IF($F947="","",VLOOKUP($F947,'Data Mercado'!$A$7:$I$300,7,0)),"ND")</f>
      </c>
      <c r="W947" s="161" t="str">
        <f>IFERROR(IF($E947="","",IF($V947&gt;$E947,($E947/$V947)-1,"")),"")</f>
      </c>
      <c r="X947" s="159" t="str">
        <f t="shared" si="235"/>
        <v/>
      </c>
      <c r="Y947" s="160" t="str">
        <f>IFERROR(IF($F947="","",VLOOKUP($F947,'Data Mercado'!$A$7:$I$300,8,0)),"ND")</f>
      </c>
      <c r="Z947" s="161" t="str">
        <f>IFERROR(IF($E947="","",IF($Y947&gt;$E947,($E947/$Y947)-1,"")),"")</f>
      </c>
      <c r="AA947" s="159" t="str">
        <f t="shared" si="237"/>
        <v/>
      </c>
      <c r="AB947" s="160" t="str">
        <f>IFERROR(IF($F947="","",VLOOKUP($F947,'Data Mercado'!$A$7:$I$300,9,0)),"ND")</f>
      </c>
      <c r="AC947" s="161" t="str">
        <f>IFERROR(IF($E947="","",IF($AB947&gt;$E947,($E947/$AB947)-1,"")),"")</f>
      </c>
      <c r="AD947" s="159" t="str">
        <f t="shared" si="239"/>
        <v/>
      </c>
    </row>
    <row r="948" spans="1:30" s="162" customFormat="1" ht="19" customHeight="1">
      <c r="A948" s="164"/>
      <c r="B948" s="165"/>
      <c r="C948" s="143"/>
      <c r="D948" s="143"/>
      <c r="E948" s="196"/>
      <c r="F948" s="160"/>
      <c r="G948" s="160" t="str">
        <f>IFERROR(IF($F948="","",VLOOKUP($F948,'Data Mercado'!$A$7:$I$300,2,0)),"ND")</f>
      </c>
      <c r="H948" s="161" t="str">
        <f>IFERROR(IF($E948="","",IF($G948&gt;$E948,($E948/$G948)-1,"")),"")</f>
      </c>
      <c r="I948" s="159" t="str">
        <f t="shared" si="225"/>
        <v/>
      </c>
      <c r="J948" s="160" t="str">
        <f>IFERROR(IF($F948="","",VLOOKUP($F948,'Data Mercado'!$A$7:$I$300,3,0)),"ND")</f>
      </c>
      <c r="K948" s="161" t="str">
        <f>IFERROR(IF($E948="","",IF($J948&gt;$E948,($E948/$J948)-1,"")),"")</f>
      </c>
      <c r="L948" s="159" t="str">
        <f t="shared" si="227"/>
        <v/>
      </c>
      <c r="M948" s="160" t="str">
        <f>IFERROR(IF($F948="","",VLOOKUP($F948,'Data Mercado'!$A$7:$I$300,4,0)),"ND")</f>
      </c>
      <c r="N948" s="161" t="str">
        <f>IFERROR(IF($E948="","",IF($M948&gt;$E948,($E948/$M948)-1,"")),"")</f>
      </c>
      <c r="O948" s="159" t="str">
        <f t="shared" si="229"/>
        <v/>
      </c>
      <c r="P948" s="160" t="str">
        <f>IFERROR(IF($F948="","",VLOOKUP($F948,'Data Mercado'!$A$7:$I$300,5,0)),"ND")</f>
      </c>
      <c r="Q948" s="161" t="str">
        <f>IFERROR(IF($E948="","",IF($P948&gt;$E948,($E948/$P948)-1,"")),"")</f>
      </c>
      <c r="R948" s="159" t="str">
        <f t="shared" si="231"/>
        <v/>
      </c>
      <c r="S948" s="160" t="str">
        <f>IFERROR(IF($F948="","",VLOOKUP($F948,'Data Mercado'!$A$7:$I$300,6,0)),"ND")</f>
      </c>
      <c r="T948" s="161" t="str">
        <f>IFERROR(IF($E948="","",IF($S948&gt;$E948,($E948/$S948)-1,"")),"")</f>
      </c>
      <c r="U948" s="159" t="str">
        <f t="shared" si="233"/>
        <v/>
      </c>
      <c r="V948" s="160" t="str">
        <f>IFERROR(IF($F948="","",VLOOKUP($F948,'Data Mercado'!$A$7:$I$300,7,0)),"ND")</f>
      </c>
      <c r="W948" s="161" t="str">
        <f>IFERROR(IF($E948="","",IF($V948&gt;$E948,($E948/$V948)-1,"")),"")</f>
      </c>
      <c r="X948" s="159" t="str">
        <f t="shared" si="235"/>
        <v/>
      </c>
      <c r="Y948" s="160" t="str">
        <f>IFERROR(IF($F948="","",VLOOKUP($F948,'Data Mercado'!$A$7:$I$300,8,0)),"ND")</f>
      </c>
      <c r="Z948" s="161" t="str">
        <f>IFERROR(IF($E948="","",IF($Y948&gt;$E948,($E948/$Y948)-1,"")),"")</f>
      </c>
      <c r="AA948" s="159" t="str">
        <f t="shared" si="237"/>
        <v/>
      </c>
      <c r="AB948" s="160" t="str">
        <f>IFERROR(IF($F948="","",VLOOKUP($F948,'Data Mercado'!$A$7:$I$300,9,0)),"ND")</f>
      </c>
      <c r="AC948" s="161" t="str">
        <f>IFERROR(IF($E948="","",IF($AB948&gt;$E948,($E948/$AB948)-1,"")),"")</f>
      </c>
      <c r="AD948" s="159" t="str">
        <f t="shared" si="239"/>
        <v/>
      </c>
    </row>
    <row r="949" spans="1:30" s="162" customFormat="1" ht="19" customHeight="1">
      <c r="A949" s="164"/>
      <c r="B949" s="165"/>
      <c r="C949" s="143"/>
      <c r="D949" s="143"/>
      <c r="E949" s="196"/>
      <c r="F949" s="160"/>
      <c r="G949" s="160" t="str">
        <f>IFERROR(IF($F949="","",VLOOKUP($F949,'Data Mercado'!$A$7:$I$300,2,0)),"ND")</f>
      </c>
      <c r="H949" s="161" t="str">
        <f>IFERROR(IF($E949="","",IF($G949&gt;$E949,($E949/$G949)-1,"")),"")</f>
      </c>
      <c r="I949" s="159" t="str">
        <f t="shared" si="225"/>
        <v/>
      </c>
      <c r="J949" s="160" t="str">
        <f>IFERROR(IF($F949="","",VLOOKUP($F949,'Data Mercado'!$A$7:$I$300,3,0)),"ND")</f>
      </c>
      <c r="K949" s="161" t="str">
        <f>IFERROR(IF($E949="","",IF($J949&gt;$E949,($E949/$J949)-1,"")),"")</f>
      </c>
      <c r="L949" s="159" t="str">
        <f t="shared" si="227"/>
        <v/>
      </c>
      <c r="M949" s="160" t="str">
        <f>IFERROR(IF($F949="","",VLOOKUP($F949,'Data Mercado'!$A$7:$I$300,4,0)),"ND")</f>
      </c>
      <c r="N949" s="161" t="str">
        <f>IFERROR(IF($E949="","",IF($M949&gt;$E949,($E949/$M949)-1,"")),"")</f>
      </c>
      <c r="O949" s="159" t="str">
        <f t="shared" si="229"/>
        <v/>
      </c>
      <c r="P949" s="160" t="str">
        <f>IFERROR(IF($F949="","",VLOOKUP($F949,'Data Mercado'!$A$7:$I$300,5,0)),"ND")</f>
      </c>
      <c r="Q949" s="161" t="str">
        <f>IFERROR(IF($E949="","",IF($P949&gt;$E949,($E949/$P949)-1,"")),"")</f>
      </c>
      <c r="R949" s="159" t="str">
        <f t="shared" si="231"/>
        <v/>
      </c>
      <c r="S949" s="160" t="str">
        <f>IFERROR(IF($F949="","",VLOOKUP($F949,'Data Mercado'!$A$7:$I$300,6,0)),"ND")</f>
      </c>
      <c r="T949" s="161" t="str">
        <f>IFERROR(IF($E949="","",IF($S949&gt;$E949,($E949/$S949)-1,"")),"")</f>
      </c>
      <c r="U949" s="159" t="str">
        <f t="shared" si="233"/>
        <v/>
      </c>
      <c r="V949" s="160" t="str">
        <f>IFERROR(IF($F949="","",VLOOKUP($F949,'Data Mercado'!$A$7:$I$300,7,0)),"ND")</f>
      </c>
      <c r="W949" s="161" t="str">
        <f>IFERROR(IF($E949="","",IF($V949&gt;$E949,($E949/$V949)-1,"")),"")</f>
      </c>
      <c r="X949" s="159" t="str">
        <f t="shared" si="235"/>
        <v/>
      </c>
      <c r="Y949" s="160" t="str">
        <f>IFERROR(IF($F949="","",VLOOKUP($F949,'Data Mercado'!$A$7:$I$300,8,0)),"ND")</f>
      </c>
      <c r="Z949" s="161" t="str">
        <f>IFERROR(IF($E949="","",IF($Y949&gt;$E949,($E949/$Y949)-1,"")),"")</f>
      </c>
      <c r="AA949" s="159" t="str">
        <f t="shared" si="237"/>
        <v/>
      </c>
      <c r="AB949" s="160" t="str">
        <f>IFERROR(IF($F949="","",VLOOKUP($F949,'Data Mercado'!$A$7:$I$300,9,0)),"ND")</f>
      </c>
      <c r="AC949" s="161" t="str">
        <f>IFERROR(IF($E949="","",IF($AB949&gt;$E949,($E949/$AB949)-1,"")),"")</f>
      </c>
      <c r="AD949" s="159" t="str">
        <f t="shared" si="239"/>
        <v/>
      </c>
    </row>
    <row r="950" spans="1:30" s="162" customFormat="1" ht="19" customHeight="1">
      <c r="A950" s="164"/>
      <c r="B950" s="165"/>
      <c r="C950" s="143"/>
      <c r="D950" s="143"/>
      <c r="E950" s="196"/>
      <c r="F950" s="160"/>
      <c r="G950" s="160" t="str">
        <f>IFERROR(IF($F950="","",VLOOKUP($F950,'Data Mercado'!$A$7:$I$300,2,0)),"ND")</f>
      </c>
      <c r="H950" s="161" t="str">
        <f>IFERROR(IF($E950="","",IF($G950&gt;$E950,($E950/$G950)-1,"")),"")</f>
      </c>
      <c r="I950" s="159" t="str">
        <f t="shared" si="225"/>
        <v/>
      </c>
      <c r="J950" s="160" t="str">
        <f>IFERROR(IF($F950="","",VLOOKUP($F950,'Data Mercado'!$A$7:$I$300,3,0)),"ND")</f>
      </c>
      <c r="K950" s="161" t="str">
        <f>IFERROR(IF($E950="","",IF($J950&gt;$E950,($E950/$J950)-1,"")),"")</f>
      </c>
      <c r="L950" s="159" t="str">
        <f t="shared" si="227"/>
        <v/>
      </c>
      <c r="M950" s="160" t="str">
        <f>IFERROR(IF($F950="","",VLOOKUP($F950,'Data Mercado'!$A$7:$I$300,4,0)),"ND")</f>
      </c>
      <c r="N950" s="161" t="str">
        <f>IFERROR(IF($E950="","",IF($M950&gt;$E950,($E950/$M950)-1,"")),"")</f>
      </c>
      <c r="O950" s="159" t="str">
        <f t="shared" si="229"/>
        <v/>
      </c>
      <c r="P950" s="160" t="str">
        <f>IFERROR(IF($F950="","",VLOOKUP($F950,'Data Mercado'!$A$7:$I$300,5,0)),"ND")</f>
      </c>
      <c r="Q950" s="161" t="str">
        <f>IFERROR(IF($E950="","",IF($P950&gt;$E950,($E950/$P950)-1,"")),"")</f>
      </c>
      <c r="R950" s="159" t="str">
        <f t="shared" si="231"/>
        <v/>
      </c>
      <c r="S950" s="160" t="str">
        <f>IFERROR(IF($F950="","",VLOOKUP($F950,'Data Mercado'!$A$7:$I$300,6,0)),"ND")</f>
      </c>
      <c r="T950" s="161" t="str">
        <f>IFERROR(IF($E950="","",IF($S950&gt;$E950,($E950/$S950)-1,"")),"")</f>
      </c>
      <c r="U950" s="159" t="str">
        <f t="shared" si="233"/>
        <v/>
      </c>
      <c r="V950" s="160" t="str">
        <f>IFERROR(IF($F950="","",VLOOKUP($F950,'Data Mercado'!$A$7:$I$300,7,0)),"ND")</f>
      </c>
      <c r="W950" s="161" t="str">
        <f>IFERROR(IF($E950="","",IF($V950&gt;$E950,($E950/$V950)-1,"")),"")</f>
      </c>
      <c r="X950" s="159" t="str">
        <f t="shared" si="235"/>
        <v/>
      </c>
      <c r="Y950" s="160" t="str">
        <f>IFERROR(IF($F950="","",VLOOKUP($F950,'Data Mercado'!$A$7:$I$300,8,0)),"ND")</f>
      </c>
      <c r="Z950" s="161" t="str">
        <f>IFERROR(IF($E950="","",IF($Y950&gt;$E950,($E950/$Y950)-1,"")),"")</f>
      </c>
      <c r="AA950" s="159" t="str">
        <f t="shared" si="237"/>
        <v/>
      </c>
      <c r="AB950" s="160" t="str">
        <f>IFERROR(IF($F950="","",VLOOKUP($F950,'Data Mercado'!$A$7:$I$300,9,0)),"ND")</f>
      </c>
      <c r="AC950" s="161" t="str">
        <f>IFERROR(IF($E950="","",IF($AB950&gt;$E950,($E950/$AB950)-1,"")),"")</f>
      </c>
      <c r="AD950" s="159" t="str">
        <f t="shared" si="239"/>
        <v/>
      </c>
    </row>
    <row r="951" spans="1:30" s="162" customFormat="1" ht="19" customHeight="1">
      <c r="A951" s="164"/>
      <c r="B951" s="165"/>
      <c r="C951" s="143"/>
      <c r="D951" s="143"/>
      <c r="E951" s="196"/>
      <c r="F951" s="160"/>
      <c r="G951" s="160" t="str">
        <f>IFERROR(IF($F951="","",VLOOKUP($F951,'Data Mercado'!$A$7:$I$300,2,0)),"ND")</f>
      </c>
      <c r="H951" s="161" t="str">
        <f>IFERROR(IF($E951="","",IF($G951&gt;$E951,($E951/$G951)-1,"")),"")</f>
      </c>
      <c r="I951" s="159" t="str">
        <f t="shared" si="225"/>
        <v/>
      </c>
      <c r="J951" s="160" t="str">
        <f>IFERROR(IF($F951="","",VLOOKUP($F951,'Data Mercado'!$A$7:$I$300,3,0)),"ND")</f>
      </c>
      <c r="K951" s="161" t="str">
        <f>IFERROR(IF($E951="","",IF($J951&gt;$E951,($E951/$J951)-1,"")),"")</f>
      </c>
      <c r="L951" s="159" t="str">
        <f t="shared" si="227"/>
        <v/>
      </c>
      <c r="M951" s="160" t="str">
        <f>IFERROR(IF($F951="","",VLOOKUP($F951,'Data Mercado'!$A$7:$I$300,4,0)),"ND")</f>
      </c>
      <c r="N951" s="161" t="str">
        <f>IFERROR(IF($E951="","",IF($M951&gt;$E951,($E951/$M951)-1,"")),"")</f>
      </c>
      <c r="O951" s="159" t="str">
        <f t="shared" si="229"/>
        <v/>
      </c>
      <c r="P951" s="160" t="str">
        <f>IFERROR(IF($F951="","",VLOOKUP($F951,'Data Mercado'!$A$7:$I$300,5,0)),"ND")</f>
      </c>
      <c r="Q951" s="161" t="str">
        <f>IFERROR(IF($E951="","",IF($P951&gt;$E951,($E951/$P951)-1,"")),"")</f>
      </c>
      <c r="R951" s="159" t="str">
        <f t="shared" si="231"/>
        <v/>
      </c>
      <c r="S951" s="160" t="str">
        <f>IFERROR(IF($F951="","",VLOOKUP($F951,'Data Mercado'!$A$7:$I$300,6,0)),"ND")</f>
      </c>
      <c r="T951" s="161" t="str">
        <f>IFERROR(IF($E951="","",IF($S951&gt;$E951,($E951/$S951)-1,"")),"")</f>
      </c>
      <c r="U951" s="159" t="str">
        <f t="shared" si="233"/>
        <v/>
      </c>
      <c r="V951" s="160" t="str">
        <f>IFERROR(IF($F951="","",VLOOKUP($F951,'Data Mercado'!$A$7:$I$300,7,0)),"ND")</f>
      </c>
      <c r="W951" s="161" t="str">
        <f>IFERROR(IF($E951="","",IF($V951&gt;$E951,($E951/$V951)-1,"")),"")</f>
      </c>
      <c r="X951" s="159" t="str">
        <f t="shared" si="235"/>
        <v/>
      </c>
      <c r="Y951" s="160" t="str">
        <f>IFERROR(IF($F951="","",VLOOKUP($F951,'Data Mercado'!$A$7:$I$300,8,0)),"ND")</f>
      </c>
      <c r="Z951" s="161" t="str">
        <f>IFERROR(IF($E951="","",IF($Y951&gt;$E951,($E951/$Y951)-1,"")),"")</f>
      </c>
      <c r="AA951" s="159" t="str">
        <f t="shared" si="237"/>
        <v/>
      </c>
      <c r="AB951" s="160" t="str">
        <f>IFERROR(IF($F951="","",VLOOKUP($F951,'Data Mercado'!$A$7:$I$300,9,0)),"ND")</f>
      </c>
      <c r="AC951" s="161" t="str">
        <f>IFERROR(IF($E951="","",IF($AB951&gt;$E951,($E951/$AB951)-1,"")),"")</f>
      </c>
      <c r="AD951" s="159" t="str">
        <f t="shared" si="239"/>
        <v/>
      </c>
    </row>
    <row r="952" spans="1:30" s="162" customFormat="1" ht="19" customHeight="1">
      <c r="A952" s="164"/>
      <c r="B952" s="165"/>
      <c r="C952" s="143"/>
      <c r="D952" s="143"/>
      <c r="E952" s="196"/>
      <c r="F952" s="160"/>
      <c r="G952" s="160" t="str">
        <f>IFERROR(IF($F952="","",VLOOKUP($F952,'Data Mercado'!$A$7:$I$300,2,0)),"ND")</f>
      </c>
      <c r="H952" s="161" t="str">
        <f>IFERROR(IF($E952="","",IF($G952&gt;$E952,($E952/$G952)-1,"")),"")</f>
      </c>
      <c r="I952" s="159" t="str">
        <f t="shared" si="225"/>
        <v/>
      </c>
      <c r="J952" s="160" t="str">
        <f>IFERROR(IF($F952="","",VLOOKUP($F952,'Data Mercado'!$A$7:$I$300,3,0)),"ND")</f>
      </c>
      <c r="K952" s="161" t="str">
        <f>IFERROR(IF($E952="","",IF($J952&gt;$E952,($E952/$J952)-1,"")),"")</f>
      </c>
      <c r="L952" s="159" t="str">
        <f t="shared" si="227"/>
        <v/>
      </c>
      <c r="M952" s="160" t="str">
        <f>IFERROR(IF($F952="","",VLOOKUP($F952,'Data Mercado'!$A$7:$I$300,4,0)),"ND")</f>
      </c>
      <c r="N952" s="161" t="str">
        <f>IFERROR(IF($E952="","",IF($M952&gt;$E952,($E952/$M952)-1,"")),"")</f>
      </c>
      <c r="O952" s="159" t="str">
        <f t="shared" si="229"/>
        <v/>
      </c>
      <c r="P952" s="160" t="str">
        <f>IFERROR(IF($F952="","",VLOOKUP($F952,'Data Mercado'!$A$7:$I$300,5,0)),"ND")</f>
      </c>
      <c r="Q952" s="161" t="str">
        <f>IFERROR(IF($E952="","",IF($P952&gt;$E952,($E952/$P952)-1,"")),"")</f>
      </c>
      <c r="R952" s="159" t="str">
        <f t="shared" si="231"/>
        <v/>
      </c>
      <c r="S952" s="160" t="str">
        <f>IFERROR(IF($F952="","",VLOOKUP($F952,'Data Mercado'!$A$7:$I$300,6,0)),"ND")</f>
      </c>
      <c r="T952" s="161" t="str">
        <f>IFERROR(IF($E952="","",IF($S952&gt;$E952,($E952/$S952)-1,"")),"")</f>
      </c>
      <c r="U952" s="159" t="str">
        <f t="shared" si="233"/>
        <v/>
      </c>
      <c r="V952" s="160" t="str">
        <f>IFERROR(IF($F952="","",VLOOKUP($F952,'Data Mercado'!$A$7:$I$300,7,0)),"ND")</f>
      </c>
      <c r="W952" s="161" t="str">
        <f>IFERROR(IF($E952="","",IF($V952&gt;$E952,($E952/$V952)-1,"")),"")</f>
      </c>
      <c r="X952" s="159" t="str">
        <f t="shared" si="235"/>
        <v/>
      </c>
      <c r="Y952" s="160" t="str">
        <f>IFERROR(IF($F952="","",VLOOKUP($F952,'Data Mercado'!$A$7:$I$300,8,0)),"ND")</f>
      </c>
      <c r="Z952" s="161" t="str">
        <f>IFERROR(IF($E952="","",IF($Y952&gt;$E952,($E952/$Y952)-1,"")),"")</f>
      </c>
      <c r="AA952" s="159" t="str">
        <f t="shared" si="237"/>
        <v/>
      </c>
      <c r="AB952" s="160" t="str">
        <f>IFERROR(IF($F952="","",VLOOKUP($F952,'Data Mercado'!$A$7:$I$300,9,0)),"ND")</f>
      </c>
      <c r="AC952" s="161" t="str">
        <f>IFERROR(IF($E952="","",IF($AB952&gt;$E952,($E952/$AB952)-1,"")),"")</f>
      </c>
      <c r="AD952" s="159" t="str">
        <f t="shared" si="239"/>
        <v/>
      </c>
    </row>
    <row r="953" spans="1:30" s="162" customFormat="1" ht="19" customHeight="1">
      <c r="A953" s="164"/>
      <c r="B953" s="165"/>
      <c r="C953" s="143"/>
      <c r="D953" s="143"/>
      <c r="E953" s="196"/>
      <c r="F953" s="160"/>
      <c r="G953" s="160" t="str">
        <f>IFERROR(IF($F953="","",VLOOKUP($F953,'Data Mercado'!$A$7:$I$300,2,0)),"ND")</f>
      </c>
      <c r="H953" s="161" t="str">
        <f>IFERROR(IF($E953="","",IF($G953&gt;$E953,($E953/$G953)-1,"")),"")</f>
      </c>
      <c r="I953" s="159" t="str">
        <f t="shared" si="225"/>
        <v/>
      </c>
      <c r="J953" s="160" t="str">
        <f>IFERROR(IF($F953="","",VLOOKUP($F953,'Data Mercado'!$A$7:$I$300,3,0)),"ND")</f>
      </c>
      <c r="K953" s="161" t="str">
        <f>IFERROR(IF($E953="","",IF($J953&gt;$E953,($E953/$J953)-1,"")),"")</f>
      </c>
      <c r="L953" s="159" t="str">
        <f t="shared" si="227"/>
        <v/>
      </c>
      <c r="M953" s="160" t="str">
        <f>IFERROR(IF($F953="","",VLOOKUP($F953,'Data Mercado'!$A$7:$I$300,4,0)),"ND")</f>
      </c>
      <c r="N953" s="161" t="str">
        <f>IFERROR(IF($E953="","",IF($M953&gt;$E953,($E953/$M953)-1,"")),"")</f>
      </c>
      <c r="O953" s="159" t="str">
        <f t="shared" si="229"/>
        <v/>
      </c>
      <c r="P953" s="160" t="str">
        <f>IFERROR(IF($F953="","",VLOOKUP($F953,'Data Mercado'!$A$7:$I$300,5,0)),"ND")</f>
      </c>
      <c r="Q953" s="161" t="str">
        <f>IFERROR(IF($E953="","",IF($P953&gt;$E953,($E953/$P953)-1,"")),"")</f>
      </c>
      <c r="R953" s="159" t="str">
        <f t="shared" si="231"/>
        <v/>
      </c>
      <c r="S953" s="160" t="str">
        <f>IFERROR(IF($F953="","",VLOOKUP($F953,'Data Mercado'!$A$7:$I$300,6,0)),"ND")</f>
      </c>
      <c r="T953" s="161" t="str">
        <f>IFERROR(IF($E953="","",IF($S953&gt;$E953,($E953/$S953)-1,"")),"")</f>
      </c>
      <c r="U953" s="159" t="str">
        <f t="shared" si="233"/>
        <v/>
      </c>
      <c r="V953" s="160" t="str">
        <f>IFERROR(IF($F953="","",VLOOKUP($F953,'Data Mercado'!$A$7:$I$300,7,0)),"ND")</f>
      </c>
      <c r="W953" s="161" t="str">
        <f>IFERROR(IF($E953="","",IF($V953&gt;$E953,($E953/$V953)-1,"")),"")</f>
      </c>
      <c r="X953" s="159" t="str">
        <f t="shared" si="235"/>
        <v/>
      </c>
      <c r="Y953" s="160" t="str">
        <f>IFERROR(IF($F953="","",VLOOKUP($F953,'Data Mercado'!$A$7:$I$300,8,0)),"ND")</f>
      </c>
      <c r="Z953" s="161" t="str">
        <f>IFERROR(IF($E953="","",IF($Y953&gt;$E953,($E953/$Y953)-1,"")),"")</f>
      </c>
      <c r="AA953" s="159" t="str">
        <f t="shared" si="237"/>
        <v/>
      </c>
      <c r="AB953" s="160" t="str">
        <f>IFERROR(IF($F953="","",VLOOKUP($F953,'Data Mercado'!$A$7:$I$300,9,0)),"ND")</f>
      </c>
      <c r="AC953" s="161" t="str">
        <f>IFERROR(IF($E953="","",IF($AB953&gt;$E953,($E953/$AB953)-1,"")),"")</f>
      </c>
      <c r="AD953" s="159" t="str">
        <f t="shared" si="239"/>
        <v/>
      </c>
    </row>
    <row r="954" spans="1:30" s="162" customFormat="1" ht="19" customHeight="1">
      <c r="A954" s="164"/>
      <c r="B954" s="165"/>
      <c r="C954" s="143"/>
      <c r="D954" s="143"/>
      <c r="E954" s="196"/>
      <c r="F954" s="160"/>
      <c r="G954" s="160" t="str">
        <f>IFERROR(IF($F954="","",VLOOKUP($F954,'Data Mercado'!$A$7:$I$300,2,0)),"ND")</f>
      </c>
      <c r="H954" s="161" t="str">
        <f>IFERROR(IF($E954="","",IF($G954&gt;$E954,($E954/$G954)-1,"")),"")</f>
      </c>
      <c r="I954" s="159" t="str">
        <f t="shared" si="225"/>
        <v/>
      </c>
      <c r="J954" s="160" t="str">
        <f>IFERROR(IF($F954="","",VLOOKUP($F954,'Data Mercado'!$A$7:$I$300,3,0)),"ND")</f>
      </c>
      <c r="K954" s="161" t="str">
        <f>IFERROR(IF($E954="","",IF($J954&gt;$E954,($E954/$J954)-1,"")),"")</f>
      </c>
      <c r="L954" s="159" t="str">
        <f t="shared" si="227"/>
        <v/>
      </c>
      <c r="M954" s="160" t="str">
        <f>IFERROR(IF($F954="","",VLOOKUP($F954,'Data Mercado'!$A$7:$I$300,4,0)),"ND")</f>
      </c>
      <c r="N954" s="161" t="str">
        <f>IFERROR(IF($E954="","",IF($M954&gt;$E954,($E954/$M954)-1,"")),"")</f>
      </c>
      <c r="O954" s="159" t="str">
        <f t="shared" si="229"/>
        <v/>
      </c>
      <c r="P954" s="160" t="str">
        <f>IFERROR(IF($F954="","",VLOOKUP($F954,'Data Mercado'!$A$7:$I$300,5,0)),"ND")</f>
      </c>
      <c r="Q954" s="161" t="str">
        <f>IFERROR(IF($E954="","",IF($P954&gt;$E954,($E954/$P954)-1,"")),"")</f>
      </c>
      <c r="R954" s="159" t="str">
        <f t="shared" si="231"/>
        <v/>
      </c>
      <c r="S954" s="160" t="str">
        <f>IFERROR(IF($F954="","",VLOOKUP($F954,'Data Mercado'!$A$7:$I$300,6,0)),"ND")</f>
      </c>
      <c r="T954" s="161" t="str">
        <f>IFERROR(IF($E954="","",IF($S954&gt;$E954,($E954/$S954)-1,"")),"")</f>
      </c>
      <c r="U954" s="159" t="str">
        <f t="shared" si="233"/>
        <v/>
      </c>
      <c r="V954" s="160" t="str">
        <f>IFERROR(IF($F954="","",VLOOKUP($F954,'Data Mercado'!$A$7:$I$300,7,0)),"ND")</f>
      </c>
      <c r="W954" s="161" t="str">
        <f>IFERROR(IF($E954="","",IF($V954&gt;$E954,($E954/$V954)-1,"")),"")</f>
      </c>
      <c r="X954" s="159" t="str">
        <f t="shared" si="235"/>
        <v/>
      </c>
      <c r="Y954" s="160" t="str">
        <f>IFERROR(IF($F954="","",VLOOKUP($F954,'Data Mercado'!$A$7:$I$300,8,0)),"ND")</f>
      </c>
      <c r="Z954" s="161" t="str">
        <f>IFERROR(IF($E954="","",IF($Y954&gt;$E954,($E954/$Y954)-1,"")),"")</f>
      </c>
      <c r="AA954" s="159" t="str">
        <f t="shared" si="237"/>
        <v/>
      </c>
      <c r="AB954" s="160" t="str">
        <f>IFERROR(IF($F954="","",VLOOKUP($F954,'Data Mercado'!$A$7:$I$300,9,0)),"ND")</f>
      </c>
      <c r="AC954" s="161" t="str">
        <f>IFERROR(IF($E954="","",IF($AB954&gt;$E954,($E954/$AB954)-1,"")),"")</f>
      </c>
      <c r="AD954" s="159" t="str">
        <f t="shared" si="239"/>
        <v/>
      </c>
    </row>
    <row r="955" spans="1:30" s="162" customFormat="1" ht="19" customHeight="1">
      <c r="A955" s="164"/>
      <c r="B955" s="165"/>
      <c r="C955" s="143"/>
      <c r="D955" s="143"/>
      <c r="E955" s="196"/>
      <c r="F955" s="160"/>
      <c r="G955" s="160" t="str">
        <f>IFERROR(IF($F955="","",VLOOKUP($F955,'Data Mercado'!$A$7:$I$300,2,0)),"ND")</f>
      </c>
      <c r="H955" s="161" t="str">
        <f>IFERROR(IF($E955="","",IF($G955&gt;$E955,($E955/$G955)-1,"")),"")</f>
      </c>
      <c r="I955" s="159" t="str">
        <f t="shared" si="225"/>
        <v/>
      </c>
      <c r="J955" s="160" t="str">
        <f>IFERROR(IF($F955="","",VLOOKUP($F955,'Data Mercado'!$A$7:$I$300,3,0)),"ND")</f>
      </c>
      <c r="K955" s="161" t="str">
        <f>IFERROR(IF($E955="","",IF($J955&gt;$E955,($E955/$J955)-1,"")),"")</f>
      </c>
      <c r="L955" s="159" t="str">
        <f t="shared" si="227"/>
        <v/>
      </c>
      <c r="M955" s="160" t="str">
        <f>IFERROR(IF($F955="","",VLOOKUP($F955,'Data Mercado'!$A$7:$I$300,4,0)),"ND")</f>
      </c>
      <c r="N955" s="161" t="str">
        <f>IFERROR(IF($E955="","",IF($M955&gt;$E955,($E955/$M955)-1,"")),"")</f>
      </c>
      <c r="O955" s="159" t="str">
        <f t="shared" si="229"/>
        <v/>
      </c>
      <c r="P955" s="160" t="str">
        <f>IFERROR(IF($F955="","",VLOOKUP($F955,'Data Mercado'!$A$7:$I$300,5,0)),"ND")</f>
      </c>
      <c r="Q955" s="161" t="str">
        <f>IFERROR(IF($E955="","",IF($P955&gt;$E955,($E955/$P955)-1,"")),"")</f>
      </c>
      <c r="R955" s="159" t="str">
        <f t="shared" si="231"/>
        <v/>
      </c>
      <c r="S955" s="160" t="str">
        <f>IFERROR(IF($F955="","",VLOOKUP($F955,'Data Mercado'!$A$7:$I$300,6,0)),"ND")</f>
      </c>
      <c r="T955" s="161" t="str">
        <f>IFERROR(IF($E955="","",IF($S955&gt;$E955,($E955/$S955)-1,"")),"")</f>
      </c>
      <c r="U955" s="159" t="str">
        <f t="shared" si="233"/>
        <v/>
      </c>
      <c r="V955" s="160" t="str">
        <f>IFERROR(IF($F955="","",VLOOKUP($F955,'Data Mercado'!$A$7:$I$300,7,0)),"ND")</f>
      </c>
      <c r="W955" s="161" t="str">
        <f>IFERROR(IF($E955="","",IF($V955&gt;$E955,($E955/$V955)-1,"")),"")</f>
      </c>
      <c r="X955" s="159" t="str">
        <f t="shared" si="235"/>
        <v/>
      </c>
      <c r="Y955" s="160" t="str">
        <f>IFERROR(IF($F955="","",VLOOKUP($F955,'Data Mercado'!$A$7:$I$300,8,0)),"ND")</f>
      </c>
      <c r="Z955" s="161" t="str">
        <f>IFERROR(IF($E955="","",IF($Y955&gt;$E955,($E955/$Y955)-1,"")),"")</f>
      </c>
      <c r="AA955" s="159" t="str">
        <f t="shared" si="237"/>
        <v/>
      </c>
      <c r="AB955" s="160" t="str">
        <f>IFERROR(IF($F955="","",VLOOKUP($F955,'Data Mercado'!$A$7:$I$300,9,0)),"ND")</f>
      </c>
      <c r="AC955" s="161" t="str">
        <f>IFERROR(IF($E955="","",IF($AB955&gt;$E955,($E955/$AB955)-1,"")),"")</f>
      </c>
      <c r="AD955" s="159" t="str">
        <f t="shared" si="239"/>
        <v/>
      </c>
    </row>
    <row r="956" spans="1:30" s="162" customFormat="1" ht="19" customHeight="1">
      <c r="A956" s="164"/>
      <c r="B956" s="165"/>
      <c r="C956" s="143"/>
      <c r="D956" s="143"/>
      <c r="E956" s="196"/>
      <c r="F956" s="160"/>
      <c r="G956" s="160" t="str">
        <f>IFERROR(IF($F956="","",VLOOKUP($F956,'Data Mercado'!$A$7:$I$300,2,0)),"ND")</f>
      </c>
      <c r="H956" s="161" t="str">
        <f>IFERROR(IF($E956="","",IF($G956&gt;$E956,($E956/$G956)-1,"")),"")</f>
      </c>
      <c r="I956" s="159" t="str">
        <f t="shared" si="225"/>
        <v/>
      </c>
      <c r="J956" s="160" t="str">
        <f>IFERROR(IF($F956="","",VLOOKUP($F956,'Data Mercado'!$A$7:$I$300,3,0)),"ND")</f>
      </c>
      <c r="K956" s="161" t="str">
        <f>IFERROR(IF($E956="","",IF($J956&gt;$E956,($E956/$J956)-1,"")),"")</f>
      </c>
      <c r="L956" s="159" t="str">
        <f t="shared" si="227"/>
        <v/>
      </c>
      <c r="M956" s="160" t="str">
        <f>IFERROR(IF($F956="","",VLOOKUP($F956,'Data Mercado'!$A$7:$I$300,4,0)),"ND")</f>
      </c>
      <c r="N956" s="161" t="str">
        <f>IFERROR(IF($E956="","",IF($M956&gt;$E956,($E956/$M956)-1,"")),"")</f>
      </c>
      <c r="O956" s="159" t="str">
        <f t="shared" si="229"/>
        <v/>
      </c>
      <c r="P956" s="160" t="str">
        <f>IFERROR(IF($F956="","",VLOOKUP($F956,'Data Mercado'!$A$7:$I$300,5,0)),"ND")</f>
      </c>
      <c r="Q956" s="161" t="str">
        <f>IFERROR(IF($E956="","",IF($P956&gt;$E956,($E956/$P956)-1,"")),"")</f>
      </c>
      <c r="R956" s="159" t="str">
        <f t="shared" si="231"/>
        <v/>
      </c>
      <c r="S956" s="160" t="str">
        <f>IFERROR(IF($F956="","",VLOOKUP($F956,'Data Mercado'!$A$7:$I$300,6,0)),"ND")</f>
      </c>
      <c r="T956" s="161" t="str">
        <f>IFERROR(IF($E956="","",IF($S956&gt;$E956,($E956/$S956)-1,"")),"")</f>
      </c>
      <c r="U956" s="159" t="str">
        <f t="shared" si="233"/>
        <v/>
      </c>
      <c r="V956" s="160" t="str">
        <f>IFERROR(IF($F956="","",VLOOKUP($F956,'Data Mercado'!$A$7:$I$300,7,0)),"ND")</f>
      </c>
      <c r="W956" s="161" t="str">
        <f>IFERROR(IF($E956="","",IF($V956&gt;$E956,($E956/$V956)-1,"")),"")</f>
      </c>
      <c r="X956" s="159" t="str">
        <f t="shared" si="235"/>
        <v/>
      </c>
      <c r="Y956" s="160" t="str">
        <f>IFERROR(IF($F956="","",VLOOKUP($F956,'Data Mercado'!$A$7:$I$300,8,0)),"ND")</f>
      </c>
      <c r="Z956" s="161" t="str">
        <f>IFERROR(IF($E956="","",IF($Y956&gt;$E956,($E956/$Y956)-1,"")),"")</f>
      </c>
      <c r="AA956" s="159" t="str">
        <f t="shared" si="237"/>
        <v/>
      </c>
      <c r="AB956" s="160" t="str">
        <f>IFERROR(IF($F956="","",VLOOKUP($F956,'Data Mercado'!$A$7:$I$300,9,0)),"ND")</f>
      </c>
      <c r="AC956" s="161" t="str">
        <f>IFERROR(IF($E956="","",IF($AB956&gt;$E956,($E956/$AB956)-1,"")),"")</f>
      </c>
      <c r="AD956" s="159" t="str">
        <f t="shared" si="239"/>
        <v/>
      </c>
    </row>
    <row r="957" spans="1:30" s="162" customFormat="1" ht="19" customHeight="1">
      <c r="A957" s="164"/>
      <c r="B957" s="165"/>
      <c r="C957" s="143"/>
      <c r="D957" s="143"/>
      <c r="E957" s="196"/>
      <c r="F957" s="160"/>
      <c r="G957" s="160" t="str">
        <f>IFERROR(IF($F957="","",VLOOKUP($F957,'Data Mercado'!$A$7:$I$300,2,0)),"ND")</f>
      </c>
      <c r="H957" s="161" t="str">
        <f>IFERROR(IF($E957="","",IF($G957&gt;$E957,($E957/$G957)-1,"")),"")</f>
      </c>
      <c r="I957" s="159" t="str">
        <f t="shared" si="225"/>
        <v/>
      </c>
      <c r="J957" s="160" t="str">
        <f>IFERROR(IF($F957="","",VLOOKUP($F957,'Data Mercado'!$A$7:$I$300,3,0)),"ND")</f>
      </c>
      <c r="K957" s="161" t="str">
        <f>IFERROR(IF($E957="","",IF($J957&gt;$E957,($E957/$J957)-1,"")),"")</f>
      </c>
      <c r="L957" s="159" t="str">
        <f t="shared" si="227"/>
        <v/>
      </c>
      <c r="M957" s="160" t="str">
        <f>IFERROR(IF($F957="","",VLOOKUP($F957,'Data Mercado'!$A$7:$I$300,4,0)),"ND")</f>
      </c>
      <c r="N957" s="161" t="str">
        <f>IFERROR(IF($E957="","",IF($M957&gt;$E957,($E957/$M957)-1,"")),"")</f>
      </c>
      <c r="O957" s="159" t="str">
        <f t="shared" si="229"/>
        <v/>
      </c>
      <c r="P957" s="160" t="str">
        <f>IFERROR(IF($F957="","",VLOOKUP($F957,'Data Mercado'!$A$7:$I$300,5,0)),"ND")</f>
      </c>
      <c r="Q957" s="161" t="str">
        <f>IFERROR(IF($E957="","",IF($P957&gt;$E957,($E957/$P957)-1,"")),"")</f>
      </c>
      <c r="R957" s="159" t="str">
        <f t="shared" si="231"/>
        <v/>
      </c>
      <c r="S957" s="160" t="str">
        <f>IFERROR(IF($F957="","",VLOOKUP($F957,'Data Mercado'!$A$7:$I$300,6,0)),"ND")</f>
      </c>
      <c r="T957" s="161" t="str">
        <f>IFERROR(IF($E957="","",IF($S957&gt;$E957,($E957/$S957)-1,"")),"")</f>
      </c>
      <c r="U957" s="159" t="str">
        <f t="shared" si="233"/>
        <v/>
      </c>
      <c r="V957" s="160" t="str">
        <f>IFERROR(IF($F957="","",VLOOKUP($F957,'Data Mercado'!$A$7:$I$300,7,0)),"ND")</f>
      </c>
      <c r="W957" s="161" t="str">
        <f>IFERROR(IF($E957="","",IF($V957&gt;$E957,($E957/$V957)-1,"")),"")</f>
      </c>
      <c r="X957" s="159" t="str">
        <f t="shared" si="235"/>
        <v/>
      </c>
      <c r="Y957" s="160" t="str">
        <f>IFERROR(IF($F957="","",VLOOKUP($F957,'Data Mercado'!$A$7:$I$300,8,0)),"ND")</f>
      </c>
      <c r="Z957" s="161" t="str">
        <f>IFERROR(IF($E957="","",IF($Y957&gt;$E957,($E957/$Y957)-1,"")),"")</f>
      </c>
      <c r="AA957" s="159" t="str">
        <f t="shared" si="237"/>
        <v/>
      </c>
      <c r="AB957" s="160" t="str">
        <f>IFERROR(IF($F957="","",VLOOKUP($F957,'Data Mercado'!$A$7:$I$300,9,0)),"ND")</f>
      </c>
      <c r="AC957" s="161" t="str">
        <f>IFERROR(IF($E957="","",IF($AB957&gt;$E957,($E957/$AB957)-1,"")),"")</f>
      </c>
      <c r="AD957" s="159" t="str">
        <f t="shared" si="239"/>
        <v/>
      </c>
    </row>
    <row r="958" spans="1:30" s="162" customFormat="1" ht="19" customHeight="1">
      <c r="A958" s="164"/>
      <c r="B958" s="165"/>
      <c r="C958" s="143"/>
      <c r="D958" s="143"/>
      <c r="E958" s="196"/>
      <c r="F958" s="160"/>
      <c r="G958" s="160" t="str">
        <f>IFERROR(IF($F958="","",VLOOKUP($F958,'Data Mercado'!$A$7:$I$300,2,0)),"ND")</f>
      </c>
      <c r="H958" s="161" t="str">
        <f>IFERROR(IF($E958="","",IF($G958&gt;$E958,($E958/$G958)-1,"")),"")</f>
      </c>
      <c r="I958" s="159" t="str">
        <f t="shared" si="225"/>
        <v/>
      </c>
      <c r="J958" s="160" t="str">
        <f>IFERROR(IF($F958="","",VLOOKUP($F958,'Data Mercado'!$A$7:$I$300,3,0)),"ND")</f>
      </c>
      <c r="K958" s="161" t="str">
        <f>IFERROR(IF($E958="","",IF($J958&gt;$E958,($E958/$J958)-1,"")),"")</f>
      </c>
      <c r="L958" s="159" t="str">
        <f t="shared" si="227"/>
        <v/>
      </c>
      <c r="M958" s="160" t="str">
        <f>IFERROR(IF($F958="","",VLOOKUP($F958,'Data Mercado'!$A$7:$I$300,4,0)),"ND")</f>
      </c>
      <c r="N958" s="161" t="str">
        <f>IFERROR(IF($E958="","",IF($M958&gt;$E958,($E958/$M958)-1,"")),"")</f>
      </c>
      <c r="O958" s="159" t="str">
        <f t="shared" si="229"/>
        <v/>
      </c>
      <c r="P958" s="160" t="str">
        <f>IFERROR(IF($F958="","",VLOOKUP($F958,'Data Mercado'!$A$7:$I$300,5,0)),"ND")</f>
      </c>
      <c r="Q958" s="161" t="str">
        <f>IFERROR(IF($E958="","",IF($P958&gt;$E958,($E958/$P958)-1,"")),"")</f>
      </c>
      <c r="R958" s="159" t="str">
        <f t="shared" si="231"/>
        <v/>
      </c>
      <c r="S958" s="160" t="str">
        <f>IFERROR(IF($F958="","",VLOOKUP($F958,'Data Mercado'!$A$7:$I$300,6,0)),"ND")</f>
      </c>
      <c r="T958" s="161" t="str">
        <f>IFERROR(IF($E958="","",IF($S958&gt;$E958,($E958/$S958)-1,"")),"")</f>
      </c>
      <c r="U958" s="159" t="str">
        <f t="shared" si="233"/>
        <v/>
      </c>
      <c r="V958" s="160" t="str">
        <f>IFERROR(IF($F958="","",VLOOKUP($F958,'Data Mercado'!$A$7:$I$300,7,0)),"ND")</f>
      </c>
      <c r="W958" s="161" t="str">
        <f>IFERROR(IF($E958="","",IF($V958&gt;$E958,($E958/$V958)-1,"")),"")</f>
      </c>
      <c r="X958" s="159" t="str">
        <f t="shared" si="235"/>
        <v/>
      </c>
      <c r="Y958" s="160" t="str">
        <f>IFERROR(IF($F958="","",VLOOKUP($F958,'Data Mercado'!$A$7:$I$300,8,0)),"ND")</f>
      </c>
      <c r="Z958" s="161" t="str">
        <f>IFERROR(IF($E958="","",IF($Y958&gt;$E958,($E958/$Y958)-1,"")),"")</f>
      </c>
      <c r="AA958" s="159" t="str">
        <f t="shared" si="237"/>
        <v/>
      </c>
      <c r="AB958" s="160" t="str">
        <f>IFERROR(IF($F958="","",VLOOKUP($F958,'Data Mercado'!$A$7:$I$300,9,0)),"ND")</f>
      </c>
      <c r="AC958" s="161" t="str">
        <f>IFERROR(IF($E958="","",IF($AB958&gt;$E958,($E958/$AB958)-1,"")),"")</f>
      </c>
      <c r="AD958" s="159" t="str">
        <f t="shared" si="239"/>
        <v/>
      </c>
    </row>
    <row r="959" spans="1:30" s="162" customFormat="1" ht="19" customHeight="1">
      <c r="A959" s="164"/>
      <c r="B959" s="165"/>
      <c r="C959" s="143"/>
      <c r="D959" s="143"/>
      <c r="E959" s="196"/>
      <c r="F959" s="160"/>
      <c r="G959" s="160" t="str">
        <f>IFERROR(IF($F959="","",VLOOKUP($F959,'Data Mercado'!$A$7:$I$300,2,0)),"ND")</f>
      </c>
      <c r="H959" s="161" t="str">
        <f>IFERROR(IF($E959="","",IF($G959&gt;$E959,($E959/$G959)-1,"")),"")</f>
      </c>
      <c r="I959" s="159" t="str">
        <f t="shared" si="225"/>
        <v/>
      </c>
      <c r="J959" s="160" t="str">
        <f>IFERROR(IF($F959="","",VLOOKUP($F959,'Data Mercado'!$A$7:$I$300,3,0)),"ND")</f>
      </c>
      <c r="K959" s="161" t="str">
        <f>IFERROR(IF($E959="","",IF($J959&gt;$E959,($E959/$J959)-1,"")),"")</f>
      </c>
      <c r="L959" s="159" t="str">
        <f t="shared" si="227"/>
        <v/>
      </c>
      <c r="M959" s="160" t="str">
        <f>IFERROR(IF($F959="","",VLOOKUP($F959,'Data Mercado'!$A$7:$I$300,4,0)),"ND")</f>
      </c>
      <c r="N959" s="161" t="str">
        <f>IFERROR(IF($E959="","",IF($M959&gt;$E959,($E959/$M959)-1,"")),"")</f>
      </c>
      <c r="O959" s="159" t="str">
        <f t="shared" si="229"/>
        <v/>
      </c>
      <c r="P959" s="160" t="str">
        <f>IFERROR(IF($F959="","",VLOOKUP($F959,'Data Mercado'!$A$7:$I$300,5,0)),"ND")</f>
      </c>
      <c r="Q959" s="161" t="str">
        <f>IFERROR(IF($E959="","",IF($P959&gt;$E959,($E959/$P959)-1,"")),"")</f>
      </c>
      <c r="R959" s="159" t="str">
        <f t="shared" si="231"/>
        <v/>
      </c>
      <c r="S959" s="160" t="str">
        <f>IFERROR(IF($F959="","",VLOOKUP($F959,'Data Mercado'!$A$7:$I$300,6,0)),"ND")</f>
      </c>
      <c r="T959" s="161" t="str">
        <f>IFERROR(IF($E959="","",IF($S959&gt;$E959,($E959/$S959)-1,"")),"")</f>
      </c>
      <c r="U959" s="159" t="str">
        <f t="shared" si="233"/>
        <v/>
      </c>
      <c r="V959" s="160" t="str">
        <f>IFERROR(IF($F959="","",VLOOKUP($F959,'Data Mercado'!$A$7:$I$300,7,0)),"ND")</f>
      </c>
      <c r="W959" s="161" t="str">
        <f>IFERROR(IF($E959="","",IF($V959&gt;$E959,($E959/$V959)-1,"")),"")</f>
      </c>
      <c r="X959" s="159" t="str">
        <f t="shared" si="235"/>
        <v/>
      </c>
      <c r="Y959" s="160" t="str">
        <f>IFERROR(IF($F959="","",VLOOKUP($F959,'Data Mercado'!$A$7:$I$300,8,0)),"ND")</f>
      </c>
      <c r="Z959" s="161" t="str">
        <f>IFERROR(IF($E959="","",IF($Y959&gt;$E959,($E959/$Y959)-1,"")),"")</f>
      </c>
      <c r="AA959" s="159" t="str">
        <f t="shared" si="237"/>
        <v/>
      </c>
      <c r="AB959" s="160" t="str">
        <f>IFERROR(IF($F959="","",VLOOKUP($F959,'Data Mercado'!$A$7:$I$300,9,0)),"ND")</f>
      </c>
      <c r="AC959" s="161" t="str">
        <f>IFERROR(IF($E959="","",IF($AB959&gt;$E959,($E959/$AB959)-1,"")),"")</f>
      </c>
      <c r="AD959" s="159" t="str">
        <f t="shared" si="239"/>
        <v/>
      </c>
    </row>
    <row r="960" spans="1:30" s="162" customFormat="1" ht="19" customHeight="1">
      <c r="A960" s="164"/>
      <c r="B960" s="165"/>
      <c r="C960" s="143"/>
      <c r="D960" s="143"/>
      <c r="E960" s="196"/>
      <c r="F960" s="160"/>
      <c r="G960" s="160" t="str">
        <f>IFERROR(IF($F960="","",VLOOKUP($F960,'Data Mercado'!$A$7:$I$300,2,0)),"ND")</f>
      </c>
      <c r="H960" s="161" t="str">
        <f>IFERROR(IF($E960="","",IF($G960&gt;$E960,($E960/$G960)-1,"")),"")</f>
      </c>
      <c r="I960" s="159" t="str">
        <f t="shared" si="225"/>
        <v/>
      </c>
      <c r="J960" s="160" t="str">
        <f>IFERROR(IF($F960="","",VLOOKUP($F960,'Data Mercado'!$A$7:$I$300,3,0)),"ND")</f>
      </c>
      <c r="K960" s="161" t="str">
        <f>IFERROR(IF($E960="","",IF($J960&gt;$E960,($E960/$J960)-1,"")),"")</f>
      </c>
      <c r="L960" s="159" t="str">
        <f t="shared" si="227"/>
        <v/>
      </c>
      <c r="M960" s="160" t="str">
        <f>IFERROR(IF($F960="","",VLOOKUP($F960,'Data Mercado'!$A$7:$I$300,4,0)),"ND")</f>
      </c>
      <c r="N960" s="161" t="str">
        <f>IFERROR(IF($E960="","",IF($M960&gt;$E960,($E960/$M960)-1,"")),"")</f>
      </c>
      <c r="O960" s="159" t="str">
        <f t="shared" si="229"/>
        <v/>
      </c>
      <c r="P960" s="160" t="str">
        <f>IFERROR(IF($F960="","",VLOOKUP($F960,'Data Mercado'!$A$7:$I$300,5,0)),"ND")</f>
      </c>
      <c r="Q960" s="161" t="str">
        <f>IFERROR(IF($E960="","",IF($P960&gt;$E960,($E960/$P960)-1,"")),"")</f>
      </c>
      <c r="R960" s="159" t="str">
        <f t="shared" si="231"/>
        <v/>
      </c>
      <c r="S960" s="160" t="str">
        <f>IFERROR(IF($F960="","",VLOOKUP($F960,'Data Mercado'!$A$7:$I$300,6,0)),"ND")</f>
      </c>
      <c r="T960" s="161" t="str">
        <f>IFERROR(IF($E960="","",IF($S960&gt;$E960,($E960/$S960)-1,"")),"")</f>
      </c>
      <c r="U960" s="159" t="str">
        <f t="shared" si="233"/>
        <v/>
      </c>
      <c r="V960" s="160" t="str">
        <f>IFERROR(IF($F960="","",VLOOKUP($F960,'Data Mercado'!$A$7:$I$300,7,0)),"ND")</f>
      </c>
      <c r="W960" s="161" t="str">
        <f>IFERROR(IF($E960="","",IF($V960&gt;$E960,($E960/$V960)-1,"")),"")</f>
      </c>
      <c r="X960" s="159" t="str">
        <f t="shared" si="235"/>
        <v/>
      </c>
      <c r="Y960" s="160" t="str">
        <f>IFERROR(IF($F960="","",VLOOKUP($F960,'Data Mercado'!$A$7:$I$300,8,0)),"ND")</f>
      </c>
      <c r="Z960" s="161" t="str">
        <f>IFERROR(IF($E960="","",IF($Y960&gt;$E960,($E960/$Y960)-1,"")),"")</f>
      </c>
      <c r="AA960" s="159" t="str">
        <f t="shared" si="237"/>
        <v/>
      </c>
      <c r="AB960" s="160" t="str">
        <f>IFERROR(IF($F960="","",VLOOKUP($F960,'Data Mercado'!$A$7:$I$300,9,0)),"ND")</f>
      </c>
      <c r="AC960" s="161" t="str">
        <f>IFERROR(IF($E960="","",IF($AB960&gt;$E960,($E960/$AB960)-1,"")),"")</f>
      </c>
      <c r="AD960" s="159" t="str">
        <f t="shared" si="239"/>
        <v/>
      </c>
    </row>
    <row r="961" spans="1:30" s="162" customFormat="1" ht="19" customHeight="1">
      <c r="A961" s="164"/>
      <c r="B961" s="165"/>
      <c r="C961" s="143"/>
      <c r="D961" s="143"/>
      <c r="E961" s="196"/>
      <c r="F961" s="160"/>
      <c r="G961" s="160" t="str">
        <f>IFERROR(IF($F961="","",VLOOKUP($F961,'Data Mercado'!$A$7:$I$300,2,0)),"ND")</f>
      </c>
      <c r="H961" s="161" t="str">
        <f>IFERROR(IF($E961="","",IF($G961&gt;$E961,($E961/$G961)-1,"")),"")</f>
      </c>
      <c r="I961" s="159" t="str">
        <f t="shared" si="225"/>
        <v/>
      </c>
      <c r="J961" s="160" t="str">
        <f>IFERROR(IF($F961="","",VLOOKUP($F961,'Data Mercado'!$A$7:$I$300,3,0)),"ND")</f>
      </c>
      <c r="K961" s="161" t="str">
        <f>IFERROR(IF($E961="","",IF($J961&gt;$E961,($E961/$J961)-1,"")),"")</f>
      </c>
      <c r="L961" s="159" t="str">
        <f t="shared" si="227"/>
        <v/>
      </c>
      <c r="M961" s="160" t="str">
        <f>IFERROR(IF($F961="","",VLOOKUP($F961,'Data Mercado'!$A$7:$I$300,4,0)),"ND")</f>
      </c>
      <c r="N961" s="161" t="str">
        <f>IFERROR(IF($E961="","",IF($M961&gt;$E961,($E961/$M961)-1,"")),"")</f>
      </c>
      <c r="O961" s="159" t="str">
        <f t="shared" si="229"/>
        <v/>
      </c>
      <c r="P961" s="160" t="str">
        <f>IFERROR(IF($F961="","",VLOOKUP($F961,'Data Mercado'!$A$7:$I$300,5,0)),"ND")</f>
      </c>
      <c r="Q961" s="161" t="str">
        <f>IFERROR(IF($E961="","",IF($P961&gt;$E961,($E961/$P961)-1,"")),"")</f>
      </c>
      <c r="R961" s="159" t="str">
        <f t="shared" si="231"/>
        <v/>
      </c>
      <c r="S961" s="160" t="str">
        <f>IFERROR(IF($F961="","",VLOOKUP($F961,'Data Mercado'!$A$7:$I$300,6,0)),"ND")</f>
      </c>
      <c r="T961" s="161" t="str">
        <f>IFERROR(IF($E961="","",IF($S961&gt;$E961,($E961/$S961)-1,"")),"")</f>
      </c>
      <c r="U961" s="159" t="str">
        <f t="shared" si="233"/>
        <v/>
      </c>
      <c r="V961" s="160" t="str">
        <f>IFERROR(IF($F961="","",VLOOKUP($F961,'Data Mercado'!$A$7:$I$300,7,0)),"ND")</f>
      </c>
      <c r="W961" s="161" t="str">
        <f>IFERROR(IF($E961="","",IF($V961&gt;$E961,($E961/$V961)-1,"")),"")</f>
      </c>
      <c r="X961" s="159" t="str">
        <f t="shared" si="235"/>
        <v/>
      </c>
      <c r="Y961" s="160" t="str">
        <f>IFERROR(IF($F961="","",VLOOKUP($F961,'Data Mercado'!$A$7:$I$300,8,0)),"ND")</f>
      </c>
      <c r="Z961" s="161" t="str">
        <f>IFERROR(IF($E961="","",IF($Y961&gt;$E961,($E961/$Y961)-1,"")),"")</f>
      </c>
      <c r="AA961" s="159" t="str">
        <f t="shared" si="237"/>
        <v/>
      </c>
      <c r="AB961" s="160" t="str">
        <f>IFERROR(IF($F961="","",VLOOKUP($F961,'Data Mercado'!$A$7:$I$300,9,0)),"ND")</f>
      </c>
      <c r="AC961" s="161" t="str">
        <f>IFERROR(IF($E961="","",IF($AB961&gt;$E961,($E961/$AB961)-1,"")),"")</f>
      </c>
      <c r="AD961" s="159" t="str">
        <f t="shared" si="239"/>
        <v/>
      </c>
    </row>
    <row r="962" spans="1:30" s="162" customFormat="1" ht="19" customHeight="1">
      <c r="A962" s="164"/>
      <c r="B962" s="165"/>
      <c r="C962" s="143"/>
      <c r="D962" s="143"/>
      <c r="E962" s="196"/>
      <c r="F962" s="160"/>
      <c r="G962" s="160" t="str">
        <f>IFERROR(IF($F962="","",VLOOKUP($F962,'Data Mercado'!$A$7:$I$300,2,0)),"ND")</f>
      </c>
      <c r="H962" s="161" t="str">
        <f>IFERROR(IF($E962="","",IF($G962&gt;$E962,($E962/$G962)-1,"")),"")</f>
      </c>
      <c r="I962" s="159" t="str">
        <f t="shared" si="225"/>
        <v/>
      </c>
      <c r="J962" s="160" t="str">
        <f>IFERROR(IF($F962="","",VLOOKUP($F962,'Data Mercado'!$A$7:$I$300,3,0)),"ND")</f>
      </c>
      <c r="K962" s="161" t="str">
        <f>IFERROR(IF($E962="","",IF($J962&gt;$E962,($E962/$J962)-1,"")),"")</f>
      </c>
      <c r="L962" s="159" t="str">
        <f t="shared" si="227"/>
        <v/>
      </c>
      <c r="M962" s="160" t="str">
        <f>IFERROR(IF($F962="","",VLOOKUP($F962,'Data Mercado'!$A$7:$I$300,4,0)),"ND")</f>
      </c>
      <c r="N962" s="161" t="str">
        <f>IFERROR(IF($E962="","",IF($M962&gt;$E962,($E962/$M962)-1,"")),"")</f>
      </c>
      <c r="O962" s="159" t="str">
        <f t="shared" si="229"/>
        <v/>
      </c>
      <c r="P962" s="160" t="str">
        <f>IFERROR(IF($F962="","",VLOOKUP($F962,'Data Mercado'!$A$7:$I$300,5,0)),"ND")</f>
      </c>
      <c r="Q962" s="161" t="str">
        <f>IFERROR(IF($E962="","",IF($P962&gt;$E962,($E962/$P962)-1,"")),"")</f>
      </c>
      <c r="R962" s="159" t="str">
        <f t="shared" si="231"/>
        <v/>
      </c>
      <c r="S962" s="160" t="str">
        <f>IFERROR(IF($F962="","",VLOOKUP($F962,'Data Mercado'!$A$7:$I$300,6,0)),"ND")</f>
      </c>
      <c r="T962" s="161" t="str">
        <f>IFERROR(IF($E962="","",IF($S962&gt;$E962,($E962/$S962)-1,"")),"")</f>
      </c>
      <c r="U962" s="159" t="str">
        <f t="shared" si="233"/>
        <v/>
      </c>
      <c r="V962" s="160" t="str">
        <f>IFERROR(IF($F962="","",VLOOKUP($F962,'Data Mercado'!$A$7:$I$300,7,0)),"ND")</f>
      </c>
      <c r="W962" s="161" t="str">
        <f>IFERROR(IF($E962="","",IF($V962&gt;$E962,($E962/$V962)-1,"")),"")</f>
      </c>
      <c r="X962" s="159" t="str">
        <f t="shared" si="235"/>
        <v/>
      </c>
      <c r="Y962" s="160" t="str">
        <f>IFERROR(IF($F962="","",VLOOKUP($F962,'Data Mercado'!$A$7:$I$300,8,0)),"ND")</f>
      </c>
      <c r="Z962" s="161" t="str">
        <f>IFERROR(IF($E962="","",IF($Y962&gt;$E962,($E962/$Y962)-1,"")),"")</f>
      </c>
      <c r="AA962" s="159" t="str">
        <f t="shared" si="237"/>
        <v/>
      </c>
      <c r="AB962" s="160" t="str">
        <f>IFERROR(IF($F962="","",VLOOKUP($F962,'Data Mercado'!$A$7:$I$300,9,0)),"ND")</f>
      </c>
      <c r="AC962" s="161" t="str">
        <f>IFERROR(IF($E962="","",IF($AB962&gt;$E962,($E962/$AB962)-1,"")),"")</f>
      </c>
      <c r="AD962" s="159" t="str">
        <f t="shared" si="239"/>
        <v/>
      </c>
    </row>
    <row r="963" spans="1:30" s="162" customFormat="1" ht="19" customHeight="1">
      <c r="A963" s="164"/>
      <c r="B963" s="165"/>
      <c r="C963" s="143"/>
      <c r="D963" s="143"/>
      <c r="E963" s="196"/>
      <c r="F963" s="160"/>
      <c r="G963" s="160" t="str">
        <f>IFERROR(IF($F963="","",VLOOKUP($F963,'Data Mercado'!$A$7:$I$300,2,0)),"ND")</f>
      </c>
      <c r="H963" s="161" t="str">
        <f>IFERROR(IF($E963="","",IF($G963&gt;$E963,($E963/$G963)-1,"")),"")</f>
      </c>
      <c r="I963" s="159" t="str">
        <f t="shared" si="225"/>
        <v/>
      </c>
      <c r="J963" s="160" t="str">
        <f>IFERROR(IF($F963="","",VLOOKUP($F963,'Data Mercado'!$A$7:$I$300,3,0)),"ND")</f>
      </c>
      <c r="K963" s="161" t="str">
        <f>IFERROR(IF($E963="","",IF($J963&gt;$E963,($E963/$J963)-1,"")),"")</f>
      </c>
      <c r="L963" s="159" t="str">
        <f t="shared" si="227"/>
        <v/>
      </c>
      <c r="M963" s="160" t="str">
        <f>IFERROR(IF($F963="","",VLOOKUP($F963,'Data Mercado'!$A$7:$I$300,4,0)),"ND")</f>
      </c>
      <c r="N963" s="161" t="str">
        <f>IFERROR(IF($E963="","",IF($M963&gt;$E963,($E963/$M963)-1,"")),"")</f>
      </c>
      <c r="O963" s="159" t="str">
        <f t="shared" si="229"/>
        <v/>
      </c>
      <c r="P963" s="160" t="str">
        <f>IFERROR(IF($F963="","",VLOOKUP($F963,'Data Mercado'!$A$7:$I$300,5,0)),"ND")</f>
      </c>
      <c r="Q963" s="161" t="str">
        <f>IFERROR(IF($E963="","",IF($P963&gt;$E963,($E963/$P963)-1,"")),"")</f>
      </c>
      <c r="R963" s="159" t="str">
        <f t="shared" si="231"/>
        <v/>
      </c>
      <c r="S963" s="160" t="str">
        <f>IFERROR(IF($F963="","",VLOOKUP($F963,'Data Mercado'!$A$7:$I$300,6,0)),"ND")</f>
      </c>
      <c r="T963" s="161" t="str">
        <f>IFERROR(IF($E963="","",IF($S963&gt;$E963,($E963/$S963)-1,"")),"")</f>
      </c>
      <c r="U963" s="159" t="str">
        <f t="shared" si="233"/>
        <v/>
      </c>
      <c r="V963" s="160" t="str">
        <f>IFERROR(IF($F963="","",VLOOKUP($F963,'Data Mercado'!$A$7:$I$300,7,0)),"ND")</f>
      </c>
      <c r="W963" s="161" t="str">
        <f>IFERROR(IF($E963="","",IF($V963&gt;$E963,($E963/$V963)-1,"")),"")</f>
      </c>
      <c r="X963" s="159" t="str">
        <f t="shared" si="235"/>
        <v/>
      </c>
      <c r="Y963" s="160" t="str">
        <f>IFERROR(IF($F963="","",VLOOKUP($F963,'Data Mercado'!$A$7:$I$300,8,0)),"ND")</f>
      </c>
      <c r="Z963" s="161" t="str">
        <f>IFERROR(IF($E963="","",IF($Y963&gt;$E963,($E963/$Y963)-1,"")),"")</f>
      </c>
      <c r="AA963" s="159" t="str">
        <f t="shared" si="237"/>
        <v/>
      </c>
      <c r="AB963" s="160" t="str">
        <f>IFERROR(IF($F963="","",VLOOKUP($F963,'Data Mercado'!$A$7:$I$300,9,0)),"ND")</f>
      </c>
      <c r="AC963" s="161" t="str">
        <f>IFERROR(IF($E963="","",IF($AB963&gt;$E963,($E963/$AB963)-1,"")),"")</f>
      </c>
      <c r="AD963" s="159" t="str">
        <f t="shared" si="239"/>
        <v/>
      </c>
    </row>
    <row r="964" spans="1:30" s="162" customFormat="1" ht="19" customHeight="1">
      <c r="A964" s="164"/>
      <c r="B964" s="165"/>
      <c r="C964" s="143"/>
      <c r="D964" s="143"/>
      <c r="E964" s="196"/>
      <c r="F964" s="160"/>
      <c r="G964" s="160" t="str">
        <f>IFERROR(IF($F964="","",VLOOKUP($F964,'Data Mercado'!$A$7:$I$300,2,0)),"ND")</f>
      </c>
      <c r="H964" s="161" t="str">
        <f>IFERROR(IF($E964="","",IF($G964&gt;$E964,($E964/$G964)-1,"")),"")</f>
      </c>
      <c r="I964" s="159" t="str">
        <f t="shared" si="225"/>
        <v/>
      </c>
      <c r="J964" s="160" t="str">
        <f>IFERROR(IF($F964="","",VLOOKUP($F964,'Data Mercado'!$A$7:$I$300,3,0)),"ND")</f>
      </c>
      <c r="K964" s="161" t="str">
        <f>IFERROR(IF($E964="","",IF($J964&gt;$E964,($E964/$J964)-1,"")),"")</f>
      </c>
      <c r="L964" s="159" t="str">
        <f t="shared" si="227"/>
        <v/>
      </c>
      <c r="M964" s="160" t="str">
        <f>IFERROR(IF($F964="","",VLOOKUP($F964,'Data Mercado'!$A$7:$I$300,4,0)),"ND")</f>
      </c>
      <c r="N964" s="161" t="str">
        <f>IFERROR(IF($E964="","",IF($M964&gt;$E964,($E964/$M964)-1,"")),"")</f>
      </c>
      <c r="O964" s="159" t="str">
        <f t="shared" si="229"/>
        <v/>
      </c>
      <c r="P964" s="160" t="str">
        <f>IFERROR(IF($F964="","",VLOOKUP($F964,'Data Mercado'!$A$7:$I$300,5,0)),"ND")</f>
      </c>
      <c r="Q964" s="161" t="str">
        <f>IFERROR(IF($E964="","",IF($P964&gt;$E964,($E964/$P964)-1,"")),"")</f>
      </c>
      <c r="R964" s="159" t="str">
        <f t="shared" si="231"/>
        <v/>
      </c>
      <c r="S964" s="160" t="str">
        <f>IFERROR(IF($F964="","",VLOOKUP($F964,'Data Mercado'!$A$7:$I$300,6,0)),"ND")</f>
      </c>
      <c r="T964" s="161" t="str">
        <f>IFERROR(IF($E964="","",IF($S964&gt;$E964,($E964/$S964)-1,"")),"")</f>
      </c>
      <c r="U964" s="159" t="str">
        <f t="shared" si="233"/>
        <v/>
      </c>
      <c r="V964" s="160" t="str">
        <f>IFERROR(IF($F964="","",VLOOKUP($F964,'Data Mercado'!$A$7:$I$300,7,0)),"ND")</f>
      </c>
      <c r="W964" s="161" t="str">
        <f>IFERROR(IF($E964="","",IF($V964&gt;$E964,($E964/$V964)-1,"")),"")</f>
      </c>
      <c r="X964" s="159" t="str">
        <f t="shared" si="235"/>
        <v/>
      </c>
      <c r="Y964" s="160" t="str">
        <f>IFERROR(IF($F964="","",VLOOKUP($F964,'Data Mercado'!$A$7:$I$300,8,0)),"ND")</f>
      </c>
      <c r="Z964" s="161" t="str">
        <f>IFERROR(IF($E964="","",IF($Y964&gt;$E964,($E964/$Y964)-1,"")),"")</f>
      </c>
      <c r="AA964" s="159" t="str">
        <f t="shared" si="237"/>
        <v/>
      </c>
      <c r="AB964" s="160" t="str">
        <f>IFERROR(IF($F964="","",VLOOKUP($F964,'Data Mercado'!$A$7:$I$300,9,0)),"ND")</f>
      </c>
      <c r="AC964" s="161" t="str">
        <f>IFERROR(IF($E964="","",IF($AB964&gt;$E964,($E964/$AB964)-1,"")),"")</f>
      </c>
      <c r="AD964" s="159" t="str">
        <f t="shared" si="239"/>
        <v/>
      </c>
    </row>
    <row r="965" spans="1:30" s="162" customFormat="1" ht="19" customHeight="1">
      <c r="A965" s="164"/>
      <c r="B965" s="165"/>
      <c r="C965" s="143"/>
      <c r="D965" s="143"/>
      <c r="E965" s="196"/>
      <c r="F965" s="160"/>
      <c r="G965" s="160" t="str">
        <f>IFERROR(IF($F965="","",VLOOKUP($F965,'Data Mercado'!$A$7:$I$300,2,0)),"ND")</f>
      </c>
      <c r="H965" s="161" t="str">
        <f>IFERROR(IF($E965="","",IF($G965&gt;$E965,($E965/$G965)-1,"")),"")</f>
      </c>
      <c r="I965" s="159" t="str">
        <f t="shared" si="225"/>
        <v/>
      </c>
      <c r="J965" s="160" t="str">
        <f>IFERROR(IF($F965="","",VLOOKUP($F965,'Data Mercado'!$A$7:$I$300,3,0)),"ND")</f>
      </c>
      <c r="K965" s="161" t="str">
        <f>IFERROR(IF($E965="","",IF($J965&gt;$E965,($E965/$J965)-1,"")),"")</f>
      </c>
      <c r="L965" s="159" t="str">
        <f t="shared" si="227"/>
        <v/>
      </c>
      <c r="M965" s="160" t="str">
        <f>IFERROR(IF($F965="","",VLOOKUP($F965,'Data Mercado'!$A$7:$I$300,4,0)),"ND")</f>
      </c>
      <c r="N965" s="161" t="str">
        <f>IFERROR(IF($E965="","",IF($M965&gt;$E965,($E965/$M965)-1,"")),"")</f>
      </c>
      <c r="O965" s="159" t="str">
        <f t="shared" si="229"/>
        <v/>
      </c>
      <c r="P965" s="160" t="str">
        <f>IFERROR(IF($F965="","",VLOOKUP($F965,'Data Mercado'!$A$7:$I$300,5,0)),"ND")</f>
      </c>
      <c r="Q965" s="161" t="str">
        <f>IFERROR(IF($E965="","",IF($P965&gt;$E965,($E965/$P965)-1,"")),"")</f>
      </c>
      <c r="R965" s="159" t="str">
        <f t="shared" si="231"/>
        <v/>
      </c>
      <c r="S965" s="160" t="str">
        <f>IFERROR(IF($F965="","",VLOOKUP($F965,'Data Mercado'!$A$7:$I$300,6,0)),"ND")</f>
      </c>
      <c r="T965" s="161" t="str">
        <f>IFERROR(IF($E965="","",IF($S965&gt;$E965,($E965/$S965)-1,"")),"")</f>
      </c>
      <c r="U965" s="159" t="str">
        <f t="shared" si="233"/>
        <v/>
      </c>
      <c r="V965" s="160" t="str">
        <f>IFERROR(IF($F965="","",VLOOKUP($F965,'Data Mercado'!$A$7:$I$300,7,0)),"ND")</f>
      </c>
      <c r="W965" s="161" t="str">
        <f>IFERROR(IF($E965="","",IF($V965&gt;$E965,($E965/$V965)-1,"")),"")</f>
      </c>
      <c r="X965" s="159" t="str">
        <f t="shared" si="235"/>
        <v/>
      </c>
      <c r="Y965" s="160" t="str">
        <f>IFERROR(IF($F965="","",VLOOKUP($F965,'Data Mercado'!$A$7:$I$300,8,0)),"ND")</f>
      </c>
      <c r="Z965" s="161" t="str">
        <f>IFERROR(IF($E965="","",IF($Y965&gt;$E965,($E965/$Y965)-1,"")),"")</f>
      </c>
      <c r="AA965" s="159" t="str">
        <f t="shared" si="237"/>
        <v/>
      </c>
      <c r="AB965" s="160" t="str">
        <f>IFERROR(IF($F965="","",VLOOKUP($F965,'Data Mercado'!$A$7:$I$300,9,0)),"ND")</f>
      </c>
      <c r="AC965" s="161" t="str">
        <f>IFERROR(IF($E965="","",IF($AB965&gt;$E965,($E965/$AB965)-1,"")),"")</f>
      </c>
      <c r="AD965" s="159" t="str">
        <f t="shared" si="239"/>
        <v/>
      </c>
    </row>
    <row r="966" spans="1:30" s="162" customFormat="1" ht="19" customHeight="1">
      <c r="A966" s="164"/>
      <c r="B966" s="165"/>
      <c r="C966" s="143"/>
      <c r="D966" s="143"/>
      <c r="E966" s="196"/>
      <c r="F966" s="160"/>
      <c r="G966" s="160" t="str">
        <f>IFERROR(IF($F966="","",VLOOKUP($F966,'Data Mercado'!$A$7:$I$300,2,0)),"ND")</f>
      </c>
      <c r="H966" s="161" t="str">
        <f>IFERROR(IF($E966="","",IF($G966&gt;$E966,($E966/$G966)-1,"")),"")</f>
      </c>
      <c r="I966" s="159" t="str">
        <f t="shared" si="225"/>
        <v/>
      </c>
      <c r="J966" s="160" t="str">
        <f>IFERROR(IF($F966="","",VLOOKUP($F966,'Data Mercado'!$A$7:$I$300,3,0)),"ND")</f>
      </c>
      <c r="K966" s="161" t="str">
        <f>IFERROR(IF($E966="","",IF($J966&gt;$E966,($E966/$J966)-1,"")),"")</f>
      </c>
      <c r="L966" s="159" t="str">
        <f t="shared" si="227"/>
        <v/>
      </c>
      <c r="M966" s="160" t="str">
        <f>IFERROR(IF($F966="","",VLOOKUP($F966,'Data Mercado'!$A$7:$I$300,4,0)),"ND")</f>
      </c>
      <c r="N966" s="161" t="str">
        <f>IFERROR(IF($E966="","",IF($M966&gt;$E966,($E966/$M966)-1,"")),"")</f>
      </c>
      <c r="O966" s="159" t="str">
        <f t="shared" si="229"/>
        <v/>
      </c>
      <c r="P966" s="160" t="str">
        <f>IFERROR(IF($F966="","",VLOOKUP($F966,'Data Mercado'!$A$7:$I$300,5,0)),"ND")</f>
      </c>
      <c r="Q966" s="161" t="str">
        <f>IFERROR(IF($E966="","",IF($P966&gt;$E966,($E966/$P966)-1,"")),"")</f>
      </c>
      <c r="R966" s="159" t="str">
        <f t="shared" si="231"/>
        <v/>
      </c>
      <c r="S966" s="160" t="str">
        <f>IFERROR(IF($F966="","",VLOOKUP($F966,'Data Mercado'!$A$7:$I$300,6,0)),"ND")</f>
      </c>
      <c r="T966" s="161" t="str">
        <f>IFERROR(IF($E966="","",IF($S966&gt;$E966,($E966/$S966)-1,"")),"")</f>
      </c>
      <c r="U966" s="159" t="str">
        <f t="shared" si="233"/>
        <v/>
      </c>
      <c r="V966" s="160" t="str">
        <f>IFERROR(IF($F966="","",VLOOKUP($F966,'Data Mercado'!$A$7:$I$300,7,0)),"ND")</f>
      </c>
      <c r="W966" s="161" t="str">
        <f>IFERROR(IF($E966="","",IF($V966&gt;$E966,($E966/$V966)-1,"")),"")</f>
      </c>
      <c r="X966" s="159" t="str">
        <f t="shared" si="235"/>
        <v/>
      </c>
      <c r="Y966" s="160" t="str">
        <f>IFERROR(IF($F966="","",VLOOKUP($F966,'Data Mercado'!$A$7:$I$300,8,0)),"ND")</f>
      </c>
      <c r="Z966" s="161" t="str">
        <f>IFERROR(IF($E966="","",IF($Y966&gt;$E966,($E966/$Y966)-1,"")),"")</f>
      </c>
      <c r="AA966" s="159" t="str">
        <f t="shared" si="237"/>
        <v/>
      </c>
      <c r="AB966" s="160" t="str">
        <f>IFERROR(IF($F966="","",VLOOKUP($F966,'Data Mercado'!$A$7:$I$300,9,0)),"ND")</f>
      </c>
      <c r="AC966" s="161" t="str">
        <f>IFERROR(IF($E966="","",IF($AB966&gt;$E966,($E966/$AB966)-1,"")),"")</f>
      </c>
      <c r="AD966" s="159" t="str">
        <f t="shared" si="239"/>
        <v/>
      </c>
    </row>
    <row r="967" spans="1:30" s="162" customFormat="1" ht="19" customHeight="1">
      <c r="A967" s="164"/>
      <c r="B967" s="165"/>
      <c r="C967" s="143"/>
      <c r="D967" s="143"/>
      <c r="E967" s="196"/>
      <c r="F967" s="160"/>
      <c r="G967" s="160" t="str">
        <f>IFERROR(IF($F967="","",VLOOKUP($F967,'Data Mercado'!$A$7:$I$300,2,0)),"ND")</f>
      </c>
      <c r="H967" s="161" t="str">
        <f>IFERROR(IF($E967="","",IF($G967&gt;$E967,($E967/$G967)-1,"")),"")</f>
      </c>
      <c r="I967" s="159" t="str">
        <f t="shared" si="225"/>
        <v/>
      </c>
      <c r="J967" s="160" t="str">
        <f>IFERROR(IF($F967="","",VLOOKUP($F967,'Data Mercado'!$A$7:$I$300,3,0)),"ND")</f>
      </c>
      <c r="K967" s="161" t="str">
        <f>IFERROR(IF($E967="","",IF($J967&gt;$E967,($E967/$J967)-1,"")),"")</f>
      </c>
      <c r="L967" s="159" t="str">
        <f t="shared" si="227"/>
        <v/>
      </c>
      <c r="M967" s="160" t="str">
        <f>IFERROR(IF($F967="","",VLOOKUP($F967,'Data Mercado'!$A$7:$I$300,4,0)),"ND")</f>
      </c>
      <c r="N967" s="161" t="str">
        <f>IFERROR(IF($E967="","",IF($M967&gt;$E967,($E967/$M967)-1,"")),"")</f>
      </c>
      <c r="O967" s="159" t="str">
        <f t="shared" si="229"/>
        <v/>
      </c>
      <c r="P967" s="160" t="str">
        <f>IFERROR(IF($F967="","",VLOOKUP($F967,'Data Mercado'!$A$7:$I$300,5,0)),"ND")</f>
      </c>
      <c r="Q967" s="161" t="str">
        <f>IFERROR(IF($E967="","",IF($P967&gt;$E967,($E967/$P967)-1,"")),"")</f>
      </c>
      <c r="R967" s="159" t="str">
        <f t="shared" si="231"/>
        <v/>
      </c>
      <c r="S967" s="160" t="str">
        <f>IFERROR(IF($F967="","",VLOOKUP($F967,'Data Mercado'!$A$7:$I$300,6,0)),"ND")</f>
      </c>
      <c r="T967" s="161" t="str">
        <f>IFERROR(IF($E967="","",IF($S967&gt;$E967,($E967/$S967)-1,"")),"")</f>
      </c>
      <c r="U967" s="159" t="str">
        <f t="shared" si="233"/>
        <v/>
      </c>
      <c r="V967" s="160" t="str">
        <f>IFERROR(IF($F967="","",VLOOKUP($F967,'Data Mercado'!$A$7:$I$300,7,0)),"ND")</f>
      </c>
      <c r="W967" s="161" t="str">
        <f>IFERROR(IF($E967="","",IF($V967&gt;$E967,($E967/$V967)-1,"")),"")</f>
      </c>
      <c r="X967" s="159" t="str">
        <f t="shared" si="235"/>
        <v/>
      </c>
      <c r="Y967" s="160" t="str">
        <f>IFERROR(IF($F967="","",VLOOKUP($F967,'Data Mercado'!$A$7:$I$300,8,0)),"ND")</f>
      </c>
      <c r="Z967" s="161" t="str">
        <f>IFERROR(IF($E967="","",IF($Y967&gt;$E967,($E967/$Y967)-1,"")),"")</f>
      </c>
      <c r="AA967" s="159" t="str">
        <f t="shared" si="237"/>
        <v/>
      </c>
      <c r="AB967" s="160" t="str">
        <f>IFERROR(IF($F967="","",VLOOKUP($F967,'Data Mercado'!$A$7:$I$300,9,0)),"ND")</f>
      </c>
      <c r="AC967" s="161" t="str">
        <f>IFERROR(IF($E967="","",IF($AB967&gt;$E967,($E967/$AB967)-1,"")),"")</f>
      </c>
      <c r="AD967" s="159" t="str">
        <f t="shared" si="239"/>
        <v/>
      </c>
    </row>
    <row r="968" spans="1:30" s="162" customFormat="1" ht="19" customHeight="1">
      <c r="A968" s="164"/>
      <c r="B968" s="165"/>
      <c r="C968" s="143"/>
      <c r="D968" s="143"/>
      <c r="E968" s="196"/>
      <c r="F968" s="160"/>
      <c r="G968" s="160" t="str">
        <f>IFERROR(IF($F968="","",VLOOKUP($F968,'Data Mercado'!$A$7:$I$300,2,0)),"ND")</f>
      </c>
      <c r="H968" s="161" t="str">
        <f>IFERROR(IF($E968="","",IF($G968&gt;$E968,($E968/$G968)-1,"")),"")</f>
      </c>
      <c r="I968" s="159" t="str">
        <f t="shared" si="225"/>
        <v/>
      </c>
      <c r="J968" s="160" t="str">
        <f>IFERROR(IF($F968="","",VLOOKUP($F968,'Data Mercado'!$A$7:$I$300,3,0)),"ND")</f>
      </c>
      <c r="K968" s="161" t="str">
        <f>IFERROR(IF($E968="","",IF($J968&gt;$E968,($E968/$J968)-1,"")),"")</f>
      </c>
      <c r="L968" s="159" t="str">
        <f t="shared" si="227"/>
        <v/>
      </c>
      <c r="M968" s="160" t="str">
        <f>IFERROR(IF($F968="","",VLOOKUP($F968,'Data Mercado'!$A$7:$I$300,4,0)),"ND")</f>
      </c>
      <c r="N968" s="161" t="str">
        <f>IFERROR(IF($E968="","",IF($M968&gt;$E968,($E968/$M968)-1,"")),"")</f>
      </c>
      <c r="O968" s="159" t="str">
        <f t="shared" si="229"/>
        <v/>
      </c>
      <c r="P968" s="160" t="str">
        <f>IFERROR(IF($F968="","",VLOOKUP($F968,'Data Mercado'!$A$7:$I$300,5,0)),"ND")</f>
      </c>
      <c r="Q968" s="161" t="str">
        <f>IFERROR(IF($E968="","",IF($P968&gt;$E968,($E968/$P968)-1,"")),"")</f>
      </c>
      <c r="R968" s="159" t="str">
        <f t="shared" si="231"/>
        <v/>
      </c>
      <c r="S968" s="160" t="str">
        <f>IFERROR(IF($F968="","",VLOOKUP($F968,'Data Mercado'!$A$7:$I$300,6,0)),"ND")</f>
      </c>
      <c r="T968" s="161" t="str">
        <f>IFERROR(IF($E968="","",IF($S968&gt;$E968,($E968/$S968)-1,"")),"")</f>
      </c>
      <c r="U968" s="159" t="str">
        <f t="shared" si="233"/>
        <v/>
      </c>
      <c r="V968" s="160" t="str">
        <f>IFERROR(IF($F968="","",VLOOKUP($F968,'Data Mercado'!$A$7:$I$300,7,0)),"ND")</f>
      </c>
      <c r="W968" s="161" t="str">
        <f>IFERROR(IF($E968="","",IF($V968&gt;$E968,($E968/$V968)-1,"")),"")</f>
      </c>
      <c r="X968" s="159" t="str">
        <f t="shared" si="235"/>
        <v/>
      </c>
      <c r="Y968" s="160" t="str">
        <f>IFERROR(IF($F968="","",VLOOKUP($F968,'Data Mercado'!$A$7:$I$300,8,0)),"ND")</f>
      </c>
      <c r="Z968" s="161" t="str">
        <f>IFERROR(IF($E968="","",IF($Y968&gt;$E968,($E968/$Y968)-1,"")),"")</f>
      </c>
      <c r="AA968" s="159" t="str">
        <f t="shared" si="237"/>
        <v/>
      </c>
      <c r="AB968" s="160" t="str">
        <f>IFERROR(IF($F968="","",VLOOKUP($F968,'Data Mercado'!$A$7:$I$300,9,0)),"ND")</f>
      </c>
      <c r="AC968" s="161" t="str">
        <f>IFERROR(IF($E968="","",IF($AB968&gt;$E968,($E968/$AB968)-1,"")),"")</f>
      </c>
      <c r="AD968" s="159" t="str">
        <f t="shared" si="239"/>
        <v/>
      </c>
    </row>
    <row r="969" spans="1:30" s="162" customFormat="1" ht="19" customHeight="1">
      <c r="A969" s="164"/>
      <c r="B969" s="165"/>
      <c r="C969" s="143"/>
      <c r="D969" s="143"/>
      <c r="E969" s="196"/>
      <c r="F969" s="160"/>
      <c r="G969" s="160" t="str">
        <f>IFERROR(IF($F969="","",VLOOKUP($F969,'Data Mercado'!$A$7:$I$300,2,0)),"ND")</f>
      </c>
      <c r="H969" s="161" t="str">
        <f>IFERROR(IF($E969="","",IF($G969&gt;$E969,($E969/$G969)-1,"")),"")</f>
      </c>
      <c r="I969" s="159" t="str">
        <f t="shared" si="225"/>
        <v/>
      </c>
      <c r="J969" s="160" t="str">
        <f>IFERROR(IF($F969="","",VLOOKUP($F969,'Data Mercado'!$A$7:$I$300,3,0)),"ND")</f>
      </c>
      <c r="K969" s="161" t="str">
        <f>IFERROR(IF($E969="","",IF($J969&gt;$E969,($E969/$J969)-1,"")),"")</f>
      </c>
      <c r="L969" s="159" t="str">
        <f t="shared" si="227"/>
        <v/>
      </c>
      <c r="M969" s="160" t="str">
        <f>IFERROR(IF($F969="","",VLOOKUP($F969,'Data Mercado'!$A$7:$I$300,4,0)),"ND")</f>
      </c>
      <c r="N969" s="161" t="str">
        <f>IFERROR(IF($E969="","",IF($M969&gt;$E969,($E969/$M969)-1,"")),"")</f>
      </c>
      <c r="O969" s="159" t="str">
        <f t="shared" si="229"/>
        <v/>
      </c>
      <c r="P969" s="160" t="str">
        <f>IFERROR(IF($F969="","",VLOOKUP($F969,'Data Mercado'!$A$7:$I$300,5,0)),"ND")</f>
      </c>
      <c r="Q969" s="161" t="str">
        <f>IFERROR(IF($E969="","",IF($P969&gt;$E969,($E969/$P969)-1,"")),"")</f>
      </c>
      <c r="R969" s="159" t="str">
        <f t="shared" si="231"/>
        <v/>
      </c>
      <c r="S969" s="160" t="str">
        <f>IFERROR(IF($F969="","",VLOOKUP($F969,'Data Mercado'!$A$7:$I$300,6,0)),"ND")</f>
      </c>
      <c r="T969" s="161" t="str">
        <f>IFERROR(IF($E969="","",IF($S969&gt;$E969,($E969/$S969)-1,"")),"")</f>
      </c>
      <c r="U969" s="159" t="str">
        <f t="shared" si="233"/>
        <v/>
      </c>
      <c r="V969" s="160" t="str">
        <f>IFERROR(IF($F969="","",VLOOKUP($F969,'Data Mercado'!$A$7:$I$300,7,0)),"ND")</f>
      </c>
      <c r="W969" s="161" t="str">
        <f>IFERROR(IF($E969="","",IF($V969&gt;$E969,($E969/$V969)-1,"")),"")</f>
      </c>
      <c r="X969" s="159" t="str">
        <f t="shared" si="235"/>
        <v/>
      </c>
      <c r="Y969" s="160" t="str">
        <f>IFERROR(IF($F969="","",VLOOKUP($F969,'Data Mercado'!$A$7:$I$300,8,0)),"ND")</f>
      </c>
      <c r="Z969" s="161" t="str">
        <f>IFERROR(IF($E969="","",IF($Y969&gt;$E969,($E969/$Y969)-1,"")),"")</f>
      </c>
      <c r="AA969" s="159" t="str">
        <f t="shared" si="237"/>
        <v/>
      </c>
      <c r="AB969" s="160" t="str">
        <f>IFERROR(IF($F969="","",VLOOKUP($F969,'Data Mercado'!$A$7:$I$300,9,0)),"ND")</f>
      </c>
      <c r="AC969" s="161" t="str">
        <f>IFERROR(IF($E969="","",IF($AB969&gt;$E969,($E969/$AB969)-1,"")),"")</f>
      </c>
      <c r="AD969" s="159" t="str">
        <f t="shared" si="239"/>
        <v/>
      </c>
    </row>
    <row r="970" spans="1:30" s="162" customFormat="1" ht="19" customHeight="1">
      <c r="A970" s="164"/>
      <c r="B970" s="165"/>
      <c r="C970" s="143"/>
      <c r="D970" s="143"/>
      <c r="E970" s="196"/>
      <c r="F970" s="160"/>
      <c r="G970" s="160" t="str">
        <f>IFERROR(IF($F970="","",VLOOKUP($F970,'Data Mercado'!$A$7:$I$300,2,0)),"ND")</f>
      </c>
      <c r="H970" s="161" t="str">
        <f>IFERROR(IF($E970="","",IF($G970&gt;$E970,($E970/$G970)-1,"")),"")</f>
      </c>
      <c r="I970" s="159" t="str">
        <f t="shared" si="225"/>
        <v/>
      </c>
      <c r="J970" s="160" t="str">
        <f>IFERROR(IF($F970="","",VLOOKUP($F970,'Data Mercado'!$A$7:$I$300,3,0)),"ND")</f>
      </c>
      <c r="K970" s="161" t="str">
        <f>IFERROR(IF($E970="","",IF($J970&gt;$E970,($E970/$J970)-1,"")),"")</f>
      </c>
      <c r="L970" s="159" t="str">
        <f t="shared" si="227"/>
        <v/>
      </c>
      <c r="M970" s="160" t="str">
        <f>IFERROR(IF($F970="","",VLOOKUP($F970,'Data Mercado'!$A$7:$I$300,4,0)),"ND")</f>
      </c>
      <c r="N970" s="161" t="str">
        <f>IFERROR(IF($E970="","",IF($M970&gt;$E970,($E970/$M970)-1,"")),"")</f>
      </c>
      <c r="O970" s="159" t="str">
        <f t="shared" si="229"/>
        <v/>
      </c>
      <c r="P970" s="160" t="str">
        <f>IFERROR(IF($F970="","",VLOOKUP($F970,'Data Mercado'!$A$7:$I$300,5,0)),"ND")</f>
      </c>
      <c r="Q970" s="161" t="str">
        <f>IFERROR(IF($E970="","",IF($P970&gt;$E970,($E970/$P970)-1,"")),"")</f>
      </c>
      <c r="R970" s="159" t="str">
        <f t="shared" si="231"/>
        <v/>
      </c>
      <c r="S970" s="160" t="str">
        <f>IFERROR(IF($F970="","",VLOOKUP($F970,'Data Mercado'!$A$7:$I$300,6,0)),"ND")</f>
      </c>
      <c r="T970" s="161" t="str">
        <f>IFERROR(IF($E970="","",IF($S970&gt;$E970,($E970/$S970)-1,"")),"")</f>
      </c>
      <c r="U970" s="159" t="str">
        <f t="shared" si="233"/>
        <v/>
      </c>
      <c r="V970" s="160" t="str">
        <f>IFERROR(IF($F970="","",VLOOKUP($F970,'Data Mercado'!$A$7:$I$300,7,0)),"ND")</f>
      </c>
      <c r="W970" s="161" t="str">
        <f>IFERROR(IF($E970="","",IF($V970&gt;$E970,($E970/$V970)-1,"")),"")</f>
      </c>
      <c r="X970" s="159" t="str">
        <f t="shared" si="235"/>
        <v/>
      </c>
      <c r="Y970" s="160" t="str">
        <f>IFERROR(IF($F970="","",VLOOKUP($F970,'Data Mercado'!$A$7:$I$300,8,0)),"ND")</f>
      </c>
      <c r="Z970" s="161" t="str">
        <f>IFERROR(IF($E970="","",IF($Y970&gt;$E970,($E970/$Y970)-1,"")),"")</f>
      </c>
      <c r="AA970" s="159" t="str">
        <f t="shared" si="237"/>
        <v/>
      </c>
      <c r="AB970" s="160" t="str">
        <f>IFERROR(IF($F970="","",VLOOKUP($F970,'Data Mercado'!$A$7:$I$300,9,0)),"ND")</f>
      </c>
      <c r="AC970" s="161" t="str">
        <f>IFERROR(IF($E970="","",IF($AB970&gt;$E970,($E970/$AB970)-1,"")),"")</f>
      </c>
      <c r="AD970" s="159" t="str">
        <f t="shared" si="239"/>
        <v/>
      </c>
    </row>
    <row r="971" spans="1:30" s="162" customFormat="1" ht="19" customHeight="1">
      <c r="A971" s="164"/>
      <c r="B971" s="165"/>
      <c r="C971" s="143"/>
      <c r="D971" s="143"/>
      <c r="E971" s="196"/>
      <c r="F971" s="160"/>
      <c r="G971" s="160" t="str">
        <f>IFERROR(IF($F971="","",VLOOKUP($F971,'Data Mercado'!$A$7:$I$300,2,0)),"ND")</f>
      </c>
      <c r="H971" s="161" t="str">
        <f>IFERROR(IF($E971="","",IF($G971&gt;$E971,($E971/$G971)-1,"")),"")</f>
      </c>
      <c r="I971" s="159" t="str">
        <f t="shared" si="225"/>
        <v/>
      </c>
      <c r="J971" s="160" t="str">
        <f>IFERROR(IF($F971="","",VLOOKUP($F971,'Data Mercado'!$A$7:$I$300,3,0)),"ND")</f>
      </c>
      <c r="K971" s="161" t="str">
        <f>IFERROR(IF($E971="","",IF($J971&gt;$E971,($E971/$J971)-1,"")),"")</f>
      </c>
      <c r="L971" s="159" t="str">
        <f t="shared" si="227"/>
        <v/>
      </c>
      <c r="M971" s="160" t="str">
        <f>IFERROR(IF($F971="","",VLOOKUP($F971,'Data Mercado'!$A$7:$I$300,4,0)),"ND")</f>
      </c>
      <c r="N971" s="161" t="str">
        <f>IFERROR(IF($E971="","",IF($M971&gt;$E971,($E971/$M971)-1,"")),"")</f>
      </c>
      <c r="O971" s="159" t="str">
        <f t="shared" si="229"/>
        <v/>
      </c>
      <c r="P971" s="160" t="str">
        <f>IFERROR(IF($F971="","",VLOOKUP($F971,'Data Mercado'!$A$7:$I$300,5,0)),"ND")</f>
      </c>
      <c r="Q971" s="161" t="str">
        <f>IFERROR(IF($E971="","",IF($P971&gt;$E971,($E971/$P971)-1,"")),"")</f>
      </c>
      <c r="R971" s="159" t="str">
        <f t="shared" si="231"/>
        <v/>
      </c>
      <c r="S971" s="160" t="str">
        <f>IFERROR(IF($F971="","",VLOOKUP($F971,'Data Mercado'!$A$7:$I$300,6,0)),"ND")</f>
      </c>
      <c r="T971" s="161" t="str">
        <f>IFERROR(IF($E971="","",IF($S971&gt;$E971,($E971/$S971)-1,"")),"")</f>
      </c>
      <c r="U971" s="159" t="str">
        <f t="shared" si="233"/>
        <v/>
      </c>
      <c r="V971" s="160" t="str">
        <f>IFERROR(IF($F971="","",VLOOKUP($F971,'Data Mercado'!$A$7:$I$300,7,0)),"ND")</f>
      </c>
      <c r="W971" s="161" t="str">
        <f>IFERROR(IF($E971="","",IF($V971&gt;$E971,($E971/$V971)-1,"")),"")</f>
      </c>
      <c r="X971" s="159" t="str">
        <f t="shared" si="235"/>
        <v/>
      </c>
      <c r="Y971" s="160" t="str">
        <f>IFERROR(IF($F971="","",VLOOKUP($F971,'Data Mercado'!$A$7:$I$300,8,0)),"ND")</f>
      </c>
      <c r="Z971" s="161" t="str">
        <f>IFERROR(IF($E971="","",IF($Y971&gt;$E971,($E971/$Y971)-1,"")),"")</f>
      </c>
      <c r="AA971" s="159" t="str">
        <f t="shared" si="237"/>
        <v/>
      </c>
      <c r="AB971" s="160" t="str">
        <f>IFERROR(IF($F971="","",VLOOKUP($F971,'Data Mercado'!$A$7:$I$300,9,0)),"ND")</f>
      </c>
      <c r="AC971" s="161" t="str">
        <f>IFERROR(IF($E971="","",IF($AB971&gt;$E971,($E971/$AB971)-1,"")),"")</f>
      </c>
      <c r="AD971" s="159" t="str">
        <f t="shared" si="239"/>
        <v/>
      </c>
    </row>
    <row r="972" spans="1:30" s="162" customFormat="1" ht="19" customHeight="1">
      <c r="A972" s="164"/>
      <c r="B972" s="165"/>
      <c r="C972" s="143"/>
      <c r="D972" s="143"/>
      <c r="E972" s="196"/>
      <c r="F972" s="160"/>
      <c r="G972" s="160" t="str">
        <f>IFERROR(IF($F972="","",VLOOKUP($F972,'Data Mercado'!$A$7:$I$300,2,0)),"ND")</f>
      </c>
      <c r="H972" s="161" t="str">
        <f>IFERROR(IF($E972="","",IF($G972&gt;$E972,($E972/$G972)-1,"")),"")</f>
      </c>
      <c r="I972" s="159" t="str">
        <f t="shared" ref="I972:I1010" si="241">IF(AND($E972&lt;&gt;"",$G972&lt;&gt;""),IF($H972="","",$G972-$E972),"")</f>
        <v/>
      </c>
      <c r="J972" s="160" t="str">
        <f>IFERROR(IF($F972="","",VLOOKUP($F972,'Data Mercado'!$A$7:$I$300,3,0)),"ND")</f>
      </c>
      <c r="K972" s="161" t="str">
        <f>IFERROR(IF($E972="","",IF($J972&gt;$E972,($E972/$J972)-1,"")),"")</f>
      </c>
      <c r="L972" s="159" t="str">
        <f t="shared" ref="L972:L1010" si="243">IF(AND($E972&lt;&gt;"",$J972&lt;&gt;""),IF($K972="","",$J972-$E972),"")</f>
        <v/>
      </c>
      <c r="M972" s="160" t="str">
        <f>IFERROR(IF($F972="","",VLOOKUP($F972,'Data Mercado'!$A$7:$I$300,4,0)),"ND")</f>
      </c>
      <c r="N972" s="161" t="str">
        <f>IFERROR(IF($E972="","",IF($M972&gt;$E972,($E972/$M972)-1,"")),"")</f>
      </c>
      <c r="O972" s="159" t="str">
        <f t="shared" ref="O972:O1010" si="245">IF(AND($E972&lt;&gt;"",$M972&lt;&gt;""),IF($N972="","",$M972-$E972),"")</f>
        <v/>
      </c>
      <c r="P972" s="160" t="str">
        <f>IFERROR(IF($F972="","",VLOOKUP($F972,'Data Mercado'!$A$7:$I$300,5,0)),"ND")</f>
      </c>
      <c r="Q972" s="161" t="str">
        <f>IFERROR(IF($E972="","",IF($P972&gt;$E972,($E972/$P972)-1,"")),"")</f>
      </c>
      <c r="R972" s="159" t="str">
        <f t="shared" ref="R972:R1010" si="247">IF(AND($E972&lt;&gt;"",$P972&lt;&gt;""),IF($Q972="","",$P972-$E972),"")</f>
        <v/>
      </c>
      <c r="S972" s="160" t="str">
        <f>IFERROR(IF($F972="","",VLOOKUP($F972,'Data Mercado'!$A$7:$I$300,6,0)),"ND")</f>
      </c>
      <c r="T972" s="161" t="str">
        <f>IFERROR(IF($E972="","",IF($S972&gt;$E972,($E972/$S972)-1,"")),"")</f>
      </c>
      <c r="U972" s="159" t="str">
        <f t="shared" ref="U972:U1010" si="249">IF(AND($E972&lt;&gt;"",$S972&lt;&gt;""),IF($T972="","",$S972-$E972),"")</f>
        <v/>
      </c>
      <c r="V972" s="160" t="str">
        <f>IFERROR(IF($F972="","",VLOOKUP($F972,'Data Mercado'!$A$7:$I$300,7,0)),"ND")</f>
      </c>
      <c r="W972" s="161" t="str">
        <f>IFERROR(IF($E972="","",IF($V972&gt;$E972,($E972/$V972)-1,"")),"")</f>
      </c>
      <c r="X972" s="159" t="str">
        <f t="shared" ref="X972:X1010" si="251">IF(AND($E972&lt;&gt;"",$V972&lt;&gt;""),IF($W972="","",$V972-$E972),"")</f>
        <v/>
      </c>
      <c r="Y972" s="160" t="str">
        <f>IFERROR(IF($F972="","",VLOOKUP($F972,'Data Mercado'!$A$7:$I$300,8,0)),"ND")</f>
      </c>
      <c r="Z972" s="161" t="str">
        <f>IFERROR(IF($E972="","",IF($Y972&gt;$E972,($E972/$Y972)-1,"")),"")</f>
      </c>
      <c r="AA972" s="159" t="str">
        <f t="shared" ref="AA972:AA1010" si="253">IF(AND($E972&lt;&gt;"",$Y972&lt;&gt;""),IF($Z972="","",$Y972-$E972),"")</f>
        <v/>
      </c>
      <c r="AB972" s="160" t="str">
        <f>IFERROR(IF($F972="","",VLOOKUP($F972,'Data Mercado'!$A$7:$I$300,9,0)),"ND")</f>
      </c>
      <c r="AC972" s="161" t="str">
        <f>IFERROR(IF($E972="","",IF($AB972&gt;$E972,($E972/$AB972)-1,"")),"")</f>
      </c>
      <c r="AD972" s="159" t="str">
        <f t="shared" ref="AD972:AD1010" si="255">IF(AND($E972&lt;&gt;"",$AB972&lt;&gt;""),IF($AC972="","",$AB972-$E972),"")</f>
        <v/>
      </c>
    </row>
    <row r="973" spans="1:30" s="162" customFormat="1" ht="19" customHeight="1">
      <c r="A973" s="164"/>
      <c r="B973" s="165"/>
      <c r="C973" s="143"/>
      <c r="D973" s="143"/>
      <c r="E973" s="196"/>
      <c r="F973" s="160"/>
      <c r="G973" s="160" t="str">
        <f>IFERROR(IF($F973="","",VLOOKUP($F973,'Data Mercado'!$A$7:$I$300,2,0)),"ND")</f>
      </c>
      <c r="H973" s="161" t="str">
        <f>IFERROR(IF($E973="","",IF($G973&gt;$E973,($E973/$G973)-1,"")),"")</f>
      </c>
      <c r="I973" s="159" t="str">
        <f t="shared" si="241"/>
        <v/>
      </c>
      <c r="J973" s="160" t="str">
        <f>IFERROR(IF($F973="","",VLOOKUP($F973,'Data Mercado'!$A$7:$I$300,3,0)),"ND")</f>
      </c>
      <c r="K973" s="161" t="str">
        <f>IFERROR(IF($E973="","",IF($J973&gt;$E973,($E973/$J973)-1,"")),"")</f>
      </c>
      <c r="L973" s="159" t="str">
        <f t="shared" si="243"/>
        <v/>
      </c>
      <c r="M973" s="160" t="str">
        <f>IFERROR(IF($F973="","",VLOOKUP($F973,'Data Mercado'!$A$7:$I$300,4,0)),"ND")</f>
      </c>
      <c r="N973" s="161" t="str">
        <f>IFERROR(IF($E973="","",IF($M973&gt;$E973,($E973/$M973)-1,"")),"")</f>
      </c>
      <c r="O973" s="159" t="str">
        <f t="shared" si="245"/>
        <v/>
      </c>
      <c r="P973" s="160" t="str">
        <f>IFERROR(IF($F973="","",VLOOKUP($F973,'Data Mercado'!$A$7:$I$300,5,0)),"ND")</f>
      </c>
      <c r="Q973" s="161" t="str">
        <f>IFERROR(IF($E973="","",IF($P973&gt;$E973,($E973/$P973)-1,"")),"")</f>
      </c>
      <c r="R973" s="159" t="str">
        <f t="shared" si="247"/>
        <v/>
      </c>
      <c r="S973" s="160" t="str">
        <f>IFERROR(IF($F973="","",VLOOKUP($F973,'Data Mercado'!$A$7:$I$300,6,0)),"ND")</f>
      </c>
      <c r="T973" s="161" t="str">
        <f>IFERROR(IF($E973="","",IF($S973&gt;$E973,($E973/$S973)-1,"")),"")</f>
      </c>
      <c r="U973" s="159" t="str">
        <f t="shared" si="249"/>
        <v/>
      </c>
      <c r="V973" s="160" t="str">
        <f>IFERROR(IF($F973="","",VLOOKUP($F973,'Data Mercado'!$A$7:$I$300,7,0)),"ND")</f>
      </c>
      <c r="W973" s="161" t="str">
        <f>IFERROR(IF($E973="","",IF($V973&gt;$E973,($E973/$V973)-1,"")),"")</f>
      </c>
      <c r="X973" s="159" t="str">
        <f t="shared" si="251"/>
        <v/>
      </c>
      <c r="Y973" s="160" t="str">
        <f>IFERROR(IF($F973="","",VLOOKUP($F973,'Data Mercado'!$A$7:$I$300,8,0)),"ND")</f>
      </c>
      <c r="Z973" s="161" t="str">
        <f>IFERROR(IF($E973="","",IF($Y973&gt;$E973,($E973/$Y973)-1,"")),"")</f>
      </c>
      <c r="AA973" s="159" t="str">
        <f t="shared" si="253"/>
        <v/>
      </c>
      <c r="AB973" s="160" t="str">
        <f>IFERROR(IF($F973="","",VLOOKUP($F973,'Data Mercado'!$A$7:$I$300,9,0)),"ND")</f>
      </c>
      <c r="AC973" s="161" t="str">
        <f>IFERROR(IF($E973="","",IF($AB973&gt;$E973,($E973/$AB973)-1,"")),"")</f>
      </c>
      <c r="AD973" s="159" t="str">
        <f t="shared" si="255"/>
        <v/>
      </c>
    </row>
    <row r="974" spans="1:30" s="162" customFormat="1" ht="19" customHeight="1">
      <c r="A974" s="164"/>
      <c r="B974" s="165"/>
      <c r="C974" s="143"/>
      <c r="D974" s="143"/>
      <c r="E974" s="196"/>
      <c r="F974" s="160"/>
      <c r="G974" s="160" t="str">
        <f>IFERROR(IF($F974="","",VLOOKUP($F974,'Data Mercado'!$A$7:$I$300,2,0)),"ND")</f>
      </c>
      <c r="H974" s="161" t="str">
        <f>IFERROR(IF($E974="","",IF($G974&gt;$E974,($E974/$G974)-1,"")),"")</f>
      </c>
      <c r="I974" s="159" t="str">
        <f t="shared" si="241"/>
        <v/>
      </c>
      <c r="J974" s="160" t="str">
        <f>IFERROR(IF($F974="","",VLOOKUP($F974,'Data Mercado'!$A$7:$I$300,3,0)),"ND")</f>
      </c>
      <c r="K974" s="161" t="str">
        <f>IFERROR(IF($E974="","",IF($J974&gt;$E974,($E974/$J974)-1,"")),"")</f>
      </c>
      <c r="L974" s="159" t="str">
        <f t="shared" si="243"/>
        <v/>
      </c>
      <c r="M974" s="160" t="str">
        <f>IFERROR(IF($F974="","",VLOOKUP($F974,'Data Mercado'!$A$7:$I$300,4,0)),"ND")</f>
      </c>
      <c r="N974" s="161" t="str">
        <f>IFERROR(IF($E974="","",IF($M974&gt;$E974,($E974/$M974)-1,"")),"")</f>
      </c>
      <c r="O974" s="159" t="str">
        <f t="shared" si="245"/>
        <v/>
      </c>
      <c r="P974" s="160" t="str">
        <f>IFERROR(IF($F974="","",VLOOKUP($F974,'Data Mercado'!$A$7:$I$300,5,0)),"ND")</f>
      </c>
      <c r="Q974" s="161" t="str">
        <f>IFERROR(IF($E974="","",IF($P974&gt;$E974,($E974/$P974)-1,"")),"")</f>
      </c>
      <c r="R974" s="159" t="str">
        <f t="shared" si="247"/>
        <v/>
      </c>
      <c r="S974" s="160" t="str">
        <f>IFERROR(IF($F974="","",VLOOKUP($F974,'Data Mercado'!$A$7:$I$300,6,0)),"ND")</f>
      </c>
      <c r="T974" s="161" t="str">
        <f>IFERROR(IF($E974="","",IF($S974&gt;$E974,($E974/$S974)-1,"")),"")</f>
      </c>
      <c r="U974" s="159" t="str">
        <f t="shared" si="249"/>
        <v/>
      </c>
      <c r="V974" s="160" t="str">
        <f>IFERROR(IF($F974="","",VLOOKUP($F974,'Data Mercado'!$A$7:$I$300,7,0)),"ND")</f>
      </c>
      <c r="W974" s="161" t="str">
        <f>IFERROR(IF($E974="","",IF($V974&gt;$E974,($E974/$V974)-1,"")),"")</f>
      </c>
      <c r="X974" s="159" t="str">
        <f t="shared" si="251"/>
        <v/>
      </c>
      <c r="Y974" s="160" t="str">
        <f>IFERROR(IF($F974="","",VLOOKUP($F974,'Data Mercado'!$A$7:$I$300,8,0)),"ND")</f>
      </c>
      <c r="Z974" s="161" t="str">
        <f>IFERROR(IF($E974="","",IF($Y974&gt;$E974,($E974/$Y974)-1,"")),"")</f>
      </c>
      <c r="AA974" s="159" t="str">
        <f t="shared" si="253"/>
        <v/>
      </c>
      <c r="AB974" s="160" t="str">
        <f>IFERROR(IF($F974="","",VLOOKUP($F974,'Data Mercado'!$A$7:$I$300,9,0)),"ND")</f>
      </c>
      <c r="AC974" s="161" t="str">
        <f>IFERROR(IF($E974="","",IF($AB974&gt;$E974,($E974/$AB974)-1,"")),"")</f>
      </c>
      <c r="AD974" s="159" t="str">
        <f t="shared" si="255"/>
        <v/>
      </c>
    </row>
    <row r="975" spans="1:30" s="162" customFormat="1" ht="19" customHeight="1">
      <c r="A975" s="164"/>
      <c r="B975" s="165"/>
      <c r="C975" s="143"/>
      <c r="D975" s="143"/>
      <c r="E975" s="196"/>
      <c r="F975" s="160"/>
      <c r="G975" s="160" t="str">
        <f>IFERROR(IF($F975="","",VLOOKUP($F975,'Data Mercado'!$A$7:$I$300,2,0)),"ND")</f>
      </c>
      <c r="H975" s="161" t="str">
        <f>IFERROR(IF($E975="","",IF($G975&gt;$E975,($E975/$G975)-1,"")),"")</f>
      </c>
      <c r="I975" s="159" t="str">
        <f t="shared" si="241"/>
        <v/>
      </c>
      <c r="J975" s="160" t="str">
        <f>IFERROR(IF($F975="","",VLOOKUP($F975,'Data Mercado'!$A$7:$I$300,3,0)),"ND")</f>
      </c>
      <c r="K975" s="161" t="str">
        <f>IFERROR(IF($E975="","",IF($J975&gt;$E975,($E975/$J975)-1,"")),"")</f>
      </c>
      <c r="L975" s="159" t="str">
        <f t="shared" si="243"/>
        <v/>
      </c>
      <c r="M975" s="160" t="str">
        <f>IFERROR(IF($F975="","",VLOOKUP($F975,'Data Mercado'!$A$7:$I$300,4,0)),"ND")</f>
      </c>
      <c r="N975" s="161" t="str">
        <f>IFERROR(IF($E975="","",IF($M975&gt;$E975,($E975/$M975)-1,"")),"")</f>
      </c>
      <c r="O975" s="159" t="str">
        <f t="shared" si="245"/>
        <v/>
      </c>
      <c r="P975" s="160" t="str">
        <f>IFERROR(IF($F975="","",VLOOKUP($F975,'Data Mercado'!$A$7:$I$300,5,0)),"ND")</f>
      </c>
      <c r="Q975" s="161" t="str">
        <f>IFERROR(IF($E975="","",IF($P975&gt;$E975,($E975/$P975)-1,"")),"")</f>
      </c>
      <c r="R975" s="159" t="str">
        <f t="shared" si="247"/>
        <v/>
      </c>
      <c r="S975" s="160" t="str">
        <f>IFERROR(IF($F975="","",VLOOKUP($F975,'Data Mercado'!$A$7:$I$300,6,0)),"ND")</f>
      </c>
      <c r="T975" s="161" t="str">
        <f>IFERROR(IF($E975="","",IF($S975&gt;$E975,($E975/$S975)-1,"")),"")</f>
      </c>
      <c r="U975" s="159" t="str">
        <f t="shared" si="249"/>
        <v/>
      </c>
      <c r="V975" s="160" t="str">
        <f>IFERROR(IF($F975="","",VLOOKUP($F975,'Data Mercado'!$A$7:$I$300,7,0)),"ND")</f>
      </c>
      <c r="W975" s="161" t="str">
        <f>IFERROR(IF($E975="","",IF($V975&gt;$E975,($E975/$V975)-1,"")),"")</f>
      </c>
      <c r="X975" s="159" t="str">
        <f t="shared" si="251"/>
        <v/>
      </c>
      <c r="Y975" s="160" t="str">
        <f>IFERROR(IF($F975="","",VLOOKUP($F975,'Data Mercado'!$A$7:$I$300,8,0)),"ND")</f>
      </c>
      <c r="Z975" s="161" t="str">
        <f>IFERROR(IF($E975="","",IF($Y975&gt;$E975,($E975/$Y975)-1,"")),"")</f>
      </c>
      <c r="AA975" s="159" t="str">
        <f t="shared" si="253"/>
        <v/>
      </c>
      <c r="AB975" s="160" t="str">
        <f>IFERROR(IF($F975="","",VLOOKUP($F975,'Data Mercado'!$A$7:$I$300,9,0)),"ND")</f>
      </c>
      <c r="AC975" s="161" t="str">
        <f>IFERROR(IF($E975="","",IF($AB975&gt;$E975,($E975/$AB975)-1,"")),"")</f>
      </c>
      <c r="AD975" s="159" t="str">
        <f t="shared" si="255"/>
        <v/>
      </c>
    </row>
    <row r="976" spans="1:30" s="162" customFormat="1" ht="19" customHeight="1">
      <c r="A976" s="164"/>
      <c r="B976" s="165"/>
      <c r="C976" s="143"/>
      <c r="D976" s="143"/>
      <c r="E976" s="196"/>
      <c r="F976" s="160"/>
      <c r="G976" s="160" t="str">
        <f>IFERROR(IF($F976="","",VLOOKUP($F976,'Data Mercado'!$A$7:$I$300,2,0)),"ND")</f>
      </c>
      <c r="H976" s="161" t="str">
        <f>IFERROR(IF($E976="","",IF($G976&gt;$E976,($E976/$G976)-1,"")),"")</f>
      </c>
      <c r="I976" s="159" t="str">
        <f t="shared" si="241"/>
        <v/>
      </c>
      <c r="J976" s="160" t="str">
        <f>IFERROR(IF($F976="","",VLOOKUP($F976,'Data Mercado'!$A$7:$I$300,3,0)),"ND")</f>
      </c>
      <c r="K976" s="161" t="str">
        <f>IFERROR(IF($E976="","",IF($J976&gt;$E976,($E976/$J976)-1,"")),"")</f>
      </c>
      <c r="L976" s="159" t="str">
        <f t="shared" si="243"/>
        <v/>
      </c>
      <c r="M976" s="160" t="str">
        <f>IFERROR(IF($F976="","",VLOOKUP($F976,'Data Mercado'!$A$7:$I$300,4,0)),"ND")</f>
      </c>
      <c r="N976" s="161" t="str">
        <f>IFERROR(IF($E976="","",IF($M976&gt;$E976,($E976/$M976)-1,"")),"")</f>
      </c>
      <c r="O976" s="159" t="str">
        <f t="shared" si="245"/>
        <v/>
      </c>
      <c r="P976" s="160" t="str">
        <f>IFERROR(IF($F976="","",VLOOKUP($F976,'Data Mercado'!$A$7:$I$300,5,0)),"ND")</f>
      </c>
      <c r="Q976" s="161" t="str">
        <f>IFERROR(IF($E976="","",IF($P976&gt;$E976,($E976/$P976)-1,"")),"")</f>
      </c>
      <c r="R976" s="159" t="str">
        <f t="shared" si="247"/>
        <v/>
      </c>
      <c r="S976" s="160" t="str">
        <f>IFERROR(IF($F976="","",VLOOKUP($F976,'Data Mercado'!$A$7:$I$300,6,0)),"ND")</f>
      </c>
      <c r="T976" s="161" t="str">
        <f>IFERROR(IF($E976="","",IF($S976&gt;$E976,($E976/$S976)-1,"")),"")</f>
      </c>
      <c r="U976" s="159" t="str">
        <f t="shared" si="249"/>
        <v/>
      </c>
      <c r="V976" s="160" t="str">
        <f>IFERROR(IF($F976="","",VLOOKUP($F976,'Data Mercado'!$A$7:$I$300,7,0)),"ND")</f>
      </c>
      <c r="W976" s="161" t="str">
        <f>IFERROR(IF($E976="","",IF($V976&gt;$E976,($E976/$V976)-1,"")),"")</f>
      </c>
      <c r="X976" s="159" t="str">
        <f t="shared" si="251"/>
        <v/>
      </c>
      <c r="Y976" s="160" t="str">
        <f>IFERROR(IF($F976="","",VLOOKUP($F976,'Data Mercado'!$A$7:$I$300,8,0)),"ND")</f>
      </c>
      <c r="Z976" s="161" t="str">
        <f>IFERROR(IF($E976="","",IF($Y976&gt;$E976,($E976/$Y976)-1,"")),"")</f>
      </c>
      <c r="AA976" s="159" t="str">
        <f t="shared" si="253"/>
        <v/>
      </c>
      <c r="AB976" s="160" t="str">
        <f>IFERROR(IF($F976="","",VLOOKUP($F976,'Data Mercado'!$A$7:$I$300,9,0)),"ND")</f>
      </c>
      <c r="AC976" s="161" t="str">
        <f>IFERROR(IF($E976="","",IF($AB976&gt;$E976,($E976/$AB976)-1,"")),"")</f>
      </c>
      <c r="AD976" s="159" t="str">
        <f t="shared" si="255"/>
        <v/>
      </c>
    </row>
    <row r="977" spans="1:30" s="162" customFormat="1" ht="19" customHeight="1">
      <c r="A977" s="164"/>
      <c r="B977" s="165"/>
      <c r="C977" s="143"/>
      <c r="D977" s="143"/>
      <c r="E977" s="196"/>
      <c r="F977" s="160"/>
      <c r="G977" s="160" t="str">
        <f>IFERROR(IF($F977="","",VLOOKUP($F977,'Data Mercado'!$A$7:$I$300,2,0)),"ND")</f>
      </c>
      <c r="H977" s="161" t="str">
        <f>IFERROR(IF($E977="","",IF($G977&gt;$E977,($E977/$G977)-1,"")),"")</f>
      </c>
      <c r="I977" s="159" t="str">
        <f t="shared" si="241"/>
        <v/>
      </c>
      <c r="J977" s="160" t="str">
        <f>IFERROR(IF($F977="","",VLOOKUP($F977,'Data Mercado'!$A$7:$I$300,3,0)),"ND")</f>
      </c>
      <c r="K977" s="161" t="str">
        <f>IFERROR(IF($E977="","",IF($J977&gt;$E977,($E977/$J977)-1,"")),"")</f>
      </c>
      <c r="L977" s="159" t="str">
        <f t="shared" si="243"/>
        <v/>
      </c>
      <c r="M977" s="160" t="str">
        <f>IFERROR(IF($F977="","",VLOOKUP($F977,'Data Mercado'!$A$7:$I$300,4,0)),"ND")</f>
      </c>
      <c r="N977" s="161" t="str">
        <f>IFERROR(IF($E977="","",IF($M977&gt;$E977,($E977/$M977)-1,"")),"")</f>
      </c>
      <c r="O977" s="159" t="str">
        <f t="shared" si="245"/>
        <v/>
      </c>
      <c r="P977" s="160" t="str">
        <f>IFERROR(IF($F977="","",VLOOKUP($F977,'Data Mercado'!$A$7:$I$300,5,0)),"ND")</f>
      </c>
      <c r="Q977" s="161" t="str">
        <f>IFERROR(IF($E977="","",IF($P977&gt;$E977,($E977/$P977)-1,"")),"")</f>
      </c>
      <c r="R977" s="159" t="str">
        <f t="shared" si="247"/>
        <v/>
      </c>
      <c r="S977" s="160" t="str">
        <f>IFERROR(IF($F977="","",VLOOKUP($F977,'Data Mercado'!$A$7:$I$300,6,0)),"ND")</f>
      </c>
      <c r="T977" s="161" t="str">
        <f>IFERROR(IF($E977="","",IF($S977&gt;$E977,($E977/$S977)-1,"")),"")</f>
      </c>
      <c r="U977" s="159" t="str">
        <f t="shared" si="249"/>
        <v/>
      </c>
      <c r="V977" s="160" t="str">
        <f>IFERROR(IF($F977="","",VLOOKUP($F977,'Data Mercado'!$A$7:$I$300,7,0)),"ND")</f>
      </c>
      <c r="W977" s="161" t="str">
        <f>IFERROR(IF($E977="","",IF($V977&gt;$E977,($E977/$V977)-1,"")),"")</f>
      </c>
      <c r="X977" s="159" t="str">
        <f t="shared" si="251"/>
        <v/>
      </c>
      <c r="Y977" s="160" t="str">
        <f>IFERROR(IF($F977="","",VLOOKUP($F977,'Data Mercado'!$A$7:$I$300,8,0)),"ND")</f>
      </c>
      <c r="Z977" s="161" t="str">
        <f>IFERROR(IF($E977="","",IF($Y977&gt;$E977,($E977/$Y977)-1,"")),"")</f>
      </c>
      <c r="AA977" s="159" t="str">
        <f t="shared" si="253"/>
        <v/>
      </c>
      <c r="AB977" s="160" t="str">
        <f>IFERROR(IF($F977="","",VLOOKUP($F977,'Data Mercado'!$A$7:$I$300,9,0)),"ND")</f>
      </c>
      <c r="AC977" s="161" t="str">
        <f>IFERROR(IF($E977="","",IF($AB977&gt;$E977,($E977/$AB977)-1,"")),"")</f>
      </c>
      <c r="AD977" s="159" t="str">
        <f t="shared" si="255"/>
        <v/>
      </c>
    </row>
    <row r="978" spans="1:30" s="162" customFormat="1" ht="19" customHeight="1">
      <c r="A978" s="164"/>
      <c r="B978" s="165"/>
      <c r="C978" s="143"/>
      <c r="D978" s="143"/>
      <c r="E978" s="196"/>
      <c r="F978" s="160"/>
      <c r="G978" s="160" t="str">
        <f>IFERROR(IF($F978="","",VLOOKUP($F978,'Data Mercado'!$A$7:$I$300,2,0)),"ND")</f>
      </c>
      <c r="H978" s="161" t="str">
        <f>IFERROR(IF($E978="","",IF($G978&gt;$E978,($E978/$G978)-1,"")),"")</f>
      </c>
      <c r="I978" s="159" t="str">
        <f t="shared" si="241"/>
        <v/>
      </c>
      <c r="J978" s="160" t="str">
        <f>IFERROR(IF($F978="","",VLOOKUP($F978,'Data Mercado'!$A$7:$I$300,3,0)),"ND")</f>
      </c>
      <c r="K978" s="161" t="str">
        <f>IFERROR(IF($E978="","",IF($J978&gt;$E978,($E978/$J978)-1,"")),"")</f>
      </c>
      <c r="L978" s="159" t="str">
        <f t="shared" si="243"/>
        <v/>
      </c>
      <c r="M978" s="160" t="str">
        <f>IFERROR(IF($F978="","",VLOOKUP($F978,'Data Mercado'!$A$7:$I$300,4,0)),"ND")</f>
      </c>
      <c r="N978" s="161" t="str">
        <f>IFERROR(IF($E978="","",IF($M978&gt;$E978,($E978/$M978)-1,"")),"")</f>
      </c>
      <c r="O978" s="159" t="str">
        <f t="shared" si="245"/>
        <v/>
      </c>
      <c r="P978" s="160" t="str">
        <f>IFERROR(IF($F978="","",VLOOKUP($F978,'Data Mercado'!$A$7:$I$300,5,0)),"ND")</f>
      </c>
      <c r="Q978" s="161" t="str">
        <f>IFERROR(IF($E978="","",IF($P978&gt;$E978,($E978/$P978)-1,"")),"")</f>
      </c>
      <c r="R978" s="159" t="str">
        <f t="shared" si="247"/>
        <v/>
      </c>
      <c r="S978" s="160" t="str">
        <f>IFERROR(IF($F978="","",VLOOKUP($F978,'Data Mercado'!$A$7:$I$300,6,0)),"ND")</f>
      </c>
      <c r="T978" s="161" t="str">
        <f>IFERROR(IF($E978="","",IF($S978&gt;$E978,($E978/$S978)-1,"")),"")</f>
      </c>
      <c r="U978" s="159" t="str">
        <f t="shared" si="249"/>
        <v/>
      </c>
      <c r="V978" s="160" t="str">
        <f>IFERROR(IF($F978="","",VLOOKUP($F978,'Data Mercado'!$A$7:$I$300,7,0)),"ND")</f>
      </c>
      <c r="W978" s="161" t="str">
        <f>IFERROR(IF($E978="","",IF($V978&gt;$E978,($E978/$V978)-1,"")),"")</f>
      </c>
      <c r="X978" s="159" t="str">
        <f t="shared" si="251"/>
        <v/>
      </c>
      <c r="Y978" s="160" t="str">
        <f>IFERROR(IF($F978="","",VLOOKUP($F978,'Data Mercado'!$A$7:$I$300,8,0)),"ND")</f>
      </c>
      <c r="Z978" s="161" t="str">
        <f>IFERROR(IF($E978="","",IF($Y978&gt;$E978,($E978/$Y978)-1,"")),"")</f>
      </c>
      <c r="AA978" s="159" t="str">
        <f t="shared" si="253"/>
        <v/>
      </c>
      <c r="AB978" s="160" t="str">
        <f>IFERROR(IF($F978="","",VLOOKUP($F978,'Data Mercado'!$A$7:$I$300,9,0)),"ND")</f>
      </c>
      <c r="AC978" s="161" t="str">
        <f>IFERROR(IF($E978="","",IF($AB978&gt;$E978,($E978/$AB978)-1,"")),"")</f>
      </c>
      <c r="AD978" s="159" t="str">
        <f t="shared" si="255"/>
        <v/>
      </c>
    </row>
    <row r="979" spans="1:30" s="162" customFormat="1" ht="19" customHeight="1">
      <c r="A979" s="164"/>
      <c r="B979" s="165"/>
      <c r="C979" s="143"/>
      <c r="D979" s="143"/>
      <c r="E979" s="196"/>
      <c r="F979" s="160"/>
      <c r="G979" s="160" t="str">
        <f>IFERROR(IF($F979="","",VLOOKUP($F979,'Data Mercado'!$A$7:$I$300,2,0)),"ND")</f>
      </c>
      <c r="H979" s="161" t="str">
        <f>IFERROR(IF($E979="","",IF($G979&gt;$E979,($E979/$G979)-1,"")),"")</f>
      </c>
      <c r="I979" s="159" t="str">
        <f t="shared" si="241"/>
        <v/>
      </c>
      <c r="J979" s="160" t="str">
        <f>IFERROR(IF($F979="","",VLOOKUP($F979,'Data Mercado'!$A$7:$I$300,3,0)),"ND")</f>
      </c>
      <c r="K979" s="161" t="str">
        <f>IFERROR(IF($E979="","",IF($J979&gt;$E979,($E979/$J979)-1,"")),"")</f>
      </c>
      <c r="L979" s="159" t="str">
        <f t="shared" si="243"/>
        <v/>
      </c>
      <c r="M979" s="160" t="str">
        <f>IFERROR(IF($F979="","",VLOOKUP($F979,'Data Mercado'!$A$7:$I$300,4,0)),"ND")</f>
      </c>
      <c r="N979" s="161" t="str">
        <f>IFERROR(IF($E979="","",IF($M979&gt;$E979,($E979/$M979)-1,"")),"")</f>
      </c>
      <c r="O979" s="159" t="str">
        <f t="shared" si="245"/>
        <v/>
      </c>
      <c r="P979" s="160" t="str">
        <f>IFERROR(IF($F979="","",VLOOKUP($F979,'Data Mercado'!$A$7:$I$300,5,0)),"ND")</f>
      </c>
      <c r="Q979" s="161" t="str">
        <f>IFERROR(IF($E979="","",IF($P979&gt;$E979,($E979/$P979)-1,"")),"")</f>
      </c>
      <c r="R979" s="159" t="str">
        <f t="shared" si="247"/>
        <v/>
      </c>
      <c r="S979" s="160" t="str">
        <f>IFERROR(IF($F979="","",VLOOKUP($F979,'Data Mercado'!$A$7:$I$300,6,0)),"ND")</f>
      </c>
      <c r="T979" s="161" t="str">
        <f>IFERROR(IF($E979="","",IF($S979&gt;$E979,($E979/$S979)-1,"")),"")</f>
      </c>
      <c r="U979" s="159" t="str">
        <f t="shared" si="249"/>
        <v/>
      </c>
      <c r="V979" s="160" t="str">
        <f>IFERROR(IF($F979="","",VLOOKUP($F979,'Data Mercado'!$A$7:$I$300,7,0)),"ND")</f>
      </c>
      <c r="W979" s="161" t="str">
        <f>IFERROR(IF($E979="","",IF($V979&gt;$E979,($E979/$V979)-1,"")),"")</f>
      </c>
      <c r="X979" s="159" t="str">
        <f t="shared" si="251"/>
        <v/>
      </c>
      <c r="Y979" s="160" t="str">
        <f>IFERROR(IF($F979="","",VLOOKUP($F979,'Data Mercado'!$A$7:$I$300,8,0)),"ND")</f>
      </c>
      <c r="Z979" s="161" t="str">
        <f>IFERROR(IF($E979="","",IF($Y979&gt;$E979,($E979/$Y979)-1,"")),"")</f>
      </c>
      <c r="AA979" s="159" t="str">
        <f t="shared" si="253"/>
        <v/>
      </c>
      <c r="AB979" s="160" t="str">
        <f>IFERROR(IF($F979="","",VLOOKUP($F979,'Data Mercado'!$A$7:$I$300,9,0)),"ND")</f>
      </c>
      <c r="AC979" s="161" t="str">
        <f>IFERROR(IF($E979="","",IF($AB979&gt;$E979,($E979/$AB979)-1,"")),"")</f>
      </c>
      <c r="AD979" s="159" t="str">
        <f t="shared" si="255"/>
        <v/>
      </c>
    </row>
    <row r="980" spans="1:30" s="162" customFormat="1" ht="19" customHeight="1">
      <c r="A980" s="164"/>
      <c r="B980" s="165"/>
      <c r="C980" s="143"/>
      <c r="D980" s="143"/>
      <c r="E980" s="196"/>
      <c r="F980" s="160"/>
      <c r="G980" s="160" t="str">
        <f>IFERROR(IF($F980="","",VLOOKUP($F980,'Data Mercado'!$A$7:$I$300,2,0)),"ND")</f>
      </c>
      <c r="H980" s="161" t="str">
        <f>IFERROR(IF($E980="","",IF($G980&gt;$E980,($E980/$G980)-1,"")),"")</f>
      </c>
      <c r="I980" s="159" t="str">
        <f t="shared" si="241"/>
        <v/>
      </c>
      <c r="J980" s="160" t="str">
        <f>IFERROR(IF($F980="","",VLOOKUP($F980,'Data Mercado'!$A$7:$I$300,3,0)),"ND")</f>
      </c>
      <c r="K980" s="161" t="str">
        <f>IFERROR(IF($E980="","",IF($J980&gt;$E980,($E980/$J980)-1,"")),"")</f>
      </c>
      <c r="L980" s="159" t="str">
        <f t="shared" si="243"/>
        <v/>
      </c>
      <c r="M980" s="160" t="str">
        <f>IFERROR(IF($F980="","",VLOOKUP($F980,'Data Mercado'!$A$7:$I$300,4,0)),"ND")</f>
      </c>
      <c r="N980" s="161" t="str">
        <f>IFERROR(IF($E980="","",IF($M980&gt;$E980,($E980/$M980)-1,"")),"")</f>
      </c>
      <c r="O980" s="159" t="str">
        <f t="shared" si="245"/>
        <v/>
      </c>
      <c r="P980" s="160" t="str">
        <f>IFERROR(IF($F980="","",VLOOKUP($F980,'Data Mercado'!$A$7:$I$300,5,0)),"ND")</f>
      </c>
      <c r="Q980" s="161" t="str">
        <f>IFERROR(IF($E980="","",IF($P980&gt;$E980,($E980/$P980)-1,"")),"")</f>
      </c>
      <c r="R980" s="159" t="str">
        <f t="shared" si="247"/>
        <v/>
      </c>
      <c r="S980" s="160" t="str">
        <f>IFERROR(IF($F980="","",VLOOKUP($F980,'Data Mercado'!$A$7:$I$300,6,0)),"ND")</f>
      </c>
      <c r="T980" s="161" t="str">
        <f>IFERROR(IF($E980="","",IF($S980&gt;$E980,($E980/$S980)-1,"")),"")</f>
      </c>
      <c r="U980" s="159" t="str">
        <f t="shared" si="249"/>
        <v/>
      </c>
      <c r="V980" s="160" t="str">
        <f>IFERROR(IF($F980="","",VLOOKUP($F980,'Data Mercado'!$A$7:$I$300,7,0)),"ND")</f>
      </c>
      <c r="W980" s="161" t="str">
        <f>IFERROR(IF($E980="","",IF($V980&gt;$E980,($E980/$V980)-1,"")),"")</f>
      </c>
      <c r="X980" s="159" t="str">
        <f t="shared" si="251"/>
        <v/>
      </c>
      <c r="Y980" s="160" t="str">
        <f>IFERROR(IF($F980="","",VLOOKUP($F980,'Data Mercado'!$A$7:$I$300,8,0)),"ND")</f>
      </c>
      <c r="Z980" s="161" t="str">
        <f>IFERROR(IF($E980="","",IF($Y980&gt;$E980,($E980/$Y980)-1,"")),"")</f>
      </c>
      <c r="AA980" s="159" t="str">
        <f t="shared" si="253"/>
        <v/>
      </c>
      <c r="AB980" s="160" t="str">
        <f>IFERROR(IF($F980="","",VLOOKUP($F980,'Data Mercado'!$A$7:$I$300,9,0)),"ND")</f>
      </c>
      <c r="AC980" s="161" t="str">
        <f>IFERROR(IF($E980="","",IF($AB980&gt;$E980,($E980/$AB980)-1,"")),"")</f>
      </c>
      <c r="AD980" s="159" t="str">
        <f t="shared" si="255"/>
        <v/>
      </c>
    </row>
    <row r="981" spans="1:30" s="162" customFormat="1" ht="19" customHeight="1">
      <c r="A981" s="164"/>
      <c r="B981" s="165"/>
      <c r="C981" s="143"/>
      <c r="D981" s="143"/>
      <c r="E981" s="196"/>
      <c r="F981" s="160"/>
      <c r="G981" s="160" t="str">
        <f>IFERROR(IF($F981="","",VLOOKUP($F981,'Data Mercado'!$A$7:$I$300,2,0)),"ND")</f>
      </c>
      <c r="H981" s="161" t="str">
        <f>IFERROR(IF($E981="","",IF($G981&gt;$E981,($E981/$G981)-1,"")),"")</f>
      </c>
      <c r="I981" s="159" t="str">
        <f t="shared" si="241"/>
        <v/>
      </c>
      <c r="J981" s="160" t="str">
        <f>IFERROR(IF($F981="","",VLOOKUP($F981,'Data Mercado'!$A$7:$I$300,3,0)),"ND")</f>
      </c>
      <c r="K981" s="161" t="str">
        <f>IFERROR(IF($E981="","",IF($J981&gt;$E981,($E981/$J981)-1,"")),"")</f>
      </c>
      <c r="L981" s="159" t="str">
        <f t="shared" si="243"/>
        <v/>
      </c>
      <c r="M981" s="160" t="str">
        <f>IFERROR(IF($F981="","",VLOOKUP($F981,'Data Mercado'!$A$7:$I$300,4,0)),"ND")</f>
      </c>
      <c r="N981" s="161" t="str">
        <f>IFERROR(IF($E981="","",IF($M981&gt;$E981,($E981/$M981)-1,"")),"")</f>
      </c>
      <c r="O981" s="159" t="str">
        <f t="shared" si="245"/>
        <v/>
      </c>
      <c r="P981" s="160" t="str">
        <f>IFERROR(IF($F981="","",VLOOKUP($F981,'Data Mercado'!$A$7:$I$300,5,0)),"ND")</f>
      </c>
      <c r="Q981" s="161" t="str">
        <f>IFERROR(IF($E981="","",IF($P981&gt;$E981,($E981/$P981)-1,"")),"")</f>
      </c>
      <c r="R981" s="159" t="str">
        <f t="shared" si="247"/>
        <v/>
      </c>
      <c r="S981" s="160" t="str">
        <f>IFERROR(IF($F981="","",VLOOKUP($F981,'Data Mercado'!$A$7:$I$300,6,0)),"ND")</f>
      </c>
      <c r="T981" s="161" t="str">
        <f>IFERROR(IF($E981="","",IF($S981&gt;$E981,($E981/$S981)-1,"")),"")</f>
      </c>
      <c r="U981" s="159" t="str">
        <f t="shared" si="249"/>
        <v/>
      </c>
      <c r="V981" s="160" t="str">
        <f>IFERROR(IF($F981="","",VLOOKUP($F981,'Data Mercado'!$A$7:$I$300,7,0)),"ND")</f>
      </c>
      <c r="W981" s="161" t="str">
        <f>IFERROR(IF($E981="","",IF($V981&gt;$E981,($E981/$V981)-1,"")),"")</f>
      </c>
      <c r="X981" s="159" t="str">
        <f t="shared" si="251"/>
        <v/>
      </c>
      <c r="Y981" s="160" t="str">
        <f>IFERROR(IF($F981="","",VLOOKUP($F981,'Data Mercado'!$A$7:$I$300,8,0)),"ND")</f>
      </c>
      <c r="Z981" s="161" t="str">
        <f>IFERROR(IF($E981="","",IF($Y981&gt;$E981,($E981/$Y981)-1,"")),"")</f>
      </c>
      <c r="AA981" s="159" t="str">
        <f t="shared" si="253"/>
        <v/>
      </c>
      <c r="AB981" s="160" t="str">
        <f>IFERROR(IF($F981="","",VLOOKUP($F981,'Data Mercado'!$A$7:$I$300,9,0)),"ND")</f>
      </c>
      <c r="AC981" s="161" t="str">
        <f>IFERROR(IF($E981="","",IF($AB981&gt;$E981,($E981/$AB981)-1,"")),"")</f>
      </c>
      <c r="AD981" s="159" t="str">
        <f t="shared" si="255"/>
        <v/>
      </c>
    </row>
    <row r="982" spans="1:30" s="162" customFormat="1" ht="19" customHeight="1">
      <c r="A982" s="164"/>
      <c r="B982" s="165"/>
      <c r="C982" s="143"/>
      <c r="D982" s="143"/>
      <c r="E982" s="196"/>
      <c r="F982" s="160"/>
      <c r="G982" s="160" t="str">
        <f>IFERROR(IF($F982="","",VLOOKUP($F982,'Data Mercado'!$A$7:$I$300,2,0)),"ND")</f>
      </c>
      <c r="H982" s="161" t="str">
        <f>IFERROR(IF($E982="","",IF($G982&gt;$E982,($E982/$G982)-1,"")),"")</f>
      </c>
      <c r="I982" s="159" t="str">
        <f t="shared" si="241"/>
        <v/>
      </c>
      <c r="J982" s="160" t="str">
        <f>IFERROR(IF($F982="","",VLOOKUP($F982,'Data Mercado'!$A$7:$I$300,3,0)),"ND")</f>
      </c>
      <c r="K982" s="161" t="str">
        <f>IFERROR(IF($E982="","",IF($J982&gt;$E982,($E982/$J982)-1,"")),"")</f>
      </c>
      <c r="L982" s="159" t="str">
        <f t="shared" si="243"/>
        <v/>
      </c>
      <c r="M982" s="160" t="str">
        <f>IFERROR(IF($F982="","",VLOOKUP($F982,'Data Mercado'!$A$7:$I$300,4,0)),"ND")</f>
      </c>
      <c r="N982" s="161" t="str">
        <f>IFERROR(IF($E982="","",IF($M982&gt;$E982,($E982/$M982)-1,"")),"")</f>
      </c>
      <c r="O982" s="159" t="str">
        <f t="shared" si="245"/>
        <v/>
      </c>
      <c r="P982" s="160" t="str">
        <f>IFERROR(IF($F982="","",VLOOKUP($F982,'Data Mercado'!$A$7:$I$300,5,0)),"ND")</f>
      </c>
      <c r="Q982" s="161" t="str">
        <f>IFERROR(IF($E982="","",IF($P982&gt;$E982,($E982/$P982)-1,"")),"")</f>
      </c>
      <c r="R982" s="159" t="str">
        <f t="shared" si="247"/>
        <v/>
      </c>
      <c r="S982" s="160" t="str">
        <f>IFERROR(IF($F982="","",VLOOKUP($F982,'Data Mercado'!$A$7:$I$300,6,0)),"ND")</f>
      </c>
      <c r="T982" s="161" t="str">
        <f>IFERROR(IF($E982="","",IF($S982&gt;$E982,($E982/$S982)-1,"")),"")</f>
      </c>
      <c r="U982" s="159" t="str">
        <f t="shared" si="249"/>
        <v/>
      </c>
      <c r="V982" s="160" t="str">
        <f>IFERROR(IF($F982="","",VLOOKUP($F982,'Data Mercado'!$A$7:$I$300,7,0)),"ND")</f>
      </c>
      <c r="W982" s="161" t="str">
        <f>IFERROR(IF($E982="","",IF($V982&gt;$E982,($E982/$V982)-1,"")),"")</f>
      </c>
      <c r="X982" s="159" t="str">
        <f t="shared" si="251"/>
        <v/>
      </c>
      <c r="Y982" s="160" t="str">
        <f>IFERROR(IF($F982="","",VLOOKUP($F982,'Data Mercado'!$A$7:$I$300,8,0)),"ND")</f>
      </c>
      <c r="Z982" s="161" t="str">
        <f>IFERROR(IF($E982="","",IF($Y982&gt;$E982,($E982/$Y982)-1,"")),"")</f>
      </c>
      <c r="AA982" s="159" t="str">
        <f t="shared" si="253"/>
        <v/>
      </c>
      <c r="AB982" s="160" t="str">
        <f>IFERROR(IF($F982="","",VLOOKUP($F982,'Data Mercado'!$A$7:$I$300,9,0)),"ND")</f>
      </c>
      <c r="AC982" s="161" t="str">
        <f>IFERROR(IF($E982="","",IF($AB982&gt;$E982,($E982/$AB982)-1,"")),"")</f>
      </c>
      <c r="AD982" s="159" t="str">
        <f t="shared" si="255"/>
        <v/>
      </c>
    </row>
    <row r="983" spans="1:30" s="162" customFormat="1" ht="19" customHeight="1">
      <c r="A983" s="164"/>
      <c r="B983" s="165"/>
      <c r="C983" s="143"/>
      <c r="D983" s="143"/>
      <c r="E983" s="196"/>
      <c r="F983" s="160"/>
      <c r="G983" s="160" t="str">
        <f>IFERROR(IF($F983="","",VLOOKUP($F983,'Data Mercado'!$A$7:$I$300,2,0)),"ND")</f>
      </c>
      <c r="H983" s="161" t="str">
        <f>IFERROR(IF($E983="","",IF($G983&gt;$E983,($E983/$G983)-1,"")),"")</f>
      </c>
      <c r="I983" s="159" t="str">
        <f t="shared" si="241"/>
        <v/>
      </c>
      <c r="J983" s="160" t="str">
        <f>IFERROR(IF($F983="","",VLOOKUP($F983,'Data Mercado'!$A$7:$I$300,3,0)),"ND")</f>
      </c>
      <c r="K983" s="161" t="str">
        <f>IFERROR(IF($E983="","",IF($J983&gt;$E983,($E983/$J983)-1,"")),"")</f>
      </c>
      <c r="L983" s="159" t="str">
        <f t="shared" si="243"/>
        <v/>
      </c>
      <c r="M983" s="160" t="str">
        <f>IFERROR(IF($F983="","",VLOOKUP($F983,'Data Mercado'!$A$7:$I$300,4,0)),"ND")</f>
      </c>
      <c r="N983" s="161" t="str">
        <f>IFERROR(IF($E983="","",IF($M983&gt;$E983,($E983/$M983)-1,"")),"")</f>
      </c>
      <c r="O983" s="159" t="str">
        <f t="shared" si="245"/>
        <v/>
      </c>
      <c r="P983" s="160" t="str">
        <f>IFERROR(IF($F983="","",VLOOKUP($F983,'Data Mercado'!$A$7:$I$300,5,0)),"ND")</f>
      </c>
      <c r="Q983" s="161" t="str">
        <f>IFERROR(IF($E983="","",IF($P983&gt;$E983,($E983/$P983)-1,"")),"")</f>
      </c>
      <c r="R983" s="159" t="str">
        <f t="shared" si="247"/>
        <v/>
      </c>
      <c r="S983" s="160" t="str">
        <f>IFERROR(IF($F983="","",VLOOKUP($F983,'Data Mercado'!$A$7:$I$300,6,0)),"ND")</f>
      </c>
      <c r="T983" s="161" t="str">
        <f>IFERROR(IF($E983="","",IF($S983&gt;$E983,($E983/$S983)-1,"")),"")</f>
      </c>
      <c r="U983" s="159" t="str">
        <f t="shared" si="249"/>
        <v/>
      </c>
      <c r="V983" s="160" t="str">
        <f>IFERROR(IF($F983="","",VLOOKUP($F983,'Data Mercado'!$A$7:$I$300,7,0)),"ND")</f>
      </c>
      <c r="W983" s="161" t="str">
        <f>IFERROR(IF($E983="","",IF($V983&gt;$E983,($E983/$V983)-1,"")),"")</f>
      </c>
      <c r="X983" s="159" t="str">
        <f t="shared" si="251"/>
        <v/>
      </c>
      <c r="Y983" s="160" t="str">
        <f>IFERROR(IF($F983="","",VLOOKUP($F983,'Data Mercado'!$A$7:$I$300,8,0)),"ND")</f>
      </c>
      <c r="Z983" s="161" t="str">
        <f>IFERROR(IF($E983="","",IF($Y983&gt;$E983,($E983/$Y983)-1,"")),"")</f>
      </c>
      <c r="AA983" s="159" t="str">
        <f t="shared" si="253"/>
        <v/>
      </c>
      <c r="AB983" s="160" t="str">
        <f>IFERROR(IF($F983="","",VLOOKUP($F983,'Data Mercado'!$A$7:$I$300,9,0)),"ND")</f>
      </c>
      <c r="AC983" s="161" t="str">
        <f>IFERROR(IF($E983="","",IF($AB983&gt;$E983,($E983/$AB983)-1,"")),"")</f>
      </c>
      <c r="AD983" s="159" t="str">
        <f t="shared" si="255"/>
        <v/>
      </c>
    </row>
    <row r="984" spans="1:30" s="162" customFormat="1" ht="19" customHeight="1">
      <c r="A984" s="164"/>
      <c r="B984" s="165"/>
      <c r="C984" s="143"/>
      <c r="D984" s="143"/>
      <c r="E984" s="196"/>
      <c r="F984" s="160"/>
      <c r="G984" s="160" t="str">
        <f>IFERROR(IF($F984="","",VLOOKUP($F984,'Data Mercado'!$A$7:$I$300,2,0)),"ND")</f>
      </c>
      <c r="H984" s="161" t="str">
        <f>IFERROR(IF($E984="","",IF($G984&gt;$E984,($E984/$G984)-1,"")),"")</f>
      </c>
      <c r="I984" s="159" t="str">
        <f t="shared" si="241"/>
        <v/>
      </c>
      <c r="J984" s="160" t="str">
        <f>IFERROR(IF($F984="","",VLOOKUP($F984,'Data Mercado'!$A$7:$I$300,3,0)),"ND")</f>
      </c>
      <c r="K984" s="161" t="str">
        <f>IFERROR(IF($E984="","",IF($J984&gt;$E984,($E984/$J984)-1,"")),"")</f>
      </c>
      <c r="L984" s="159" t="str">
        <f t="shared" si="243"/>
        <v/>
      </c>
      <c r="M984" s="160" t="str">
        <f>IFERROR(IF($F984="","",VLOOKUP($F984,'Data Mercado'!$A$7:$I$300,4,0)),"ND")</f>
      </c>
      <c r="N984" s="161" t="str">
        <f>IFERROR(IF($E984="","",IF($M984&gt;$E984,($E984/$M984)-1,"")),"")</f>
      </c>
      <c r="O984" s="159" t="str">
        <f t="shared" si="245"/>
        <v/>
      </c>
      <c r="P984" s="160" t="str">
        <f>IFERROR(IF($F984="","",VLOOKUP($F984,'Data Mercado'!$A$7:$I$300,5,0)),"ND")</f>
      </c>
      <c r="Q984" s="161" t="str">
        <f>IFERROR(IF($E984="","",IF($P984&gt;$E984,($E984/$P984)-1,"")),"")</f>
      </c>
      <c r="R984" s="159" t="str">
        <f t="shared" si="247"/>
        <v/>
      </c>
      <c r="S984" s="160" t="str">
        <f>IFERROR(IF($F984="","",VLOOKUP($F984,'Data Mercado'!$A$7:$I$300,6,0)),"ND")</f>
      </c>
      <c r="T984" s="161" t="str">
        <f>IFERROR(IF($E984="","",IF($S984&gt;$E984,($E984/$S984)-1,"")),"")</f>
      </c>
      <c r="U984" s="159" t="str">
        <f t="shared" si="249"/>
        <v/>
      </c>
      <c r="V984" s="160" t="str">
        <f>IFERROR(IF($F984="","",VLOOKUP($F984,'Data Mercado'!$A$7:$I$300,7,0)),"ND")</f>
      </c>
      <c r="W984" s="161" t="str">
        <f>IFERROR(IF($E984="","",IF($V984&gt;$E984,($E984/$V984)-1,"")),"")</f>
      </c>
      <c r="X984" s="159" t="str">
        <f t="shared" si="251"/>
        <v/>
      </c>
      <c r="Y984" s="160" t="str">
        <f>IFERROR(IF($F984="","",VLOOKUP($F984,'Data Mercado'!$A$7:$I$300,8,0)),"ND")</f>
      </c>
      <c r="Z984" s="161" t="str">
        <f>IFERROR(IF($E984="","",IF($Y984&gt;$E984,($E984/$Y984)-1,"")),"")</f>
      </c>
      <c r="AA984" s="159" t="str">
        <f t="shared" si="253"/>
        <v/>
      </c>
      <c r="AB984" s="160" t="str">
        <f>IFERROR(IF($F984="","",VLOOKUP($F984,'Data Mercado'!$A$7:$I$300,9,0)),"ND")</f>
      </c>
      <c r="AC984" s="161" t="str">
        <f>IFERROR(IF($E984="","",IF($AB984&gt;$E984,($E984/$AB984)-1,"")),"")</f>
      </c>
      <c r="AD984" s="159" t="str">
        <f t="shared" si="255"/>
        <v/>
      </c>
    </row>
    <row r="985" spans="1:30" s="162" customFormat="1" ht="19" customHeight="1">
      <c r="A985" s="164"/>
      <c r="B985" s="165"/>
      <c r="C985" s="143"/>
      <c r="D985" s="143"/>
      <c r="E985" s="196"/>
      <c r="F985" s="160"/>
      <c r="G985" s="160" t="str">
        <f>IFERROR(IF($F985="","",VLOOKUP($F985,'Data Mercado'!$A$7:$I$300,2,0)),"ND")</f>
      </c>
      <c r="H985" s="161" t="str">
        <f>IFERROR(IF($E985="","",IF($G985&gt;$E985,($E985/$G985)-1,"")),"")</f>
      </c>
      <c r="I985" s="159" t="str">
        <f t="shared" si="241"/>
        <v/>
      </c>
      <c r="J985" s="160" t="str">
        <f>IFERROR(IF($F985="","",VLOOKUP($F985,'Data Mercado'!$A$7:$I$300,3,0)),"ND")</f>
      </c>
      <c r="K985" s="161" t="str">
        <f>IFERROR(IF($E985="","",IF($J985&gt;$E985,($E985/$J985)-1,"")),"")</f>
      </c>
      <c r="L985" s="159" t="str">
        <f t="shared" si="243"/>
        <v/>
      </c>
      <c r="M985" s="160" t="str">
        <f>IFERROR(IF($F985="","",VLOOKUP($F985,'Data Mercado'!$A$7:$I$300,4,0)),"ND")</f>
      </c>
      <c r="N985" s="161" t="str">
        <f>IFERROR(IF($E985="","",IF($M985&gt;$E985,($E985/$M985)-1,"")),"")</f>
      </c>
      <c r="O985" s="159" t="str">
        <f t="shared" si="245"/>
        <v/>
      </c>
      <c r="P985" s="160" t="str">
        <f>IFERROR(IF($F985="","",VLOOKUP($F985,'Data Mercado'!$A$7:$I$300,5,0)),"ND")</f>
      </c>
      <c r="Q985" s="161" t="str">
        <f>IFERROR(IF($E985="","",IF($P985&gt;$E985,($E985/$P985)-1,"")),"")</f>
      </c>
      <c r="R985" s="159" t="str">
        <f t="shared" si="247"/>
        <v/>
      </c>
      <c r="S985" s="160" t="str">
        <f>IFERROR(IF($F985="","",VLOOKUP($F985,'Data Mercado'!$A$7:$I$300,6,0)),"ND")</f>
      </c>
      <c r="T985" s="161" t="str">
        <f>IFERROR(IF($E985="","",IF($S985&gt;$E985,($E985/$S985)-1,"")),"")</f>
      </c>
      <c r="U985" s="159" t="str">
        <f t="shared" si="249"/>
        <v/>
      </c>
      <c r="V985" s="160" t="str">
        <f>IFERROR(IF($F985="","",VLOOKUP($F985,'Data Mercado'!$A$7:$I$300,7,0)),"ND")</f>
      </c>
      <c r="W985" s="161" t="str">
        <f>IFERROR(IF($E985="","",IF($V985&gt;$E985,($E985/$V985)-1,"")),"")</f>
      </c>
      <c r="X985" s="159" t="str">
        <f t="shared" si="251"/>
        <v/>
      </c>
      <c r="Y985" s="160" t="str">
        <f>IFERROR(IF($F985="","",VLOOKUP($F985,'Data Mercado'!$A$7:$I$300,8,0)),"ND")</f>
      </c>
      <c r="Z985" s="161" t="str">
        <f>IFERROR(IF($E985="","",IF($Y985&gt;$E985,($E985/$Y985)-1,"")),"")</f>
      </c>
      <c r="AA985" s="159" t="str">
        <f t="shared" si="253"/>
        <v/>
      </c>
      <c r="AB985" s="160" t="str">
        <f>IFERROR(IF($F985="","",VLOOKUP($F985,'Data Mercado'!$A$7:$I$300,9,0)),"ND")</f>
      </c>
      <c r="AC985" s="161" t="str">
        <f>IFERROR(IF($E985="","",IF($AB985&gt;$E985,($E985/$AB985)-1,"")),"")</f>
      </c>
      <c r="AD985" s="159" t="str">
        <f t="shared" si="255"/>
        <v/>
      </c>
    </row>
    <row r="986" spans="1:30" s="162" customFormat="1" ht="19" customHeight="1">
      <c r="A986" s="164"/>
      <c r="B986" s="165"/>
      <c r="C986" s="143"/>
      <c r="D986" s="143"/>
      <c r="E986" s="196"/>
      <c r="F986" s="160"/>
      <c r="G986" s="160" t="str">
        <f>IFERROR(IF($F986="","",VLOOKUP($F986,'Data Mercado'!$A$7:$I$300,2,0)),"ND")</f>
      </c>
      <c r="H986" s="161" t="str">
        <f>IFERROR(IF($E986="","",IF($G986&gt;$E986,($E986/$G986)-1,"")),"")</f>
      </c>
      <c r="I986" s="159" t="str">
        <f t="shared" si="241"/>
        <v/>
      </c>
      <c r="J986" s="160" t="str">
        <f>IFERROR(IF($F986="","",VLOOKUP($F986,'Data Mercado'!$A$7:$I$300,3,0)),"ND")</f>
      </c>
      <c r="K986" s="161" t="str">
        <f>IFERROR(IF($E986="","",IF($J986&gt;$E986,($E986/$J986)-1,"")),"")</f>
      </c>
      <c r="L986" s="159" t="str">
        <f t="shared" si="243"/>
        <v/>
      </c>
      <c r="M986" s="160" t="str">
        <f>IFERROR(IF($F986="","",VLOOKUP($F986,'Data Mercado'!$A$7:$I$300,4,0)),"ND")</f>
      </c>
      <c r="N986" s="161" t="str">
        <f>IFERROR(IF($E986="","",IF($M986&gt;$E986,($E986/$M986)-1,"")),"")</f>
      </c>
      <c r="O986" s="159" t="str">
        <f t="shared" si="245"/>
        <v/>
      </c>
      <c r="P986" s="160" t="str">
        <f>IFERROR(IF($F986="","",VLOOKUP($F986,'Data Mercado'!$A$7:$I$300,5,0)),"ND")</f>
      </c>
      <c r="Q986" s="161" t="str">
        <f>IFERROR(IF($E986="","",IF($P986&gt;$E986,($E986/$P986)-1,"")),"")</f>
      </c>
      <c r="R986" s="159" t="str">
        <f t="shared" si="247"/>
        <v/>
      </c>
      <c r="S986" s="160" t="str">
        <f>IFERROR(IF($F986="","",VLOOKUP($F986,'Data Mercado'!$A$7:$I$300,6,0)),"ND")</f>
      </c>
      <c r="T986" s="161" t="str">
        <f>IFERROR(IF($E986="","",IF($S986&gt;$E986,($E986/$S986)-1,"")),"")</f>
      </c>
      <c r="U986" s="159" t="str">
        <f t="shared" si="249"/>
        <v/>
      </c>
      <c r="V986" s="160" t="str">
        <f>IFERROR(IF($F986="","",VLOOKUP($F986,'Data Mercado'!$A$7:$I$300,7,0)),"ND")</f>
      </c>
      <c r="W986" s="161" t="str">
        <f>IFERROR(IF($E986="","",IF($V986&gt;$E986,($E986/$V986)-1,"")),"")</f>
      </c>
      <c r="X986" s="159" t="str">
        <f t="shared" si="251"/>
        <v/>
      </c>
      <c r="Y986" s="160" t="str">
        <f>IFERROR(IF($F986="","",VLOOKUP($F986,'Data Mercado'!$A$7:$I$300,8,0)),"ND")</f>
      </c>
      <c r="Z986" s="161" t="str">
        <f>IFERROR(IF($E986="","",IF($Y986&gt;$E986,($E986/$Y986)-1,"")),"")</f>
      </c>
      <c r="AA986" s="159" t="str">
        <f t="shared" si="253"/>
        <v/>
      </c>
      <c r="AB986" s="160" t="str">
        <f>IFERROR(IF($F986="","",VLOOKUP($F986,'Data Mercado'!$A$7:$I$300,9,0)),"ND")</f>
      </c>
      <c r="AC986" s="161" t="str">
        <f>IFERROR(IF($E986="","",IF($AB986&gt;$E986,($E986/$AB986)-1,"")),"")</f>
      </c>
      <c r="AD986" s="159" t="str">
        <f t="shared" si="255"/>
        <v/>
      </c>
    </row>
    <row r="987" spans="1:30" s="162" customFormat="1" ht="19" customHeight="1">
      <c r="A987" s="164"/>
      <c r="B987" s="165"/>
      <c r="C987" s="143"/>
      <c r="D987" s="143"/>
      <c r="E987" s="196"/>
      <c r="F987" s="160"/>
      <c r="G987" s="160" t="str">
        <f>IFERROR(IF($F987="","",VLOOKUP($F987,'Data Mercado'!$A$7:$I$300,2,0)),"ND")</f>
      </c>
      <c r="H987" s="161" t="str">
        <f>IFERROR(IF($E987="","",IF($G987&gt;$E987,($E987/$G987)-1,"")),"")</f>
      </c>
      <c r="I987" s="159" t="str">
        <f t="shared" si="241"/>
        <v/>
      </c>
      <c r="J987" s="160" t="str">
        <f>IFERROR(IF($F987="","",VLOOKUP($F987,'Data Mercado'!$A$7:$I$300,3,0)),"ND")</f>
      </c>
      <c r="K987" s="161" t="str">
        <f>IFERROR(IF($E987="","",IF($J987&gt;$E987,($E987/$J987)-1,"")),"")</f>
      </c>
      <c r="L987" s="159" t="str">
        <f t="shared" si="243"/>
        <v/>
      </c>
      <c r="M987" s="160" t="str">
        <f>IFERROR(IF($F987="","",VLOOKUP($F987,'Data Mercado'!$A$7:$I$300,4,0)),"ND")</f>
      </c>
      <c r="N987" s="161" t="str">
        <f>IFERROR(IF($E987="","",IF($M987&gt;$E987,($E987/$M987)-1,"")),"")</f>
      </c>
      <c r="O987" s="159" t="str">
        <f t="shared" si="245"/>
        <v/>
      </c>
      <c r="P987" s="160" t="str">
        <f>IFERROR(IF($F987="","",VLOOKUP($F987,'Data Mercado'!$A$7:$I$300,5,0)),"ND")</f>
      </c>
      <c r="Q987" s="161" t="str">
        <f>IFERROR(IF($E987="","",IF($P987&gt;$E987,($E987/$P987)-1,"")),"")</f>
      </c>
      <c r="R987" s="159" t="str">
        <f t="shared" si="247"/>
        <v/>
      </c>
      <c r="S987" s="160" t="str">
        <f>IFERROR(IF($F987="","",VLOOKUP($F987,'Data Mercado'!$A$7:$I$300,6,0)),"ND")</f>
      </c>
      <c r="T987" s="161" t="str">
        <f>IFERROR(IF($E987="","",IF($S987&gt;$E987,($E987/$S987)-1,"")),"")</f>
      </c>
      <c r="U987" s="159" t="str">
        <f t="shared" si="249"/>
        <v/>
      </c>
      <c r="V987" s="160" t="str">
        <f>IFERROR(IF($F987="","",VLOOKUP($F987,'Data Mercado'!$A$7:$I$300,7,0)),"ND")</f>
      </c>
      <c r="W987" s="161" t="str">
        <f>IFERROR(IF($E987="","",IF($V987&gt;$E987,($E987/$V987)-1,"")),"")</f>
      </c>
      <c r="X987" s="159" t="str">
        <f t="shared" si="251"/>
        <v/>
      </c>
      <c r="Y987" s="160" t="str">
        <f>IFERROR(IF($F987="","",VLOOKUP($F987,'Data Mercado'!$A$7:$I$300,8,0)),"ND")</f>
      </c>
      <c r="Z987" s="161" t="str">
        <f>IFERROR(IF($E987="","",IF($Y987&gt;$E987,($E987/$Y987)-1,"")),"")</f>
      </c>
      <c r="AA987" s="159" t="str">
        <f t="shared" si="253"/>
        <v/>
      </c>
      <c r="AB987" s="160" t="str">
        <f>IFERROR(IF($F987="","",VLOOKUP($F987,'Data Mercado'!$A$7:$I$300,9,0)),"ND")</f>
      </c>
      <c r="AC987" s="161" t="str">
        <f>IFERROR(IF($E987="","",IF($AB987&gt;$E987,($E987/$AB987)-1,"")),"")</f>
      </c>
      <c r="AD987" s="159" t="str">
        <f t="shared" si="255"/>
        <v/>
      </c>
    </row>
    <row r="988" spans="1:30" s="162" customFormat="1" ht="19" customHeight="1">
      <c r="A988" s="164"/>
      <c r="B988" s="165"/>
      <c r="C988" s="143"/>
      <c r="D988" s="143"/>
      <c r="E988" s="196"/>
      <c r="F988" s="160"/>
      <c r="G988" s="160" t="str">
        <f>IFERROR(IF($F988="","",VLOOKUP($F988,'Data Mercado'!$A$7:$I$300,2,0)),"ND")</f>
      </c>
      <c r="H988" s="161" t="str">
        <f>IFERROR(IF($E988="","",IF($G988&gt;$E988,($E988/$G988)-1,"")),"")</f>
      </c>
      <c r="I988" s="159" t="str">
        <f t="shared" si="241"/>
        <v/>
      </c>
      <c r="J988" s="160" t="str">
        <f>IFERROR(IF($F988="","",VLOOKUP($F988,'Data Mercado'!$A$7:$I$300,3,0)),"ND")</f>
      </c>
      <c r="K988" s="161" t="str">
        <f>IFERROR(IF($E988="","",IF($J988&gt;$E988,($E988/$J988)-1,"")),"")</f>
      </c>
      <c r="L988" s="159" t="str">
        <f t="shared" si="243"/>
        <v/>
      </c>
      <c r="M988" s="160" t="str">
        <f>IFERROR(IF($F988="","",VLOOKUP($F988,'Data Mercado'!$A$7:$I$300,4,0)),"ND")</f>
      </c>
      <c r="N988" s="161" t="str">
        <f>IFERROR(IF($E988="","",IF($M988&gt;$E988,($E988/$M988)-1,"")),"")</f>
      </c>
      <c r="O988" s="159" t="str">
        <f t="shared" si="245"/>
        <v/>
      </c>
      <c r="P988" s="160" t="str">
        <f>IFERROR(IF($F988="","",VLOOKUP($F988,'Data Mercado'!$A$7:$I$300,5,0)),"ND")</f>
      </c>
      <c r="Q988" s="161" t="str">
        <f>IFERROR(IF($E988="","",IF($P988&gt;$E988,($E988/$P988)-1,"")),"")</f>
      </c>
      <c r="R988" s="159" t="str">
        <f t="shared" si="247"/>
        <v/>
      </c>
      <c r="S988" s="160" t="str">
        <f>IFERROR(IF($F988="","",VLOOKUP($F988,'Data Mercado'!$A$7:$I$300,6,0)),"ND")</f>
      </c>
      <c r="T988" s="161" t="str">
        <f>IFERROR(IF($E988="","",IF($S988&gt;$E988,($E988/$S988)-1,"")),"")</f>
      </c>
      <c r="U988" s="159" t="str">
        <f t="shared" si="249"/>
        <v/>
      </c>
      <c r="V988" s="160" t="str">
        <f>IFERROR(IF($F988="","",VLOOKUP($F988,'Data Mercado'!$A$7:$I$300,7,0)),"ND")</f>
      </c>
      <c r="W988" s="161" t="str">
        <f>IFERROR(IF($E988="","",IF($V988&gt;$E988,($E988/$V988)-1,"")),"")</f>
      </c>
      <c r="X988" s="159" t="str">
        <f t="shared" si="251"/>
        <v/>
      </c>
      <c r="Y988" s="160" t="str">
        <f>IFERROR(IF($F988="","",VLOOKUP($F988,'Data Mercado'!$A$7:$I$300,8,0)),"ND")</f>
      </c>
      <c r="Z988" s="161" t="str">
        <f>IFERROR(IF($E988="","",IF($Y988&gt;$E988,($E988/$Y988)-1,"")),"")</f>
      </c>
      <c r="AA988" s="159" t="str">
        <f t="shared" si="253"/>
        <v/>
      </c>
      <c r="AB988" s="160" t="str">
        <f>IFERROR(IF($F988="","",VLOOKUP($F988,'Data Mercado'!$A$7:$I$300,9,0)),"ND")</f>
      </c>
      <c r="AC988" s="161" t="str">
        <f>IFERROR(IF($E988="","",IF($AB988&gt;$E988,($E988/$AB988)-1,"")),"")</f>
      </c>
      <c r="AD988" s="159" t="str">
        <f t="shared" si="255"/>
        <v/>
      </c>
    </row>
    <row r="989" spans="1:30" s="162" customFormat="1" ht="19" customHeight="1">
      <c r="A989" s="164"/>
      <c r="B989" s="165"/>
      <c r="C989" s="143"/>
      <c r="D989" s="143"/>
      <c r="E989" s="196"/>
      <c r="F989" s="160"/>
      <c r="G989" s="160" t="str">
        <f>IFERROR(IF($F989="","",VLOOKUP($F989,'Data Mercado'!$A$7:$I$300,2,0)),"ND")</f>
      </c>
      <c r="H989" s="161" t="str">
        <f>IFERROR(IF($E989="","",IF($G989&gt;$E989,($E989/$G989)-1,"")),"")</f>
      </c>
      <c r="I989" s="159" t="str">
        <f t="shared" si="241"/>
        <v/>
      </c>
      <c r="J989" s="160" t="str">
        <f>IFERROR(IF($F989="","",VLOOKUP($F989,'Data Mercado'!$A$7:$I$300,3,0)),"ND")</f>
      </c>
      <c r="K989" s="161" t="str">
        <f>IFERROR(IF($E989="","",IF($J989&gt;$E989,($E989/$J989)-1,"")),"")</f>
      </c>
      <c r="L989" s="159" t="str">
        <f t="shared" si="243"/>
        <v/>
      </c>
      <c r="M989" s="160" t="str">
        <f>IFERROR(IF($F989="","",VLOOKUP($F989,'Data Mercado'!$A$7:$I$300,4,0)),"ND")</f>
      </c>
      <c r="N989" s="161" t="str">
        <f>IFERROR(IF($E989="","",IF($M989&gt;$E989,($E989/$M989)-1,"")),"")</f>
      </c>
      <c r="O989" s="159" t="str">
        <f t="shared" si="245"/>
        <v/>
      </c>
      <c r="P989" s="160" t="str">
        <f>IFERROR(IF($F989="","",VLOOKUP($F989,'Data Mercado'!$A$7:$I$300,5,0)),"ND")</f>
      </c>
      <c r="Q989" s="161" t="str">
        <f>IFERROR(IF($E989="","",IF($P989&gt;$E989,($E989/$P989)-1,"")),"")</f>
      </c>
      <c r="R989" s="159" t="str">
        <f t="shared" si="247"/>
        <v/>
      </c>
      <c r="S989" s="160" t="str">
        <f>IFERROR(IF($F989="","",VLOOKUP($F989,'Data Mercado'!$A$7:$I$300,6,0)),"ND")</f>
      </c>
      <c r="T989" s="161" t="str">
        <f>IFERROR(IF($E989="","",IF($S989&gt;$E989,($E989/$S989)-1,"")),"")</f>
      </c>
      <c r="U989" s="159" t="str">
        <f t="shared" si="249"/>
        <v/>
      </c>
      <c r="V989" s="160" t="str">
        <f>IFERROR(IF($F989="","",VLOOKUP($F989,'Data Mercado'!$A$7:$I$300,7,0)),"ND")</f>
      </c>
      <c r="W989" s="161" t="str">
        <f>IFERROR(IF($E989="","",IF($V989&gt;$E989,($E989/$V989)-1,"")),"")</f>
      </c>
      <c r="X989" s="159" t="str">
        <f t="shared" si="251"/>
        <v/>
      </c>
      <c r="Y989" s="160" t="str">
        <f>IFERROR(IF($F989="","",VLOOKUP($F989,'Data Mercado'!$A$7:$I$300,8,0)),"ND")</f>
      </c>
      <c r="Z989" s="161" t="str">
        <f>IFERROR(IF($E989="","",IF($Y989&gt;$E989,($E989/$Y989)-1,"")),"")</f>
      </c>
      <c r="AA989" s="159" t="str">
        <f t="shared" si="253"/>
        <v/>
      </c>
      <c r="AB989" s="160" t="str">
        <f>IFERROR(IF($F989="","",VLOOKUP($F989,'Data Mercado'!$A$7:$I$300,9,0)),"ND")</f>
      </c>
      <c r="AC989" s="161" t="str">
        <f>IFERROR(IF($E989="","",IF($AB989&gt;$E989,($E989/$AB989)-1,"")),"")</f>
      </c>
      <c r="AD989" s="159" t="str">
        <f t="shared" si="255"/>
        <v/>
      </c>
    </row>
    <row r="990" spans="1:30" s="162" customFormat="1" ht="19" customHeight="1">
      <c r="A990" s="164"/>
      <c r="B990" s="165"/>
      <c r="C990" s="143"/>
      <c r="D990" s="143"/>
      <c r="E990" s="196"/>
      <c r="F990" s="160"/>
      <c r="G990" s="160" t="str">
        <f>IFERROR(IF($F990="","",VLOOKUP($F990,'Data Mercado'!$A$7:$I$300,2,0)),"ND")</f>
      </c>
      <c r="H990" s="161" t="str">
        <f>IFERROR(IF($E990="","",IF($G990&gt;$E990,($E990/$G990)-1,"")),"")</f>
      </c>
      <c r="I990" s="159" t="str">
        <f t="shared" si="241"/>
        <v/>
      </c>
      <c r="J990" s="160" t="str">
        <f>IFERROR(IF($F990="","",VLOOKUP($F990,'Data Mercado'!$A$7:$I$300,3,0)),"ND")</f>
      </c>
      <c r="K990" s="161" t="str">
        <f>IFERROR(IF($E990="","",IF($J990&gt;$E990,($E990/$J990)-1,"")),"")</f>
      </c>
      <c r="L990" s="159" t="str">
        <f t="shared" si="243"/>
        <v/>
      </c>
      <c r="M990" s="160" t="str">
        <f>IFERROR(IF($F990="","",VLOOKUP($F990,'Data Mercado'!$A$7:$I$300,4,0)),"ND")</f>
      </c>
      <c r="N990" s="161" t="str">
        <f>IFERROR(IF($E990="","",IF($M990&gt;$E990,($E990/$M990)-1,"")),"")</f>
      </c>
      <c r="O990" s="159" t="str">
        <f t="shared" si="245"/>
        <v/>
      </c>
      <c r="P990" s="160" t="str">
        <f>IFERROR(IF($F990="","",VLOOKUP($F990,'Data Mercado'!$A$7:$I$300,5,0)),"ND")</f>
      </c>
      <c r="Q990" s="161" t="str">
        <f>IFERROR(IF($E990="","",IF($P990&gt;$E990,($E990/$P990)-1,"")),"")</f>
      </c>
      <c r="R990" s="159" t="str">
        <f t="shared" si="247"/>
        <v/>
      </c>
      <c r="S990" s="160" t="str">
        <f>IFERROR(IF($F990="","",VLOOKUP($F990,'Data Mercado'!$A$7:$I$300,6,0)),"ND")</f>
      </c>
      <c r="T990" s="161" t="str">
        <f>IFERROR(IF($E990="","",IF($S990&gt;$E990,($E990/$S990)-1,"")),"")</f>
      </c>
      <c r="U990" s="159" t="str">
        <f t="shared" si="249"/>
        <v/>
      </c>
      <c r="V990" s="160" t="str">
        <f>IFERROR(IF($F990="","",VLOOKUP($F990,'Data Mercado'!$A$7:$I$300,7,0)),"ND")</f>
      </c>
      <c r="W990" s="161" t="str">
        <f>IFERROR(IF($E990="","",IF($V990&gt;$E990,($E990/$V990)-1,"")),"")</f>
      </c>
      <c r="X990" s="159" t="str">
        <f t="shared" si="251"/>
        <v/>
      </c>
      <c r="Y990" s="160" t="str">
        <f>IFERROR(IF($F990="","",VLOOKUP($F990,'Data Mercado'!$A$7:$I$300,8,0)),"ND")</f>
      </c>
      <c r="Z990" s="161" t="str">
        <f>IFERROR(IF($E990="","",IF($Y990&gt;$E990,($E990/$Y990)-1,"")),"")</f>
      </c>
      <c r="AA990" s="159" t="str">
        <f t="shared" si="253"/>
        <v/>
      </c>
      <c r="AB990" s="160" t="str">
        <f>IFERROR(IF($F990="","",VLOOKUP($F990,'Data Mercado'!$A$7:$I$300,9,0)),"ND")</f>
      </c>
      <c r="AC990" s="161" t="str">
        <f>IFERROR(IF($E990="","",IF($AB990&gt;$E990,($E990/$AB990)-1,"")),"")</f>
      </c>
      <c r="AD990" s="159" t="str">
        <f t="shared" si="255"/>
        <v/>
      </c>
    </row>
    <row r="991" spans="1:30" s="162" customFormat="1" ht="19" customHeight="1">
      <c r="A991" s="164"/>
      <c r="B991" s="165"/>
      <c r="C991" s="143"/>
      <c r="D991" s="143"/>
      <c r="E991" s="196"/>
      <c r="F991" s="160"/>
      <c r="G991" s="160" t="str">
        <f>IFERROR(IF($F991="","",VLOOKUP($F991,'Data Mercado'!$A$7:$I$300,2,0)),"ND")</f>
      </c>
      <c r="H991" s="161" t="str">
        <f>IFERROR(IF($E991="","",IF($G991&gt;$E991,($E991/$G991)-1,"")),"")</f>
      </c>
      <c r="I991" s="159" t="str">
        <f t="shared" si="241"/>
        <v/>
      </c>
      <c r="J991" s="160" t="str">
        <f>IFERROR(IF($F991="","",VLOOKUP($F991,'Data Mercado'!$A$7:$I$300,3,0)),"ND")</f>
      </c>
      <c r="K991" s="161" t="str">
        <f>IFERROR(IF($E991="","",IF($J991&gt;$E991,($E991/$J991)-1,"")),"")</f>
      </c>
      <c r="L991" s="159" t="str">
        <f t="shared" si="243"/>
        <v/>
      </c>
      <c r="M991" s="160" t="str">
        <f>IFERROR(IF($F991="","",VLOOKUP($F991,'Data Mercado'!$A$7:$I$300,4,0)),"ND")</f>
      </c>
      <c r="N991" s="161" t="str">
        <f>IFERROR(IF($E991="","",IF($M991&gt;$E991,($E991/$M991)-1,"")),"")</f>
      </c>
      <c r="O991" s="159" t="str">
        <f t="shared" si="245"/>
        <v/>
      </c>
      <c r="P991" s="160" t="str">
        <f>IFERROR(IF($F991="","",VLOOKUP($F991,'Data Mercado'!$A$7:$I$300,5,0)),"ND")</f>
      </c>
      <c r="Q991" s="161" t="str">
        <f>IFERROR(IF($E991="","",IF($P991&gt;$E991,($E991/$P991)-1,"")),"")</f>
      </c>
      <c r="R991" s="159" t="str">
        <f t="shared" si="247"/>
        <v/>
      </c>
      <c r="S991" s="160" t="str">
        <f>IFERROR(IF($F991="","",VLOOKUP($F991,'Data Mercado'!$A$7:$I$300,6,0)),"ND")</f>
      </c>
      <c r="T991" s="161" t="str">
        <f>IFERROR(IF($E991="","",IF($S991&gt;$E991,($E991/$S991)-1,"")),"")</f>
      </c>
      <c r="U991" s="159" t="str">
        <f t="shared" si="249"/>
        <v/>
      </c>
      <c r="V991" s="160" t="str">
        <f>IFERROR(IF($F991="","",VLOOKUP($F991,'Data Mercado'!$A$7:$I$300,7,0)),"ND")</f>
      </c>
      <c r="W991" s="161" t="str">
        <f>IFERROR(IF($E991="","",IF($V991&gt;$E991,($E991/$V991)-1,"")),"")</f>
      </c>
      <c r="X991" s="159" t="str">
        <f t="shared" si="251"/>
        <v/>
      </c>
      <c r="Y991" s="160" t="str">
        <f>IFERROR(IF($F991="","",VLOOKUP($F991,'Data Mercado'!$A$7:$I$300,8,0)),"ND")</f>
      </c>
      <c r="Z991" s="161" t="str">
        <f>IFERROR(IF($E991="","",IF($Y991&gt;$E991,($E991/$Y991)-1,"")),"")</f>
      </c>
      <c r="AA991" s="159" t="str">
        <f t="shared" si="253"/>
        <v/>
      </c>
      <c r="AB991" s="160" t="str">
        <f>IFERROR(IF($F991="","",VLOOKUP($F991,'Data Mercado'!$A$7:$I$300,9,0)),"ND")</f>
      </c>
      <c r="AC991" s="161" t="str">
        <f>IFERROR(IF($E991="","",IF($AB991&gt;$E991,($E991/$AB991)-1,"")),"")</f>
      </c>
      <c r="AD991" s="159" t="str">
        <f t="shared" si="255"/>
        <v/>
      </c>
    </row>
    <row r="992" spans="1:30" s="162" customFormat="1" ht="19" customHeight="1">
      <c r="A992" s="164"/>
      <c r="B992" s="165"/>
      <c r="C992" s="143"/>
      <c r="D992" s="143"/>
      <c r="E992" s="196"/>
      <c r="F992" s="160"/>
      <c r="G992" s="160" t="str">
        <f>IFERROR(IF($F992="","",VLOOKUP($F992,'Data Mercado'!$A$7:$I$300,2,0)),"ND")</f>
      </c>
      <c r="H992" s="161" t="str">
        <f>IFERROR(IF($E992="","",IF($G992&gt;$E992,($E992/$G992)-1,"")),"")</f>
      </c>
      <c r="I992" s="159" t="str">
        <f t="shared" si="241"/>
        <v/>
      </c>
      <c r="J992" s="160" t="str">
        <f>IFERROR(IF($F992="","",VLOOKUP($F992,'Data Mercado'!$A$7:$I$300,3,0)),"ND")</f>
      </c>
      <c r="K992" s="161" t="str">
        <f>IFERROR(IF($E992="","",IF($J992&gt;$E992,($E992/$J992)-1,"")),"")</f>
      </c>
      <c r="L992" s="159" t="str">
        <f t="shared" si="243"/>
        <v/>
      </c>
      <c r="M992" s="160" t="str">
        <f>IFERROR(IF($F992="","",VLOOKUP($F992,'Data Mercado'!$A$7:$I$300,4,0)),"ND")</f>
      </c>
      <c r="N992" s="161" t="str">
        <f>IFERROR(IF($E992="","",IF($M992&gt;$E992,($E992/$M992)-1,"")),"")</f>
      </c>
      <c r="O992" s="159" t="str">
        <f t="shared" si="245"/>
        <v/>
      </c>
      <c r="P992" s="160" t="str">
        <f>IFERROR(IF($F992="","",VLOOKUP($F992,'Data Mercado'!$A$7:$I$300,5,0)),"ND")</f>
      </c>
      <c r="Q992" s="161" t="str">
        <f>IFERROR(IF($E992="","",IF($P992&gt;$E992,($E992/$P992)-1,"")),"")</f>
      </c>
      <c r="R992" s="159" t="str">
        <f t="shared" si="247"/>
        <v/>
      </c>
      <c r="S992" s="160" t="str">
        <f>IFERROR(IF($F992="","",VLOOKUP($F992,'Data Mercado'!$A$7:$I$300,6,0)),"ND")</f>
      </c>
      <c r="T992" s="161" t="str">
        <f>IFERROR(IF($E992="","",IF($S992&gt;$E992,($E992/$S992)-1,"")),"")</f>
      </c>
      <c r="U992" s="159" t="str">
        <f t="shared" si="249"/>
        <v/>
      </c>
      <c r="V992" s="160" t="str">
        <f>IFERROR(IF($F992="","",VLOOKUP($F992,'Data Mercado'!$A$7:$I$300,7,0)),"ND")</f>
      </c>
      <c r="W992" s="161" t="str">
        <f>IFERROR(IF($E992="","",IF($V992&gt;$E992,($E992/$V992)-1,"")),"")</f>
      </c>
      <c r="X992" s="159" t="str">
        <f t="shared" si="251"/>
        <v/>
      </c>
      <c r="Y992" s="160" t="str">
        <f>IFERROR(IF($F992="","",VLOOKUP($F992,'Data Mercado'!$A$7:$I$300,8,0)),"ND")</f>
      </c>
      <c r="Z992" s="161" t="str">
        <f>IFERROR(IF($E992="","",IF($Y992&gt;$E992,($E992/$Y992)-1,"")),"")</f>
      </c>
      <c r="AA992" s="159" t="str">
        <f t="shared" si="253"/>
        <v/>
      </c>
      <c r="AB992" s="160" t="str">
        <f>IFERROR(IF($F992="","",VLOOKUP($F992,'Data Mercado'!$A$7:$I$300,9,0)),"ND")</f>
      </c>
      <c r="AC992" s="161" t="str">
        <f>IFERROR(IF($E992="","",IF($AB992&gt;$E992,($E992/$AB992)-1,"")),"")</f>
      </c>
      <c r="AD992" s="159" t="str">
        <f t="shared" si="255"/>
        <v/>
      </c>
    </row>
    <row r="993" spans="1:30" s="162" customFormat="1" ht="19" customHeight="1">
      <c r="A993" s="164"/>
      <c r="B993" s="165"/>
      <c r="C993" s="143"/>
      <c r="D993" s="143"/>
      <c r="E993" s="196"/>
      <c r="F993" s="160"/>
      <c r="G993" s="160" t="str">
        <f>IFERROR(IF($F993="","",VLOOKUP($F993,'Data Mercado'!$A$7:$I$300,2,0)),"ND")</f>
      </c>
      <c r="H993" s="161" t="str">
        <f>IFERROR(IF($E993="","",IF($G993&gt;$E993,($E993/$G993)-1,"")),"")</f>
      </c>
      <c r="I993" s="159" t="str">
        <f t="shared" si="241"/>
        <v/>
      </c>
      <c r="J993" s="160" t="str">
        <f>IFERROR(IF($F993="","",VLOOKUP($F993,'Data Mercado'!$A$7:$I$300,3,0)),"ND")</f>
      </c>
      <c r="K993" s="161" t="str">
        <f>IFERROR(IF($E993="","",IF($J993&gt;$E993,($E993/$J993)-1,"")),"")</f>
      </c>
      <c r="L993" s="159" t="str">
        <f t="shared" si="243"/>
        <v/>
      </c>
      <c r="M993" s="160" t="str">
        <f>IFERROR(IF($F993="","",VLOOKUP($F993,'Data Mercado'!$A$7:$I$300,4,0)),"ND")</f>
      </c>
      <c r="N993" s="161" t="str">
        <f>IFERROR(IF($E993="","",IF($M993&gt;$E993,($E993/$M993)-1,"")),"")</f>
      </c>
      <c r="O993" s="159" t="str">
        <f t="shared" si="245"/>
        <v/>
      </c>
      <c r="P993" s="160" t="str">
        <f>IFERROR(IF($F993="","",VLOOKUP($F993,'Data Mercado'!$A$7:$I$300,5,0)),"ND")</f>
      </c>
      <c r="Q993" s="161" t="str">
        <f>IFERROR(IF($E993="","",IF($P993&gt;$E993,($E993/$P993)-1,"")),"")</f>
      </c>
      <c r="R993" s="159" t="str">
        <f t="shared" si="247"/>
        <v/>
      </c>
      <c r="S993" s="160" t="str">
        <f>IFERROR(IF($F993="","",VLOOKUP($F993,'Data Mercado'!$A$7:$I$300,6,0)),"ND")</f>
      </c>
      <c r="T993" s="161" t="str">
        <f>IFERROR(IF($E993="","",IF($S993&gt;$E993,($E993/$S993)-1,"")),"")</f>
      </c>
      <c r="U993" s="159" t="str">
        <f t="shared" si="249"/>
        <v/>
      </c>
      <c r="V993" s="160" t="str">
        <f>IFERROR(IF($F993="","",VLOOKUP($F993,'Data Mercado'!$A$7:$I$300,7,0)),"ND")</f>
      </c>
      <c r="W993" s="161" t="str">
        <f>IFERROR(IF($E993="","",IF($V993&gt;$E993,($E993/$V993)-1,"")),"")</f>
      </c>
      <c r="X993" s="159" t="str">
        <f t="shared" si="251"/>
        <v/>
      </c>
      <c r="Y993" s="160" t="str">
        <f>IFERROR(IF($F993="","",VLOOKUP($F993,'Data Mercado'!$A$7:$I$300,8,0)),"ND")</f>
      </c>
      <c r="Z993" s="161" t="str">
        <f>IFERROR(IF($E993="","",IF($Y993&gt;$E993,($E993/$Y993)-1,"")),"")</f>
      </c>
      <c r="AA993" s="159" t="str">
        <f t="shared" si="253"/>
        <v/>
      </c>
      <c r="AB993" s="160" t="str">
        <f>IFERROR(IF($F993="","",VLOOKUP($F993,'Data Mercado'!$A$7:$I$300,9,0)),"ND")</f>
      </c>
      <c r="AC993" s="161" t="str">
        <f>IFERROR(IF($E993="","",IF($AB993&gt;$E993,($E993/$AB993)-1,"")),"")</f>
      </c>
      <c r="AD993" s="159" t="str">
        <f t="shared" si="255"/>
        <v/>
      </c>
    </row>
    <row r="994" spans="1:30" s="162" customFormat="1" ht="19" customHeight="1">
      <c r="A994" s="164"/>
      <c r="B994" s="165"/>
      <c r="C994" s="143"/>
      <c r="D994" s="143"/>
      <c r="E994" s="196"/>
      <c r="F994" s="160"/>
      <c r="G994" s="160" t="str">
        <f>IFERROR(IF($F994="","",VLOOKUP($F994,'Data Mercado'!$A$7:$I$300,2,0)),"ND")</f>
      </c>
      <c r="H994" s="161" t="str">
        <f>IFERROR(IF($E994="","",IF($G994&gt;$E994,($E994/$G994)-1,"")),"")</f>
      </c>
      <c r="I994" s="159" t="str">
        <f t="shared" si="241"/>
        <v/>
      </c>
      <c r="J994" s="160" t="str">
        <f>IFERROR(IF($F994="","",VLOOKUP($F994,'Data Mercado'!$A$7:$I$300,3,0)),"ND")</f>
      </c>
      <c r="K994" s="161" t="str">
        <f>IFERROR(IF($E994="","",IF($J994&gt;$E994,($E994/$J994)-1,"")),"")</f>
      </c>
      <c r="L994" s="159" t="str">
        <f t="shared" si="243"/>
        <v/>
      </c>
      <c r="M994" s="160" t="str">
        <f>IFERROR(IF($F994="","",VLOOKUP($F994,'Data Mercado'!$A$7:$I$300,4,0)),"ND")</f>
      </c>
      <c r="N994" s="161" t="str">
        <f>IFERROR(IF($E994="","",IF($M994&gt;$E994,($E994/$M994)-1,"")),"")</f>
      </c>
      <c r="O994" s="159" t="str">
        <f t="shared" si="245"/>
        <v/>
      </c>
      <c r="P994" s="160" t="str">
        <f>IFERROR(IF($F994="","",VLOOKUP($F994,'Data Mercado'!$A$7:$I$300,5,0)),"ND")</f>
      </c>
      <c r="Q994" s="161" t="str">
        <f>IFERROR(IF($E994="","",IF($P994&gt;$E994,($E994/$P994)-1,"")),"")</f>
      </c>
      <c r="R994" s="159" t="str">
        <f t="shared" si="247"/>
        <v/>
      </c>
      <c r="S994" s="160" t="str">
        <f>IFERROR(IF($F994="","",VLOOKUP($F994,'Data Mercado'!$A$7:$I$300,6,0)),"ND")</f>
      </c>
      <c r="T994" s="161" t="str">
        <f>IFERROR(IF($E994="","",IF($S994&gt;$E994,($E994/$S994)-1,"")),"")</f>
      </c>
      <c r="U994" s="159" t="str">
        <f t="shared" si="249"/>
        <v/>
      </c>
      <c r="V994" s="160" t="str">
        <f>IFERROR(IF($F994="","",VLOOKUP($F994,'Data Mercado'!$A$7:$I$300,7,0)),"ND")</f>
      </c>
      <c r="W994" s="161" t="str">
        <f>IFERROR(IF($E994="","",IF($V994&gt;$E994,($E994/$V994)-1,"")),"")</f>
      </c>
      <c r="X994" s="159" t="str">
        <f t="shared" si="251"/>
        <v/>
      </c>
      <c r="Y994" s="160" t="str">
        <f>IFERROR(IF($F994="","",VLOOKUP($F994,'Data Mercado'!$A$7:$I$300,8,0)),"ND")</f>
      </c>
      <c r="Z994" s="161" t="str">
        <f>IFERROR(IF($E994="","",IF($Y994&gt;$E994,($E994/$Y994)-1,"")),"")</f>
      </c>
      <c r="AA994" s="159" t="str">
        <f t="shared" si="253"/>
        <v/>
      </c>
      <c r="AB994" s="160" t="str">
        <f>IFERROR(IF($F994="","",VLOOKUP($F994,'Data Mercado'!$A$7:$I$300,9,0)),"ND")</f>
      </c>
      <c r="AC994" s="161" t="str">
        <f>IFERROR(IF($E994="","",IF($AB994&gt;$E994,($E994/$AB994)-1,"")),"")</f>
      </c>
      <c r="AD994" s="159" t="str">
        <f t="shared" si="255"/>
        <v/>
      </c>
    </row>
    <row r="995" spans="1:30" s="162" customFormat="1" ht="19" customHeight="1">
      <c r="A995" s="164"/>
      <c r="B995" s="165"/>
      <c r="C995" s="143"/>
      <c r="D995" s="143"/>
      <c r="E995" s="196"/>
      <c r="F995" s="160"/>
      <c r="G995" s="160" t="str">
        <f>IFERROR(IF($F995="","",VLOOKUP($F995,'Data Mercado'!$A$7:$I$300,2,0)),"ND")</f>
      </c>
      <c r="H995" s="161" t="str">
        <f>IFERROR(IF($E995="","",IF($G995&gt;$E995,($E995/$G995)-1,"")),"")</f>
      </c>
      <c r="I995" s="159" t="str">
        <f t="shared" si="241"/>
        <v/>
      </c>
      <c r="J995" s="160" t="str">
        <f>IFERROR(IF($F995="","",VLOOKUP($F995,'Data Mercado'!$A$7:$I$300,3,0)),"ND")</f>
      </c>
      <c r="K995" s="161" t="str">
        <f>IFERROR(IF($E995="","",IF($J995&gt;$E995,($E995/$J995)-1,"")),"")</f>
      </c>
      <c r="L995" s="159" t="str">
        <f t="shared" si="243"/>
        <v/>
      </c>
      <c r="M995" s="160" t="str">
        <f>IFERROR(IF($F995="","",VLOOKUP($F995,'Data Mercado'!$A$7:$I$300,4,0)),"ND")</f>
      </c>
      <c r="N995" s="161" t="str">
        <f>IFERROR(IF($E995="","",IF($M995&gt;$E995,($E995/$M995)-1,"")),"")</f>
      </c>
      <c r="O995" s="159" t="str">
        <f t="shared" si="245"/>
        <v/>
      </c>
      <c r="P995" s="160" t="str">
        <f>IFERROR(IF($F995="","",VLOOKUP($F995,'Data Mercado'!$A$7:$I$300,5,0)),"ND")</f>
      </c>
      <c r="Q995" s="161" t="str">
        <f>IFERROR(IF($E995="","",IF($P995&gt;$E995,($E995/$P995)-1,"")),"")</f>
      </c>
      <c r="R995" s="159" t="str">
        <f t="shared" si="247"/>
        <v/>
      </c>
      <c r="S995" s="160" t="str">
        <f>IFERROR(IF($F995="","",VLOOKUP($F995,'Data Mercado'!$A$7:$I$300,6,0)),"ND")</f>
      </c>
      <c r="T995" s="161" t="str">
        <f>IFERROR(IF($E995="","",IF($S995&gt;$E995,($E995/$S995)-1,"")),"")</f>
      </c>
      <c r="U995" s="159" t="str">
        <f t="shared" si="249"/>
        <v/>
      </c>
      <c r="V995" s="160" t="str">
        <f>IFERROR(IF($F995="","",VLOOKUP($F995,'Data Mercado'!$A$7:$I$300,7,0)),"ND")</f>
      </c>
      <c r="W995" s="161" t="str">
        <f>IFERROR(IF($E995="","",IF($V995&gt;$E995,($E995/$V995)-1,"")),"")</f>
      </c>
      <c r="X995" s="159" t="str">
        <f t="shared" si="251"/>
        <v/>
      </c>
      <c r="Y995" s="160" t="str">
        <f>IFERROR(IF($F995="","",VLOOKUP($F995,'Data Mercado'!$A$7:$I$300,8,0)),"ND")</f>
      </c>
      <c r="Z995" s="161" t="str">
        <f>IFERROR(IF($E995="","",IF($Y995&gt;$E995,($E995/$Y995)-1,"")),"")</f>
      </c>
      <c r="AA995" s="159" t="str">
        <f t="shared" si="253"/>
        <v/>
      </c>
      <c r="AB995" s="160" t="str">
        <f>IFERROR(IF($F995="","",VLOOKUP($F995,'Data Mercado'!$A$7:$I$300,9,0)),"ND")</f>
      </c>
      <c r="AC995" s="161" t="str">
        <f>IFERROR(IF($E995="","",IF($AB995&gt;$E995,($E995/$AB995)-1,"")),"")</f>
      </c>
      <c r="AD995" s="159" t="str">
        <f t="shared" si="255"/>
        <v/>
      </c>
    </row>
    <row r="996" spans="1:30" s="162" customFormat="1" ht="19" customHeight="1">
      <c r="A996" s="164"/>
      <c r="B996" s="165"/>
      <c r="C996" s="143"/>
      <c r="D996" s="143"/>
      <c r="E996" s="196"/>
      <c r="F996" s="160"/>
      <c r="G996" s="160" t="str">
        <f>IFERROR(IF($F996="","",VLOOKUP($F996,'Data Mercado'!$A$7:$I$300,2,0)),"ND")</f>
      </c>
      <c r="H996" s="161" t="str">
        <f>IFERROR(IF($E996="","",IF($G996&gt;$E996,($E996/$G996)-1,"")),"")</f>
      </c>
      <c r="I996" s="159" t="str">
        <f t="shared" si="241"/>
        <v/>
      </c>
      <c r="J996" s="160" t="str">
        <f>IFERROR(IF($F996="","",VLOOKUP($F996,'Data Mercado'!$A$7:$I$300,3,0)),"ND")</f>
      </c>
      <c r="K996" s="161" t="str">
        <f>IFERROR(IF($E996="","",IF($J996&gt;$E996,($E996/$J996)-1,"")),"")</f>
      </c>
      <c r="L996" s="159" t="str">
        <f t="shared" si="243"/>
        <v/>
      </c>
      <c r="M996" s="160" t="str">
        <f>IFERROR(IF($F996="","",VLOOKUP($F996,'Data Mercado'!$A$7:$I$300,4,0)),"ND")</f>
      </c>
      <c r="N996" s="161" t="str">
        <f>IFERROR(IF($E996="","",IF($M996&gt;$E996,($E996/$M996)-1,"")),"")</f>
      </c>
      <c r="O996" s="159" t="str">
        <f t="shared" si="245"/>
        <v/>
      </c>
      <c r="P996" s="160" t="str">
        <f>IFERROR(IF($F996="","",VLOOKUP($F996,'Data Mercado'!$A$7:$I$300,5,0)),"ND")</f>
      </c>
      <c r="Q996" s="161" t="str">
        <f>IFERROR(IF($E996="","",IF($P996&gt;$E996,($E996/$P996)-1,"")),"")</f>
      </c>
      <c r="R996" s="159" t="str">
        <f t="shared" si="247"/>
        <v/>
      </c>
      <c r="S996" s="160" t="str">
        <f>IFERROR(IF($F996="","",VLOOKUP($F996,'Data Mercado'!$A$7:$I$300,6,0)),"ND")</f>
      </c>
      <c r="T996" s="161" t="str">
        <f>IFERROR(IF($E996="","",IF($S996&gt;$E996,($E996/$S996)-1,"")),"")</f>
      </c>
      <c r="U996" s="159" t="str">
        <f t="shared" si="249"/>
        <v/>
      </c>
      <c r="V996" s="160" t="str">
        <f>IFERROR(IF($F996="","",VLOOKUP($F996,'Data Mercado'!$A$7:$I$300,7,0)),"ND")</f>
      </c>
      <c r="W996" s="161" t="str">
        <f>IFERROR(IF($E996="","",IF($V996&gt;$E996,($E996/$V996)-1,"")),"")</f>
      </c>
      <c r="X996" s="159" t="str">
        <f t="shared" si="251"/>
        <v/>
      </c>
      <c r="Y996" s="160" t="str">
        <f>IFERROR(IF($F996="","",VLOOKUP($F996,'Data Mercado'!$A$7:$I$300,8,0)),"ND")</f>
      </c>
      <c r="Z996" s="161" t="str">
        <f>IFERROR(IF($E996="","",IF($Y996&gt;$E996,($E996/$Y996)-1,"")),"")</f>
      </c>
      <c r="AA996" s="159" t="str">
        <f t="shared" si="253"/>
        <v/>
      </c>
      <c r="AB996" s="160" t="str">
        <f>IFERROR(IF($F996="","",VLOOKUP($F996,'Data Mercado'!$A$7:$I$300,9,0)),"ND")</f>
      </c>
      <c r="AC996" s="161" t="str">
        <f>IFERROR(IF($E996="","",IF($AB996&gt;$E996,($E996/$AB996)-1,"")),"")</f>
      </c>
      <c r="AD996" s="159" t="str">
        <f t="shared" si="255"/>
        <v/>
      </c>
    </row>
    <row r="997" spans="1:30" s="162" customFormat="1" ht="19" customHeight="1">
      <c r="A997" s="164"/>
      <c r="B997" s="165"/>
      <c r="C997" s="143"/>
      <c r="D997" s="143"/>
      <c r="E997" s="196"/>
      <c r="F997" s="160"/>
      <c r="G997" s="160" t="str">
        <f>IFERROR(IF($F997="","",VLOOKUP($F997,'Data Mercado'!$A$7:$I$300,2,0)),"ND")</f>
      </c>
      <c r="H997" s="161" t="str">
        <f>IFERROR(IF($E997="","",IF($G997&gt;$E997,($E997/$G997)-1,"")),"")</f>
      </c>
      <c r="I997" s="159" t="str">
        <f t="shared" si="241"/>
        <v/>
      </c>
      <c r="J997" s="160" t="str">
        <f>IFERROR(IF($F997="","",VLOOKUP($F997,'Data Mercado'!$A$7:$I$300,3,0)),"ND")</f>
      </c>
      <c r="K997" s="161" t="str">
        <f>IFERROR(IF($E997="","",IF($J997&gt;$E997,($E997/$J997)-1,"")),"")</f>
      </c>
      <c r="L997" s="159" t="str">
        <f t="shared" si="243"/>
        <v/>
      </c>
      <c r="M997" s="160" t="str">
        <f>IFERROR(IF($F997="","",VLOOKUP($F997,'Data Mercado'!$A$7:$I$300,4,0)),"ND")</f>
      </c>
      <c r="N997" s="161" t="str">
        <f>IFERROR(IF($E997="","",IF($M997&gt;$E997,($E997/$M997)-1,"")),"")</f>
      </c>
      <c r="O997" s="159" t="str">
        <f t="shared" si="245"/>
        <v/>
      </c>
      <c r="P997" s="160" t="str">
        <f>IFERROR(IF($F997="","",VLOOKUP($F997,'Data Mercado'!$A$7:$I$300,5,0)),"ND")</f>
      </c>
      <c r="Q997" s="161" t="str">
        <f>IFERROR(IF($E997="","",IF($P997&gt;$E997,($E997/$P997)-1,"")),"")</f>
      </c>
      <c r="R997" s="159" t="str">
        <f t="shared" si="247"/>
        <v/>
      </c>
      <c r="S997" s="160" t="str">
        <f>IFERROR(IF($F997="","",VLOOKUP($F997,'Data Mercado'!$A$7:$I$300,6,0)),"ND")</f>
      </c>
      <c r="T997" s="161" t="str">
        <f>IFERROR(IF($E997="","",IF($S997&gt;$E997,($E997/$S997)-1,"")),"")</f>
      </c>
      <c r="U997" s="159" t="str">
        <f t="shared" si="249"/>
        <v/>
      </c>
      <c r="V997" s="160" t="str">
        <f>IFERROR(IF($F997="","",VLOOKUP($F997,'Data Mercado'!$A$7:$I$300,7,0)),"ND")</f>
      </c>
      <c r="W997" s="161" t="str">
        <f>IFERROR(IF($E997="","",IF($V997&gt;$E997,($E997/$V997)-1,"")),"")</f>
      </c>
      <c r="X997" s="159" t="str">
        <f t="shared" si="251"/>
        <v/>
      </c>
      <c r="Y997" s="160" t="str">
        <f>IFERROR(IF($F997="","",VLOOKUP($F997,'Data Mercado'!$A$7:$I$300,8,0)),"ND")</f>
      </c>
      <c r="Z997" s="161" t="str">
        <f>IFERROR(IF($E997="","",IF($Y997&gt;$E997,($E997/$Y997)-1,"")),"")</f>
      </c>
      <c r="AA997" s="159" t="str">
        <f t="shared" si="253"/>
        <v/>
      </c>
      <c r="AB997" s="160" t="str">
        <f>IFERROR(IF($F997="","",VLOOKUP($F997,'Data Mercado'!$A$7:$I$300,9,0)),"ND")</f>
      </c>
      <c r="AC997" s="161" t="str">
        <f>IFERROR(IF($E997="","",IF($AB997&gt;$E997,($E997/$AB997)-1,"")),"")</f>
      </c>
      <c r="AD997" s="159" t="str">
        <f t="shared" si="255"/>
        <v/>
      </c>
    </row>
    <row r="998" spans="1:30" s="162" customFormat="1" ht="19" customHeight="1">
      <c r="A998" s="164"/>
      <c r="B998" s="165"/>
      <c r="C998" s="143"/>
      <c r="D998" s="143"/>
      <c r="E998" s="196"/>
      <c r="F998" s="160"/>
      <c r="G998" s="160" t="str">
        <f>IFERROR(IF($F998="","",VLOOKUP($F998,'Data Mercado'!$A$7:$I$300,2,0)),"ND")</f>
      </c>
      <c r="H998" s="161" t="str">
        <f>IFERROR(IF($E998="","",IF($G998&gt;$E998,($E998/$G998)-1,"")),"")</f>
      </c>
      <c r="I998" s="159" t="str">
        <f t="shared" si="241"/>
        <v/>
      </c>
      <c r="J998" s="160" t="str">
        <f>IFERROR(IF($F998="","",VLOOKUP($F998,'Data Mercado'!$A$7:$I$300,3,0)),"ND")</f>
      </c>
      <c r="K998" s="161" t="str">
        <f>IFERROR(IF($E998="","",IF($J998&gt;$E998,($E998/$J998)-1,"")),"")</f>
      </c>
      <c r="L998" s="159" t="str">
        <f t="shared" si="243"/>
        <v/>
      </c>
      <c r="M998" s="160" t="str">
        <f>IFERROR(IF($F998="","",VLOOKUP($F998,'Data Mercado'!$A$7:$I$300,4,0)),"ND")</f>
      </c>
      <c r="N998" s="161" t="str">
        <f>IFERROR(IF($E998="","",IF($M998&gt;$E998,($E998/$M998)-1,"")),"")</f>
      </c>
      <c r="O998" s="159" t="str">
        <f t="shared" si="245"/>
        <v/>
      </c>
      <c r="P998" s="160" t="str">
        <f>IFERROR(IF($F998="","",VLOOKUP($F998,'Data Mercado'!$A$7:$I$300,5,0)),"ND")</f>
      </c>
      <c r="Q998" s="161" t="str">
        <f>IFERROR(IF($E998="","",IF($P998&gt;$E998,($E998/$P998)-1,"")),"")</f>
      </c>
      <c r="R998" s="159" t="str">
        <f t="shared" si="247"/>
        <v/>
      </c>
      <c r="S998" s="160" t="str">
        <f>IFERROR(IF($F998="","",VLOOKUP($F998,'Data Mercado'!$A$7:$I$300,6,0)),"ND")</f>
      </c>
      <c r="T998" s="161" t="str">
        <f>IFERROR(IF($E998="","",IF($S998&gt;$E998,($E998/$S998)-1,"")),"")</f>
      </c>
      <c r="U998" s="159" t="str">
        <f t="shared" si="249"/>
        <v/>
      </c>
      <c r="V998" s="160" t="str">
        <f>IFERROR(IF($F998="","",VLOOKUP($F998,'Data Mercado'!$A$7:$I$300,7,0)),"ND")</f>
      </c>
      <c r="W998" s="161" t="str">
        <f>IFERROR(IF($E998="","",IF($V998&gt;$E998,($E998/$V998)-1,"")),"")</f>
      </c>
      <c r="X998" s="159" t="str">
        <f t="shared" si="251"/>
        <v/>
      </c>
      <c r="Y998" s="160" t="str">
        <f>IFERROR(IF($F998="","",VLOOKUP($F998,'Data Mercado'!$A$7:$I$300,8,0)),"ND")</f>
      </c>
      <c r="Z998" s="161" t="str">
        <f>IFERROR(IF($E998="","",IF($Y998&gt;$E998,($E998/$Y998)-1,"")),"")</f>
      </c>
      <c r="AA998" s="159" t="str">
        <f t="shared" si="253"/>
        <v/>
      </c>
      <c r="AB998" s="160" t="str">
        <f>IFERROR(IF($F998="","",VLOOKUP($F998,'Data Mercado'!$A$7:$I$300,9,0)),"ND")</f>
      </c>
      <c r="AC998" s="161" t="str">
        <f>IFERROR(IF($E998="","",IF($AB998&gt;$E998,($E998/$AB998)-1,"")),"")</f>
      </c>
      <c r="AD998" s="159" t="str">
        <f t="shared" si="255"/>
        <v/>
      </c>
    </row>
    <row r="999" spans="1:30" s="162" customFormat="1" ht="19" customHeight="1">
      <c r="A999" s="164"/>
      <c r="B999" s="165"/>
      <c r="C999" s="143"/>
      <c r="D999" s="143"/>
      <c r="E999" s="196"/>
      <c r="F999" s="160"/>
      <c r="G999" s="160" t="str">
        <f>IFERROR(IF($F999="","",VLOOKUP($F999,'Data Mercado'!$A$7:$I$300,2,0)),"ND")</f>
      </c>
      <c r="H999" s="161" t="str">
        <f>IFERROR(IF($E999="","",IF($G999&gt;$E999,($E999/$G999)-1,"")),"")</f>
      </c>
      <c r="I999" s="159" t="str">
        <f t="shared" si="241"/>
        <v/>
      </c>
      <c r="J999" s="160" t="str">
        <f>IFERROR(IF($F999="","",VLOOKUP($F999,'Data Mercado'!$A$7:$I$300,3,0)),"ND")</f>
      </c>
      <c r="K999" s="161" t="str">
        <f>IFERROR(IF($E999="","",IF($J999&gt;$E999,($E999/$J999)-1,"")),"")</f>
      </c>
      <c r="L999" s="159" t="str">
        <f t="shared" si="243"/>
        <v/>
      </c>
      <c r="M999" s="160" t="str">
        <f>IFERROR(IF($F999="","",VLOOKUP($F999,'Data Mercado'!$A$7:$I$300,4,0)),"ND")</f>
      </c>
      <c r="N999" s="161" t="str">
        <f>IFERROR(IF($E999="","",IF($M999&gt;$E999,($E999/$M999)-1,"")),"")</f>
      </c>
      <c r="O999" s="159" t="str">
        <f t="shared" si="245"/>
        <v/>
      </c>
      <c r="P999" s="160" t="str">
        <f>IFERROR(IF($F999="","",VLOOKUP($F999,'Data Mercado'!$A$7:$I$300,5,0)),"ND")</f>
      </c>
      <c r="Q999" s="161" t="str">
        <f>IFERROR(IF($E999="","",IF($P999&gt;$E999,($E999/$P999)-1,"")),"")</f>
      </c>
      <c r="R999" s="159" t="str">
        <f t="shared" si="247"/>
        <v/>
      </c>
      <c r="S999" s="160" t="str">
        <f>IFERROR(IF($F999="","",VLOOKUP($F999,'Data Mercado'!$A$7:$I$300,6,0)),"ND")</f>
      </c>
      <c r="T999" s="161" t="str">
        <f>IFERROR(IF($E999="","",IF($S999&gt;$E999,($E999/$S999)-1,"")),"")</f>
      </c>
      <c r="U999" s="159" t="str">
        <f t="shared" si="249"/>
        <v/>
      </c>
      <c r="V999" s="160" t="str">
        <f>IFERROR(IF($F999="","",VLOOKUP($F999,'Data Mercado'!$A$7:$I$300,7,0)),"ND")</f>
      </c>
      <c r="W999" s="161" t="str">
        <f>IFERROR(IF($E999="","",IF($V999&gt;$E999,($E999/$V999)-1,"")),"")</f>
      </c>
      <c r="X999" s="159" t="str">
        <f t="shared" si="251"/>
        <v/>
      </c>
      <c r="Y999" s="160" t="str">
        <f>IFERROR(IF($F999="","",VLOOKUP($F999,'Data Mercado'!$A$7:$I$300,8,0)),"ND")</f>
      </c>
      <c r="Z999" s="161" t="str">
        <f>IFERROR(IF($E999="","",IF($Y999&gt;$E999,($E999/$Y999)-1,"")),"")</f>
      </c>
      <c r="AA999" s="159" t="str">
        <f t="shared" si="253"/>
        <v/>
      </c>
      <c r="AB999" s="160" t="str">
        <f>IFERROR(IF($F999="","",VLOOKUP($F999,'Data Mercado'!$A$7:$I$300,9,0)),"ND")</f>
      </c>
      <c r="AC999" s="161" t="str">
        <f>IFERROR(IF($E999="","",IF($AB999&gt;$E999,($E999/$AB999)-1,"")),"")</f>
      </c>
      <c r="AD999" s="159" t="str">
        <f t="shared" si="255"/>
        <v/>
      </c>
    </row>
    <row r="1000" spans="1:30" s="162" customFormat="1" ht="19" customHeight="1">
      <c r="A1000" s="164"/>
      <c r="B1000" s="165"/>
      <c r="C1000" s="143"/>
      <c r="D1000" s="143"/>
      <c r="E1000" s="196"/>
      <c r="F1000" s="160"/>
      <c r="G1000" s="160" t="str">
        <f>IFERROR(IF($F1000="","",VLOOKUP($F1000,'Data Mercado'!$A$7:$I$300,2,0)),"ND")</f>
      </c>
      <c r="H1000" s="161" t="str">
        <f>IFERROR(IF($E1000="","",IF($G1000&gt;$E1000,($E1000/$G1000)-1,"")),"")</f>
      </c>
      <c r="I1000" s="159" t="str">
        <f t="shared" si="241"/>
        <v/>
      </c>
      <c r="J1000" s="160" t="str">
        <f>IFERROR(IF($F1000="","",VLOOKUP($F1000,'Data Mercado'!$A$7:$I$300,3,0)),"ND")</f>
      </c>
      <c r="K1000" s="161" t="str">
        <f>IFERROR(IF($E1000="","",IF($J1000&gt;$E1000,($E1000/$J1000)-1,"")),"")</f>
      </c>
      <c r="L1000" s="159" t="str">
        <f t="shared" si="243"/>
        <v/>
      </c>
      <c r="M1000" s="160" t="str">
        <f>IFERROR(IF($F1000="","",VLOOKUP($F1000,'Data Mercado'!$A$7:$I$300,4,0)),"ND")</f>
      </c>
      <c r="N1000" s="161" t="str">
        <f>IFERROR(IF($E1000="","",IF($M1000&gt;$E1000,($E1000/$M1000)-1,"")),"")</f>
      </c>
      <c r="O1000" s="159" t="str">
        <f t="shared" si="245"/>
        <v/>
      </c>
      <c r="P1000" s="160" t="str">
        <f>IFERROR(IF($F1000="","",VLOOKUP($F1000,'Data Mercado'!$A$7:$I$300,5,0)),"ND")</f>
      </c>
      <c r="Q1000" s="161" t="str">
        <f>IFERROR(IF($E1000="","",IF($P1000&gt;$E1000,($E1000/$P1000)-1,"")),"")</f>
      </c>
      <c r="R1000" s="159" t="str">
        <f t="shared" si="247"/>
        <v/>
      </c>
      <c r="S1000" s="160" t="str">
        <f>IFERROR(IF($F1000="","",VLOOKUP($F1000,'Data Mercado'!$A$7:$I$300,6,0)),"ND")</f>
      </c>
      <c r="T1000" s="161" t="str">
        <f>IFERROR(IF($E1000="","",IF($S1000&gt;$E1000,($E1000/$S1000)-1,"")),"")</f>
      </c>
      <c r="U1000" s="159" t="str">
        <f t="shared" si="249"/>
        <v/>
      </c>
      <c r="V1000" s="160" t="str">
        <f>IFERROR(IF($F1000="","",VLOOKUP($F1000,'Data Mercado'!$A$7:$I$300,7,0)),"ND")</f>
      </c>
      <c r="W1000" s="161" t="str">
        <f>IFERROR(IF($E1000="","",IF($V1000&gt;$E1000,($E1000/$V1000)-1,"")),"")</f>
      </c>
      <c r="X1000" s="159" t="str">
        <f t="shared" si="251"/>
        <v/>
      </c>
      <c r="Y1000" s="160" t="str">
        <f>IFERROR(IF($F1000="","",VLOOKUP($F1000,'Data Mercado'!$A$7:$I$300,8,0)),"ND")</f>
      </c>
      <c r="Z1000" s="161" t="str">
        <f>IFERROR(IF($E1000="","",IF($Y1000&gt;$E1000,($E1000/$Y1000)-1,"")),"")</f>
      </c>
      <c r="AA1000" s="159" t="str">
        <f t="shared" si="253"/>
        <v/>
      </c>
      <c r="AB1000" s="160" t="str">
        <f>IFERROR(IF($F1000="","",VLOOKUP($F1000,'Data Mercado'!$A$7:$I$300,9,0)),"ND")</f>
      </c>
      <c r="AC1000" s="161" t="str">
        <f>IFERROR(IF($E1000="","",IF($AB1000&gt;$E1000,($E1000/$AB1000)-1,"")),"")</f>
      </c>
      <c r="AD1000" s="159" t="str">
        <f t="shared" si="255"/>
        <v/>
      </c>
    </row>
    <row r="1001" spans="1:30" s="162" customFormat="1" ht="19" customHeight="1">
      <c r="A1001" s="164"/>
      <c r="B1001" s="165"/>
      <c r="C1001" s="143"/>
      <c r="D1001" s="143"/>
      <c r="E1001" s="196"/>
      <c r="F1001" s="160"/>
      <c r="G1001" s="160" t="str">
        <f>IFERROR(IF($F1001="","",VLOOKUP($F1001,'Data Mercado'!$A$7:$I$300,2,0)),"ND")</f>
      </c>
      <c r="H1001" s="161" t="str">
        <f>IFERROR(IF($E1001="","",IF($G1001&gt;$E1001,($E1001/$G1001)-1,"")),"")</f>
      </c>
      <c r="I1001" s="159" t="str">
        <f t="shared" si="241"/>
        <v/>
      </c>
      <c r="J1001" s="160" t="str">
        <f>IFERROR(IF($F1001="","",VLOOKUP($F1001,'Data Mercado'!$A$7:$I$300,3,0)),"ND")</f>
      </c>
      <c r="K1001" s="161" t="str">
        <f>IFERROR(IF($E1001="","",IF($J1001&gt;$E1001,($E1001/$J1001)-1,"")),"")</f>
      </c>
      <c r="L1001" s="159" t="str">
        <f t="shared" si="243"/>
        <v/>
      </c>
      <c r="M1001" s="160" t="str">
        <f>IFERROR(IF($F1001="","",VLOOKUP($F1001,'Data Mercado'!$A$7:$I$300,4,0)),"ND")</f>
      </c>
      <c r="N1001" s="161" t="str">
        <f>IFERROR(IF($E1001="","",IF($M1001&gt;$E1001,($E1001/$M1001)-1,"")),"")</f>
      </c>
      <c r="O1001" s="159" t="str">
        <f t="shared" si="245"/>
        <v/>
      </c>
      <c r="P1001" s="160" t="str">
        <f>IFERROR(IF($F1001="","",VLOOKUP($F1001,'Data Mercado'!$A$7:$I$300,5,0)),"ND")</f>
      </c>
      <c r="Q1001" s="161" t="str">
        <f>IFERROR(IF($E1001="","",IF($P1001&gt;$E1001,($E1001/$P1001)-1,"")),"")</f>
      </c>
      <c r="R1001" s="159" t="str">
        <f t="shared" si="247"/>
        <v/>
      </c>
      <c r="S1001" s="160" t="str">
        <f>IFERROR(IF($F1001="","",VLOOKUP($F1001,'Data Mercado'!$A$7:$I$300,6,0)),"ND")</f>
      </c>
      <c r="T1001" s="161" t="str">
        <f>IFERROR(IF($E1001="","",IF($S1001&gt;$E1001,($E1001/$S1001)-1,"")),"")</f>
      </c>
      <c r="U1001" s="159" t="str">
        <f t="shared" si="249"/>
        <v/>
      </c>
      <c r="V1001" s="160" t="str">
        <f>IFERROR(IF($F1001="","",VLOOKUP($F1001,'Data Mercado'!$A$7:$I$300,7,0)),"ND")</f>
      </c>
      <c r="W1001" s="161" t="str">
        <f>IFERROR(IF($E1001="","",IF($V1001&gt;$E1001,($E1001/$V1001)-1,"")),"")</f>
      </c>
      <c r="X1001" s="159" t="str">
        <f t="shared" si="251"/>
        <v/>
      </c>
      <c r="Y1001" s="160" t="str">
        <f>IFERROR(IF($F1001="","",VLOOKUP($F1001,'Data Mercado'!$A$7:$I$300,8,0)),"ND")</f>
      </c>
      <c r="Z1001" s="161" t="str">
        <f>IFERROR(IF($E1001="","",IF($Y1001&gt;$E1001,($E1001/$Y1001)-1,"")),"")</f>
      </c>
      <c r="AA1001" s="159" t="str">
        <f t="shared" si="253"/>
        <v/>
      </c>
      <c r="AB1001" s="160" t="str">
        <f>IFERROR(IF($F1001="","",VLOOKUP($F1001,'Data Mercado'!$A$7:$I$300,9,0)),"ND")</f>
      </c>
      <c r="AC1001" s="161" t="str">
        <f>IFERROR(IF($E1001="","",IF($AB1001&gt;$E1001,($E1001/$AB1001)-1,"")),"")</f>
      </c>
      <c r="AD1001" s="159" t="str">
        <f t="shared" si="255"/>
        <v/>
      </c>
    </row>
    <row r="1002" spans="1:30" s="162" customFormat="1" ht="19" customHeight="1">
      <c r="A1002" s="164"/>
      <c r="B1002" s="165"/>
      <c r="C1002" s="143"/>
      <c r="D1002" s="143"/>
      <c r="E1002" s="196"/>
      <c r="F1002" s="160"/>
      <c r="G1002" s="160" t="str">
        <f>IFERROR(IF($F1002="","",VLOOKUP($F1002,'Data Mercado'!$A$7:$I$300,2,0)),"ND")</f>
      </c>
      <c r="H1002" s="161" t="str">
        <f>IFERROR(IF($E1002="","",IF($G1002&gt;$E1002,($E1002/$G1002)-1,"")),"")</f>
      </c>
      <c r="I1002" s="159" t="str">
        <f t="shared" si="241"/>
        <v/>
      </c>
      <c r="J1002" s="160" t="str">
        <f>IFERROR(IF($F1002="","",VLOOKUP($F1002,'Data Mercado'!$A$7:$I$300,3,0)),"ND")</f>
      </c>
      <c r="K1002" s="161" t="str">
        <f>IFERROR(IF($E1002="","",IF($J1002&gt;$E1002,($E1002/$J1002)-1,"")),"")</f>
      </c>
      <c r="L1002" s="159" t="str">
        <f t="shared" si="243"/>
        <v/>
      </c>
      <c r="M1002" s="160" t="str">
        <f>IFERROR(IF($F1002="","",VLOOKUP($F1002,'Data Mercado'!$A$7:$I$300,4,0)),"ND")</f>
      </c>
      <c r="N1002" s="161" t="str">
        <f>IFERROR(IF($E1002="","",IF($M1002&gt;$E1002,($E1002/$M1002)-1,"")),"")</f>
      </c>
      <c r="O1002" s="159" t="str">
        <f t="shared" si="245"/>
        <v/>
      </c>
      <c r="P1002" s="160" t="str">
        <f>IFERROR(IF($F1002="","",VLOOKUP($F1002,'Data Mercado'!$A$7:$I$300,5,0)),"ND")</f>
      </c>
      <c r="Q1002" s="161" t="str">
        <f>IFERROR(IF($E1002="","",IF($P1002&gt;$E1002,($E1002/$P1002)-1,"")),"")</f>
      </c>
      <c r="R1002" s="159" t="str">
        <f t="shared" si="247"/>
        <v/>
      </c>
      <c r="S1002" s="160" t="str">
        <f>IFERROR(IF($F1002="","",VLOOKUP($F1002,'Data Mercado'!$A$7:$I$300,6,0)),"ND")</f>
      </c>
      <c r="T1002" s="161" t="str">
        <f>IFERROR(IF($E1002="","",IF($S1002&gt;$E1002,($E1002/$S1002)-1,"")),"")</f>
      </c>
      <c r="U1002" s="159" t="str">
        <f t="shared" si="249"/>
        <v/>
      </c>
      <c r="V1002" s="160" t="str">
        <f>IFERROR(IF($F1002="","",VLOOKUP($F1002,'Data Mercado'!$A$7:$I$300,7,0)),"ND")</f>
      </c>
      <c r="W1002" s="161" t="str">
        <f>IFERROR(IF($E1002="","",IF($V1002&gt;$E1002,($E1002/$V1002)-1,"")),"")</f>
      </c>
      <c r="X1002" s="159" t="str">
        <f t="shared" si="251"/>
        <v/>
      </c>
      <c r="Y1002" s="160" t="str">
        <f>IFERROR(IF($F1002="","",VLOOKUP($F1002,'Data Mercado'!$A$7:$I$300,8,0)),"ND")</f>
      </c>
      <c r="Z1002" s="161" t="str">
        <f>IFERROR(IF($E1002="","",IF($Y1002&gt;$E1002,($E1002/$Y1002)-1,"")),"")</f>
      </c>
      <c r="AA1002" s="159" t="str">
        <f t="shared" si="253"/>
        <v/>
      </c>
      <c r="AB1002" s="160" t="str">
        <f>IFERROR(IF($F1002="","",VLOOKUP($F1002,'Data Mercado'!$A$7:$I$300,9,0)),"ND")</f>
      </c>
      <c r="AC1002" s="161" t="str">
        <f>IFERROR(IF($E1002="","",IF($AB1002&gt;$E1002,($E1002/$AB1002)-1,"")),"")</f>
      </c>
      <c r="AD1002" s="159" t="str">
        <f t="shared" si="255"/>
        <v/>
      </c>
    </row>
    <row r="1003" spans="1:30" s="162" customFormat="1" ht="19" customHeight="1">
      <c r="A1003" s="164"/>
      <c r="B1003" s="165"/>
      <c r="C1003" s="143"/>
      <c r="D1003" s="143"/>
      <c r="E1003" s="196"/>
      <c r="F1003" s="160"/>
      <c r="G1003" s="160" t="str">
        <f>IFERROR(IF($F1003="","",VLOOKUP($F1003,'Data Mercado'!$A$7:$I$300,2,0)),"ND")</f>
      </c>
      <c r="H1003" s="161" t="str">
        <f>IFERROR(IF($E1003="","",IF($G1003&gt;$E1003,($E1003/$G1003)-1,"")),"")</f>
      </c>
      <c r="I1003" s="159" t="str">
        <f t="shared" si="241"/>
        <v/>
      </c>
      <c r="J1003" s="160" t="str">
        <f>IFERROR(IF($F1003="","",VLOOKUP($F1003,'Data Mercado'!$A$7:$I$300,3,0)),"ND")</f>
      </c>
      <c r="K1003" s="161" t="str">
        <f>IFERROR(IF($E1003="","",IF($J1003&gt;$E1003,($E1003/$J1003)-1,"")),"")</f>
      </c>
      <c r="L1003" s="159" t="str">
        <f t="shared" si="243"/>
        <v/>
      </c>
      <c r="M1003" s="160" t="str">
        <f>IFERROR(IF($F1003="","",VLOOKUP($F1003,'Data Mercado'!$A$7:$I$300,4,0)),"ND")</f>
      </c>
      <c r="N1003" s="161" t="str">
        <f>IFERROR(IF($E1003="","",IF($M1003&gt;$E1003,($E1003/$M1003)-1,"")),"")</f>
      </c>
      <c r="O1003" s="159" t="str">
        <f t="shared" si="245"/>
        <v/>
      </c>
      <c r="P1003" s="160" t="str">
        <f>IFERROR(IF($F1003="","",VLOOKUP($F1003,'Data Mercado'!$A$7:$I$300,5,0)),"ND")</f>
      </c>
      <c r="Q1003" s="161" t="str">
        <f>IFERROR(IF($E1003="","",IF($P1003&gt;$E1003,($E1003/$P1003)-1,"")),"")</f>
      </c>
      <c r="R1003" s="159" t="str">
        <f t="shared" si="247"/>
        <v/>
      </c>
      <c r="S1003" s="160" t="str">
        <f>IFERROR(IF($F1003="","",VLOOKUP($F1003,'Data Mercado'!$A$7:$I$300,6,0)),"ND")</f>
      </c>
      <c r="T1003" s="161" t="str">
        <f>IFERROR(IF($E1003="","",IF($S1003&gt;$E1003,($E1003/$S1003)-1,"")),"")</f>
      </c>
      <c r="U1003" s="159" t="str">
        <f t="shared" si="249"/>
        <v/>
      </c>
      <c r="V1003" s="160" t="str">
        <f>IFERROR(IF($F1003="","",VLOOKUP($F1003,'Data Mercado'!$A$7:$I$300,7,0)),"ND")</f>
      </c>
      <c r="W1003" s="161" t="str">
        <f>IFERROR(IF($E1003="","",IF($V1003&gt;$E1003,($E1003/$V1003)-1,"")),"")</f>
      </c>
      <c r="X1003" s="159" t="str">
        <f t="shared" si="251"/>
        <v/>
      </c>
      <c r="Y1003" s="160" t="str">
        <f>IFERROR(IF($F1003="","",VLOOKUP($F1003,'Data Mercado'!$A$7:$I$300,8,0)),"ND")</f>
      </c>
      <c r="Z1003" s="161" t="str">
        <f>IFERROR(IF($E1003="","",IF($Y1003&gt;$E1003,($E1003/$Y1003)-1,"")),"")</f>
      </c>
      <c r="AA1003" s="159" t="str">
        <f t="shared" si="253"/>
        <v/>
      </c>
      <c r="AB1003" s="160" t="str">
        <f>IFERROR(IF($F1003="","",VLOOKUP($F1003,'Data Mercado'!$A$7:$I$300,9,0)),"ND")</f>
      </c>
      <c r="AC1003" s="161" t="str">
        <f>IFERROR(IF($E1003="","",IF($AB1003&gt;$E1003,($E1003/$AB1003)-1,"")),"")</f>
      </c>
      <c r="AD1003" s="159" t="str">
        <f t="shared" si="255"/>
        <v/>
      </c>
    </row>
    <row r="1004" spans="1:30" s="162" customFormat="1" ht="19" customHeight="1">
      <c r="A1004" s="164"/>
      <c r="B1004" s="165"/>
      <c r="C1004" s="143"/>
      <c r="D1004" s="143"/>
      <c r="E1004" s="196"/>
      <c r="F1004" s="160"/>
      <c r="G1004" s="160" t="str">
        <f>IFERROR(IF($F1004="","",VLOOKUP($F1004,'Data Mercado'!$A$7:$I$300,2,0)),"ND")</f>
      </c>
      <c r="H1004" s="161" t="str">
        <f>IFERROR(IF($E1004="","",IF($G1004&gt;$E1004,($E1004/$G1004)-1,"")),"")</f>
      </c>
      <c r="I1004" s="159" t="str">
        <f t="shared" si="241"/>
        <v/>
      </c>
      <c r="J1004" s="160" t="str">
        <f>IFERROR(IF($F1004="","",VLOOKUP($F1004,'Data Mercado'!$A$7:$I$300,3,0)),"ND")</f>
      </c>
      <c r="K1004" s="161" t="str">
        <f>IFERROR(IF($E1004="","",IF($J1004&gt;$E1004,($E1004/$J1004)-1,"")),"")</f>
      </c>
      <c r="L1004" s="159" t="str">
        <f t="shared" si="243"/>
        <v/>
      </c>
      <c r="M1004" s="160" t="str">
        <f>IFERROR(IF($F1004="","",VLOOKUP($F1004,'Data Mercado'!$A$7:$I$300,4,0)),"ND")</f>
      </c>
      <c r="N1004" s="161" t="str">
        <f>IFERROR(IF($E1004="","",IF($M1004&gt;$E1004,($E1004/$M1004)-1,"")),"")</f>
      </c>
      <c r="O1004" s="159" t="str">
        <f t="shared" si="245"/>
        <v/>
      </c>
      <c r="P1004" s="160" t="str">
        <f>IFERROR(IF($F1004="","",VLOOKUP($F1004,'Data Mercado'!$A$7:$I$300,5,0)),"ND")</f>
      </c>
      <c r="Q1004" s="161" t="str">
        <f>IFERROR(IF($E1004="","",IF($P1004&gt;$E1004,($E1004/$P1004)-1,"")),"")</f>
      </c>
      <c r="R1004" s="159" t="str">
        <f t="shared" si="247"/>
        <v/>
      </c>
      <c r="S1004" s="160" t="str">
        <f>IFERROR(IF($F1004="","",VLOOKUP($F1004,'Data Mercado'!$A$7:$I$300,6,0)),"ND")</f>
      </c>
      <c r="T1004" s="161" t="str">
        <f>IFERROR(IF($E1004="","",IF($S1004&gt;$E1004,($E1004/$S1004)-1,"")),"")</f>
      </c>
      <c r="U1004" s="159" t="str">
        <f t="shared" si="249"/>
        <v/>
      </c>
      <c r="V1004" s="160" t="str">
        <f>IFERROR(IF($F1004="","",VLOOKUP($F1004,'Data Mercado'!$A$7:$I$300,7,0)),"ND")</f>
      </c>
      <c r="W1004" s="161" t="str">
        <f>IFERROR(IF($E1004="","",IF($V1004&gt;$E1004,($E1004/$V1004)-1,"")),"")</f>
      </c>
      <c r="X1004" s="159" t="str">
        <f t="shared" si="251"/>
        <v/>
      </c>
      <c r="Y1004" s="160" t="str">
        <f>IFERROR(IF($F1004="","",VLOOKUP($F1004,'Data Mercado'!$A$7:$I$300,8,0)),"ND")</f>
      </c>
      <c r="Z1004" s="161" t="str">
        <f>IFERROR(IF($E1004="","",IF($Y1004&gt;$E1004,($E1004/$Y1004)-1,"")),"")</f>
      </c>
      <c r="AA1004" s="159" t="str">
        <f t="shared" si="253"/>
        <v/>
      </c>
      <c r="AB1004" s="160" t="str">
        <f>IFERROR(IF($F1004="","",VLOOKUP($F1004,'Data Mercado'!$A$7:$I$300,9,0)),"ND")</f>
      </c>
      <c r="AC1004" s="161" t="str">
        <f>IFERROR(IF($E1004="","",IF($AB1004&gt;$E1004,($E1004/$AB1004)-1,"")),"")</f>
      </c>
      <c r="AD1004" s="159" t="str">
        <f t="shared" si="255"/>
        <v/>
      </c>
    </row>
    <row r="1005" spans="1:30" s="162" customFormat="1" ht="19" customHeight="1">
      <c r="A1005" s="164"/>
      <c r="B1005" s="165"/>
      <c r="C1005" s="143"/>
      <c r="D1005" s="143"/>
      <c r="E1005" s="196"/>
      <c r="F1005" s="160"/>
      <c r="G1005" s="160" t="str">
        <f>IFERROR(IF($F1005="","",VLOOKUP($F1005,'Data Mercado'!$A$7:$I$300,2,0)),"ND")</f>
      </c>
      <c r="H1005" s="161" t="str">
        <f>IFERROR(IF($E1005="","",IF($G1005&gt;$E1005,($E1005/$G1005)-1,"")),"")</f>
      </c>
      <c r="I1005" s="159" t="str">
        <f t="shared" si="241"/>
        <v/>
      </c>
      <c r="J1005" s="160" t="str">
        <f>IFERROR(IF($F1005="","",VLOOKUP($F1005,'Data Mercado'!$A$7:$I$300,3,0)),"ND")</f>
      </c>
      <c r="K1005" s="161" t="str">
        <f>IFERROR(IF($E1005="","",IF($J1005&gt;$E1005,($E1005/$J1005)-1,"")),"")</f>
      </c>
      <c r="L1005" s="159" t="str">
        <f t="shared" si="243"/>
        <v/>
      </c>
      <c r="M1005" s="160" t="str">
        <f>IFERROR(IF($F1005="","",VLOOKUP($F1005,'Data Mercado'!$A$7:$I$300,4,0)),"ND")</f>
      </c>
      <c r="N1005" s="161" t="str">
        <f>IFERROR(IF($E1005="","",IF($M1005&gt;$E1005,($E1005/$M1005)-1,"")),"")</f>
      </c>
      <c r="O1005" s="159" t="str">
        <f t="shared" si="245"/>
        <v/>
      </c>
      <c r="P1005" s="160" t="str">
        <f>IFERROR(IF($F1005="","",VLOOKUP($F1005,'Data Mercado'!$A$7:$I$300,5,0)),"ND")</f>
      </c>
      <c r="Q1005" s="161" t="str">
        <f>IFERROR(IF($E1005="","",IF($P1005&gt;$E1005,($E1005/$P1005)-1,"")),"")</f>
      </c>
      <c r="R1005" s="159" t="str">
        <f t="shared" si="247"/>
        <v/>
      </c>
      <c r="S1005" s="160" t="str">
        <f>IFERROR(IF($F1005="","",VLOOKUP($F1005,'Data Mercado'!$A$7:$I$300,6,0)),"ND")</f>
      </c>
      <c r="T1005" s="161" t="str">
        <f>IFERROR(IF($E1005="","",IF($S1005&gt;$E1005,($E1005/$S1005)-1,"")),"")</f>
      </c>
      <c r="U1005" s="159" t="str">
        <f t="shared" si="249"/>
        <v/>
      </c>
      <c r="V1005" s="160" t="str">
        <f>IFERROR(IF($F1005="","",VLOOKUP($F1005,'Data Mercado'!$A$7:$I$300,7,0)),"ND")</f>
      </c>
      <c r="W1005" s="161" t="str">
        <f>IFERROR(IF($E1005="","",IF($V1005&gt;$E1005,($E1005/$V1005)-1,"")),"")</f>
      </c>
      <c r="X1005" s="159" t="str">
        <f t="shared" si="251"/>
        <v/>
      </c>
      <c r="Y1005" s="160" t="str">
        <f>IFERROR(IF($F1005="","",VLOOKUP($F1005,'Data Mercado'!$A$7:$I$300,8,0)),"ND")</f>
      </c>
      <c r="Z1005" s="161" t="str">
        <f>IFERROR(IF($E1005="","",IF($Y1005&gt;$E1005,($E1005/$Y1005)-1,"")),"")</f>
      </c>
      <c r="AA1005" s="159" t="str">
        <f t="shared" si="253"/>
        <v/>
      </c>
      <c r="AB1005" s="160" t="str">
        <f>IFERROR(IF($F1005="","",VLOOKUP($F1005,'Data Mercado'!$A$7:$I$300,9,0)),"ND")</f>
      </c>
      <c r="AC1005" s="161" t="str">
        <f>IFERROR(IF($E1005="","",IF($AB1005&gt;$E1005,($E1005/$AB1005)-1,"")),"")</f>
      </c>
      <c r="AD1005" s="159" t="str">
        <f t="shared" si="255"/>
        <v/>
      </c>
    </row>
    <row r="1006" spans="1:30" s="162" customFormat="1" ht="19" customHeight="1">
      <c r="A1006" s="164"/>
      <c r="B1006" s="165"/>
      <c r="C1006" s="143"/>
      <c r="D1006" s="143"/>
      <c r="E1006" s="196"/>
      <c r="F1006" s="160"/>
      <c r="G1006" s="160" t="str">
        <f>IFERROR(IF($F1006="","",VLOOKUP($F1006,'Data Mercado'!$A$7:$I$300,2,0)),"ND")</f>
      </c>
      <c r="H1006" s="161" t="str">
        <f>IFERROR(IF($E1006="","",IF($G1006&gt;$E1006,($E1006/$G1006)-1,"")),"")</f>
      </c>
      <c r="I1006" s="159" t="str">
        <f t="shared" si="241"/>
        <v/>
      </c>
      <c r="J1006" s="160" t="str">
        <f>IFERROR(IF($F1006="","",VLOOKUP($F1006,'Data Mercado'!$A$7:$I$300,3,0)),"ND")</f>
      </c>
      <c r="K1006" s="161" t="str">
        <f>IFERROR(IF($E1006="","",IF($J1006&gt;$E1006,($E1006/$J1006)-1,"")),"")</f>
      </c>
      <c r="L1006" s="159" t="str">
        <f t="shared" si="243"/>
        <v/>
      </c>
      <c r="M1006" s="160" t="str">
        <f>IFERROR(IF($F1006="","",VLOOKUP($F1006,'Data Mercado'!$A$7:$I$300,4,0)),"ND")</f>
      </c>
      <c r="N1006" s="161" t="str">
        <f>IFERROR(IF($E1006="","",IF($M1006&gt;$E1006,($E1006/$M1006)-1,"")),"")</f>
      </c>
      <c r="O1006" s="159" t="str">
        <f t="shared" si="245"/>
        <v/>
      </c>
      <c r="P1006" s="160" t="str">
        <f>IFERROR(IF($F1006="","",VLOOKUP($F1006,'Data Mercado'!$A$7:$I$300,5,0)),"ND")</f>
      </c>
      <c r="Q1006" s="161" t="str">
        <f>IFERROR(IF($E1006="","",IF($P1006&gt;$E1006,($E1006/$P1006)-1,"")),"")</f>
      </c>
      <c r="R1006" s="159" t="str">
        <f t="shared" si="247"/>
        <v/>
      </c>
      <c r="S1006" s="160" t="str">
        <f>IFERROR(IF($F1006="","",VLOOKUP($F1006,'Data Mercado'!$A$7:$I$300,6,0)),"ND")</f>
      </c>
      <c r="T1006" s="161" t="str">
        <f>IFERROR(IF($E1006="","",IF($S1006&gt;$E1006,($E1006/$S1006)-1,"")),"")</f>
      </c>
      <c r="U1006" s="159" t="str">
        <f t="shared" si="249"/>
        <v/>
      </c>
      <c r="V1006" s="160" t="str">
        <f>IFERROR(IF($F1006="","",VLOOKUP($F1006,'Data Mercado'!$A$7:$I$300,7,0)),"ND")</f>
      </c>
      <c r="W1006" s="161" t="str">
        <f>IFERROR(IF($E1006="","",IF($V1006&gt;$E1006,($E1006/$V1006)-1,"")),"")</f>
      </c>
      <c r="X1006" s="159" t="str">
        <f t="shared" si="251"/>
        <v/>
      </c>
      <c r="Y1006" s="160" t="str">
        <f>IFERROR(IF($F1006="","",VLOOKUP($F1006,'Data Mercado'!$A$7:$I$300,8,0)),"ND")</f>
      </c>
      <c r="Z1006" s="161" t="str">
        <f>IFERROR(IF($E1006="","",IF($Y1006&gt;$E1006,($E1006/$Y1006)-1,"")),"")</f>
      </c>
      <c r="AA1006" s="159" t="str">
        <f t="shared" si="253"/>
        <v/>
      </c>
      <c r="AB1006" s="160" t="str">
        <f>IFERROR(IF($F1006="","",VLOOKUP($F1006,'Data Mercado'!$A$7:$I$300,9,0)),"ND")</f>
      </c>
      <c r="AC1006" s="161" t="str">
        <f>IFERROR(IF($E1006="","",IF($AB1006&gt;$E1006,($E1006/$AB1006)-1,"")),"")</f>
      </c>
      <c r="AD1006" s="159" t="str">
        <f t="shared" si="255"/>
        <v/>
      </c>
    </row>
    <row r="1007" spans="1:30" s="162" customFormat="1" ht="19" customHeight="1">
      <c r="A1007" s="164"/>
      <c r="B1007" s="165"/>
      <c r="C1007" s="143"/>
      <c r="D1007" s="143"/>
      <c r="E1007" s="196"/>
      <c r="F1007" s="160"/>
      <c r="G1007" s="160" t="str">
        <f>IFERROR(IF($F1007="","",VLOOKUP($F1007,'Data Mercado'!$A$7:$I$300,2,0)),"ND")</f>
      </c>
      <c r="H1007" s="161" t="str">
        <f>IFERROR(IF($E1007="","",IF($G1007&gt;$E1007,($E1007/$G1007)-1,"")),"")</f>
      </c>
      <c r="I1007" s="159" t="str">
        <f t="shared" si="241"/>
        <v/>
      </c>
      <c r="J1007" s="160" t="str">
        <f>IFERROR(IF($F1007="","",VLOOKUP($F1007,'Data Mercado'!$A$7:$I$300,3,0)),"ND")</f>
      </c>
      <c r="K1007" s="161" t="str">
        <f>IFERROR(IF($E1007="","",IF($J1007&gt;$E1007,($E1007/$J1007)-1,"")),"")</f>
      </c>
      <c r="L1007" s="159" t="str">
        <f t="shared" si="243"/>
        <v/>
      </c>
      <c r="M1007" s="160" t="str">
        <f>IFERROR(IF($F1007="","",VLOOKUP($F1007,'Data Mercado'!$A$7:$I$300,4,0)),"ND")</f>
      </c>
      <c r="N1007" s="161" t="str">
        <f>IFERROR(IF($E1007="","",IF($M1007&gt;$E1007,($E1007/$M1007)-1,"")),"")</f>
      </c>
      <c r="O1007" s="159" t="str">
        <f t="shared" si="245"/>
        <v/>
      </c>
      <c r="P1007" s="160" t="str">
        <f>IFERROR(IF($F1007="","",VLOOKUP($F1007,'Data Mercado'!$A$7:$I$300,5,0)),"ND")</f>
      </c>
      <c r="Q1007" s="161" t="str">
        <f>IFERROR(IF($E1007="","",IF($P1007&gt;$E1007,($E1007/$P1007)-1,"")),"")</f>
      </c>
      <c r="R1007" s="159" t="str">
        <f t="shared" si="247"/>
        <v/>
      </c>
      <c r="S1007" s="160" t="str">
        <f>IFERROR(IF($F1007="","",VLOOKUP($F1007,'Data Mercado'!$A$7:$I$300,6,0)),"ND")</f>
      </c>
      <c r="T1007" s="161" t="str">
        <f>IFERROR(IF($E1007="","",IF($S1007&gt;$E1007,($E1007/$S1007)-1,"")),"")</f>
      </c>
      <c r="U1007" s="159" t="str">
        <f t="shared" si="249"/>
        <v/>
      </c>
      <c r="V1007" s="160" t="str">
        <f>IFERROR(IF($F1007="","",VLOOKUP($F1007,'Data Mercado'!$A$7:$I$300,7,0)),"ND")</f>
      </c>
      <c r="W1007" s="161" t="str">
        <f>IFERROR(IF($E1007="","",IF($V1007&gt;$E1007,($E1007/$V1007)-1,"")),"")</f>
      </c>
      <c r="X1007" s="159" t="str">
        <f t="shared" si="251"/>
        <v/>
      </c>
      <c r="Y1007" s="160" t="str">
        <f>IFERROR(IF($F1007="","",VLOOKUP($F1007,'Data Mercado'!$A$7:$I$300,8,0)),"ND")</f>
      </c>
      <c r="Z1007" s="161" t="str">
        <f>IFERROR(IF($E1007="","",IF($Y1007&gt;$E1007,($E1007/$Y1007)-1,"")),"")</f>
      </c>
      <c r="AA1007" s="159" t="str">
        <f t="shared" si="253"/>
        <v/>
      </c>
      <c r="AB1007" s="160" t="str">
        <f>IFERROR(IF($F1007="","",VLOOKUP($F1007,'Data Mercado'!$A$7:$I$300,9,0)),"ND")</f>
      </c>
      <c r="AC1007" s="161" t="str">
        <f>IFERROR(IF($E1007="","",IF($AB1007&gt;$E1007,($E1007/$AB1007)-1,"")),"")</f>
      </c>
      <c r="AD1007" s="159" t="str">
        <f t="shared" si="255"/>
        <v/>
      </c>
    </row>
    <row r="1008" spans="1:30" s="162" customFormat="1" ht="19" customHeight="1">
      <c r="A1008" s="164"/>
      <c r="B1008" s="165"/>
      <c r="C1008" s="143"/>
      <c r="D1008" s="143"/>
      <c r="E1008" s="196"/>
      <c r="F1008" s="160"/>
      <c r="G1008" s="160" t="str">
        <f>IFERROR(IF($F1008="","",VLOOKUP($F1008,'Data Mercado'!$A$7:$I$300,2,0)),"ND")</f>
      </c>
      <c r="H1008" s="161" t="str">
        <f>IFERROR(IF($E1008="","",IF($G1008&gt;$E1008,($E1008/$G1008)-1,"")),"")</f>
      </c>
      <c r="I1008" s="159" t="str">
        <f t="shared" si="241"/>
        <v/>
      </c>
      <c r="J1008" s="160" t="str">
        <f>IFERROR(IF($F1008="","",VLOOKUP($F1008,'Data Mercado'!$A$7:$I$300,3,0)),"ND")</f>
      </c>
      <c r="K1008" s="161" t="str">
        <f>IFERROR(IF($E1008="","",IF($J1008&gt;$E1008,($E1008/$J1008)-1,"")),"")</f>
      </c>
      <c r="L1008" s="159" t="str">
        <f t="shared" si="243"/>
        <v/>
      </c>
      <c r="M1008" s="160" t="str">
        <f>IFERROR(IF($F1008="","",VLOOKUP($F1008,'Data Mercado'!$A$7:$I$300,4,0)),"ND")</f>
      </c>
      <c r="N1008" s="161" t="str">
        <f>IFERROR(IF($E1008="","",IF($M1008&gt;$E1008,($E1008/$M1008)-1,"")),"")</f>
      </c>
      <c r="O1008" s="159" t="str">
        <f t="shared" si="245"/>
        <v/>
      </c>
      <c r="P1008" s="160" t="str">
        <f>IFERROR(IF($F1008="","",VLOOKUP($F1008,'Data Mercado'!$A$7:$I$300,5,0)),"ND")</f>
      </c>
      <c r="Q1008" s="161" t="str">
        <f>IFERROR(IF($E1008="","",IF($P1008&gt;$E1008,($E1008/$P1008)-1,"")),"")</f>
      </c>
      <c r="R1008" s="159" t="str">
        <f t="shared" si="247"/>
        <v/>
      </c>
      <c r="S1008" s="160" t="str">
        <f>IFERROR(IF($F1008="","",VLOOKUP($F1008,'Data Mercado'!$A$7:$I$300,6,0)),"ND")</f>
      </c>
      <c r="T1008" s="161" t="str">
        <f>IFERROR(IF($E1008="","",IF($S1008&gt;$E1008,($E1008/$S1008)-1,"")),"")</f>
      </c>
      <c r="U1008" s="159" t="str">
        <f t="shared" si="249"/>
        <v/>
      </c>
      <c r="V1008" s="160" t="str">
        <f>IFERROR(IF($F1008="","",VLOOKUP($F1008,'Data Mercado'!$A$7:$I$300,7,0)),"ND")</f>
      </c>
      <c r="W1008" s="161" t="str">
        <f>IFERROR(IF($E1008="","",IF($V1008&gt;$E1008,($E1008/$V1008)-1,"")),"")</f>
      </c>
      <c r="X1008" s="159" t="str">
        <f t="shared" si="251"/>
        <v/>
      </c>
      <c r="Y1008" s="160" t="str">
        <f>IFERROR(IF($F1008="","",VLOOKUP($F1008,'Data Mercado'!$A$7:$I$300,8,0)),"ND")</f>
      </c>
      <c r="Z1008" s="161" t="str">
        <f>IFERROR(IF($E1008="","",IF($Y1008&gt;$E1008,($E1008/$Y1008)-1,"")),"")</f>
      </c>
      <c r="AA1008" s="159" t="str">
        <f t="shared" si="253"/>
        <v/>
      </c>
      <c r="AB1008" s="160" t="str">
        <f>IFERROR(IF($F1008="","",VLOOKUP($F1008,'Data Mercado'!$A$7:$I$300,9,0)),"ND")</f>
      </c>
      <c r="AC1008" s="161" t="str">
        <f>IFERROR(IF($E1008="","",IF($AB1008&gt;$E1008,($E1008/$AB1008)-1,"")),"")</f>
      </c>
      <c r="AD1008" s="159" t="str">
        <f t="shared" si="255"/>
        <v/>
      </c>
    </row>
    <row r="1009" spans="1:30" s="162" customFormat="1" ht="19" customHeight="1">
      <c r="A1009" s="164"/>
      <c r="B1009" s="165"/>
      <c r="C1009" s="143"/>
      <c r="D1009" s="143"/>
      <c r="E1009" s="196"/>
      <c r="F1009" s="160"/>
      <c r="G1009" s="160" t="str">
        <f>IFERROR(IF($F1009="","",VLOOKUP($F1009,'Data Mercado'!$A$7:$I$300,2,0)),"ND")</f>
      </c>
      <c r="H1009" s="161" t="str">
        <f>IFERROR(IF($E1009="","",IF($G1009&gt;$E1009,($E1009/$G1009)-1,"")),"")</f>
      </c>
      <c r="I1009" s="159" t="str">
        <f t="shared" si="241"/>
        <v/>
      </c>
      <c r="J1009" s="160" t="str">
        <f>IFERROR(IF($F1009="","",VLOOKUP($F1009,'Data Mercado'!$A$7:$I$300,3,0)),"ND")</f>
      </c>
      <c r="K1009" s="161" t="str">
        <f>IFERROR(IF($E1009="","",IF($J1009&gt;$E1009,($E1009/$J1009)-1,"")),"")</f>
      </c>
      <c r="L1009" s="159" t="str">
        <f t="shared" si="243"/>
        <v/>
      </c>
      <c r="M1009" s="160" t="str">
        <f>IFERROR(IF($F1009="","",VLOOKUP($F1009,'Data Mercado'!$A$7:$I$300,4,0)),"ND")</f>
      </c>
      <c r="N1009" s="161" t="str">
        <f>IFERROR(IF($E1009="","",IF($M1009&gt;$E1009,($E1009/$M1009)-1,"")),"")</f>
      </c>
      <c r="O1009" s="159" t="str">
        <f t="shared" si="245"/>
        <v/>
      </c>
      <c r="P1009" s="160" t="str">
        <f>IFERROR(IF($F1009="","",VLOOKUP($F1009,'Data Mercado'!$A$7:$I$300,5,0)),"ND")</f>
      </c>
      <c r="Q1009" s="161" t="str">
        <f>IFERROR(IF($E1009="","",IF($P1009&gt;$E1009,($E1009/$P1009)-1,"")),"")</f>
      </c>
      <c r="R1009" s="159" t="str">
        <f t="shared" si="247"/>
        <v/>
      </c>
      <c r="S1009" s="160" t="str">
        <f>IFERROR(IF($F1009="","",VLOOKUP($F1009,'Data Mercado'!$A$7:$I$300,6,0)),"ND")</f>
      </c>
      <c r="T1009" s="161" t="str">
        <f>IFERROR(IF($E1009="","",IF($S1009&gt;$E1009,($E1009/$S1009)-1,"")),"")</f>
      </c>
      <c r="U1009" s="159" t="str">
        <f t="shared" si="249"/>
        <v/>
      </c>
      <c r="V1009" s="160" t="str">
        <f>IFERROR(IF($F1009="","",VLOOKUP($F1009,'Data Mercado'!$A$7:$I$300,7,0)),"ND")</f>
      </c>
      <c r="W1009" s="161" t="str">
        <f>IFERROR(IF($E1009="","",IF($V1009&gt;$E1009,($E1009/$V1009)-1,"")),"")</f>
      </c>
      <c r="X1009" s="159" t="str">
        <f t="shared" si="251"/>
        <v/>
      </c>
      <c r="Y1009" s="160" t="str">
        <f>IFERROR(IF($F1009="","",VLOOKUP($F1009,'Data Mercado'!$A$7:$I$300,8,0)),"ND")</f>
      </c>
      <c r="Z1009" s="161" t="str">
        <f>IFERROR(IF($E1009="","",IF($Y1009&gt;$E1009,($E1009/$Y1009)-1,"")),"")</f>
      </c>
      <c r="AA1009" s="159" t="str">
        <f t="shared" si="253"/>
        <v/>
      </c>
      <c r="AB1009" s="160" t="str">
        <f>IFERROR(IF($F1009="","",VLOOKUP($F1009,'Data Mercado'!$A$7:$I$300,9,0)),"ND")</f>
      </c>
      <c r="AC1009" s="161" t="str">
        <f>IFERROR(IF($E1009="","",IF($AB1009&gt;$E1009,($E1009/$AB1009)-1,"")),"")</f>
      </c>
      <c r="AD1009" s="159" t="str">
        <f t="shared" si="255"/>
        <v/>
      </c>
    </row>
    <row r="1010" spans="1:30" s="162" customFormat="1" ht="19" customHeight="1">
      <c r="A1010" s="164"/>
      <c r="B1010" s="165"/>
      <c r="C1010" s="143"/>
      <c r="D1010" s="143"/>
      <c r="E1010" s="196"/>
      <c r="F1010" s="160"/>
      <c r="G1010" s="160" t="str">
        <f>IFERROR(IF($F1010="","",VLOOKUP($F1010,'Data Mercado'!$A$7:$I$300,2,0)),"ND")</f>
      </c>
      <c r="H1010" s="161" t="str">
        <f>IFERROR(IF($E1010="","",IF($G1010&gt;$E1010,($E1010/$G1010)-1,"")),"")</f>
      </c>
      <c r="I1010" s="159" t="str">
        <f t="shared" si="241"/>
        <v/>
      </c>
      <c r="J1010" s="160" t="str">
        <f>IFERROR(IF($F1010="","",VLOOKUP($F1010,'Data Mercado'!$A$7:$I$300,3,0)),"ND")</f>
      </c>
      <c r="K1010" s="161" t="str">
        <f>IFERROR(IF($E1010="","",IF($J1010&gt;$E1010,($E1010/$J1010)-1,"")),"")</f>
      </c>
      <c r="L1010" s="159" t="str">
        <f t="shared" si="243"/>
        <v/>
      </c>
      <c r="M1010" s="160" t="str">
        <f>IFERROR(IF($F1010="","",VLOOKUP($F1010,'Data Mercado'!$A$7:$I$300,4,0)),"ND")</f>
      </c>
      <c r="N1010" s="161" t="str">
        <f>IFERROR(IF($E1010="","",IF($M1010&gt;$E1010,($E1010/$M1010)-1,"")),"")</f>
      </c>
      <c r="O1010" s="159" t="str">
        <f t="shared" si="245"/>
        <v/>
      </c>
      <c r="P1010" s="160" t="str">
        <f>IFERROR(IF($F1010="","",VLOOKUP($F1010,'Data Mercado'!$A$7:$I$300,5,0)),"ND")</f>
      </c>
      <c r="Q1010" s="161" t="str">
        <f>IFERROR(IF($E1010="","",IF($P1010&gt;$E1010,($E1010/$P1010)-1,"")),"")</f>
      </c>
      <c r="R1010" s="159" t="str">
        <f t="shared" si="247"/>
        <v/>
      </c>
      <c r="S1010" s="160" t="str">
        <f>IFERROR(IF($F1010="","",VLOOKUP($F1010,'Data Mercado'!$A$7:$I$300,6,0)),"ND")</f>
      </c>
      <c r="T1010" s="161" t="str">
        <f>IFERROR(IF($E1010="","",IF($S1010&gt;$E1010,($E1010/$S1010)-1,"")),"")</f>
      </c>
      <c r="U1010" s="159" t="str">
        <f t="shared" si="249"/>
        <v/>
      </c>
      <c r="V1010" s="160" t="str">
        <f>IFERROR(IF($F1010="","",VLOOKUP($F1010,'Data Mercado'!$A$7:$I$300,7,0)),"ND")</f>
      </c>
      <c r="W1010" s="161" t="str">
        <f>IFERROR(IF($E1010="","",IF($V1010&gt;$E1010,($E1010/$V1010)-1,"")),"")</f>
      </c>
      <c r="X1010" s="159" t="str">
        <f t="shared" si="251"/>
        <v/>
      </c>
      <c r="Y1010" s="160" t="str">
        <f>IFERROR(IF($F1010="","",VLOOKUP($F1010,'Data Mercado'!$A$7:$I$300,8,0)),"ND")</f>
      </c>
      <c r="Z1010" s="161" t="str">
        <f>IFERROR(IF($E1010="","",IF($Y1010&gt;$E1010,($E1010/$Y1010)-1,"")),"")</f>
      </c>
      <c r="AA1010" s="159" t="str">
        <f t="shared" si="253"/>
        <v/>
      </c>
      <c r="AB1010" s="160" t="str">
        <f>IFERROR(IF($F1010="","",VLOOKUP($F1010,'Data Mercado'!$A$7:$I$300,9,0)),"ND")</f>
      </c>
      <c r="AC1010" s="161" t="str">
        <f>IFERROR(IF($E1010="","",IF($AB1010&gt;$E1010,($E1010/$AB1010)-1,"")),"")</f>
      </c>
      <c r="AD1010" s="159" t="str">
        <f t="shared" si="255"/>
        <v/>
      </c>
    </row>
  </sheetData>
  <sheetProtection insertColumns="0" insertRows="0" autoFilter="0" pivotTables="0"/>
  <autoFilter ref="A10:AD10" xr:uid="{00000000-0001-0000-0F00-000000000000}">
    <filterColumn colId="7" showButton="0"/>
    <filterColumn colId="10" showButton="0"/>
    <filterColumn colId="13" showButton="0"/>
    <filterColumn colId="16" showButton="0"/>
    <filterColumn colId="19" showButton="0"/>
    <filterColumn colId="22" showButton="0"/>
    <filterColumn colId="25" showButton="0"/>
    <filterColumn colId="28" showButton="0"/>
  </autoFilter>
  <sortState xmlns:xlrd2="http://schemas.microsoft.com/office/spreadsheetml/2017/richdata2" ref="C11:E70">
    <sortCondition ref="E11:E70"/>
  </sortState>
  <mergeCells count="41">
    <mergeCell ref="A7:A10"/>
    <mergeCell ref="S8:U8"/>
    <mergeCell ref="P8:R8"/>
    <mergeCell ref="Q9:R9"/>
    <mergeCell ref="Q10:R10"/>
    <mergeCell ref="T9:U9"/>
    <mergeCell ref="T10:U10"/>
    <mergeCell ref="B7:B10"/>
    <mergeCell ref="G9:G10"/>
    <mergeCell ref="S9:S10"/>
    <mergeCell ref="P9:P10"/>
    <mergeCell ref="M9:M10"/>
    <mergeCell ref="J9:J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C9:AD9"/>
    <mergeCell ref="W10:X10"/>
    <mergeCell ref="Z10:AA10"/>
    <mergeCell ref="AC10:AD10"/>
    <mergeCell ref="V7:X8"/>
    <mergeCell ref="Y7:AA8"/>
    <mergeCell ref="AB7:AD8"/>
    <mergeCell ref="V9:V10"/>
    <mergeCell ref="W9:X9"/>
    <mergeCell ref="Y9:Y10"/>
    <mergeCell ref="Z9:AA9"/>
    <mergeCell ref="AB9:AB10"/>
  </mergeCells>
  <conditionalFormatting sqref="G11:G1010 J11:J1010 M11:M1010 P11:P1010 S11:S1010">
    <cfRule type="expression" dxfId="35" priority="483">
      <formula>$B$5="Total Compensación con PL Mensual ($)"</formula>
    </cfRule>
    <cfRule type="expression" dxfId="34" priority="482">
      <formula>$B$5="Total Compensación sin PL Mensual ($)"</formula>
    </cfRule>
    <cfRule type="expression" dxfId="33" priority="481">
      <formula>$B$5="Total Compensación con PL Anualizado ($)"</formula>
    </cfRule>
  </conditionalFormatting>
  <conditionalFormatting sqref="I11:I1010 L11:L1010 O11:O1010 R11:R1010 U11:U1010 F12:F1010">
    <cfRule type="expression" dxfId="32" priority="455">
      <formula>$B$5="Total Compensación con PL Mensual ($)"</formula>
    </cfRule>
    <cfRule type="expression" dxfId="31" priority="454" stopIfTrue="1">
      <formula>$B$5="Total Compensación sin PL Mensual ($)"</formula>
    </cfRule>
    <cfRule type="expression" dxfId="30" priority="453">
      <formula>$B$5="Total Remuneración en MD Mensual ($)"</formula>
    </cfRule>
    <cfRule type="expression" dxfId="29" priority="452">
      <formula>$B$5="Pago Fijo en MD Mensual ($)"</formula>
    </cfRule>
    <cfRule type="expression" dxfId="28" priority="451">
      <formula>$B$5="Total Compensación con PL Anualizado ($)"</formula>
    </cfRule>
  </conditionalFormatting>
  <conditionalFormatting sqref="V11:V1010 Y11:Y1010 AB11:AB1010">
    <cfRule type="expression" dxfId="27" priority="23">
      <formula>$B$5="Total Compensación con PL Mensual ($)"</formula>
    </cfRule>
    <cfRule type="expression" dxfId="26" priority="22">
      <formula>$B$5="Total Compensación sin PL Mensual ($)"</formula>
    </cfRule>
    <cfRule type="expression" dxfId="25" priority="21">
      <formula>$B$5="Total Compensación con PL Anualizado ($)"</formula>
    </cfRule>
  </conditionalFormatting>
  <conditionalFormatting sqref="X11:X1010">
    <cfRule type="expression" dxfId="24" priority="14" stopIfTrue="1">
      <formula>$B$5="Total Compensación sin PL Mensual ($)"</formula>
    </cfRule>
    <cfRule type="expression" dxfId="23" priority="13">
      <formula>$B$5="Total Remuneración en MD Mensual ($)"</formula>
    </cfRule>
    <cfRule type="expression" dxfId="22" priority="12">
      <formula>$B$5="Pago Fijo en MD Mensual ($)"</formula>
    </cfRule>
    <cfRule type="expression" dxfId="21" priority="15">
      <formula>$B$5="Total Compensación con PL Mensual ($)"</formula>
    </cfRule>
    <cfRule type="expression" dxfId="20" priority="11">
      <formula>$B$5="Total Compensación con PL Anualizado ($)"</formula>
    </cfRule>
  </conditionalFormatting>
  <conditionalFormatting sqref="AA11:AA1010">
    <cfRule type="expression" dxfId="19" priority="10">
      <formula>$B$5="Total Compensación con PL Mensual ($)"</formula>
    </cfRule>
    <cfRule type="expression" dxfId="18" priority="9" stopIfTrue="1">
      <formula>$B$5="Total Compensación sin PL Mensual ($)"</formula>
    </cfRule>
    <cfRule type="expression" dxfId="17" priority="8">
      <formula>$B$5="Total Remuneración en MD Mensual ($)"</formula>
    </cfRule>
    <cfRule type="expression" dxfId="16" priority="7">
      <formula>$B$5="Pago Fijo en MD Mensual ($)"</formula>
    </cfRule>
    <cfRule type="expression" dxfId="15" priority="6">
      <formula>$B$5="Total Compensación con PL Anualizado ($)"</formula>
    </cfRule>
  </conditionalFormatting>
  <conditionalFormatting sqref="AD11:AD1010">
    <cfRule type="expression" dxfId="14" priority="5">
      <formula>$B$5="Total Compensación con PL Mensual ($)"</formula>
    </cfRule>
    <cfRule type="expression" dxfId="13" priority="4" stopIfTrue="1">
      <formula>$B$5="Total Compensación sin PL Mensual ($)"</formula>
    </cfRule>
    <cfRule type="expression" dxfId="12" priority="3">
      <formula>$B$5="Total Remuneración en MD Mensual ($)"</formula>
    </cfRule>
    <cfRule type="expression" dxfId="11" priority="2">
      <formula>$B$5="Pago Fijo en MD Mensual ($)"</formula>
    </cfRule>
    <cfRule type="expression" dxfId="10" priority="1">
      <formula>$B$5="Total Compensación con PL Anualizado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11" width="16.6640625" style="61" bestFit="1" customWidth="1"/>
    <col min="12" max="16384" width="10.83203125" style="33"/>
  </cols>
  <sheetData>
    <row r="1" spans="1:12" ht="80" customHeight="1">
      <c r="A1" s="67"/>
      <c r="I1" s="87"/>
      <c r="J1" s="113"/>
    </row>
    <row r="2" spans="1:12" ht="40" customHeight="1">
      <c r="E2" s="279"/>
      <c r="F2" s="279"/>
      <c r="G2" s="279"/>
      <c r="H2" s="279"/>
      <c r="I2" s="279"/>
    </row>
    <row r="3" spans="1:12" ht="20" customHeight="1">
      <c r="E3" s="279"/>
      <c r="F3" s="279"/>
      <c r="G3" s="279"/>
      <c r="H3" s="279"/>
      <c r="I3" s="279"/>
    </row>
    <row r="4" spans="1:12" ht="16" customHeight="1">
      <c r="A4" s="271" t="s">
        <v>84</v>
      </c>
      <c r="B4" s="271"/>
      <c r="C4" s="89"/>
      <c r="D4" s="86"/>
      <c r="E4" s="86"/>
      <c r="F4" s="86"/>
      <c r="G4" s="86"/>
      <c r="H4" s="86"/>
      <c r="I4" s="86"/>
      <c r="J4" s="86"/>
    </row>
    <row r="5" spans="1:12" s="62" customFormat="1" ht="18" customHeight="1">
      <c r="A5" s="79" t="s">
        <v>277</v>
      </c>
      <c r="B5" s="88" t="inlineStr">
        <is>
          <t xml:space="preserve">Total Efectivo Mensual ($)</t>
        </is>
      </c>
      <c r="C5" s="89"/>
      <c r="D5" s="86"/>
      <c r="E5" s="86"/>
      <c r="F5" s="86"/>
      <c r="G5" s="86"/>
      <c r="H5" s="86"/>
      <c r="I5" s="86"/>
      <c r="J5" s="86"/>
      <c r="K5" s="66"/>
    </row>
    <row r="6" spans="1:12" s="62" customFormat="1" ht="20" customHeight="1">
      <c r="A6" s="63" t="s">
        <v>95</v>
      </c>
      <c r="B6" s="200">
        <v>0.20000000000000004</v>
      </c>
      <c r="C6" s="89"/>
      <c r="D6" s="86"/>
      <c r="E6" s="86"/>
      <c r="F6" s="86"/>
      <c r="G6" s="86"/>
      <c r="H6" s="86"/>
      <c r="I6" s="86"/>
      <c r="J6" s="86"/>
      <c r="K6" s="66"/>
    </row>
    <row r="7" spans="1:12" ht="20" customHeight="1">
      <c r="A7" s="108"/>
      <c r="B7" s="111"/>
      <c r="C7" s="59"/>
      <c r="D7" s="59"/>
      <c r="E7" s="59"/>
      <c r="F7" s="60"/>
      <c r="G7" s="69"/>
      <c r="H7" s="69"/>
      <c r="I7" s="69"/>
      <c r="J7" s="69"/>
      <c r="K7" s="69"/>
    </row>
    <row r="8" spans="1:12" ht="16" customHeight="1">
      <c r="A8" s="273" t="s">
        <v>115</v>
      </c>
      <c r="B8" s="273" t="s">
        <v>114</v>
      </c>
      <c r="C8" s="273" t="s">
        <v>271</v>
      </c>
      <c r="D8" s="273" t="s">
        <v>116</v>
      </c>
      <c r="E8" s="280" t="inlineStr">
        <is>
          <t xml:space="preserve">TEM / TEMz / CIM / PCTA</t>
        </is>
      </c>
      <c r="F8" s="280" t="s">
        <v>314</v>
      </c>
      <c r="G8" s="285" t="s">
        <v>96</v>
      </c>
      <c r="H8" s="286"/>
      <c r="I8" s="286"/>
      <c r="J8" s="286"/>
      <c r="K8" s="287"/>
    </row>
    <row r="9" spans="1:12" ht="16" customHeight="1">
      <c r="A9" s="273"/>
      <c r="B9" s="273"/>
      <c r="C9" s="273"/>
      <c r="D9" s="273"/>
      <c r="E9" s="281"/>
      <c r="F9" s="281"/>
      <c r="G9" s="283" t="s">
        <v>68</v>
      </c>
      <c r="H9" s="283" t="s">
        <v>69</v>
      </c>
      <c r="I9" s="283" t="s">
        <v>70</v>
      </c>
      <c r="J9" s="283" t="s">
        <v>71</v>
      </c>
      <c r="K9" s="283" t="s">
        <v>72</v>
      </c>
    </row>
    <row r="10" spans="1:12" ht="17" thickBot="1">
      <c r="A10" s="274"/>
      <c r="B10" s="274"/>
      <c r="C10" s="274"/>
      <c r="D10" s="274"/>
      <c r="E10" s="282"/>
      <c r="F10" s="282"/>
      <c r="G10" s="284"/>
      <c r="H10" s="284"/>
      <c r="I10" s="284"/>
      <c r="J10" s="284"/>
      <c r="K10" s="284"/>
      <c r="L10" s="122"/>
    </row>
    <row r="11" spans="1:12" s="162" customFormat="1" ht="19" customHeight="1" thickTop="1">
      <c r="A11" s="157"/>
      <c r="B11" s="158"/>
      <c r="C11" s="158"/>
      <c r="D11" s="158"/>
      <c r="E11" s="196"/>
      <c r="F11" s="159"/>
      <c r="G11" s="166" t="str">
        <f>IFERROR($E11/VLOOKUP($F11,'Data Mercado'!$A$7:$I$300,2,FALSE),"")</f>
        <v/>
      </c>
      <c r="H11" s="166">
        <f>IFERROR($E11/VLOOKUP($F11,'Data Mercado'!$A$7:$I$300,3,FALSE),"")</f>
        <v>0.69310713739874674</v>
      </c>
      <c r="I11" s="166">
        <f>IFERROR($E11/VLOOKUP($F11,'Data Mercado'!$A$7:$I$300,4,FALSE),"")</f>
        <v>1.8712605735506498</v>
      </c>
      <c r="J11" s="166">
        <f>IFERROR($E11/VLOOKUP($F11,'Data Mercado'!$A$7:$I$300,5,FALSE),"")</f>
        <v>2.5981094242337437</v>
      </c>
      <c r="K11" s="166" t="str">
        <f>IFERROR($E11/VLOOKUP($F11,'Data Mercado'!$A$7:$I$300,6,FALSE),"")</f>
        <v/>
      </c>
    </row>
    <row r="12" spans="1:12" s="162" customFormat="1" ht="19" customHeight="1">
      <c r="A12" s="163"/>
      <c r="B12" s="143"/>
      <c r="C12" s="143"/>
      <c r="D12" s="143"/>
      <c r="E12" s="196"/>
      <c r="F12" s="159"/>
      <c r="G12" s="166">
        <f>IFERROR($E12/VLOOKUP($F12,'Data Mercado'!$A$7:$I$300,2,FALSE),"")</f>
        <v>0.85802894555478981</v>
      </c>
      <c r="H12" s="166">
        <f>IFERROR($E12/VLOOKUP($F12,'Data Mercado'!$A$7:$I$300,3,FALSE),"")</f>
        <v>1.3009404388714734</v>
      </c>
      <c r="I12" s="166">
        <f>IFERROR($E12/VLOOKUP($F12,'Data Mercado'!$A$7:$I$300,4,FALSE),"")</f>
        <v>1.9252577319587629</v>
      </c>
      <c r="J12" s="166">
        <f>IFERROR($E12/VLOOKUP($F12,'Data Mercado'!$A$7:$I$300,5,FALSE),"")</f>
        <v>3.1137974155898291</v>
      </c>
      <c r="K12" s="166">
        <f>IFERROR($E12/VLOOKUP($F12,'Data Mercado'!$A$7:$I$300,6,FALSE),"")</f>
        <v>3.9882541377469303</v>
      </c>
    </row>
    <row r="13" spans="1:12" s="162" customFormat="1" ht="19" customHeight="1">
      <c r="A13" s="163"/>
      <c r="B13" s="143"/>
      <c r="C13" s="143"/>
      <c r="D13" s="143"/>
      <c r="E13" s="196"/>
      <c r="F13" s="159"/>
      <c r="G13" s="166">
        <f>IFERROR($E13/VLOOKUP($F13,'Data Mercado'!$A$7:$I$300,2,FALSE),"")</f>
        <v>1.2059649881132484</v>
      </c>
      <c r="H13" s="166">
        <f>IFERROR($E13/VLOOKUP($F13,'Data Mercado'!$A$7:$I$300,3,FALSE),"")</f>
        <v>1.9907242240456653</v>
      </c>
      <c r="I13" s="166">
        <f>IFERROR($E13/VLOOKUP($F13,'Data Mercado'!$A$7:$I$300,4,FALSE),"")</f>
        <v>2.8688946015424164</v>
      </c>
      <c r="J13" s="166">
        <f>IFERROR($E13/VLOOKUP($F13,'Data Mercado'!$A$7:$I$300,5,FALSE),"")</f>
        <v>4.2465753424657535</v>
      </c>
      <c r="K13" s="166">
        <f>IFERROR($E13/VLOOKUP($F13,'Data Mercado'!$A$7:$I$300,6,FALSE),"")</f>
        <v>6.2979683972911964</v>
      </c>
    </row>
    <row r="14" spans="1:12" s="162" customFormat="1" ht="19" customHeight="1">
      <c r="A14" s="163"/>
      <c r="B14" s="143"/>
      <c r="C14" s="143"/>
      <c r="D14" s="143"/>
      <c r="E14" s="196"/>
      <c r="F14" s="159"/>
      <c r="G14" s="166">
        <f>IFERROR($E14/VLOOKUP($F14,'Data Mercado'!$A$7:$I$300,2,FALSE),"")</f>
        <v>0.86100044267374942</v>
      </c>
      <c r="H14" s="166">
        <f>IFERROR($E14/VLOOKUP($F14,'Data Mercado'!$A$7:$I$300,3,FALSE),"")</f>
        <v>1.1364300321355536</v>
      </c>
      <c r="I14" s="166">
        <f>IFERROR($E14/VLOOKUP($F14,'Data Mercado'!$A$7:$I$300,4,FALSE),"")</f>
        <v>1.5838762214983713</v>
      </c>
      <c r="J14" s="166">
        <f>IFERROR($E14/VLOOKUP($F14,'Data Mercado'!$A$7:$I$300,5,FALSE),"")</f>
        <v>2.0176348547717842</v>
      </c>
      <c r="K14" s="166">
        <f>IFERROR($E14/VLOOKUP($F14,'Data Mercado'!$A$7:$I$300,6,FALSE),"")</f>
        <v>2.7805575411007863</v>
      </c>
    </row>
    <row r="15" spans="1:12" s="162" customFormat="1" ht="19" customHeight="1">
      <c r="A15" s="163"/>
      <c r="B15" s="143"/>
      <c r="C15" s="143"/>
      <c r="D15" s="143"/>
      <c r="E15" s="196"/>
      <c r="F15" s="159"/>
      <c r="G15" s="166">
        <f>IFERROR($E15/VLOOKUP($F15,'Data Mercado'!$A$7:$I$300,2,FALSE),"")</f>
        <v>0.33557046979865773</v>
      </c>
      <c r="H15" s="166">
        <f>IFERROR($E15/VLOOKUP($F15,'Data Mercado'!$A$7:$I$300,3,FALSE),"")</f>
        <v>0.45503211991434689</v>
      </c>
      <c r="I15" s="166">
        <f>IFERROR($E15/VLOOKUP($F15,'Data Mercado'!$A$7:$I$300,4,FALSE),"")</f>
        <v>0.63957863054928521</v>
      </c>
      <c r="J15" s="166">
        <f>IFERROR($E15/VLOOKUP($F15,'Data Mercado'!$A$7:$I$300,5,FALSE),"")</f>
        <v>0.9513150531617236</v>
      </c>
      <c r="K15" s="166">
        <f>IFERROR($E15/VLOOKUP($F15,'Data Mercado'!$A$7:$I$300,6,FALSE),"")</f>
        <v>1.1707988980716253</v>
      </c>
    </row>
    <row r="16" spans="1:12" s="162" customFormat="1" ht="19" customHeight="1">
      <c r="A16" s="163"/>
      <c r="B16" s="143"/>
      <c r="C16" s="143"/>
      <c r="D16" s="143"/>
      <c r="E16" s="196"/>
      <c r="F16" s="159"/>
      <c r="G16" s="166">
        <f>IFERROR($E16/VLOOKUP($F16,'Data Mercado'!$A$7:$I$300,2,FALSE),"")</f>
        <v>0.41485769416304874</v>
      </c>
      <c r="H16" s="166">
        <f>IFERROR($E16/VLOOKUP($F16,'Data Mercado'!$A$7:$I$300,3,FALSE),"")</f>
        <v>0.55519690122659782</v>
      </c>
      <c r="I16" s="166">
        <f>IFERROR($E16/VLOOKUP($F16,'Data Mercado'!$A$7:$I$300,4,FALSE),"")</f>
        <v>0.77477477477477474</v>
      </c>
      <c r="J16" s="166">
        <f>IFERROR($E16/VLOOKUP($F16,'Data Mercado'!$A$7:$I$300,5,FALSE),"")</f>
        <v>1.4168039538714992</v>
      </c>
      <c r="K16" s="166">
        <f>IFERROR($E16/VLOOKUP($F16,'Data Mercado'!$A$7:$I$300,6,FALSE),"")</f>
        <v>1.8594594594594596</v>
      </c>
    </row>
    <row r="17" spans="1:11" s="162" customFormat="1" ht="19" customHeight="1">
      <c r="A17" s="163"/>
      <c r="B17" s="143"/>
      <c r="C17" s="143"/>
      <c r="D17" s="143"/>
      <c r="E17" s="196"/>
      <c r="F17" s="159"/>
      <c r="G17" s="166">
        <f>IFERROR($E17/VLOOKUP($F17,'Data Mercado'!$A$7:$I$300,2,FALSE),"")</f>
        <v>0.65296251511487302</v>
      </c>
      <c r="H17" s="166">
        <f>IFERROR($E17/VLOOKUP($F17,'Data Mercado'!$A$7:$I$300,3,FALSE),"")</f>
        <v>0.83591331269349844</v>
      </c>
      <c r="I17" s="166">
        <f>IFERROR($E17/VLOOKUP($F17,'Data Mercado'!$A$7:$I$300,4,FALSE),"")</f>
        <v>1.3556485355648535</v>
      </c>
      <c r="J17" s="166">
        <f>IFERROR($E17/VLOOKUP($F17,'Data Mercado'!$A$7:$I$300,5,FALSE),"")</f>
        <v>1.623246492985972</v>
      </c>
      <c r="K17" s="166">
        <f>IFERROR($E17/VLOOKUP($F17,'Data Mercado'!$A$7:$I$300,6,FALSE),"")</f>
        <v>1.8346545866364665</v>
      </c>
    </row>
    <row r="18" spans="1:11" s="162" customFormat="1" ht="19" customHeight="1">
      <c r="A18" s="163"/>
      <c r="B18" s="143"/>
      <c r="C18" s="143"/>
      <c r="D18" s="143"/>
      <c r="E18" s="196"/>
      <c r="F18" s="159"/>
      <c r="G18" s="166">
        <f>IFERROR($E18/VLOOKUP($F18,'Data Mercado'!$A$7:$I$300,2,FALSE),"")</f>
        <v>0.8571428571428571</v>
      </c>
      <c r="H18" s="166">
        <f>IFERROR($E18/VLOOKUP($F18,'Data Mercado'!$A$7:$I$300,3,FALSE),"")</f>
        <v>1.1911764705882353</v>
      </c>
      <c r="I18" s="166">
        <f>IFERROR($E18/VLOOKUP($F18,'Data Mercado'!$A$7:$I$300,4,FALSE),"")</f>
        <v>1.4713896457765667</v>
      </c>
      <c r="J18" s="166">
        <f>IFERROR($E18/VLOOKUP($F18,'Data Mercado'!$A$7:$I$300,5,FALSE),"")</f>
        <v>1.683991683991684</v>
      </c>
      <c r="K18" s="166">
        <f>IFERROR($E18/VLOOKUP($F18,'Data Mercado'!$A$7:$I$300,6,FALSE),"")</f>
        <v>2.4923076923076923</v>
      </c>
    </row>
    <row r="19" spans="1:11" s="162" customFormat="1" ht="19" customHeight="1">
      <c r="A19" s="163"/>
      <c r="B19" s="143"/>
      <c r="C19" s="143"/>
      <c r="D19" s="143"/>
      <c r="E19" s="196"/>
      <c r="F19" s="159"/>
      <c r="G19" s="166">
        <f>IFERROR($E19/VLOOKUP($F19,'Data Mercado'!$A$7:$I$300,2,FALSE),"")</f>
        <v>0.38381309970796829</v>
      </c>
      <c r="H19" s="166">
        <f>IFERROR($E19/VLOOKUP($F19,'Data Mercado'!$A$7:$I$300,3,FALSE),"")</f>
        <v>0.48293963254593175</v>
      </c>
      <c r="I19" s="166">
        <f>IFERROR($E19/VLOOKUP($F19,'Data Mercado'!$A$7:$I$300,4,FALSE),"")</f>
        <v>0.66282420749279536</v>
      </c>
      <c r="J19" s="166">
        <f>IFERROR($E19/VLOOKUP($F19,'Data Mercado'!$A$7:$I$300,5,FALSE),"")</f>
        <v>1.0143329658213891</v>
      </c>
      <c r="K19" s="166">
        <f>IFERROR($E19/VLOOKUP($F19,'Data Mercado'!$A$7:$I$300,6,FALSE),"")</f>
        <v>1.2185430463576159</v>
      </c>
    </row>
    <row r="20" spans="1:11" s="162" customFormat="1" ht="19" customHeight="1">
      <c r="A20" s="163"/>
      <c r="B20" s="143"/>
      <c r="C20" s="143"/>
      <c r="D20" s="143"/>
      <c r="E20" s="196"/>
      <c r="F20" s="159"/>
      <c r="G20" s="166" t="str">
        <f>IFERROR($E20/VLOOKUP($F20,'Data Mercado'!$A$7:$I$300,2,FALSE),"")</f>
        <v/>
      </c>
      <c r="H20" s="166" t="str">
        <f>IFERROR($E20/VLOOKUP($F20,'Data Mercado'!$A$7:$I$300,3,FALSE),"")</f>
        <v/>
      </c>
      <c r="I20" s="166" t="str">
        <f>IFERROR($E20/VLOOKUP($F20,'Data Mercado'!$A$7:$I$300,4,FALSE),"")</f>
        <v/>
      </c>
      <c r="J20" s="166" t="str">
        <f>IFERROR($E20/VLOOKUP($F20,'Data Mercado'!$A$7:$I$300,5,FALSE),"")</f>
        <v/>
      </c>
      <c r="K20" s="166" t="str">
        <f>IFERROR($E20/VLOOKUP($F20,'Data Mercado'!$A$7:$I$300,6,FALSE),"")</f>
        <v/>
      </c>
    </row>
    <row r="21" spans="1:11" s="162" customFormat="1" ht="19" customHeight="1">
      <c r="A21" s="163"/>
      <c r="B21" s="143"/>
      <c r="C21" s="143"/>
      <c r="D21" s="143"/>
      <c r="E21" s="196"/>
      <c r="F21" s="159"/>
      <c r="G21" s="166">
        <f>IFERROR($E21/VLOOKUP($F21,'Data Mercado'!$A$7:$I$300,2,FALSE),"")</f>
        <v>0.64997336174746934</v>
      </c>
      <c r="H21" s="166">
        <f>IFERROR($E21/VLOOKUP($F21,'Data Mercado'!$A$7:$I$300,3,FALSE),"")</f>
        <v>0.84546084546084543</v>
      </c>
      <c r="I21" s="166">
        <f>IFERROR($E21/VLOOKUP($F21,'Data Mercado'!$A$7:$I$300,4,FALSE),"")</f>
        <v>1.1574952561669829</v>
      </c>
      <c r="J21" s="166">
        <f>IFERROR($E21/VLOOKUP($F21,'Data Mercado'!$A$7:$I$300,5,FALSE),"")</f>
        <v>1.5521628498727735</v>
      </c>
      <c r="K21" s="166">
        <f>IFERROR($E21/VLOOKUP($F21,'Data Mercado'!$A$7:$I$300,6,FALSE),"")</f>
        <v>1.8769230769230769</v>
      </c>
    </row>
    <row r="22" spans="1:11" s="162" customFormat="1" ht="19" customHeight="1">
      <c r="A22" s="163"/>
      <c r="B22" s="143"/>
      <c r="C22" s="143"/>
      <c r="D22" s="143"/>
      <c r="E22" s="196"/>
      <c r="F22" s="159"/>
      <c r="G22" s="166">
        <f>IFERROR($E22/VLOOKUP($F22,'Data Mercado'!$A$7:$I$300,2,FALSE),"")</f>
        <v>0.58397464916251696</v>
      </c>
      <c r="H22" s="166">
        <f>IFERROR($E22/VLOOKUP($F22,'Data Mercado'!$A$7:$I$300,3,FALSE),"")</f>
        <v>0.77710843373493976</v>
      </c>
      <c r="I22" s="166">
        <f>IFERROR($E22/VLOOKUP($F22,'Data Mercado'!$A$7:$I$300,4,FALSE),"")</f>
        <v>1.1207645525629888</v>
      </c>
      <c r="J22" s="166">
        <f>IFERROR($E22/VLOOKUP($F22,'Data Mercado'!$A$7:$I$300,5,FALSE),"")</f>
        <v>1.3811563169164882</v>
      </c>
      <c r="K22" s="166">
        <f>IFERROR($E22/VLOOKUP($F22,'Data Mercado'!$A$7:$I$300,6,FALSE),"")</f>
        <v>1.7916666666666667</v>
      </c>
    </row>
    <row r="23" spans="1:11" s="162" customFormat="1" ht="19" customHeight="1">
      <c r="A23" s="163"/>
      <c r="B23" s="143"/>
      <c r="C23" s="143"/>
      <c r="D23" s="143"/>
      <c r="E23" s="196"/>
      <c r="F23" s="159"/>
      <c r="G23" s="166">
        <f>IFERROR($E23/VLOOKUP($F23,'Data Mercado'!$A$7:$I$300,2,FALSE),"")</f>
        <v>0.32681564245810057</v>
      </c>
      <c r="H23" s="166">
        <f>IFERROR($E23/VLOOKUP($F23,'Data Mercado'!$A$7:$I$300,3,FALSE),"")</f>
        <v>0.36831059811122768</v>
      </c>
      <c r="I23" s="166">
        <f>IFERROR($E23/VLOOKUP($F23,'Data Mercado'!$A$7:$I$300,4,FALSE),"")</f>
        <v>0.53793103448275859</v>
      </c>
      <c r="J23" s="166">
        <f>IFERROR($E23/VLOOKUP($F23,'Data Mercado'!$A$7:$I$300,5,FALSE),"")</f>
        <v>0.77740863787375414</v>
      </c>
      <c r="K23" s="166">
        <f>IFERROR($E23/VLOOKUP($F23,'Data Mercado'!$A$7:$I$300,6,FALSE),"")</f>
        <v>1.1072555205047319</v>
      </c>
    </row>
    <row r="24" spans="1:11" s="162" customFormat="1" ht="19" customHeight="1">
      <c r="A24" s="163"/>
      <c r="B24" s="143"/>
      <c r="C24" s="143"/>
      <c r="D24" s="143"/>
      <c r="E24" s="196"/>
      <c r="F24" s="159"/>
      <c r="G24" s="166">
        <f>IFERROR($E24/VLOOKUP($F24,'Data Mercado'!$A$7:$I$300,2,FALSE),"")</f>
        <v>0.77608142493638677</v>
      </c>
      <c r="H24" s="166">
        <f>IFERROR($E24/VLOOKUP($F24,'Data Mercado'!$A$7:$I$300,3,FALSE),"")</f>
        <v>1.0748898678414096</v>
      </c>
      <c r="I24" s="166">
        <f>IFERROR($E24/VLOOKUP($F24,'Data Mercado'!$A$7:$I$300,4,FALSE),"")</f>
        <v>1.5136476426799008</v>
      </c>
      <c r="J24" s="166">
        <f>IFERROR($E24/VLOOKUP($F24,'Data Mercado'!$A$7:$I$300,5,FALSE),"")</f>
        <v>2.2426470588235294</v>
      </c>
      <c r="K24" s="166">
        <f>IFERROR($E24/VLOOKUP($F24,'Data Mercado'!$A$7:$I$300,6,FALSE),"")</f>
        <v>2.8110599078341014</v>
      </c>
    </row>
    <row r="25" spans="1:11" s="162" customFormat="1" ht="19" customHeight="1">
      <c r="A25" s="163"/>
      <c r="B25" s="143"/>
      <c r="C25" s="143"/>
      <c r="D25" s="143"/>
      <c r="E25" s="196"/>
      <c r="F25" s="159"/>
      <c r="G25" s="166" t="str">
        <f>IFERROR($E25/VLOOKUP($F25,'Data Mercado'!$A$7:$I$300,2,FALSE),"")</f>
        <v/>
      </c>
      <c r="H25" s="166">
        <f>IFERROR($E25/VLOOKUP($F25,'Data Mercado'!$A$7:$I$300,3,FALSE),"")</f>
        <v>0.48520710059171596</v>
      </c>
      <c r="I25" s="166">
        <f>IFERROR($E25/VLOOKUP($F25,'Data Mercado'!$A$7:$I$300,4,FALSE),"")</f>
        <v>0.6709090909090909</v>
      </c>
      <c r="J25" s="166">
        <f>IFERROR($E25/VLOOKUP($F25,'Data Mercado'!$A$7:$I$300,5,FALSE),"")</f>
        <v>1</v>
      </c>
      <c r="K25" s="166" t="str">
        <f>IFERROR($E25/VLOOKUP($F25,'Data Mercado'!$A$7:$I$300,6,FALSE),"")</f>
        <v/>
      </c>
    </row>
    <row r="26" spans="1:11" s="162" customFormat="1" ht="19" customHeight="1">
      <c r="A26" s="163"/>
      <c r="B26" s="143"/>
      <c r="C26" s="143"/>
      <c r="D26" s="143"/>
      <c r="E26" s="196"/>
      <c r="F26" s="159"/>
      <c r="G26" s="166">
        <f>IFERROR($E26/VLOOKUP($F26,'Data Mercado'!$A$7:$I$300,2,FALSE),"")</f>
        <v>0.53826745164003365</v>
      </c>
      <c r="H26" s="166">
        <f>IFERROR($E26/VLOOKUP($F26,'Data Mercado'!$A$7:$I$300,3,FALSE),"")</f>
        <v>0.7441860465116279</v>
      </c>
      <c r="I26" s="166">
        <f>IFERROR($E26/VLOOKUP($F26,'Data Mercado'!$A$7:$I$300,4,FALSE),"")</f>
        <v>0.93841642228739008</v>
      </c>
      <c r="J26" s="166">
        <f>IFERROR($E26/VLOOKUP($F26,'Data Mercado'!$A$7:$I$300,5,FALSE),"")</f>
        <v>1.2475633528265107</v>
      </c>
      <c r="K26" s="166">
        <f>IFERROR($E26/VLOOKUP($F26,'Data Mercado'!$A$7:$I$300,6,FALSE),"")</f>
        <v>1.5165876777251184</v>
      </c>
    </row>
    <row r="27" spans="1:11" s="162" customFormat="1" ht="19" customHeight="1">
      <c r="A27" s="163"/>
      <c r="B27" s="143"/>
      <c r="C27" s="143"/>
      <c r="D27" s="143"/>
      <c r="E27" s="196"/>
      <c r="F27" s="159"/>
      <c r="G27" s="166">
        <f>IFERROR($E27/VLOOKUP($F27,'Data Mercado'!$A$7:$I$300,2,FALSE),"")</f>
        <v>0.86614173228346458</v>
      </c>
      <c r="H27" s="166">
        <f>IFERROR($E27/VLOOKUP($F27,'Data Mercado'!$A$7:$I$300,3,FALSE),"")</f>
        <v>1.1123595505617978</v>
      </c>
      <c r="I27" s="166">
        <f>IFERROR($E27/VLOOKUP($F27,'Data Mercado'!$A$7:$I$300,4,FALSE),"")</f>
        <v>1.7398945518453428</v>
      </c>
      <c r="J27" s="166">
        <f>IFERROR($E27/VLOOKUP($F27,'Data Mercado'!$A$7:$I$300,5,FALSE),"")</f>
        <v>2</v>
      </c>
      <c r="K27" s="166">
        <f>IFERROR($E27/VLOOKUP($F27,'Data Mercado'!$A$7:$I$300,6,FALSE),"")</f>
        <v>2.9117647058823528</v>
      </c>
    </row>
    <row r="28" spans="1:11" s="162" customFormat="1" ht="19" customHeight="1">
      <c r="A28" s="163"/>
      <c r="B28" s="143"/>
      <c r="C28" s="143"/>
      <c r="D28" s="143"/>
      <c r="E28" s="196"/>
      <c r="F28" s="159"/>
      <c r="G28" s="166">
        <f>IFERROR($E28/VLOOKUP($F28,'Data Mercado'!$A$7:$I$300,2,FALSE),"")</f>
        <v>0.26522001205545509</v>
      </c>
      <c r="H28" s="166">
        <f>IFERROR($E28/VLOOKUP($F28,'Data Mercado'!$A$7:$I$300,3,FALSE),"")</f>
        <v>0.49661399548532731</v>
      </c>
      <c r="I28" s="166">
        <f>IFERROR($E28/VLOOKUP($F28,'Data Mercado'!$A$7:$I$300,4,FALSE),"")</f>
        <v>0.69841269841269837</v>
      </c>
      <c r="J28" s="166">
        <f>IFERROR($E28/VLOOKUP($F28,'Data Mercado'!$A$7:$I$300,5,FALSE),"")</f>
        <v>0.88709677419354838</v>
      </c>
      <c r="K28" s="166">
        <f>IFERROR($E28/VLOOKUP($F28,'Data Mercado'!$A$7:$I$300,6,FALSE),"")</f>
        <v>1.1764705882352942</v>
      </c>
    </row>
    <row r="29" spans="1:11" s="162" customFormat="1" ht="19" customHeight="1">
      <c r="A29" s="163"/>
      <c r="B29" s="143"/>
      <c r="C29" s="143"/>
      <c r="D29" s="143"/>
      <c r="E29" s="196"/>
      <c r="F29" s="159"/>
      <c r="G29" s="166">
        <f>IFERROR($E29/VLOOKUP($F29,'Data Mercado'!$A$7:$I$300,2,FALSE),"")</f>
        <v>0.54208273894436521</v>
      </c>
      <c r="H29" s="166">
        <f>IFERROR($E29/VLOOKUP($F29,'Data Mercado'!$A$7:$I$300,3,FALSE),"")</f>
        <v>0.6183889340927583</v>
      </c>
      <c r="I29" s="166">
        <f>IFERROR($E29/VLOOKUP($F29,'Data Mercado'!$A$7:$I$300,4,FALSE),"")</f>
        <v>0.95</v>
      </c>
      <c r="J29" s="166">
        <f>IFERROR($E29/VLOOKUP($F29,'Data Mercado'!$A$7:$I$300,5,FALSE),"")</f>
        <v>1.2398042414355628</v>
      </c>
      <c r="K29" s="166">
        <f>IFERROR($E29/VLOOKUP($F29,'Data Mercado'!$A$7:$I$300,6,FALSE),"")</f>
        <v>2.0266666666666668</v>
      </c>
    </row>
    <row r="30" spans="1:11" s="162" customFormat="1" ht="19" customHeight="1">
      <c r="A30" s="163"/>
      <c r="B30" s="143"/>
      <c r="C30" s="143"/>
      <c r="D30" s="143"/>
      <c r="E30" s="196"/>
      <c r="F30" s="159"/>
      <c r="G30" s="166">
        <f>IFERROR($E30/VLOOKUP($F30,'Data Mercado'!$A$7:$I$300,2,FALSE),"")</f>
        <v>0.65708418891170428</v>
      </c>
      <c r="H30" s="166">
        <f>IFERROR($E30/VLOOKUP($F30,'Data Mercado'!$A$7:$I$300,3,FALSE),"")</f>
        <v>0.86838534599728634</v>
      </c>
      <c r="I30" s="166">
        <f>IFERROR($E30/VLOOKUP($F30,'Data Mercado'!$A$7:$I$300,4,FALSE),"")</f>
        <v>1.167883211678832</v>
      </c>
      <c r="J30" s="166">
        <f>IFERROR($E30/VLOOKUP($F30,'Data Mercado'!$A$7:$I$300,5,FALSE),"")</f>
        <v>1.7066666666666668</v>
      </c>
      <c r="K30" s="166">
        <f>IFERROR($E30/VLOOKUP($F30,'Data Mercado'!$A$7:$I$300,6,FALSE),"")</f>
        <v>2.057877813504823</v>
      </c>
    </row>
    <row r="31" spans="1:11" s="162" customFormat="1" ht="19" customHeight="1">
      <c r="A31" s="163"/>
      <c r="B31" s="143"/>
      <c r="C31" s="143"/>
      <c r="D31" s="143"/>
      <c r="E31" s="196"/>
      <c r="F31" s="159"/>
      <c r="G31" s="166">
        <f>IFERROR($E31/VLOOKUP($F31,'Data Mercado'!$A$7:$I$300,2,FALSE),"")</f>
        <v>0.62045454545454548</v>
      </c>
      <c r="H31" s="166">
        <f>IFERROR($E31/VLOOKUP($F31,'Data Mercado'!$A$7:$I$300,3,FALSE),"")</f>
        <v>0.73190348525469173</v>
      </c>
      <c r="I31" s="166">
        <f>IFERROR($E31/VLOOKUP($F31,'Data Mercado'!$A$7:$I$300,4,FALSE),"")</f>
        <v>1.0920000000000001</v>
      </c>
      <c r="J31" s="166">
        <f>IFERROR($E31/VLOOKUP($F31,'Data Mercado'!$A$7:$I$300,5,FALSE),"")</f>
        <v>1.365</v>
      </c>
      <c r="K31" s="166">
        <f>IFERROR($E31/VLOOKUP($F31,'Data Mercado'!$A$7:$I$300,6,FALSE),"")</f>
        <v>1.722397476340694</v>
      </c>
    </row>
    <row r="32" spans="1:11" s="162" customFormat="1" ht="19" customHeight="1">
      <c r="A32" s="163"/>
      <c r="B32" s="143"/>
      <c r="C32" s="143"/>
      <c r="D32" s="143"/>
      <c r="E32" s="196"/>
      <c r="F32" s="159"/>
      <c r="G32" s="166">
        <f>IFERROR($E32/VLOOKUP($F32,'Data Mercado'!$A$7:$I$300,2,FALSE),"")</f>
        <v>0.32977691561590688</v>
      </c>
      <c r="H32" s="166">
        <f>IFERROR($E32/VLOOKUP($F32,'Data Mercado'!$A$7:$I$300,3,FALSE),"")</f>
        <v>0.42236024844720499</v>
      </c>
      <c r="I32" s="166">
        <f>IFERROR($E32/VLOOKUP($F32,'Data Mercado'!$A$7:$I$300,4,FALSE),"")</f>
        <v>0.57627118644067798</v>
      </c>
      <c r="J32" s="166">
        <f>IFERROR($E32/VLOOKUP($F32,'Data Mercado'!$A$7:$I$300,5,FALSE),"")</f>
        <v>0.70393374741200831</v>
      </c>
      <c r="K32" s="166">
        <f>IFERROR($E32/VLOOKUP($F32,'Data Mercado'!$A$7:$I$300,6,FALSE),"")</f>
        <v>0.9042553191489362</v>
      </c>
    </row>
    <row r="33" spans="1:11" s="162" customFormat="1" ht="19" customHeight="1">
      <c r="A33" s="163"/>
      <c r="B33" s="143"/>
      <c r="C33" s="143"/>
      <c r="D33" s="143"/>
      <c r="E33" s="196"/>
      <c r="F33" s="159"/>
      <c r="G33" s="166">
        <f>IFERROR($E33/VLOOKUP($F33,'Data Mercado'!$A$7:$I$300,2,FALSE),"")</f>
        <v>0.12213740458015267</v>
      </c>
      <c r="H33" s="166">
        <f>IFERROR($E33/VLOOKUP($F33,'Data Mercado'!$A$7:$I$300,3,FALSE),"")</f>
        <v>0.17479970866715222</v>
      </c>
      <c r="I33" s="166">
        <f>IFERROR($E33/VLOOKUP($F33,'Data Mercado'!$A$7:$I$300,4,FALSE),"")</f>
        <v>0.22988505747126436</v>
      </c>
      <c r="J33" s="166">
        <f>IFERROR($E33/VLOOKUP($F33,'Data Mercado'!$A$7:$I$300,5,FALSE),"")</f>
        <v>0.40404040404040403</v>
      </c>
      <c r="K33" s="166">
        <f>IFERROR($E33/VLOOKUP($F33,'Data Mercado'!$A$7:$I$300,6,FALSE),"")</f>
        <v>0.54794520547945202</v>
      </c>
    </row>
    <row r="34" spans="1:11" s="162" customFormat="1" ht="19" customHeight="1">
      <c r="A34" s="163"/>
      <c r="B34" s="143"/>
      <c r="C34" s="143"/>
      <c r="D34" s="143"/>
      <c r="E34" s="196"/>
      <c r="F34" s="159"/>
      <c r="G34" s="166" t="str">
        <f>IFERROR($E34/VLOOKUP($F34,'Data Mercado'!$A$7:$I$300,2,FALSE),"")</f>
        <v/>
      </c>
      <c r="H34" s="166">
        <f>IFERROR($E34/VLOOKUP($F34,'Data Mercado'!$A$7:$I$300,3,FALSE),"")</f>
        <v>1.3997308209959622</v>
      </c>
      <c r="I34" s="166">
        <f>IFERROR($E34/VLOOKUP($F34,'Data Mercado'!$A$7:$I$300,4,FALSE),"")</f>
        <v>1.9475655430711611</v>
      </c>
      <c r="J34" s="166">
        <f>IFERROR($E34/VLOOKUP($F34,'Data Mercado'!$A$7:$I$300,5,FALSE),"")</f>
        <v>2.3582766439909295</v>
      </c>
      <c r="K34" s="166" t="str">
        <f>IFERROR($E34/VLOOKUP($F34,'Data Mercado'!$A$7:$I$300,6,FALSE),"")</f>
        <v/>
      </c>
    </row>
    <row r="35" spans="1:11" s="162" customFormat="1" ht="19" customHeight="1">
      <c r="A35" s="163"/>
      <c r="B35" s="143"/>
      <c r="C35" s="143"/>
      <c r="D35" s="143"/>
      <c r="E35" s="196"/>
      <c r="F35" s="159"/>
      <c r="G35" s="166">
        <f>IFERROR($E35/VLOOKUP($F35,'Data Mercado'!$A$7:$I$300,2,FALSE),"")</f>
        <v>0.5052005943536404</v>
      </c>
      <c r="H35" s="166">
        <f>IFERROR($E35/VLOOKUP($F35,'Data Mercado'!$A$7:$I$300,3,FALSE),"")</f>
        <v>0.61594202898550721</v>
      </c>
      <c r="I35" s="166">
        <f>IFERROR($E35/VLOOKUP($F35,'Data Mercado'!$A$7:$I$300,4,FALSE),"")</f>
        <v>0.72961373390557938</v>
      </c>
      <c r="J35" s="166">
        <f>IFERROR($E35/VLOOKUP($F35,'Data Mercado'!$A$7:$I$300,5,FALSE),"")</f>
        <v>0.98265895953757221</v>
      </c>
      <c r="K35" s="166">
        <f>IFERROR($E35/VLOOKUP($F35,'Data Mercado'!$A$7:$I$300,6,FALSE),"")</f>
        <v>1.2142857142857142</v>
      </c>
    </row>
    <row r="36" spans="1:11" s="162" customFormat="1" ht="19" customHeight="1">
      <c r="A36" s="163"/>
      <c r="B36" s="143"/>
      <c r="C36" s="143"/>
      <c r="D36" s="143"/>
      <c r="E36" s="196"/>
      <c r="F36" s="159"/>
      <c r="G36" s="166">
        <f>IFERROR($E36/VLOOKUP($F36,'Data Mercado'!$A$7:$I$300,2,FALSE),"")</f>
        <v>0.3784295175023652</v>
      </c>
      <c r="H36" s="166">
        <f>IFERROR($E36/VLOOKUP($F36,'Data Mercado'!$A$7:$I$300,3,FALSE),"")</f>
        <v>0.5524861878453039</v>
      </c>
      <c r="I36" s="166">
        <f>IFERROR($E36/VLOOKUP($F36,'Data Mercado'!$A$7:$I$300,4,FALSE),"")</f>
        <v>0.92165898617511521</v>
      </c>
      <c r="J36" s="166">
        <f>IFERROR($E36/VLOOKUP($F36,'Data Mercado'!$A$7:$I$300,5,FALSE),"")</f>
        <v>1.2345679012345678</v>
      </c>
      <c r="K36" s="166">
        <f>IFERROR($E36/VLOOKUP($F36,'Data Mercado'!$A$7:$I$300,6,FALSE),"")</f>
        <v>1.6129032258064515</v>
      </c>
    </row>
    <row r="37" spans="1:11" s="162" customFormat="1" ht="19" customHeight="1">
      <c r="A37" s="163"/>
      <c r="B37" s="143"/>
      <c r="C37" s="143"/>
      <c r="D37" s="143"/>
      <c r="E37" s="196"/>
      <c r="F37" s="159"/>
      <c r="G37" s="166">
        <f>IFERROR($E37/VLOOKUP($F37,'Data Mercado'!$A$7:$I$300,2,FALSE),"")</f>
        <v>0.647887323943662</v>
      </c>
      <c r="H37" s="166">
        <f>IFERROR($E37/VLOOKUP($F37,'Data Mercado'!$A$7:$I$300,3,FALSE),"")</f>
        <v>0.88631984585741808</v>
      </c>
      <c r="I37" s="166">
        <f>IFERROR($E37/VLOOKUP($F37,'Data Mercado'!$A$7:$I$300,4,FALSE),"")</f>
        <v>1.2432432432432432</v>
      </c>
      <c r="J37" s="166">
        <f>IFERROR($E37/VLOOKUP($F37,'Data Mercado'!$A$7:$I$300,5,FALSE),"")</f>
        <v>1.6083916083916083</v>
      </c>
      <c r="K37" s="166">
        <f>IFERROR($E37/VLOOKUP($F37,'Data Mercado'!$A$7:$I$300,6,FALSE),"")</f>
        <v>1.9166666666666667</v>
      </c>
    </row>
    <row r="38" spans="1:11" s="162" customFormat="1" ht="19" customHeight="1">
      <c r="A38" s="163"/>
      <c r="B38" s="143"/>
      <c r="C38" s="143"/>
      <c r="D38" s="143"/>
      <c r="E38" s="196"/>
      <c r="F38" s="159"/>
      <c r="G38" s="166" t="str">
        <f>IFERROR($E38/VLOOKUP($F38,'Data Mercado'!$A$7:$I$300,2,FALSE),"")</f>
        <v/>
      </c>
      <c r="H38" s="166" t="str">
        <f>IFERROR($E38/VLOOKUP($F38,'Data Mercado'!$A$7:$I$300,3,FALSE),"")</f>
        <v/>
      </c>
      <c r="I38" s="166" t="str">
        <f>IFERROR($E38/VLOOKUP($F38,'Data Mercado'!$A$7:$I$300,4,FALSE),"")</f>
        <v/>
      </c>
      <c r="J38" s="166" t="str">
        <f>IFERROR($E38/VLOOKUP($F38,'Data Mercado'!$A$7:$I$300,5,FALSE),"")</f>
        <v/>
      </c>
      <c r="K38" s="166" t="str">
        <f>IFERROR($E38/VLOOKUP($F38,'Data Mercado'!$A$7:$I$300,6,FALSE),"")</f>
        <v/>
      </c>
    </row>
    <row r="39" spans="1:11" s="162" customFormat="1" ht="19" customHeight="1">
      <c r="A39" s="163"/>
      <c r="B39" s="143"/>
      <c r="C39" s="143"/>
      <c r="D39" s="143"/>
      <c r="E39" s="196"/>
      <c r="F39" s="159"/>
      <c r="G39" s="166">
        <f>IFERROR($E39/VLOOKUP($F39,'Data Mercado'!$A$7:$I$300,2,FALSE),"")</f>
        <v>0.90909090909090906</v>
      </c>
      <c r="H39" s="166">
        <f>IFERROR($E39/VLOOKUP($F39,'Data Mercado'!$A$7:$I$300,3,FALSE),"")</f>
        <v>0.99585062240663902</v>
      </c>
      <c r="I39" s="166">
        <f>IFERROR($E39/VLOOKUP($F39,'Data Mercado'!$A$7:$I$300,4,FALSE),"")</f>
        <v>1.7021276595744681</v>
      </c>
      <c r="J39" s="166">
        <f>IFERROR($E39/VLOOKUP($F39,'Data Mercado'!$A$7:$I$300,5,FALSE),"")</f>
        <v>2.2641509433962264</v>
      </c>
      <c r="K39" s="166">
        <f>IFERROR($E39/VLOOKUP($F39,'Data Mercado'!$A$7:$I$300,6,FALSE),"")</f>
        <v>4.8</v>
      </c>
    </row>
    <row r="40" spans="1:11" s="162" customFormat="1" ht="19" customHeight="1">
      <c r="A40" s="163"/>
      <c r="B40" s="143"/>
      <c r="C40" s="143"/>
      <c r="D40" s="143"/>
      <c r="E40" s="196"/>
      <c r="F40" s="159"/>
      <c r="G40" s="166">
        <f>IFERROR($E40/VLOOKUP($F40,'Data Mercado'!$A$7:$I$300,2,FALSE),"")</f>
        <v>0.74917491749174914</v>
      </c>
      <c r="H40" s="166">
        <f>IFERROR($E40/VLOOKUP($F40,'Data Mercado'!$A$7:$I$300,3,FALSE),"")</f>
        <v>0.91717171717171719</v>
      </c>
      <c r="I40" s="166">
        <f>IFERROR($E40/VLOOKUP($F40,'Data Mercado'!$A$7:$I$300,4,FALSE),"")</f>
        <v>1.0939759036144578</v>
      </c>
      <c r="J40" s="166">
        <f>IFERROR($E40/VLOOKUP($F40,'Data Mercado'!$A$7:$I$300,5,FALSE),"")</f>
        <v>1.4788273615635179</v>
      </c>
      <c r="K40" s="166">
        <f>IFERROR($E40/VLOOKUP($F40,'Data Mercado'!$A$7:$I$300,6,FALSE),"")</f>
        <v>1.8530612244897959</v>
      </c>
    </row>
    <row r="41" spans="1:11" s="162" customFormat="1" ht="19" customHeight="1">
      <c r="A41" s="163"/>
      <c r="B41" s="143"/>
      <c r="C41" s="143"/>
      <c r="D41" s="143"/>
      <c r="E41" s="196"/>
      <c r="F41" s="159"/>
      <c r="G41" s="166">
        <f>IFERROR($E41/VLOOKUP($F41,'Data Mercado'!$A$7:$I$300,2,FALSE),"")</f>
        <v>0.91532258064516125</v>
      </c>
      <c r="H41" s="166">
        <f>IFERROR($E41/VLOOKUP($F41,'Data Mercado'!$A$7:$I$300,3,FALSE),"")</f>
        <v>1.0248306997742664</v>
      </c>
      <c r="I41" s="166">
        <f>IFERROR($E41/VLOOKUP($F41,'Data Mercado'!$A$7:$I$300,4,FALSE),"")</f>
        <v>1.3431952662721893</v>
      </c>
      <c r="J41" s="166">
        <f>IFERROR($E41/VLOOKUP($F41,'Data Mercado'!$A$7:$I$300,5,FALSE),"")</f>
        <v>1.8160000000000001</v>
      </c>
      <c r="K41" s="166">
        <f>IFERROR($E41/VLOOKUP($F41,'Data Mercado'!$A$7:$I$300,6,FALSE),"")</f>
        <v>1.923728813559322</v>
      </c>
    </row>
    <row r="42" spans="1:11" s="162" customFormat="1" ht="19" customHeight="1">
      <c r="A42" s="163"/>
      <c r="B42" s="143"/>
      <c r="C42" s="143"/>
      <c r="D42" s="143"/>
      <c r="E42" s="196"/>
      <c r="F42" s="159"/>
      <c r="G42" s="166" t="str">
        <f>IFERROR($E42/VLOOKUP($F42,'Data Mercado'!$A$7:$I$300,2,FALSE),"")</f>
        <v/>
      </c>
      <c r="H42" s="166" t="str">
        <f>IFERROR($E42/VLOOKUP($F42,'Data Mercado'!$A$7:$I$300,3,FALSE),"")</f>
        <v/>
      </c>
      <c r="I42" s="166" t="str">
        <f>IFERROR($E42/VLOOKUP($F42,'Data Mercado'!$A$7:$I$300,4,FALSE),"")</f>
        <v/>
      </c>
      <c r="J42" s="166" t="str">
        <f>IFERROR($E42/VLOOKUP($F42,'Data Mercado'!$A$7:$I$300,5,FALSE),"")</f>
        <v/>
      </c>
      <c r="K42" s="166" t="str">
        <f>IFERROR($E42/VLOOKUP($F42,'Data Mercado'!$A$7:$I$300,6,FALSE),"")</f>
        <v/>
      </c>
    </row>
    <row r="43" spans="1:11" s="162" customFormat="1" ht="19" customHeight="1">
      <c r="A43" s="163"/>
      <c r="B43" s="143"/>
      <c r="C43" s="143"/>
      <c r="D43" s="143"/>
      <c r="E43" s="196"/>
      <c r="F43" s="159"/>
      <c r="G43" s="166" t="str">
        <f>IFERROR($E43/VLOOKUP($F43,'Data Mercado'!$A$7:$I$300,2,FALSE),"")</f>
        <v/>
      </c>
      <c r="H43" s="166" t="str">
        <f>IFERROR($E43/VLOOKUP($F43,'Data Mercado'!$A$7:$I$300,3,FALSE),"")</f>
        <v/>
      </c>
      <c r="I43" s="166" t="str">
        <f>IFERROR($E43/VLOOKUP($F43,'Data Mercado'!$A$7:$I$300,4,FALSE),"")</f>
        <v/>
      </c>
      <c r="J43" s="166" t="str">
        <f>IFERROR($E43/VLOOKUP($F43,'Data Mercado'!$A$7:$I$300,5,FALSE),"")</f>
        <v/>
      </c>
      <c r="K43" s="166" t="str">
        <f>IFERROR($E43/VLOOKUP($F43,'Data Mercado'!$A$7:$I$300,6,FALSE),"")</f>
        <v/>
      </c>
    </row>
    <row r="44" spans="1:11" s="162" customFormat="1" ht="19" customHeight="1">
      <c r="A44" s="163"/>
      <c r="B44" s="143"/>
      <c r="C44" s="143"/>
      <c r="D44" s="143"/>
      <c r="E44" s="196"/>
      <c r="F44" s="159"/>
      <c r="G44" s="166" t="str">
        <f>IFERROR($E44/VLOOKUP($F44,'Data Mercado'!$A$7:$I$300,2,FALSE),"")</f>
        <v/>
      </c>
      <c r="H44" s="166" t="str">
        <f>IFERROR($E44/VLOOKUP($F44,'Data Mercado'!$A$7:$I$300,3,FALSE),"")</f>
        <v/>
      </c>
      <c r="I44" s="166" t="str">
        <f>IFERROR($E44/VLOOKUP($F44,'Data Mercado'!$A$7:$I$300,4,FALSE),"")</f>
        <v/>
      </c>
      <c r="J44" s="166" t="str">
        <f>IFERROR($E44/VLOOKUP($F44,'Data Mercado'!$A$7:$I$300,5,FALSE),"")</f>
        <v/>
      </c>
      <c r="K44" s="166" t="str">
        <f>IFERROR($E44/VLOOKUP($F44,'Data Mercado'!$A$7:$I$300,6,FALSE),"")</f>
        <v/>
      </c>
    </row>
    <row r="45" spans="1:11" s="162" customFormat="1" ht="19" customHeight="1">
      <c r="A45" s="163"/>
      <c r="B45" s="143"/>
      <c r="C45" s="143"/>
      <c r="D45" s="143"/>
      <c r="E45" s="196"/>
      <c r="F45" s="159"/>
      <c r="G45" s="166" t="str">
        <f>IFERROR($E45/VLOOKUP($F45,'Data Mercado'!$A$7:$I$300,2,FALSE),"")</f>
        <v/>
      </c>
      <c r="H45" s="166" t="str">
        <f>IFERROR($E45/VLOOKUP($F45,'Data Mercado'!$A$7:$I$300,3,FALSE),"")</f>
        <v/>
      </c>
      <c r="I45" s="166" t="str">
        <f>IFERROR($E45/VLOOKUP($F45,'Data Mercado'!$A$7:$I$300,4,FALSE),"")</f>
        <v/>
      </c>
      <c r="J45" s="166" t="str">
        <f>IFERROR($E45/VLOOKUP($F45,'Data Mercado'!$A$7:$I$300,5,FALSE),"")</f>
        <v/>
      </c>
      <c r="K45" s="166" t="str">
        <f>IFERROR($E45/VLOOKUP($F45,'Data Mercado'!$A$7:$I$300,6,FALSE),"")</f>
        <v/>
      </c>
    </row>
    <row r="46" spans="1:11" s="162" customFormat="1" ht="19" customHeight="1">
      <c r="A46" s="163"/>
      <c r="B46" s="143"/>
      <c r="C46" s="143"/>
      <c r="D46" s="143"/>
      <c r="E46" s="196"/>
      <c r="F46" s="159"/>
      <c r="G46" s="166" t="str">
        <f>IFERROR($E46/VLOOKUP($F46,'Data Mercado'!$A$7:$I$300,2,FALSE),"")</f>
        <v/>
      </c>
      <c r="H46" s="166" t="str">
        <f>IFERROR($E46/VLOOKUP($F46,'Data Mercado'!$A$7:$I$300,3,FALSE),"")</f>
        <v/>
      </c>
      <c r="I46" s="166" t="str">
        <f>IFERROR($E46/VLOOKUP($F46,'Data Mercado'!$A$7:$I$300,4,FALSE),"")</f>
        <v/>
      </c>
      <c r="J46" s="166" t="str">
        <f>IFERROR($E46/VLOOKUP($F46,'Data Mercado'!$A$7:$I$300,5,FALSE),"")</f>
        <v/>
      </c>
      <c r="K46" s="166" t="str">
        <f>IFERROR($E46/VLOOKUP($F46,'Data Mercado'!$A$7:$I$300,6,FALSE),"")</f>
        <v/>
      </c>
    </row>
    <row r="47" spans="1:11" s="162" customFormat="1" ht="19" customHeight="1">
      <c r="A47" s="163"/>
      <c r="B47" s="143"/>
      <c r="C47" s="143"/>
      <c r="D47" s="143"/>
      <c r="E47" s="196"/>
      <c r="F47" s="159"/>
      <c r="G47" s="166" t="str">
        <f>IFERROR($E47/VLOOKUP($F47,'Data Mercado'!$A$7:$I$300,2,FALSE),"")</f>
        <v/>
      </c>
      <c r="H47" s="166" t="str">
        <f>IFERROR($E47/VLOOKUP($F47,'Data Mercado'!$A$7:$I$300,3,FALSE),"")</f>
        <v/>
      </c>
      <c r="I47" s="166" t="str">
        <f>IFERROR($E47/VLOOKUP($F47,'Data Mercado'!$A$7:$I$300,4,FALSE),"")</f>
        <v/>
      </c>
      <c r="J47" s="166" t="str">
        <f>IFERROR($E47/VLOOKUP($F47,'Data Mercado'!$A$7:$I$300,5,FALSE),"")</f>
        <v/>
      </c>
      <c r="K47" s="166" t="str">
        <f>IFERROR($E47/VLOOKUP($F47,'Data Mercado'!$A$7:$I$300,6,FALSE),"")</f>
        <v/>
      </c>
    </row>
    <row r="48" spans="1:11" s="162" customFormat="1" ht="19" customHeight="1">
      <c r="A48" s="163"/>
      <c r="B48" s="143"/>
      <c r="C48" s="143"/>
      <c r="D48" s="143"/>
      <c r="E48" s="196"/>
      <c r="F48" s="159"/>
      <c r="G48" s="166" t="str">
        <f>IFERROR($E48/VLOOKUP($F48,'Data Mercado'!$A$7:$I$300,2,FALSE),"")</f>
        <v/>
      </c>
      <c r="H48" s="166" t="str">
        <f>IFERROR($E48/VLOOKUP($F48,'Data Mercado'!$A$7:$I$300,3,FALSE),"")</f>
        <v/>
      </c>
      <c r="I48" s="166" t="str">
        <f>IFERROR($E48/VLOOKUP($F48,'Data Mercado'!$A$7:$I$300,4,FALSE),"")</f>
        <v/>
      </c>
      <c r="J48" s="166" t="str">
        <f>IFERROR($E48/VLOOKUP($F48,'Data Mercado'!$A$7:$I$300,5,FALSE),"")</f>
        <v/>
      </c>
      <c r="K48" s="166" t="str">
        <f>IFERROR($E48/VLOOKUP($F48,'Data Mercado'!$A$7:$I$300,6,FALSE),"")</f>
        <v/>
      </c>
    </row>
    <row r="49" spans="1:11" s="162" customFormat="1" ht="19" customHeight="1">
      <c r="A49" s="163"/>
      <c r="B49" s="143"/>
      <c r="C49" s="143"/>
      <c r="D49" s="143"/>
      <c r="E49" s="196"/>
      <c r="F49" s="159"/>
      <c r="G49" s="166" t="str">
        <f>IFERROR($E49/VLOOKUP($F49,'Data Mercado'!$A$7:$I$300,2,FALSE),"")</f>
        <v/>
      </c>
      <c r="H49" s="166" t="str">
        <f>IFERROR($E49/VLOOKUP($F49,'Data Mercado'!$A$7:$I$300,3,FALSE),"")</f>
        <v/>
      </c>
      <c r="I49" s="166" t="str">
        <f>IFERROR($E49/VLOOKUP($F49,'Data Mercado'!$A$7:$I$300,4,FALSE),"")</f>
        <v/>
      </c>
      <c r="J49" s="166" t="str">
        <f>IFERROR($E49/VLOOKUP($F49,'Data Mercado'!$A$7:$I$300,5,FALSE),"")</f>
        <v/>
      </c>
      <c r="K49" s="166" t="str">
        <f>IFERROR($E49/VLOOKUP($F49,'Data Mercado'!$A$7:$I$300,6,FALSE),"")</f>
        <v/>
      </c>
    </row>
    <row r="50" spans="1:11" s="162" customFormat="1" ht="19" customHeight="1">
      <c r="A50" s="163"/>
      <c r="B50" s="143"/>
      <c r="C50" s="143"/>
      <c r="D50" s="143"/>
      <c r="E50" s="196"/>
      <c r="F50" s="159"/>
      <c r="G50" s="166" t="str">
        <f>IFERROR($E50/VLOOKUP($F50,'Data Mercado'!$A$7:$I$300,2,FALSE),"")</f>
        <v/>
      </c>
      <c r="H50" s="166" t="str">
        <f>IFERROR($E50/VLOOKUP($F50,'Data Mercado'!$A$7:$I$300,3,FALSE),"")</f>
        <v/>
      </c>
      <c r="I50" s="166" t="str">
        <f>IFERROR($E50/VLOOKUP($F50,'Data Mercado'!$A$7:$I$300,4,FALSE),"")</f>
        <v/>
      </c>
      <c r="J50" s="166" t="str">
        <f>IFERROR($E50/VLOOKUP($F50,'Data Mercado'!$A$7:$I$300,5,FALSE),"")</f>
        <v/>
      </c>
      <c r="K50" s="166" t="str">
        <f>IFERROR($E50/VLOOKUP($F50,'Data Mercado'!$A$7:$I$300,6,FALSE),"")</f>
        <v/>
      </c>
    </row>
    <row r="51" spans="1:11" s="162" customFormat="1" ht="19" customHeight="1">
      <c r="A51" s="163"/>
      <c r="B51" s="165"/>
      <c r="C51" s="143"/>
      <c r="D51" s="143"/>
      <c r="E51" s="196"/>
      <c r="F51" s="159"/>
      <c r="G51" s="166" t="str">
        <f>IFERROR($E51/VLOOKUP($F51,'Data Mercado'!$A$7:$I$300,2,FALSE),"")</f>
        <v/>
      </c>
      <c r="H51" s="166" t="str">
        <f>IFERROR($E51/VLOOKUP($F51,'Data Mercado'!$A$7:$I$300,3,FALSE),"")</f>
        <v/>
      </c>
      <c r="I51" s="166" t="str">
        <f>IFERROR($E51/VLOOKUP($F51,'Data Mercado'!$A$7:$I$300,4,FALSE),"")</f>
        <v/>
      </c>
      <c r="J51" s="166" t="str">
        <f>IFERROR($E51/VLOOKUP($F51,'Data Mercado'!$A$7:$I$300,5,FALSE),"")</f>
        <v/>
      </c>
      <c r="K51" s="166" t="str">
        <f>IFERROR($E51/VLOOKUP($F51,'Data Mercado'!$A$7:$I$300,6,FALSE),"")</f>
        <v/>
      </c>
    </row>
    <row r="52" spans="1:11" s="162" customFormat="1" ht="19" customHeight="1">
      <c r="A52" s="163"/>
      <c r="B52" s="165"/>
      <c r="C52" s="143"/>
      <c r="D52" s="143"/>
      <c r="E52" s="196"/>
      <c r="F52" s="159"/>
      <c r="G52" s="166" t="str">
        <f>IFERROR($E52/VLOOKUP($F52,'Data Mercado'!$A$7:$I$300,2,FALSE),"")</f>
        <v/>
      </c>
      <c r="H52" s="166" t="str">
        <f>IFERROR($E52/VLOOKUP($F52,'Data Mercado'!$A$7:$I$300,3,FALSE),"")</f>
        <v/>
      </c>
      <c r="I52" s="166" t="str">
        <f>IFERROR($E52/VLOOKUP($F52,'Data Mercado'!$A$7:$I$300,4,FALSE),"")</f>
        <v/>
      </c>
      <c r="J52" s="166" t="str">
        <f>IFERROR($E52/VLOOKUP($F52,'Data Mercado'!$A$7:$I$300,5,FALSE),"")</f>
        <v/>
      </c>
      <c r="K52" s="166" t="str">
        <f>IFERROR($E52/VLOOKUP($F52,'Data Mercado'!$A$7:$I$300,6,FALSE),"")</f>
        <v/>
      </c>
    </row>
    <row r="53" spans="1:11" s="162" customFormat="1" ht="19" customHeight="1">
      <c r="A53" s="163"/>
      <c r="B53" s="165"/>
      <c r="C53" s="143"/>
      <c r="D53" s="143"/>
      <c r="E53" s="196"/>
      <c r="F53" s="159"/>
      <c r="G53" s="166" t="str">
        <f>IFERROR($E53/VLOOKUP($F53,'Data Mercado'!$A$7:$I$300,2,FALSE),"")</f>
        <v/>
      </c>
      <c r="H53" s="166" t="str">
        <f>IFERROR($E53/VLOOKUP($F53,'Data Mercado'!$A$7:$I$300,3,FALSE),"")</f>
        <v/>
      </c>
      <c r="I53" s="166" t="str">
        <f>IFERROR($E53/VLOOKUP($F53,'Data Mercado'!$A$7:$I$300,4,FALSE),"")</f>
        <v/>
      </c>
      <c r="J53" s="166" t="str">
        <f>IFERROR($E53/VLOOKUP($F53,'Data Mercado'!$A$7:$I$300,5,FALSE),"")</f>
        <v/>
      </c>
      <c r="K53" s="166" t="str">
        <f>IFERROR($E53/VLOOKUP($F53,'Data Mercado'!$A$7:$I$300,6,FALSE),"")</f>
        <v/>
      </c>
    </row>
    <row r="54" spans="1:11" s="162" customFormat="1" ht="19" customHeight="1">
      <c r="A54" s="163"/>
      <c r="B54" s="165"/>
      <c r="C54" s="143"/>
      <c r="D54" s="143"/>
      <c r="E54" s="196"/>
      <c r="F54" s="159"/>
      <c r="G54" s="166" t="str">
        <f>IFERROR($E54/VLOOKUP($F54,'Data Mercado'!$A$7:$I$300,2,FALSE),"")</f>
        <v/>
      </c>
      <c r="H54" s="166" t="str">
        <f>IFERROR($E54/VLOOKUP($F54,'Data Mercado'!$A$7:$I$300,3,FALSE),"")</f>
        <v/>
      </c>
      <c r="I54" s="166" t="str">
        <f>IFERROR($E54/VLOOKUP($F54,'Data Mercado'!$A$7:$I$300,4,FALSE),"")</f>
        <v/>
      </c>
      <c r="J54" s="166" t="str">
        <f>IFERROR($E54/VLOOKUP($F54,'Data Mercado'!$A$7:$I$300,5,FALSE),"")</f>
        <v/>
      </c>
      <c r="K54" s="166" t="str">
        <f>IFERROR($E54/VLOOKUP($F54,'Data Mercado'!$A$7:$I$300,6,FALSE),"")</f>
        <v/>
      </c>
    </row>
    <row r="55" spans="1:11" s="162" customFormat="1" ht="19" customHeight="1">
      <c r="A55" s="163"/>
      <c r="B55" s="165"/>
      <c r="C55" s="143"/>
      <c r="D55" s="143"/>
      <c r="E55" s="196"/>
      <c r="F55" s="159"/>
      <c r="G55" s="166" t="str">
        <f>IFERROR($E55/VLOOKUP($F55,'Data Mercado'!$A$7:$I$300,2,FALSE),"")</f>
        <v/>
      </c>
      <c r="H55" s="166" t="str">
        <f>IFERROR($E55/VLOOKUP($F55,'Data Mercado'!$A$7:$I$300,3,FALSE),"")</f>
        <v/>
      </c>
      <c r="I55" s="166" t="str">
        <f>IFERROR($E55/VLOOKUP($F55,'Data Mercado'!$A$7:$I$300,4,FALSE),"")</f>
        <v/>
      </c>
      <c r="J55" s="166" t="str">
        <f>IFERROR($E55/VLOOKUP($F55,'Data Mercado'!$A$7:$I$300,5,FALSE),"")</f>
        <v/>
      </c>
      <c r="K55" s="166" t="str">
        <f>IFERROR($E55/VLOOKUP($F55,'Data Mercado'!$A$7:$I$300,6,FALSE),"")</f>
        <v/>
      </c>
    </row>
    <row r="56" spans="1:11" s="162" customFormat="1" ht="19" customHeight="1">
      <c r="A56" s="163"/>
      <c r="B56" s="165"/>
      <c r="C56" s="143"/>
      <c r="D56" s="143"/>
      <c r="E56" s="196"/>
      <c r="F56" s="159"/>
      <c r="G56" s="166" t="str">
        <f>IFERROR($E56/VLOOKUP($F56,'Data Mercado'!$A$7:$I$300,2,FALSE),"")</f>
        <v/>
      </c>
      <c r="H56" s="166" t="str">
        <f>IFERROR($E56/VLOOKUP($F56,'Data Mercado'!$A$7:$I$300,3,FALSE),"")</f>
        <v/>
      </c>
      <c r="I56" s="166" t="str">
        <f>IFERROR($E56/VLOOKUP($F56,'Data Mercado'!$A$7:$I$300,4,FALSE),"")</f>
        <v/>
      </c>
      <c r="J56" s="166" t="str">
        <f>IFERROR($E56/VLOOKUP($F56,'Data Mercado'!$A$7:$I$300,5,FALSE),"")</f>
        <v/>
      </c>
      <c r="K56" s="166" t="str">
        <f>IFERROR($E56/VLOOKUP($F56,'Data Mercado'!$A$7:$I$300,6,FALSE),"")</f>
        <v/>
      </c>
    </row>
    <row r="57" spans="1:11" s="162" customFormat="1" ht="19" customHeight="1">
      <c r="A57" s="163"/>
      <c r="B57" s="165"/>
      <c r="C57" s="143"/>
      <c r="D57" s="143"/>
      <c r="E57" s="196"/>
      <c r="F57" s="159"/>
      <c r="G57" s="166" t="str">
        <f>IFERROR($E57/VLOOKUP($F57,'Data Mercado'!$A$7:$I$300,2,FALSE),"")</f>
        <v/>
      </c>
      <c r="H57" s="166" t="str">
        <f>IFERROR($E57/VLOOKUP($F57,'Data Mercado'!$A$7:$I$300,3,FALSE),"")</f>
        <v/>
      </c>
      <c r="I57" s="166" t="str">
        <f>IFERROR($E57/VLOOKUP($F57,'Data Mercado'!$A$7:$I$300,4,FALSE),"")</f>
        <v/>
      </c>
      <c r="J57" s="166" t="str">
        <f>IFERROR($E57/VLOOKUP($F57,'Data Mercado'!$A$7:$I$300,5,FALSE),"")</f>
        <v/>
      </c>
      <c r="K57" s="166" t="str">
        <f>IFERROR($E57/VLOOKUP($F57,'Data Mercado'!$A$7:$I$300,6,FALSE),"")</f>
        <v/>
      </c>
    </row>
    <row r="58" spans="1:11" s="162" customFormat="1" ht="19" customHeight="1">
      <c r="A58" s="163"/>
      <c r="B58" s="165"/>
      <c r="C58" s="143"/>
      <c r="D58" s="143"/>
      <c r="E58" s="196"/>
      <c r="F58" s="159"/>
      <c r="G58" s="166" t="str">
        <f>IFERROR($E58/VLOOKUP($F58,'Data Mercado'!$A$7:$I$300,2,FALSE),"")</f>
        <v/>
      </c>
      <c r="H58" s="166" t="str">
        <f>IFERROR($E58/VLOOKUP($F58,'Data Mercado'!$A$7:$I$300,3,FALSE),"")</f>
        <v/>
      </c>
      <c r="I58" s="166" t="str">
        <f>IFERROR($E58/VLOOKUP($F58,'Data Mercado'!$A$7:$I$300,4,FALSE),"")</f>
        <v/>
      </c>
      <c r="J58" s="166" t="str">
        <f>IFERROR($E58/VLOOKUP($F58,'Data Mercado'!$A$7:$I$300,5,FALSE),"")</f>
        <v/>
      </c>
      <c r="K58" s="166" t="str">
        <f>IFERROR($E58/VLOOKUP($F58,'Data Mercado'!$A$7:$I$300,6,FALSE),"")</f>
        <v/>
      </c>
    </row>
    <row r="59" spans="1:11" s="162" customFormat="1" ht="19" customHeight="1">
      <c r="A59" s="163"/>
      <c r="B59" s="165"/>
      <c r="C59" s="143"/>
      <c r="D59" s="143"/>
      <c r="E59" s="196"/>
      <c r="F59" s="159"/>
      <c r="G59" s="166" t="str">
        <f>IFERROR($E59/VLOOKUP($F59,'Data Mercado'!$A$7:$I$300,2,FALSE),"")</f>
        <v/>
      </c>
      <c r="H59" s="166" t="str">
        <f>IFERROR($E59/VLOOKUP($F59,'Data Mercado'!$A$7:$I$300,3,FALSE),"")</f>
        <v/>
      </c>
      <c r="I59" s="166" t="str">
        <f>IFERROR($E59/VLOOKUP($F59,'Data Mercado'!$A$7:$I$300,4,FALSE),"")</f>
        <v/>
      </c>
      <c r="J59" s="166" t="str">
        <f>IFERROR($E59/VLOOKUP($F59,'Data Mercado'!$A$7:$I$300,5,FALSE),"")</f>
        <v/>
      </c>
      <c r="K59" s="166" t="str">
        <f>IFERROR($E59/VLOOKUP($F59,'Data Mercado'!$A$7:$I$300,6,FALSE),"")</f>
        <v/>
      </c>
    </row>
    <row r="60" spans="1:11" s="162" customFormat="1" ht="19" customHeight="1">
      <c r="A60" s="163"/>
      <c r="B60" s="165"/>
      <c r="C60" s="143"/>
      <c r="D60" s="143"/>
      <c r="E60" s="196"/>
      <c r="F60" s="159"/>
      <c r="G60" s="166" t="str">
        <f>IFERROR($E60/VLOOKUP($F60,'Data Mercado'!$A$7:$I$300,2,FALSE),"")</f>
        <v/>
      </c>
      <c r="H60" s="166" t="str">
        <f>IFERROR($E60/VLOOKUP($F60,'Data Mercado'!$A$7:$I$300,3,FALSE),"")</f>
        <v/>
      </c>
      <c r="I60" s="166" t="str">
        <f>IFERROR($E60/VLOOKUP($F60,'Data Mercado'!$A$7:$I$300,4,FALSE),"")</f>
        <v/>
      </c>
      <c r="J60" s="166" t="str">
        <f>IFERROR($E60/VLOOKUP($F60,'Data Mercado'!$A$7:$I$300,5,FALSE),"")</f>
        <v/>
      </c>
      <c r="K60" s="166" t="str">
        <f>IFERROR($E60/VLOOKUP($F60,'Data Mercado'!$A$7:$I$300,6,FALSE),"")</f>
        <v/>
      </c>
    </row>
    <row r="61" spans="1:11" s="162" customFormat="1" ht="19" customHeight="1">
      <c r="A61" s="163"/>
      <c r="B61" s="165"/>
      <c r="C61" s="143"/>
      <c r="D61" s="143"/>
      <c r="E61" s="196"/>
      <c r="F61" s="159"/>
      <c r="G61" s="166" t="str">
        <f>IFERROR($E61/VLOOKUP($F61,'Data Mercado'!$A$7:$I$300,2,FALSE),"")</f>
        <v/>
      </c>
      <c r="H61" s="166" t="str">
        <f>IFERROR($E61/VLOOKUP($F61,'Data Mercado'!$A$7:$I$300,3,FALSE),"")</f>
        <v/>
      </c>
      <c r="I61" s="166" t="str">
        <f>IFERROR($E61/VLOOKUP($F61,'Data Mercado'!$A$7:$I$300,4,FALSE),"")</f>
        <v/>
      </c>
      <c r="J61" s="166" t="str">
        <f>IFERROR($E61/VLOOKUP($F61,'Data Mercado'!$A$7:$I$300,5,FALSE),"")</f>
        <v/>
      </c>
      <c r="K61" s="166" t="str">
        <f>IFERROR($E61/VLOOKUP($F61,'Data Mercado'!$A$7:$I$300,6,FALSE),"")</f>
        <v/>
      </c>
    </row>
    <row r="62" spans="1:11" s="162" customFormat="1" ht="19" customHeight="1">
      <c r="A62" s="163"/>
      <c r="B62" s="165"/>
      <c r="C62" s="143"/>
      <c r="D62" s="143"/>
      <c r="E62" s="196"/>
      <c r="F62" s="159"/>
      <c r="G62" s="166" t="str">
        <f>IFERROR($E62/VLOOKUP($F62,'Data Mercado'!$A$7:$I$300,2,FALSE),"")</f>
        <v/>
      </c>
      <c r="H62" s="166" t="str">
        <f>IFERROR($E62/VLOOKUP($F62,'Data Mercado'!$A$7:$I$300,3,FALSE),"")</f>
        <v/>
      </c>
      <c r="I62" s="166" t="str">
        <f>IFERROR($E62/VLOOKUP($F62,'Data Mercado'!$A$7:$I$300,4,FALSE),"")</f>
        <v/>
      </c>
      <c r="J62" s="166" t="str">
        <f>IFERROR($E62/VLOOKUP($F62,'Data Mercado'!$A$7:$I$300,5,FALSE),"")</f>
        <v/>
      </c>
      <c r="K62" s="166" t="str">
        <f>IFERROR($E62/VLOOKUP($F62,'Data Mercado'!$A$7:$I$300,6,FALSE),"")</f>
        <v/>
      </c>
    </row>
    <row r="63" spans="1:11" s="162" customFormat="1" ht="19" customHeight="1">
      <c r="A63" s="163"/>
      <c r="B63" s="165"/>
      <c r="C63" s="143"/>
      <c r="D63" s="143"/>
      <c r="E63" s="196"/>
      <c r="F63" s="159"/>
      <c r="G63" s="166" t="str">
        <f>IFERROR($E63/VLOOKUP($F63,'Data Mercado'!$A$7:$I$300,2,FALSE),"")</f>
        <v/>
      </c>
      <c r="H63" s="166" t="str">
        <f>IFERROR($E63/VLOOKUP($F63,'Data Mercado'!$A$7:$I$300,3,FALSE),"")</f>
        <v/>
      </c>
      <c r="I63" s="166" t="str">
        <f>IFERROR($E63/VLOOKUP($F63,'Data Mercado'!$A$7:$I$300,4,FALSE),"")</f>
        <v/>
      </c>
      <c r="J63" s="166" t="str">
        <f>IFERROR($E63/VLOOKUP($F63,'Data Mercado'!$A$7:$I$300,5,FALSE),"")</f>
        <v/>
      </c>
      <c r="K63" s="166" t="str">
        <f>IFERROR($E63/VLOOKUP($F63,'Data Mercado'!$A$7:$I$300,6,FALSE),"")</f>
        <v/>
      </c>
    </row>
    <row r="64" spans="1:11" s="162" customFormat="1" ht="19" customHeight="1">
      <c r="A64" s="163"/>
      <c r="B64" s="165"/>
      <c r="C64" s="143"/>
      <c r="D64" s="143"/>
      <c r="E64" s="196"/>
      <c r="F64" s="159"/>
      <c r="G64" s="166" t="str">
        <f>IFERROR($E64/VLOOKUP($F64,'Data Mercado'!$A$7:$I$300,2,FALSE),"")</f>
        <v/>
      </c>
      <c r="H64" s="166" t="str">
        <f>IFERROR($E64/VLOOKUP($F64,'Data Mercado'!$A$7:$I$300,3,FALSE),"")</f>
        <v/>
      </c>
      <c r="I64" s="166" t="str">
        <f>IFERROR($E64/VLOOKUP($F64,'Data Mercado'!$A$7:$I$300,4,FALSE),"")</f>
        <v/>
      </c>
      <c r="J64" s="166" t="str">
        <f>IFERROR($E64/VLOOKUP($F64,'Data Mercado'!$A$7:$I$300,5,FALSE),"")</f>
        <v/>
      </c>
      <c r="K64" s="166" t="str">
        <f>IFERROR($E64/VLOOKUP($F64,'Data Mercado'!$A$7:$I$300,6,FALSE),"")</f>
        <v/>
      </c>
    </row>
    <row r="65" spans="1:11" s="162" customFormat="1" ht="19" customHeight="1">
      <c r="A65" s="163"/>
      <c r="B65" s="165"/>
      <c r="C65" s="143"/>
      <c r="D65" s="143"/>
      <c r="E65" s="196"/>
      <c r="F65" s="159"/>
      <c r="G65" s="166" t="str">
        <f>IFERROR($E65/VLOOKUP($F65,'Data Mercado'!$A$7:$I$300,2,FALSE),"")</f>
        <v/>
      </c>
      <c r="H65" s="166" t="str">
        <f>IFERROR($E65/VLOOKUP($F65,'Data Mercado'!$A$7:$I$300,3,FALSE),"")</f>
        <v/>
      </c>
      <c r="I65" s="166" t="str">
        <f>IFERROR($E65/VLOOKUP($F65,'Data Mercado'!$A$7:$I$300,4,FALSE),"")</f>
        <v/>
      </c>
      <c r="J65" s="166" t="str">
        <f>IFERROR($E65/VLOOKUP($F65,'Data Mercado'!$A$7:$I$300,5,FALSE),"")</f>
        <v/>
      </c>
      <c r="K65" s="166" t="str">
        <f>IFERROR($E65/VLOOKUP($F65,'Data Mercado'!$A$7:$I$300,6,FALSE),"")</f>
        <v/>
      </c>
    </row>
    <row r="66" spans="1:11" s="162" customFormat="1" ht="19" customHeight="1">
      <c r="A66" s="163"/>
      <c r="B66" s="165"/>
      <c r="C66" s="143"/>
      <c r="D66" s="143"/>
      <c r="E66" s="196"/>
      <c r="F66" s="159"/>
      <c r="G66" s="166" t="str">
        <f>IFERROR($E66/VLOOKUP($F66,'Data Mercado'!$A$7:$I$300,2,FALSE),"")</f>
        <v/>
      </c>
      <c r="H66" s="166" t="str">
        <f>IFERROR($E66/VLOOKUP($F66,'Data Mercado'!$A$7:$I$300,3,FALSE),"")</f>
        <v/>
      </c>
      <c r="I66" s="166" t="str">
        <f>IFERROR($E66/VLOOKUP($F66,'Data Mercado'!$A$7:$I$300,4,FALSE),"")</f>
        <v/>
      </c>
      <c r="J66" s="166" t="str">
        <f>IFERROR($E66/VLOOKUP($F66,'Data Mercado'!$A$7:$I$300,5,FALSE),"")</f>
        <v/>
      </c>
      <c r="K66" s="166" t="str">
        <f>IFERROR($E66/VLOOKUP($F66,'Data Mercado'!$A$7:$I$300,6,FALSE),"")</f>
        <v/>
      </c>
    </row>
    <row r="67" spans="1:11" s="162" customFormat="1" ht="19" customHeight="1">
      <c r="A67" s="163"/>
      <c r="B67" s="165"/>
      <c r="C67" s="143"/>
      <c r="D67" s="143"/>
      <c r="E67" s="196"/>
      <c r="F67" s="159"/>
      <c r="G67" s="166" t="str">
        <f>IFERROR($E67/VLOOKUP($F67,'Data Mercado'!$A$7:$I$300,2,FALSE),"")</f>
        <v/>
      </c>
      <c r="H67" s="166" t="str">
        <f>IFERROR($E67/VLOOKUP($F67,'Data Mercado'!$A$7:$I$300,3,FALSE),"")</f>
        <v/>
      </c>
      <c r="I67" s="166" t="str">
        <f>IFERROR($E67/VLOOKUP($F67,'Data Mercado'!$A$7:$I$300,4,FALSE),"")</f>
        <v/>
      </c>
      <c r="J67" s="166" t="str">
        <f>IFERROR($E67/VLOOKUP($F67,'Data Mercado'!$A$7:$I$300,5,FALSE),"")</f>
        <v/>
      </c>
      <c r="K67" s="166" t="str">
        <f>IFERROR($E67/VLOOKUP($F67,'Data Mercado'!$A$7:$I$300,6,FALSE),"")</f>
        <v/>
      </c>
    </row>
    <row r="68" spans="1:11" s="162" customFormat="1" ht="19" customHeight="1">
      <c r="A68" s="163"/>
      <c r="B68" s="165"/>
      <c r="C68" s="143"/>
      <c r="D68" s="143"/>
      <c r="E68" s="196"/>
      <c r="F68" s="159"/>
      <c r="G68" s="166" t="str">
        <f>IFERROR($E68/VLOOKUP($F68,'Data Mercado'!$A$7:$I$300,2,FALSE),"")</f>
        <v/>
      </c>
      <c r="H68" s="166" t="str">
        <f>IFERROR($E68/VLOOKUP($F68,'Data Mercado'!$A$7:$I$300,3,FALSE),"")</f>
        <v/>
      </c>
      <c r="I68" s="166" t="str">
        <f>IFERROR($E68/VLOOKUP($F68,'Data Mercado'!$A$7:$I$300,4,FALSE),"")</f>
        <v/>
      </c>
      <c r="J68" s="166" t="str">
        <f>IFERROR($E68/VLOOKUP($F68,'Data Mercado'!$A$7:$I$300,5,FALSE),"")</f>
        <v/>
      </c>
      <c r="K68" s="166" t="str">
        <f>IFERROR($E68/VLOOKUP($F68,'Data Mercado'!$A$7:$I$300,6,FALSE),"")</f>
        <v/>
      </c>
    </row>
    <row r="69" spans="1:11" s="162" customFormat="1" ht="19" customHeight="1">
      <c r="A69" s="163"/>
      <c r="B69" s="165"/>
      <c r="C69" s="143"/>
      <c r="D69" s="143"/>
      <c r="E69" s="196"/>
      <c r="F69" s="159"/>
      <c r="G69" s="166" t="str">
        <f>IFERROR($E69/VLOOKUP($F69,'Data Mercado'!$A$7:$I$300,2,FALSE),"")</f>
        <v/>
      </c>
      <c r="H69" s="166" t="str">
        <f>IFERROR($E69/VLOOKUP($F69,'Data Mercado'!$A$7:$I$300,3,FALSE),"")</f>
        <v/>
      </c>
      <c r="I69" s="166" t="str">
        <f>IFERROR($E69/VLOOKUP($F69,'Data Mercado'!$A$7:$I$300,4,FALSE),"")</f>
        <v/>
      </c>
      <c r="J69" s="166" t="str">
        <f>IFERROR($E69/VLOOKUP($F69,'Data Mercado'!$A$7:$I$300,5,FALSE),"")</f>
        <v/>
      </c>
      <c r="K69" s="166" t="str">
        <f>IFERROR($E69/VLOOKUP($F69,'Data Mercado'!$A$7:$I$300,6,FALSE),"")</f>
        <v/>
      </c>
    </row>
    <row r="70" spans="1:11" s="162" customFormat="1" ht="19" customHeight="1">
      <c r="A70" s="163"/>
      <c r="B70" s="165"/>
      <c r="C70" s="143"/>
      <c r="D70" s="143"/>
      <c r="E70" s="196"/>
      <c r="F70" s="159"/>
      <c r="G70" s="166" t="str">
        <f>IFERROR($E70/VLOOKUP($F70,'Data Mercado'!$A$7:$I$300,2,FALSE),"")</f>
        <v/>
      </c>
      <c r="H70" s="166" t="str">
        <f>IFERROR($E70/VLOOKUP($F70,'Data Mercado'!$A$7:$I$300,3,FALSE),"")</f>
        <v/>
      </c>
      <c r="I70" s="166" t="str">
        <f>IFERROR($E70/VLOOKUP($F70,'Data Mercado'!$A$7:$I$300,4,FALSE),"")</f>
        <v/>
      </c>
      <c r="J70" s="166" t="str">
        <f>IFERROR($E70/VLOOKUP($F70,'Data Mercado'!$A$7:$I$300,5,FALSE),"")</f>
        <v/>
      </c>
      <c r="K70" s="166" t="str">
        <f>IFERROR($E70/VLOOKUP($F70,'Data Mercado'!$A$7:$I$300,6,FALSE),"")</f>
        <v/>
      </c>
    </row>
    <row r="71" spans="1:11" s="162" customFormat="1" ht="19" customHeight="1">
      <c r="A71" s="163"/>
      <c r="B71" s="165"/>
      <c r="C71" s="143"/>
      <c r="D71" s="143"/>
      <c r="E71" s="196"/>
      <c r="F71" s="159"/>
      <c r="G71" s="166" t="str">
        <f>IFERROR($E71/VLOOKUP($F71,'Data Mercado'!$A$7:$I$300,2,FALSE),"")</f>
        <v/>
      </c>
      <c r="H71" s="166" t="str">
        <f>IFERROR($E71/VLOOKUP($F71,'Data Mercado'!$A$7:$I$300,3,FALSE),"")</f>
        <v/>
      </c>
      <c r="I71" s="166" t="str">
        <f>IFERROR($E71/VLOOKUP($F71,'Data Mercado'!$A$7:$I$300,4,FALSE),"")</f>
        <v/>
      </c>
      <c r="J71" s="166" t="str">
        <f>IFERROR($E71/VLOOKUP($F71,'Data Mercado'!$A$7:$I$300,5,FALSE),"")</f>
        <v/>
      </c>
      <c r="K71" s="166" t="str">
        <f>IFERROR($E71/VLOOKUP($F71,'Data Mercado'!$A$7:$I$300,6,FALSE),"")</f>
        <v/>
      </c>
    </row>
    <row r="72" spans="1:11" s="162" customFormat="1" ht="19" customHeight="1">
      <c r="A72" s="163"/>
      <c r="B72" s="165"/>
      <c r="C72" s="143"/>
      <c r="D72" s="143"/>
      <c r="E72" s="196"/>
      <c r="F72" s="159"/>
      <c r="G72" s="166" t="str">
        <f>IFERROR($E72/VLOOKUP($F72,'Data Mercado'!$A$7:$I$300,2,FALSE),"")</f>
        <v/>
      </c>
      <c r="H72" s="166" t="str">
        <f>IFERROR($E72/VLOOKUP($F72,'Data Mercado'!$A$7:$I$300,3,FALSE),"")</f>
        <v/>
      </c>
      <c r="I72" s="166" t="str">
        <f>IFERROR($E72/VLOOKUP($F72,'Data Mercado'!$A$7:$I$300,4,FALSE),"")</f>
        <v/>
      </c>
      <c r="J72" s="166" t="str">
        <f>IFERROR($E72/VLOOKUP($F72,'Data Mercado'!$A$7:$I$300,5,FALSE),"")</f>
        <v/>
      </c>
      <c r="K72" s="166" t="str">
        <f>IFERROR($E72/VLOOKUP($F72,'Data Mercado'!$A$7:$I$300,6,FALSE),"")</f>
        <v/>
      </c>
    </row>
    <row r="73" spans="1:11" s="162" customFormat="1" ht="19" customHeight="1">
      <c r="A73" s="163"/>
      <c r="B73" s="165"/>
      <c r="C73" s="143"/>
      <c r="D73" s="143"/>
      <c r="E73" s="196"/>
      <c r="F73" s="159"/>
      <c r="G73" s="166" t="str">
        <f>IFERROR($E73/VLOOKUP($F73,'Data Mercado'!$A$7:$I$300,2,FALSE),"")</f>
        <v/>
      </c>
      <c r="H73" s="166" t="str">
        <f>IFERROR($E73/VLOOKUP($F73,'Data Mercado'!$A$7:$I$300,3,FALSE),"")</f>
        <v/>
      </c>
      <c r="I73" s="166" t="str">
        <f>IFERROR($E73/VLOOKUP($F73,'Data Mercado'!$A$7:$I$300,4,FALSE),"")</f>
        <v/>
      </c>
      <c r="J73" s="166" t="str">
        <f>IFERROR($E73/VLOOKUP($F73,'Data Mercado'!$A$7:$I$300,5,FALSE),"")</f>
        <v/>
      </c>
      <c r="K73" s="166" t="str">
        <f>IFERROR($E73/VLOOKUP($F73,'Data Mercado'!$A$7:$I$300,6,FALSE),"")</f>
        <v/>
      </c>
    </row>
    <row r="74" spans="1:11" s="162" customFormat="1" ht="19" customHeight="1">
      <c r="A74" s="163"/>
      <c r="B74" s="165"/>
      <c r="C74" s="143"/>
      <c r="D74" s="143"/>
      <c r="E74" s="196"/>
      <c r="F74" s="159"/>
      <c r="G74" s="166" t="str">
        <f>IFERROR($E74/VLOOKUP($F74,'Data Mercado'!$A$7:$I$300,2,FALSE),"")</f>
        <v/>
      </c>
      <c r="H74" s="166" t="str">
        <f>IFERROR($E74/VLOOKUP($F74,'Data Mercado'!$A$7:$I$300,3,FALSE),"")</f>
        <v/>
      </c>
      <c r="I74" s="166" t="str">
        <f>IFERROR($E74/VLOOKUP($F74,'Data Mercado'!$A$7:$I$300,4,FALSE),"")</f>
        <v/>
      </c>
      <c r="J74" s="166" t="str">
        <f>IFERROR($E74/VLOOKUP($F74,'Data Mercado'!$A$7:$I$300,5,FALSE),"")</f>
        <v/>
      </c>
      <c r="K74" s="166" t="str">
        <f>IFERROR($E74/VLOOKUP($F74,'Data Mercado'!$A$7:$I$300,6,FALSE),"")</f>
        <v/>
      </c>
    </row>
    <row r="75" spans="1:11" s="162" customFormat="1" ht="19" customHeight="1">
      <c r="A75" s="163"/>
      <c r="B75" s="165"/>
      <c r="C75" s="143"/>
      <c r="D75" s="143"/>
      <c r="E75" s="196"/>
      <c r="F75" s="159"/>
      <c r="G75" s="166" t="str">
        <f>IFERROR($E75/VLOOKUP($F75,'Data Mercado'!$A$7:$I$300,2,FALSE),"")</f>
        <v/>
      </c>
      <c r="H75" s="166" t="str">
        <f>IFERROR($E75/VLOOKUP($F75,'Data Mercado'!$A$7:$I$300,3,FALSE),"")</f>
        <v/>
      </c>
      <c r="I75" s="166" t="str">
        <f>IFERROR($E75/VLOOKUP($F75,'Data Mercado'!$A$7:$I$300,4,FALSE),"")</f>
        <v/>
      </c>
      <c r="J75" s="166" t="str">
        <f>IFERROR($E75/VLOOKUP($F75,'Data Mercado'!$A$7:$I$300,5,FALSE),"")</f>
        <v/>
      </c>
      <c r="K75" s="166" t="str">
        <f>IFERROR($E75/VLOOKUP($F75,'Data Mercado'!$A$7:$I$300,6,FALSE),"")</f>
        <v/>
      </c>
    </row>
    <row r="76" spans="1:11" s="162" customFormat="1" ht="19" customHeight="1">
      <c r="A76" s="163"/>
      <c r="B76" s="165"/>
      <c r="C76" s="143"/>
      <c r="D76" s="143"/>
      <c r="E76" s="196"/>
      <c r="F76" s="159"/>
      <c r="G76" s="166" t="str">
        <f>IFERROR($E76/VLOOKUP($F76,'Data Mercado'!$A$7:$I$300,2,FALSE),"")</f>
        <v/>
      </c>
      <c r="H76" s="166" t="str">
        <f>IFERROR($E76/VLOOKUP($F76,'Data Mercado'!$A$7:$I$300,3,FALSE),"")</f>
        <v/>
      </c>
      <c r="I76" s="166" t="str">
        <f>IFERROR($E76/VLOOKUP($F76,'Data Mercado'!$A$7:$I$300,4,FALSE),"")</f>
        <v/>
      </c>
      <c r="J76" s="166" t="str">
        <f>IFERROR($E76/VLOOKUP($F76,'Data Mercado'!$A$7:$I$300,5,FALSE),"")</f>
        <v/>
      </c>
      <c r="K76" s="166" t="str">
        <f>IFERROR($E76/VLOOKUP($F76,'Data Mercado'!$A$7:$I$300,6,FALSE),"")</f>
        <v/>
      </c>
    </row>
    <row r="77" spans="1:11" s="162" customFormat="1" ht="19" customHeight="1">
      <c r="A77" s="163"/>
      <c r="B77" s="165"/>
      <c r="C77" s="143"/>
      <c r="D77" s="143"/>
      <c r="E77" s="196"/>
      <c r="F77" s="159"/>
      <c r="G77" s="166" t="str">
        <f>IFERROR($E77/VLOOKUP($F77,'Data Mercado'!$A$7:$I$300,2,FALSE),"")</f>
        <v/>
      </c>
      <c r="H77" s="166" t="str">
        <f>IFERROR($E77/VLOOKUP($F77,'Data Mercado'!$A$7:$I$300,3,FALSE),"")</f>
        <v/>
      </c>
      <c r="I77" s="166" t="str">
        <f>IFERROR($E77/VLOOKUP($F77,'Data Mercado'!$A$7:$I$300,4,FALSE),"")</f>
        <v/>
      </c>
      <c r="J77" s="166" t="str">
        <f>IFERROR($E77/VLOOKUP($F77,'Data Mercado'!$A$7:$I$300,5,FALSE),"")</f>
        <v/>
      </c>
      <c r="K77" s="166" t="str">
        <f>IFERROR($E77/VLOOKUP($F77,'Data Mercado'!$A$7:$I$300,6,FALSE),"")</f>
        <v/>
      </c>
    </row>
    <row r="78" spans="1:11" s="162" customFormat="1" ht="19" customHeight="1">
      <c r="A78" s="163"/>
      <c r="B78" s="165"/>
      <c r="C78" s="143"/>
      <c r="D78" s="143"/>
      <c r="E78" s="196"/>
      <c r="F78" s="159"/>
      <c r="G78" s="166" t="str">
        <f>IFERROR($E78/VLOOKUP($F78,'Data Mercado'!$A$7:$I$300,2,FALSE),"")</f>
        <v/>
      </c>
      <c r="H78" s="166" t="str">
        <f>IFERROR($E78/VLOOKUP($F78,'Data Mercado'!$A$7:$I$300,3,FALSE),"")</f>
        <v/>
      </c>
      <c r="I78" s="166" t="str">
        <f>IFERROR($E78/VLOOKUP($F78,'Data Mercado'!$A$7:$I$300,4,FALSE),"")</f>
        <v/>
      </c>
      <c r="J78" s="166" t="str">
        <f>IFERROR($E78/VLOOKUP($F78,'Data Mercado'!$A$7:$I$300,5,FALSE),"")</f>
        <v/>
      </c>
      <c r="K78" s="166" t="str">
        <f>IFERROR($E78/VLOOKUP($F78,'Data Mercado'!$A$7:$I$300,6,FALSE),"")</f>
        <v/>
      </c>
    </row>
    <row r="79" spans="1:11" s="162" customFormat="1" ht="19" customHeight="1">
      <c r="A79" s="163"/>
      <c r="B79" s="165"/>
      <c r="C79" s="143"/>
      <c r="D79" s="143"/>
      <c r="E79" s="196"/>
      <c r="F79" s="159"/>
      <c r="G79" s="166" t="str">
        <f>IFERROR($E79/VLOOKUP($F79,'Data Mercado'!$A$7:$I$300,2,FALSE),"")</f>
        <v/>
      </c>
      <c r="H79" s="166" t="str">
        <f>IFERROR($E79/VLOOKUP($F79,'Data Mercado'!$A$7:$I$300,3,FALSE),"")</f>
        <v/>
      </c>
      <c r="I79" s="166" t="str">
        <f>IFERROR($E79/VLOOKUP($F79,'Data Mercado'!$A$7:$I$300,4,FALSE),"")</f>
        <v/>
      </c>
      <c r="J79" s="166" t="str">
        <f>IFERROR($E79/VLOOKUP($F79,'Data Mercado'!$A$7:$I$300,5,FALSE),"")</f>
        <v/>
      </c>
      <c r="K79" s="166" t="str">
        <f>IFERROR($E79/VLOOKUP($F79,'Data Mercado'!$A$7:$I$300,6,FALSE),"")</f>
        <v/>
      </c>
    </row>
    <row r="80" spans="1:11" s="162" customFormat="1" ht="19" customHeight="1">
      <c r="A80" s="163"/>
      <c r="B80" s="165"/>
      <c r="C80" s="143"/>
      <c r="D80" s="143"/>
      <c r="E80" s="196"/>
      <c r="F80" s="159"/>
      <c r="G80" s="166" t="str">
        <f>IFERROR($E80/VLOOKUP($F80,'Data Mercado'!$A$7:$I$300,2,FALSE),"")</f>
        <v/>
      </c>
      <c r="H80" s="166" t="str">
        <f>IFERROR($E80/VLOOKUP($F80,'Data Mercado'!$A$7:$I$300,3,FALSE),"")</f>
        <v/>
      </c>
      <c r="I80" s="166" t="str">
        <f>IFERROR($E80/VLOOKUP($F80,'Data Mercado'!$A$7:$I$300,4,FALSE),"")</f>
        <v/>
      </c>
      <c r="J80" s="166" t="str">
        <f>IFERROR($E80/VLOOKUP($F80,'Data Mercado'!$A$7:$I$300,5,FALSE),"")</f>
        <v/>
      </c>
      <c r="K80" s="166" t="str">
        <f>IFERROR($E80/VLOOKUP($F80,'Data Mercado'!$A$7:$I$300,6,FALSE),"")</f>
        <v/>
      </c>
    </row>
    <row r="81" spans="1:11" s="162" customFormat="1" ht="19" customHeight="1">
      <c r="A81" s="163"/>
      <c r="B81" s="165"/>
      <c r="C81" s="143"/>
      <c r="D81" s="143"/>
      <c r="E81" s="196"/>
      <c r="F81" s="159"/>
      <c r="G81" s="166" t="str">
        <f>IFERROR($E81/VLOOKUP($F81,'Data Mercado'!$A$7:$I$300,2,FALSE),"")</f>
        <v/>
      </c>
      <c r="H81" s="166" t="str">
        <f>IFERROR($E81/VLOOKUP($F81,'Data Mercado'!$A$7:$I$300,3,FALSE),"")</f>
        <v/>
      </c>
      <c r="I81" s="166" t="str">
        <f>IFERROR($E81/VLOOKUP($F81,'Data Mercado'!$A$7:$I$300,4,FALSE),"")</f>
        <v/>
      </c>
      <c r="J81" s="166" t="str">
        <f>IFERROR($E81/VLOOKUP($F81,'Data Mercado'!$A$7:$I$300,5,FALSE),"")</f>
        <v/>
      </c>
      <c r="K81" s="166" t="str">
        <f>IFERROR($E81/VLOOKUP($F81,'Data Mercado'!$A$7:$I$300,6,FALSE),"")</f>
        <v/>
      </c>
    </row>
    <row r="82" spans="1:11" s="162" customFormat="1" ht="19" customHeight="1">
      <c r="A82" s="163"/>
      <c r="B82" s="165"/>
      <c r="C82" s="143"/>
      <c r="D82" s="143"/>
      <c r="E82" s="196"/>
      <c r="F82" s="159"/>
      <c r="G82" s="166" t="str">
        <f>IFERROR($E82/VLOOKUP($F82,'Data Mercado'!$A$7:$I$300,2,FALSE),"")</f>
        <v/>
      </c>
      <c r="H82" s="166" t="str">
        <f>IFERROR($E82/VLOOKUP($F82,'Data Mercado'!$A$7:$I$300,3,FALSE),"")</f>
        <v/>
      </c>
      <c r="I82" s="166" t="str">
        <f>IFERROR($E82/VLOOKUP($F82,'Data Mercado'!$A$7:$I$300,4,FALSE),"")</f>
        <v/>
      </c>
      <c r="J82" s="166" t="str">
        <f>IFERROR($E82/VLOOKUP($F82,'Data Mercado'!$A$7:$I$300,5,FALSE),"")</f>
        <v/>
      </c>
      <c r="K82" s="166" t="str">
        <f>IFERROR($E82/VLOOKUP($F82,'Data Mercado'!$A$7:$I$300,6,FALSE),"")</f>
        <v/>
      </c>
    </row>
    <row r="83" spans="1:11" s="162" customFormat="1" ht="19" customHeight="1">
      <c r="A83" s="163"/>
      <c r="B83" s="165"/>
      <c r="C83" s="143"/>
      <c r="D83" s="143"/>
      <c r="E83" s="196"/>
      <c r="F83" s="159"/>
      <c r="G83" s="166" t="str">
        <f>IFERROR($E83/VLOOKUP($F83,'Data Mercado'!$A$7:$I$300,2,FALSE),"")</f>
        <v/>
      </c>
      <c r="H83" s="166" t="str">
        <f>IFERROR($E83/VLOOKUP($F83,'Data Mercado'!$A$7:$I$300,3,FALSE),"")</f>
        <v/>
      </c>
      <c r="I83" s="166" t="str">
        <f>IFERROR($E83/VLOOKUP($F83,'Data Mercado'!$A$7:$I$300,4,FALSE),"")</f>
        <v/>
      </c>
      <c r="J83" s="166" t="str">
        <f>IFERROR($E83/VLOOKUP($F83,'Data Mercado'!$A$7:$I$300,5,FALSE),"")</f>
        <v/>
      </c>
      <c r="K83" s="166" t="str">
        <f>IFERROR($E83/VLOOKUP($F83,'Data Mercado'!$A$7:$I$300,6,FALSE),"")</f>
        <v/>
      </c>
    </row>
    <row r="84" spans="1:11" s="162" customFormat="1" ht="19" customHeight="1">
      <c r="A84" s="163"/>
      <c r="B84" s="165"/>
      <c r="C84" s="143"/>
      <c r="D84" s="143"/>
      <c r="E84" s="196"/>
      <c r="F84" s="159"/>
      <c r="G84" s="166" t="str">
        <f>IFERROR($E84/VLOOKUP($F84,'Data Mercado'!$A$7:$I$300,2,FALSE),"")</f>
        <v/>
      </c>
      <c r="H84" s="166" t="str">
        <f>IFERROR($E84/VLOOKUP($F84,'Data Mercado'!$A$7:$I$300,3,FALSE),"")</f>
        <v/>
      </c>
      <c r="I84" s="166" t="str">
        <f>IFERROR($E84/VLOOKUP($F84,'Data Mercado'!$A$7:$I$300,4,FALSE),"")</f>
        <v/>
      </c>
      <c r="J84" s="166" t="str">
        <f>IFERROR($E84/VLOOKUP($F84,'Data Mercado'!$A$7:$I$300,5,FALSE),"")</f>
        <v/>
      </c>
      <c r="K84" s="166" t="str">
        <f>IFERROR($E84/VLOOKUP($F84,'Data Mercado'!$A$7:$I$300,6,FALSE),"")</f>
        <v/>
      </c>
    </row>
    <row r="85" spans="1:11" s="162" customFormat="1" ht="19" customHeight="1">
      <c r="A85" s="163"/>
      <c r="B85" s="165"/>
      <c r="C85" s="143"/>
      <c r="D85" s="143"/>
      <c r="E85" s="196"/>
      <c r="F85" s="159"/>
      <c r="G85" s="166" t="str">
        <f>IFERROR($E85/VLOOKUP($F85,'Data Mercado'!$A$7:$I$300,2,FALSE),"")</f>
        <v/>
      </c>
      <c r="H85" s="166" t="str">
        <f>IFERROR($E85/VLOOKUP($F85,'Data Mercado'!$A$7:$I$300,3,FALSE),"")</f>
        <v/>
      </c>
      <c r="I85" s="166" t="str">
        <f>IFERROR($E85/VLOOKUP($F85,'Data Mercado'!$A$7:$I$300,4,FALSE),"")</f>
        <v/>
      </c>
      <c r="J85" s="166" t="str">
        <f>IFERROR($E85/VLOOKUP($F85,'Data Mercado'!$A$7:$I$300,5,FALSE),"")</f>
        <v/>
      </c>
      <c r="K85" s="166" t="str">
        <f>IFERROR($E85/VLOOKUP($F85,'Data Mercado'!$A$7:$I$300,6,FALSE),"")</f>
        <v/>
      </c>
    </row>
    <row r="86" spans="1:11" s="162" customFormat="1" ht="19" customHeight="1">
      <c r="A86" s="163"/>
      <c r="B86" s="165"/>
      <c r="C86" s="143"/>
      <c r="D86" s="143"/>
      <c r="E86" s="196"/>
      <c r="F86" s="159"/>
      <c r="G86" s="166" t="str">
        <f>IFERROR($E86/VLOOKUP($F86,'Data Mercado'!$A$7:$I$300,2,FALSE),"")</f>
        <v/>
      </c>
      <c r="H86" s="166" t="str">
        <f>IFERROR($E86/VLOOKUP($F86,'Data Mercado'!$A$7:$I$300,3,FALSE),"")</f>
        <v/>
      </c>
      <c r="I86" s="166" t="str">
        <f>IFERROR($E86/VLOOKUP($F86,'Data Mercado'!$A$7:$I$300,4,FALSE),"")</f>
        <v/>
      </c>
      <c r="J86" s="166" t="str">
        <f>IFERROR($E86/VLOOKUP($F86,'Data Mercado'!$A$7:$I$300,5,FALSE),"")</f>
        <v/>
      </c>
      <c r="K86" s="166" t="str">
        <f>IFERROR($E86/VLOOKUP($F86,'Data Mercado'!$A$7:$I$300,6,FALSE),"")</f>
        <v/>
      </c>
    </row>
    <row r="87" spans="1:11" s="162" customFormat="1" ht="19" customHeight="1">
      <c r="A87" s="163"/>
      <c r="B87" s="165"/>
      <c r="C87" s="143"/>
      <c r="D87" s="143"/>
      <c r="E87" s="196"/>
      <c r="F87" s="159"/>
      <c r="G87" s="166" t="str">
        <f>IFERROR($E87/VLOOKUP($F87,'Data Mercado'!$A$7:$I$300,2,FALSE),"")</f>
        <v/>
      </c>
      <c r="H87" s="166" t="str">
        <f>IFERROR($E87/VLOOKUP($F87,'Data Mercado'!$A$7:$I$300,3,FALSE),"")</f>
        <v/>
      </c>
      <c r="I87" s="166" t="str">
        <f>IFERROR($E87/VLOOKUP($F87,'Data Mercado'!$A$7:$I$300,4,FALSE),"")</f>
        <v/>
      </c>
      <c r="J87" s="166" t="str">
        <f>IFERROR($E87/VLOOKUP($F87,'Data Mercado'!$A$7:$I$300,5,FALSE),"")</f>
        <v/>
      </c>
      <c r="K87" s="166" t="str">
        <f>IFERROR($E87/VLOOKUP($F87,'Data Mercado'!$A$7:$I$300,6,FALSE),"")</f>
        <v/>
      </c>
    </row>
    <row r="88" spans="1:11" s="162" customFormat="1" ht="19" customHeight="1">
      <c r="A88" s="163"/>
      <c r="B88" s="165"/>
      <c r="C88" s="143"/>
      <c r="D88" s="143"/>
      <c r="E88" s="196"/>
      <c r="F88" s="159"/>
      <c r="G88" s="166" t="str">
        <f>IFERROR($E88/VLOOKUP($F88,'Data Mercado'!$A$7:$I$300,2,FALSE),"")</f>
        <v/>
      </c>
      <c r="H88" s="166" t="str">
        <f>IFERROR($E88/VLOOKUP($F88,'Data Mercado'!$A$7:$I$300,3,FALSE),"")</f>
        <v/>
      </c>
      <c r="I88" s="166" t="str">
        <f>IFERROR($E88/VLOOKUP($F88,'Data Mercado'!$A$7:$I$300,4,FALSE),"")</f>
        <v/>
      </c>
      <c r="J88" s="166" t="str">
        <f>IFERROR($E88/VLOOKUP($F88,'Data Mercado'!$A$7:$I$300,5,FALSE),"")</f>
        <v/>
      </c>
      <c r="K88" s="166" t="str">
        <f>IFERROR($E88/VLOOKUP($F88,'Data Mercado'!$A$7:$I$300,6,FALSE),"")</f>
        <v/>
      </c>
    </row>
    <row r="89" spans="1:11" s="162" customFormat="1" ht="19" customHeight="1">
      <c r="A89" s="163"/>
      <c r="B89" s="165"/>
      <c r="C89" s="143"/>
      <c r="D89" s="143"/>
      <c r="E89" s="196"/>
      <c r="F89" s="159"/>
      <c r="G89" s="166" t="str">
        <f>IFERROR($E89/VLOOKUP($F89,'Data Mercado'!$A$7:$I$300,2,FALSE),"")</f>
        <v/>
      </c>
      <c r="H89" s="166" t="str">
        <f>IFERROR($E89/VLOOKUP($F89,'Data Mercado'!$A$7:$I$300,3,FALSE),"")</f>
        <v/>
      </c>
      <c r="I89" s="166" t="str">
        <f>IFERROR($E89/VLOOKUP($F89,'Data Mercado'!$A$7:$I$300,4,FALSE),"")</f>
        <v/>
      </c>
      <c r="J89" s="166" t="str">
        <f>IFERROR($E89/VLOOKUP($F89,'Data Mercado'!$A$7:$I$300,5,FALSE),"")</f>
        <v/>
      </c>
      <c r="K89" s="166" t="str">
        <f>IFERROR($E89/VLOOKUP($F89,'Data Mercado'!$A$7:$I$300,6,FALSE),"")</f>
        <v/>
      </c>
    </row>
    <row r="90" spans="1:11" s="162" customFormat="1" ht="19" customHeight="1">
      <c r="A90" s="163"/>
      <c r="B90" s="165"/>
      <c r="C90" s="143"/>
      <c r="D90" s="143"/>
      <c r="E90" s="196"/>
      <c r="F90" s="159"/>
      <c r="G90" s="166" t="str">
        <f>IFERROR($E90/VLOOKUP($F90,'Data Mercado'!$A$7:$I$300,2,FALSE),"")</f>
        <v/>
      </c>
      <c r="H90" s="166" t="str">
        <f>IFERROR($E90/VLOOKUP($F90,'Data Mercado'!$A$7:$I$300,3,FALSE),"")</f>
        <v/>
      </c>
      <c r="I90" s="166" t="str">
        <f>IFERROR($E90/VLOOKUP($F90,'Data Mercado'!$A$7:$I$300,4,FALSE),"")</f>
        <v/>
      </c>
      <c r="J90" s="166" t="str">
        <f>IFERROR($E90/VLOOKUP($F90,'Data Mercado'!$A$7:$I$300,5,FALSE),"")</f>
        <v/>
      </c>
      <c r="K90" s="166" t="str">
        <f>IFERROR($E90/VLOOKUP($F90,'Data Mercado'!$A$7:$I$300,6,FALSE),"")</f>
        <v/>
      </c>
    </row>
    <row r="91" spans="1:11" s="162" customFormat="1" ht="19" customHeight="1">
      <c r="A91" s="163"/>
      <c r="B91" s="165"/>
      <c r="C91" s="143"/>
      <c r="D91" s="143"/>
      <c r="E91" s="196"/>
      <c r="F91" s="159"/>
      <c r="G91" s="166" t="str">
        <f>IFERROR($E91/VLOOKUP($F91,'Data Mercado'!$A$7:$I$300,2,FALSE),"")</f>
        <v/>
      </c>
      <c r="H91" s="166" t="str">
        <f>IFERROR($E91/VLOOKUP($F91,'Data Mercado'!$A$7:$I$300,3,FALSE),"")</f>
        <v/>
      </c>
      <c r="I91" s="166" t="str">
        <f>IFERROR($E91/VLOOKUP($F91,'Data Mercado'!$A$7:$I$300,4,FALSE),"")</f>
        <v/>
      </c>
      <c r="J91" s="166" t="str">
        <f>IFERROR($E91/VLOOKUP($F91,'Data Mercado'!$A$7:$I$300,5,FALSE),"")</f>
        <v/>
      </c>
      <c r="K91" s="166" t="str">
        <f>IFERROR($E91/VLOOKUP($F91,'Data Mercado'!$A$7:$I$300,6,FALSE),"")</f>
        <v/>
      </c>
    </row>
    <row r="92" spans="1:11" s="162" customFormat="1" ht="19" customHeight="1">
      <c r="A92" s="163"/>
      <c r="B92" s="165"/>
      <c r="C92" s="143"/>
      <c r="D92" s="143"/>
      <c r="E92" s="196"/>
      <c r="F92" s="159"/>
      <c r="G92" s="166" t="str">
        <f>IFERROR($E92/VLOOKUP($F92,'Data Mercado'!$A$7:$I$300,2,FALSE),"")</f>
        <v/>
      </c>
      <c r="H92" s="166" t="str">
        <f>IFERROR($E92/VLOOKUP($F92,'Data Mercado'!$A$7:$I$300,3,FALSE),"")</f>
        <v/>
      </c>
      <c r="I92" s="166" t="str">
        <f>IFERROR($E92/VLOOKUP($F92,'Data Mercado'!$A$7:$I$300,4,FALSE),"")</f>
        <v/>
      </c>
      <c r="J92" s="166" t="str">
        <f>IFERROR($E92/VLOOKUP($F92,'Data Mercado'!$A$7:$I$300,5,FALSE),"")</f>
        <v/>
      </c>
      <c r="K92" s="166" t="str">
        <f>IFERROR($E92/VLOOKUP($F92,'Data Mercado'!$A$7:$I$300,6,FALSE),"")</f>
        <v/>
      </c>
    </row>
    <row r="93" spans="1:11" s="162" customFormat="1" ht="19" customHeight="1">
      <c r="A93" s="163"/>
      <c r="B93" s="165"/>
      <c r="C93" s="143"/>
      <c r="D93" s="143"/>
      <c r="E93" s="196"/>
      <c r="F93" s="159"/>
      <c r="G93" s="166" t="str">
        <f>IFERROR($E93/VLOOKUP($F93,'Data Mercado'!$A$7:$I$300,2,FALSE),"")</f>
        <v/>
      </c>
      <c r="H93" s="166" t="str">
        <f>IFERROR($E93/VLOOKUP($F93,'Data Mercado'!$A$7:$I$300,3,FALSE),"")</f>
        <v/>
      </c>
      <c r="I93" s="166" t="str">
        <f>IFERROR($E93/VLOOKUP($F93,'Data Mercado'!$A$7:$I$300,4,FALSE),"")</f>
        <v/>
      </c>
      <c r="J93" s="166" t="str">
        <f>IFERROR($E93/VLOOKUP($F93,'Data Mercado'!$A$7:$I$300,5,FALSE),"")</f>
        <v/>
      </c>
      <c r="K93" s="166" t="str">
        <f>IFERROR($E93/VLOOKUP($F93,'Data Mercado'!$A$7:$I$300,6,FALSE),"")</f>
        <v/>
      </c>
    </row>
    <row r="94" spans="1:11" s="162" customFormat="1" ht="19" customHeight="1">
      <c r="A94" s="163"/>
      <c r="B94" s="165"/>
      <c r="C94" s="143"/>
      <c r="D94" s="143"/>
      <c r="E94" s="196"/>
      <c r="F94" s="159"/>
      <c r="G94" s="166" t="str">
        <f>IFERROR($E94/VLOOKUP($F94,'Data Mercado'!$A$7:$I$300,2,FALSE),"")</f>
        <v/>
      </c>
      <c r="H94" s="166" t="str">
        <f>IFERROR($E94/VLOOKUP($F94,'Data Mercado'!$A$7:$I$300,3,FALSE),"")</f>
        <v/>
      </c>
      <c r="I94" s="166" t="str">
        <f>IFERROR($E94/VLOOKUP($F94,'Data Mercado'!$A$7:$I$300,4,FALSE),"")</f>
        <v/>
      </c>
      <c r="J94" s="166" t="str">
        <f>IFERROR($E94/VLOOKUP($F94,'Data Mercado'!$A$7:$I$300,5,FALSE),"")</f>
        <v/>
      </c>
      <c r="K94" s="166" t="str">
        <f>IFERROR($E94/VLOOKUP($F94,'Data Mercado'!$A$7:$I$300,6,FALSE),"")</f>
        <v/>
      </c>
    </row>
    <row r="95" spans="1:11" s="162" customFormat="1" ht="19" customHeight="1">
      <c r="A95" s="163"/>
      <c r="B95" s="165"/>
      <c r="C95" s="143"/>
      <c r="D95" s="143"/>
      <c r="E95" s="196"/>
      <c r="F95" s="159"/>
      <c r="G95" s="166" t="str">
        <f>IFERROR($E95/VLOOKUP($F95,'Data Mercado'!$A$7:$I$300,2,FALSE),"")</f>
        <v/>
      </c>
      <c r="H95" s="166" t="str">
        <f>IFERROR($E95/VLOOKUP($F95,'Data Mercado'!$A$7:$I$300,3,FALSE),"")</f>
        <v/>
      </c>
      <c r="I95" s="166" t="str">
        <f>IFERROR($E95/VLOOKUP($F95,'Data Mercado'!$A$7:$I$300,4,FALSE),"")</f>
        <v/>
      </c>
      <c r="J95" s="166" t="str">
        <f>IFERROR($E95/VLOOKUP($F95,'Data Mercado'!$A$7:$I$300,5,FALSE),"")</f>
        <v/>
      </c>
      <c r="K95" s="166" t="str">
        <f>IFERROR($E95/VLOOKUP($F95,'Data Mercado'!$A$7:$I$300,6,FALSE),"")</f>
        <v/>
      </c>
    </row>
    <row r="96" spans="1:11" s="162" customFormat="1" ht="19" customHeight="1">
      <c r="A96" s="163"/>
      <c r="B96" s="165"/>
      <c r="C96" s="143"/>
      <c r="D96" s="143"/>
      <c r="E96" s="196"/>
      <c r="F96" s="159"/>
      <c r="G96" s="166" t="str">
        <f>IFERROR($E96/VLOOKUP($F96,'Data Mercado'!$A$7:$I$300,2,FALSE),"")</f>
        <v/>
      </c>
      <c r="H96" s="166" t="str">
        <f>IFERROR($E96/VLOOKUP($F96,'Data Mercado'!$A$7:$I$300,3,FALSE),"")</f>
        <v/>
      </c>
      <c r="I96" s="166" t="str">
        <f>IFERROR($E96/VLOOKUP($F96,'Data Mercado'!$A$7:$I$300,4,FALSE),"")</f>
        <v/>
      </c>
      <c r="J96" s="166" t="str">
        <f>IFERROR($E96/VLOOKUP($F96,'Data Mercado'!$A$7:$I$300,5,FALSE),"")</f>
        <v/>
      </c>
      <c r="K96" s="166" t="str">
        <f>IFERROR($E96/VLOOKUP($F96,'Data Mercado'!$A$7:$I$300,6,FALSE),"")</f>
        <v/>
      </c>
    </row>
    <row r="97" spans="1:11" s="162" customFormat="1" ht="19" customHeight="1">
      <c r="A97" s="163"/>
      <c r="B97" s="165"/>
      <c r="C97" s="143"/>
      <c r="D97" s="143"/>
      <c r="E97" s="196"/>
      <c r="F97" s="159"/>
      <c r="G97" s="166" t="str">
        <f>IFERROR($E97/VLOOKUP($F97,'Data Mercado'!$A$7:$I$300,2,FALSE),"")</f>
        <v/>
      </c>
      <c r="H97" s="166" t="str">
        <f>IFERROR($E97/VLOOKUP($F97,'Data Mercado'!$A$7:$I$300,3,FALSE),"")</f>
        <v/>
      </c>
      <c r="I97" s="166" t="str">
        <f>IFERROR($E97/VLOOKUP($F97,'Data Mercado'!$A$7:$I$300,4,FALSE),"")</f>
        <v/>
      </c>
      <c r="J97" s="166" t="str">
        <f>IFERROR($E97/VLOOKUP($F97,'Data Mercado'!$A$7:$I$300,5,FALSE),"")</f>
        <v/>
      </c>
      <c r="K97" s="166" t="str">
        <f>IFERROR($E97/VLOOKUP($F97,'Data Mercado'!$A$7:$I$300,6,FALSE),"")</f>
        <v/>
      </c>
    </row>
    <row r="98" spans="1:11" s="162" customFormat="1" ht="19" customHeight="1">
      <c r="A98" s="163"/>
      <c r="B98" s="165"/>
      <c r="C98" s="143"/>
      <c r="D98" s="143"/>
      <c r="E98" s="196"/>
      <c r="F98" s="159"/>
      <c r="G98" s="166" t="str">
        <f>IFERROR($E98/VLOOKUP($F98,'Data Mercado'!$A$7:$I$300,2,FALSE),"")</f>
        <v/>
      </c>
      <c r="H98" s="166" t="str">
        <f>IFERROR($E98/VLOOKUP($F98,'Data Mercado'!$A$7:$I$300,3,FALSE),"")</f>
        <v/>
      </c>
      <c r="I98" s="166" t="str">
        <f>IFERROR($E98/VLOOKUP($F98,'Data Mercado'!$A$7:$I$300,4,FALSE),"")</f>
        <v/>
      </c>
      <c r="J98" s="166" t="str">
        <f>IFERROR($E98/VLOOKUP($F98,'Data Mercado'!$A$7:$I$300,5,FALSE),"")</f>
        <v/>
      </c>
      <c r="K98" s="166" t="str">
        <f>IFERROR($E98/VLOOKUP($F98,'Data Mercado'!$A$7:$I$300,6,FALSE),"")</f>
        <v/>
      </c>
    </row>
    <row r="99" spans="1:11" s="162" customFormat="1" ht="19" customHeight="1">
      <c r="A99" s="163"/>
      <c r="B99" s="165"/>
      <c r="C99" s="143"/>
      <c r="D99" s="143"/>
      <c r="E99" s="196"/>
      <c r="F99" s="159"/>
      <c r="G99" s="166" t="str">
        <f>IFERROR($E99/VLOOKUP($F99,'Data Mercado'!$A$7:$I$300,2,FALSE),"")</f>
        <v/>
      </c>
      <c r="H99" s="166" t="str">
        <f>IFERROR($E99/VLOOKUP($F99,'Data Mercado'!$A$7:$I$300,3,FALSE),"")</f>
        <v/>
      </c>
      <c r="I99" s="166" t="str">
        <f>IFERROR($E99/VLOOKUP($F99,'Data Mercado'!$A$7:$I$300,4,FALSE),"")</f>
        <v/>
      </c>
      <c r="J99" s="166" t="str">
        <f>IFERROR($E99/VLOOKUP($F99,'Data Mercado'!$A$7:$I$300,5,FALSE),"")</f>
        <v/>
      </c>
      <c r="K99" s="166" t="str">
        <f>IFERROR($E99/VLOOKUP($F99,'Data Mercado'!$A$7:$I$300,6,FALSE),"")</f>
        <v/>
      </c>
    </row>
    <row r="100" spans="1:11" s="162" customFormat="1" ht="19" customHeight="1">
      <c r="A100" s="163"/>
      <c r="B100" s="165"/>
      <c r="C100" s="143"/>
      <c r="D100" s="143"/>
      <c r="E100" s="196"/>
      <c r="F100" s="159"/>
      <c r="G100" s="166" t="str">
        <f>IFERROR($E100/VLOOKUP($F100,'Data Mercado'!$A$7:$I$300,2,FALSE),"")</f>
        <v/>
      </c>
      <c r="H100" s="166" t="str">
        <f>IFERROR($E100/VLOOKUP($F100,'Data Mercado'!$A$7:$I$300,3,FALSE),"")</f>
        <v/>
      </c>
      <c r="I100" s="166" t="str">
        <f>IFERROR($E100/VLOOKUP($F100,'Data Mercado'!$A$7:$I$300,4,FALSE),"")</f>
        <v/>
      </c>
      <c r="J100" s="166" t="str">
        <f>IFERROR($E100/VLOOKUP($F100,'Data Mercado'!$A$7:$I$300,5,FALSE),"")</f>
        <v/>
      </c>
      <c r="K100" s="166" t="str">
        <f>IFERROR($E100/VLOOKUP($F100,'Data Mercado'!$A$7:$I$300,6,FALSE),"")</f>
        <v/>
      </c>
    </row>
    <row r="101" spans="1:11" s="162" customFormat="1" ht="19" customHeight="1">
      <c r="A101" s="163"/>
      <c r="B101" s="165"/>
      <c r="C101" s="143"/>
      <c r="D101" s="143"/>
      <c r="E101" s="196"/>
      <c r="F101" s="159"/>
      <c r="G101" s="166" t="str">
        <f>IFERROR($E101/VLOOKUP($F101,'Data Mercado'!$A$7:$I$300,2,FALSE),"")</f>
        <v/>
      </c>
      <c r="H101" s="166" t="str">
        <f>IFERROR($E101/VLOOKUP($F101,'Data Mercado'!$A$7:$I$300,3,FALSE),"")</f>
        <v/>
      </c>
      <c r="I101" s="166" t="str">
        <f>IFERROR($E101/VLOOKUP($F101,'Data Mercado'!$A$7:$I$300,4,FALSE),"")</f>
        <v/>
      </c>
      <c r="J101" s="166" t="str">
        <f>IFERROR($E101/VLOOKUP($F101,'Data Mercado'!$A$7:$I$300,5,FALSE),"")</f>
        <v/>
      </c>
      <c r="K101" s="166" t="str">
        <f>IFERROR($E101/VLOOKUP($F101,'Data Mercado'!$A$7:$I$300,6,FALSE),"")</f>
        <v/>
      </c>
    </row>
    <row r="102" spans="1:11" s="162" customFormat="1" ht="19" customHeight="1">
      <c r="A102" s="163"/>
      <c r="B102" s="165"/>
      <c r="C102" s="143"/>
      <c r="D102" s="143"/>
      <c r="E102" s="196"/>
      <c r="F102" s="159"/>
      <c r="G102" s="166" t="str">
        <f>IFERROR($E102/VLOOKUP($F102,'Data Mercado'!$A$7:$I$300,2,FALSE),"")</f>
        <v/>
      </c>
      <c r="H102" s="166" t="str">
        <f>IFERROR($E102/VLOOKUP($F102,'Data Mercado'!$A$7:$I$300,3,FALSE),"")</f>
        <v/>
      </c>
      <c r="I102" s="166" t="str">
        <f>IFERROR($E102/VLOOKUP($F102,'Data Mercado'!$A$7:$I$300,4,FALSE),"")</f>
        <v/>
      </c>
      <c r="J102" s="166" t="str">
        <f>IFERROR($E102/VLOOKUP($F102,'Data Mercado'!$A$7:$I$300,5,FALSE),"")</f>
        <v/>
      </c>
      <c r="K102" s="166" t="str">
        <f>IFERROR($E102/VLOOKUP($F102,'Data Mercado'!$A$7:$I$300,6,FALSE),"")</f>
        <v/>
      </c>
    </row>
    <row r="103" spans="1:11" s="162" customFormat="1" ht="19" customHeight="1">
      <c r="A103" s="163"/>
      <c r="B103" s="165"/>
      <c r="C103" s="143"/>
      <c r="D103" s="143"/>
      <c r="E103" s="196"/>
      <c r="F103" s="159"/>
      <c r="G103" s="166" t="str">
        <f>IFERROR($E103/VLOOKUP($F103,'Data Mercado'!$A$7:$I$300,2,FALSE),"")</f>
        <v/>
      </c>
      <c r="H103" s="166" t="str">
        <f>IFERROR($E103/VLOOKUP($F103,'Data Mercado'!$A$7:$I$300,3,FALSE),"")</f>
        <v/>
      </c>
      <c r="I103" s="166" t="str">
        <f>IFERROR($E103/VLOOKUP($F103,'Data Mercado'!$A$7:$I$300,4,FALSE),"")</f>
        <v/>
      </c>
      <c r="J103" s="166" t="str">
        <f>IFERROR($E103/VLOOKUP($F103,'Data Mercado'!$A$7:$I$300,5,FALSE),"")</f>
        <v/>
      </c>
      <c r="K103" s="166" t="str">
        <f>IFERROR($E103/VLOOKUP($F103,'Data Mercado'!$A$7:$I$300,6,FALSE),"")</f>
        <v/>
      </c>
    </row>
    <row r="104" spans="1:11" s="162" customFormat="1" ht="19" customHeight="1">
      <c r="A104" s="163"/>
      <c r="B104" s="165"/>
      <c r="C104" s="143"/>
      <c r="D104" s="143"/>
      <c r="E104" s="196"/>
      <c r="F104" s="159"/>
      <c r="G104" s="166" t="str">
        <f>IFERROR($E104/VLOOKUP($F104,'Data Mercado'!$A$7:$I$300,2,FALSE),"")</f>
        <v/>
      </c>
      <c r="H104" s="166" t="str">
        <f>IFERROR($E104/VLOOKUP($F104,'Data Mercado'!$A$7:$I$300,3,FALSE),"")</f>
        <v/>
      </c>
      <c r="I104" s="166" t="str">
        <f>IFERROR($E104/VLOOKUP($F104,'Data Mercado'!$A$7:$I$300,4,FALSE),"")</f>
        <v/>
      </c>
      <c r="J104" s="166" t="str">
        <f>IFERROR($E104/VLOOKUP($F104,'Data Mercado'!$A$7:$I$300,5,FALSE),"")</f>
        <v/>
      </c>
      <c r="K104" s="166" t="str">
        <f>IFERROR($E104/VLOOKUP($F104,'Data Mercado'!$A$7:$I$300,6,FALSE),"")</f>
        <v/>
      </c>
    </row>
    <row r="105" spans="1:11" s="162" customFormat="1" ht="19" customHeight="1">
      <c r="A105" s="163"/>
      <c r="B105" s="165"/>
      <c r="C105" s="143"/>
      <c r="D105" s="143"/>
      <c r="E105" s="196"/>
      <c r="F105" s="159"/>
      <c r="G105" s="166" t="str">
        <f>IFERROR($E105/VLOOKUP($F105,'Data Mercado'!$A$7:$I$300,2,FALSE),"")</f>
        <v/>
      </c>
      <c r="H105" s="166" t="str">
        <f>IFERROR($E105/VLOOKUP($F105,'Data Mercado'!$A$7:$I$300,3,FALSE),"")</f>
        <v/>
      </c>
      <c r="I105" s="166" t="str">
        <f>IFERROR($E105/VLOOKUP($F105,'Data Mercado'!$A$7:$I$300,4,FALSE),"")</f>
        <v/>
      </c>
      <c r="J105" s="166" t="str">
        <f>IFERROR($E105/VLOOKUP($F105,'Data Mercado'!$A$7:$I$300,5,FALSE),"")</f>
        <v/>
      </c>
      <c r="K105" s="166" t="str">
        <f>IFERROR($E105/VLOOKUP($F105,'Data Mercado'!$A$7:$I$300,6,FALSE),"")</f>
        <v/>
      </c>
    </row>
    <row r="106" spans="1:11" s="162" customFormat="1" ht="19" customHeight="1">
      <c r="A106" s="163"/>
      <c r="B106" s="165"/>
      <c r="C106" s="143"/>
      <c r="D106" s="143"/>
      <c r="E106" s="196"/>
      <c r="F106" s="159"/>
      <c r="G106" s="166" t="str">
        <f>IFERROR($E106/VLOOKUP($F106,'Data Mercado'!$A$7:$I$300,2,FALSE),"")</f>
        <v/>
      </c>
      <c r="H106" s="166" t="str">
        <f>IFERROR($E106/VLOOKUP($F106,'Data Mercado'!$A$7:$I$300,3,FALSE),"")</f>
        <v/>
      </c>
      <c r="I106" s="166" t="str">
        <f>IFERROR($E106/VLOOKUP($F106,'Data Mercado'!$A$7:$I$300,4,FALSE),"")</f>
        <v/>
      </c>
      <c r="J106" s="166" t="str">
        <f>IFERROR($E106/VLOOKUP($F106,'Data Mercado'!$A$7:$I$300,5,FALSE),"")</f>
        <v/>
      </c>
      <c r="K106" s="166" t="str">
        <f>IFERROR($E106/VLOOKUP($F106,'Data Mercado'!$A$7:$I$300,6,FALSE),"")</f>
        <v/>
      </c>
    </row>
    <row r="107" spans="1:11" s="162" customFormat="1" ht="19" customHeight="1">
      <c r="A107" s="163"/>
      <c r="B107" s="165"/>
      <c r="C107" s="143"/>
      <c r="D107" s="143"/>
      <c r="E107" s="196"/>
      <c r="F107" s="159"/>
      <c r="G107" s="166" t="str">
        <f>IFERROR($E107/VLOOKUP($F107,'Data Mercado'!$A$7:$I$300,2,FALSE),"")</f>
        <v/>
      </c>
      <c r="H107" s="166" t="str">
        <f>IFERROR($E107/VLOOKUP($F107,'Data Mercado'!$A$7:$I$300,3,FALSE),"")</f>
        <v/>
      </c>
      <c r="I107" s="166" t="str">
        <f>IFERROR($E107/VLOOKUP($F107,'Data Mercado'!$A$7:$I$300,4,FALSE),"")</f>
        <v/>
      </c>
      <c r="J107" s="166" t="str">
        <f>IFERROR($E107/VLOOKUP($F107,'Data Mercado'!$A$7:$I$300,5,FALSE),"")</f>
        <v/>
      </c>
      <c r="K107" s="166" t="str">
        <f>IFERROR($E107/VLOOKUP($F107,'Data Mercado'!$A$7:$I$300,6,FALSE),"")</f>
        <v/>
      </c>
    </row>
    <row r="108" spans="1:11" s="162" customFormat="1" ht="19" customHeight="1">
      <c r="A108" s="163"/>
      <c r="B108" s="165"/>
      <c r="C108" s="143"/>
      <c r="D108" s="143"/>
      <c r="E108" s="196"/>
      <c r="F108" s="159"/>
      <c r="G108" s="166" t="str">
        <f>IFERROR($E108/VLOOKUP($F108,'Data Mercado'!$A$7:$I$300,2,FALSE),"")</f>
        <v/>
      </c>
      <c r="H108" s="166" t="str">
        <f>IFERROR($E108/VLOOKUP($F108,'Data Mercado'!$A$7:$I$300,3,FALSE),"")</f>
        <v/>
      </c>
      <c r="I108" s="166" t="str">
        <f>IFERROR($E108/VLOOKUP($F108,'Data Mercado'!$A$7:$I$300,4,FALSE),"")</f>
        <v/>
      </c>
      <c r="J108" s="166" t="str">
        <f>IFERROR($E108/VLOOKUP($F108,'Data Mercado'!$A$7:$I$300,5,FALSE),"")</f>
        <v/>
      </c>
      <c r="K108" s="166" t="str">
        <f>IFERROR($E108/VLOOKUP($F108,'Data Mercado'!$A$7:$I$300,6,FALSE),"")</f>
        <v/>
      </c>
    </row>
    <row r="109" spans="1:11" s="162" customFormat="1" ht="19" customHeight="1">
      <c r="A109" s="163"/>
      <c r="B109" s="165"/>
      <c r="C109" s="143"/>
      <c r="D109" s="143"/>
      <c r="E109" s="196"/>
      <c r="F109" s="159"/>
      <c r="G109" s="166" t="str">
        <f>IFERROR($E109/VLOOKUP($F109,'Data Mercado'!$A$7:$I$300,2,FALSE),"")</f>
        <v/>
      </c>
      <c r="H109" s="166" t="str">
        <f>IFERROR($E109/VLOOKUP($F109,'Data Mercado'!$A$7:$I$300,3,FALSE),"")</f>
        <v/>
      </c>
      <c r="I109" s="166" t="str">
        <f>IFERROR($E109/VLOOKUP($F109,'Data Mercado'!$A$7:$I$300,4,FALSE),"")</f>
        <v/>
      </c>
      <c r="J109" s="166" t="str">
        <f>IFERROR($E109/VLOOKUP($F109,'Data Mercado'!$A$7:$I$300,5,FALSE),"")</f>
        <v/>
      </c>
      <c r="K109" s="166" t="str">
        <f>IFERROR($E109/VLOOKUP($F109,'Data Mercado'!$A$7:$I$300,6,FALSE),"")</f>
        <v/>
      </c>
    </row>
    <row r="110" spans="1:11" s="162" customFormat="1" ht="19" customHeight="1">
      <c r="A110" s="163"/>
      <c r="B110" s="165"/>
      <c r="C110" s="143"/>
      <c r="D110" s="143"/>
      <c r="E110" s="196"/>
      <c r="F110" s="159"/>
      <c r="G110" s="166" t="str">
        <f>IFERROR($E110/VLOOKUP($F110,'Data Mercado'!$A$7:$I$300,2,FALSE),"")</f>
        <v/>
      </c>
      <c r="H110" s="166" t="str">
        <f>IFERROR($E110/VLOOKUP($F110,'Data Mercado'!$A$7:$I$300,3,FALSE),"")</f>
        <v/>
      </c>
      <c r="I110" s="166" t="str">
        <f>IFERROR($E110/VLOOKUP($F110,'Data Mercado'!$A$7:$I$300,4,FALSE),"")</f>
        <v/>
      </c>
      <c r="J110" s="166" t="str">
        <f>IFERROR($E110/VLOOKUP($F110,'Data Mercado'!$A$7:$I$300,5,FALSE),"")</f>
        <v/>
      </c>
      <c r="K110" s="166" t="str">
        <f>IFERROR($E110/VLOOKUP($F110,'Data Mercado'!$A$7:$I$300,6,FALSE),"")</f>
        <v/>
      </c>
    </row>
    <row r="111" spans="1:11" s="162" customFormat="1" ht="19" customHeight="1">
      <c r="A111" s="163"/>
      <c r="B111" s="165"/>
      <c r="C111" s="143"/>
      <c r="D111" s="143"/>
      <c r="E111" s="196"/>
      <c r="F111" s="159"/>
      <c r="G111" s="166" t="str">
        <f>IFERROR($E111/VLOOKUP($F111,'Data Mercado'!$A$7:$I$300,2,FALSE),"")</f>
        <v/>
      </c>
      <c r="H111" s="166" t="str">
        <f>IFERROR($E111/VLOOKUP($F111,'Data Mercado'!$A$7:$I$300,3,FALSE),"")</f>
        <v/>
      </c>
      <c r="I111" s="166" t="str">
        <f>IFERROR($E111/VLOOKUP($F111,'Data Mercado'!$A$7:$I$300,4,FALSE),"")</f>
        <v/>
      </c>
      <c r="J111" s="166" t="str">
        <f>IFERROR($E111/VLOOKUP($F111,'Data Mercado'!$A$7:$I$300,5,FALSE),"")</f>
        <v/>
      </c>
      <c r="K111" s="166" t="str">
        <f>IFERROR($E111/VLOOKUP($F111,'Data Mercado'!$A$7:$I$300,6,FALSE),"")</f>
        <v/>
      </c>
    </row>
    <row r="112" spans="1:11" s="162" customFormat="1" ht="19" customHeight="1">
      <c r="A112" s="163"/>
      <c r="B112" s="165"/>
      <c r="C112" s="143"/>
      <c r="D112" s="143"/>
      <c r="E112" s="196"/>
      <c r="F112" s="159"/>
      <c r="G112" s="166" t="str">
        <f>IFERROR($E112/VLOOKUP($F112,'Data Mercado'!$A$7:$I$300,2,FALSE),"")</f>
        <v/>
      </c>
      <c r="H112" s="166" t="str">
        <f>IFERROR($E112/VLOOKUP($F112,'Data Mercado'!$A$7:$I$300,3,FALSE),"")</f>
        <v/>
      </c>
      <c r="I112" s="166" t="str">
        <f>IFERROR($E112/VLOOKUP($F112,'Data Mercado'!$A$7:$I$300,4,FALSE),"")</f>
        <v/>
      </c>
      <c r="J112" s="166" t="str">
        <f>IFERROR($E112/VLOOKUP($F112,'Data Mercado'!$A$7:$I$300,5,FALSE),"")</f>
        <v/>
      </c>
      <c r="K112" s="166" t="str">
        <f>IFERROR($E112/VLOOKUP($F112,'Data Mercado'!$A$7:$I$300,6,FALSE),"")</f>
        <v/>
      </c>
    </row>
    <row r="113" spans="1:11" s="162" customFormat="1" ht="19" customHeight="1">
      <c r="A113" s="163"/>
      <c r="B113" s="165"/>
      <c r="C113" s="143"/>
      <c r="D113" s="143"/>
      <c r="E113" s="196"/>
      <c r="F113" s="159"/>
      <c r="G113" s="166" t="str">
        <f>IFERROR($E113/VLOOKUP($F113,'Data Mercado'!$A$7:$I$300,2,FALSE),"")</f>
        <v/>
      </c>
      <c r="H113" s="166" t="str">
        <f>IFERROR($E113/VLOOKUP($F113,'Data Mercado'!$A$7:$I$300,3,FALSE),"")</f>
        <v/>
      </c>
      <c r="I113" s="166" t="str">
        <f>IFERROR($E113/VLOOKUP($F113,'Data Mercado'!$A$7:$I$300,4,FALSE),"")</f>
        <v/>
      </c>
      <c r="J113" s="166" t="str">
        <f>IFERROR($E113/VLOOKUP($F113,'Data Mercado'!$A$7:$I$300,5,FALSE),"")</f>
        <v/>
      </c>
      <c r="K113" s="166" t="str">
        <f>IFERROR($E113/VLOOKUP($F113,'Data Mercado'!$A$7:$I$300,6,FALSE),"")</f>
        <v/>
      </c>
    </row>
    <row r="114" spans="1:11" s="162" customFormat="1" ht="19" customHeight="1">
      <c r="A114" s="163"/>
      <c r="B114" s="165"/>
      <c r="C114" s="143"/>
      <c r="D114" s="143"/>
      <c r="E114" s="196"/>
      <c r="F114" s="159"/>
      <c r="G114" s="166" t="str">
        <f>IFERROR($E114/VLOOKUP($F114,'Data Mercado'!$A$7:$I$300,2,FALSE),"")</f>
        <v/>
      </c>
      <c r="H114" s="166" t="str">
        <f>IFERROR($E114/VLOOKUP($F114,'Data Mercado'!$A$7:$I$300,3,FALSE),"")</f>
        <v/>
      </c>
      <c r="I114" s="166" t="str">
        <f>IFERROR($E114/VLOOKUP($F114,'Data Mercado'!$A$7:$I$300,4,FALSE),"")</f>
        <v/>
      </c>
      <c r="J114" s="166" t="str">
        <f>IFERROR($E114/VLOOKUP($F114,'Data Mercado'!$A$7:$I$300,5,FALSE),"")</f>
        <v/>
      </c>
      <c r="K114" s="166" t="str">
        <f>IFERROR($E114/VLOOKUP($F114,'Data Mercado'!$A$7:$I$300,6,FALSE),"")</f>
        <v/>
      </c>
    </row>
    <row r="115" spans="1:11" s="162" customFormat="1" ht="19" customHeight="1">
      <c r="A115" s="163"/>
      <c r="B115" s="165"/>
      <c r="C115" s="143"/>
      <c r="D115" s="143"/>
      <c r="E115" s="196"/>
      <c r="F115" s="159"/>
      <c r="G115" s="166" t="str">
        <f>IFERROR($E115/VLOOKUP($F115,'Data Mercado'!$A$7:$I$300,2,FALSE),"")</f>
        <v/>
      </c>
      <c r="H115" s="166" t="str">
        <f>IFERROR($E115/VLOOKUP($F115,'Data Mercado'!$A$7:$I$300,3,FALSE),"")</f>
        <v/>
      </c>
      <c r="I115" s="166" t="str">
        <f>IFERROR($E115/VLOOKUP($F115,'Data Mercado'!$A$7:$I$300,4,FALSE),"")</f>
        <v/>
      </c>
      <c r="J115" s="166" t="str">
        <f>IFERROR($E115/VLOOKUP($F115,'Data Mercado'!$A$7:$I$300,5,FALSE),"")</f>
        <v/>
      </c>
      <c r="K115" s="166" t="str">
        <f>IFERROR($E115/VLOOKUP($F115,'Data Mercado'!$A$7:$I$300,6,FALSE),"")</f>
        <v/>
      </c>
    </row>
    <row r="116" spans="1:11" s="162" customFormat="1" ht="19" customHeight="1">
      <c r="A116" s="163"/>
      <c r="B116" s="165"/>
      <c r="C116" s="143"/>
      <c r="D116" s="143"/>
      <c r="E116" s="196"/>
      <c r="F116" s="159"/>
      <c r="G116" s="166" t="str">
        <f>IFERROR($E116/VLOOKUP($F116,'Data Mercado'!$A$7:$I$300,2,FALSE),"")</f>
        <v/>
      </c>
      <c r="H116" s="166" t="str">
        <f>IFERROR($E116/VLOOKUP($F116,'Data Mercado'!$A$7:$I$300,3,FALSE),"")</f>
        <v/>
      </c>
      <c r="I116" s="166" t="str">
        <f>IFERROR($E116/VLOOKUP($F116,'Data Mercado'!$A$7:$I$300,4,FALSE),"")</f>
        <v/>
      </c>
      <c r="J116" s="166" t="str">
        <f>IFERROR($E116/VLOOKUP($F116,'Data Mercado'!$A$7:$I$300,5,FALSE),"")</f>
        <v/>
      </c>
      <c r="K116" s="166" t="str">
        <f>IFERROR($E116/VLOOKUP($F116,'Data Mercado'!$A$7:$I$300,6,FALSE),"")</f>
        <v/>
      </c>
    </row>
    <row r="117" spans="1:11" s="162" customFormat="1" ht="19" customHeight="1">
      <c r="A117" s="163"/>
      <c r="B117" s="165"/>
      <c r="C117" s="143"/>
      <c r="D117" s="143"/>
      <c r="E117" s="196"/>
      <c r="F117" s="159"/>
      <c r="G117" s="166" t="str">
        <f>IFERROR($E117/VLOOKUP($F117,'Data Mercado'!$A$7:$I$300,2,FALSE),"")</f>
        <v/>
      </c>
      <c r="H117" s="166" t="str">
        <f>IFERROR($E117/VLOOKUP($F117,'Data Mercado'!$A$7:$I$300,3,FALSE),"")</f>
        <v/>
      </c>
      <c r="I117" s="166" t="str">
        <f>IFERROR($E117/VLOOKUP($F117,'Data Mercado'!$A$7:$I$300,4,FALSE),"")</f>
        <v/>
      </c>
      <c r="J117" s="166" t="str">
        <f>IFERROR($E117/VLOOKUP($F117,'Data Mercado'!$A$7:$I$300,5,FALSE),"")</f>
        <v/>
      </c>
      <c r="K117" s="166" t="str">
        <f>IFERROR($E117/VLOOKUP($F117,'Data Mercado'!$A$7:$I$300,6,FALSE),"")</f>
        <v/>
      </c>
    </row>
    <row r="118" spans="1:11" s="162" customFormat="1" ht="19" customHeight="1">
      <c r="A118" s="163"/>
      <c r="B118" s="165"/>
      <c r="C118" s="143"/>
      <c r="D118" s="143"/>
      <c r="E118" s="196"/>
      <c r="F118" s="159"/>
      <c r="G118" s="166" t="str">
        <f>IFERROR($E118/VLOOKUP($F118,'Data Mercado'!$A$7:$I$300,2,FALSE),"")</f>
        <v/>
      </c>
      <c r="H118" s="166" t="str">
        <f>IFERROR($E118/VLOOKUP($F118,'Data Mercado'!$A$7:$I$300,3,FALSE),"")</f>
        <v/>
      </c>
      <c r="I118" s="166" t="str">
        <f>IFERROR($E118/VLOOKUP($F118,'Data Mercado'!$A$7:$I$300,4,FALSE),"")</f>
        <v/>
      </c>
      <c r="J118" s="166" t="str">
        <f>IFERROR($E118/VLOOKUP($F118,'Data Mercado'!$A$7:$I$300,5,FALSE),"")</f>
        <v/>
      </c>
      <c r="K118" s="166" t="str">
        <f>IFERROR($E118/VLOOKUP($F118,'Data Mercado'!$A$7:$I$300,6,FALSE),"")</f>
        <v/>
      </c>
    </row>
    <row r="119" spans="1:11" s="162" customFormat="1" ht="19" customHeight="1">
      <c r="A119" s="163"/>
      <c r="B119" s="165"/>
      <c r="C119" s="143"/>
      <c r="D119" s="143"/>
      <c r="E119" s="196"/>
      <c r="F119" s="159"/>
      <c r="G119" s="166" t="str">
        <f>IFERROR($E119/VLOOKUP($F119,'Data Mercado'!$A$7:$I$300,2,FALSE),"")</f>
        <v/>
      </c>
      <c r="H119" s="166" t="str">
        <f>IFERROR($E119/VLOOKUP($F119,'Data Mercado'!$A$7:$I$300,3,FALSE),"")</f>
        <v/>
      </c>
      <c r="I119" s="166" t="str">
        <f>IFERROR($E119/VLOOKUP($F119,'Data Mercado'!$A$7:$I$300,4,FALSE),"")</f>
        <v/>
      </c>
      <c r="J119" s="166" t="str">
        <f>IFERROR($E119/VLOOKUP($F119,'Data Mercado'!$A$7:$I$300,5,FALSE),"")</f>
        <v/>
      </c>
      <c r="K119" s="166" t="str">
        <f>IFERROR($E119/VLOOKUP($F119,'Data Mercado'!$A$7:$I$300,6,FALSE),"")</f>
        <v/>
      </c>
    </row>
    <row r="120" spans="1:11" s="162" customFormat="1" ht="19" customHeight="1">
      <c r="A120" s="163"/>
      <c r="B120" s="165"/>
      <c r="C120" s="143"/>
      <c r="D120" s="143"/>
      <c r="E120" s="196"/>
      <c r="F120" s="159"/>
      <c r="G120" s="166" t="str">
        <f>IFERROR($E120/VLOOKUP($F120,'Data Mercado'!$A$7:$I$300,2,FALSE),"")</f>
        <v/>
      </c>
      <c r="H120" s="166" t="str">
        <f>IFERROR($E120/VLOOKUP($F120,'Data Mercado'!$A$7:$I$300,3,FALSE),"")</f>
        <v/>
      </c>
      <c r="I120" s="166" t="str">
        <f>IFERROR($E120/VLOOKUP($F120,'Data Mercado'!$A$7:$I$300,4,FALSE),"")</f>
        <v/>
      </c>
      <c r="J120" s="166" t="str">
        <f>IFERROR($E120/VLOOKUP($F120,'Data Mercado'!$A$7:$I$300,5,FALSE),"")</f>
        <v/>
      </c>
      <c r="K120" s="166" t="str">
        <f>IFERROR($E120/VLOOKUP($F120,'Data Mercado'!$A$7:$I$300,6,FALSE),"")</f>
        <v/>
      </c>
    </row>
    <row r="121" spans="1:11" s="162" customFormat="1" ht="19" customHeight="1">
      <c r="A121" s="163"/>
      <c r="B121" s="165"/>
      <c r="C121" s="143"/>
      <c r="D121" s="143"/>
      <c r="E121" s="196"/>
      <c r="F121" s="159"/>
      <c r="G121" s="166" t="str">
        <f>IFERROR($E121/VLOOKUP($F121,'Data Mercado'!$A$7:$I$300,2,FALSE),"")</f>
        <v/>
      </c>
      <c r="H121" s="166" t="str">
        <f>IFERROR($E121/VLOOKUP($F121,'Data Mercado'!$A$7:$I$300,3,FALSE),"")</f>
        <v/>
      </c>
      <c r="I121" s="166" t="str">
        <f>IFERROR($E121/VLOOKUP($F121,'Data Mercado'!$A$7:$I$300,4,FALSE),"")</f>
        <v/>
      </c>
      <c r="J121" s="166" t="str">
        <f>IFERROR($E121/VLOOKUP($F121,'Data Mercado'!$A$7:$I$300,5,FALSE),"")</f>
        <v/>
      </c>
      <c r="K121" s="166" t="str">
        <f>IFERROR($E121/VLOOKUP($F121,'Data Mercado'!$A$7:$I$300,6,FALSE),"")</f>
        <v/>
      </c>
    </row>
    <row r="122" spans="1:11" s="162" customFormat="1" ht="19" customHeight="1">
      <c r="A122" s="163"/>
      <c r="B122" s="165"/>
      <c r="C122" s="143"/>
      <c r="D122" s="143"/>
      <c r="E122" s="196"/>
      <c r="F122" s="159"/>
      <c r="G122" s="166" t="str">
        <f>IFERROR($E122/VLOOKUP($F122,'Data Mercado'!$A$7:$I$300,2,FALSE),"")</f>
        <v/>
      </c>
      <c r="H122" s="166" t="str">
        <f>IFERROR($E122/VLOOKUP($F122,'Data Mercado'!$A$7:$I$300,3,FALSE),"")</f>
        <v/>
      </c>
      <c r="I122" s="166" t="str">
        <f>IFERROR($E122/VLOOKUP($F122,'Data Mercado'!$A$7:$I$300,4,FALSE),"")</f>
        <v/>
      </c>
      <c r="J122" s="166" t="str">
        <f>IFERROR($E122/VLOOKUP($F122,'Data Mercado'!$A$7:$I$300,5,FALSE),"")</f>
        <v/>
      </c>
      <c r="K122" s="166" t="str">
        <f>IFERROR($E122/VLOOKUP($F122,'Data Mercado'!$A$7:$I$300,6,FALSE),"")</f>
        <v/>
      </c>
    </row>
    <row r="123" spans="1:11" s="162" customFormat="1" ht="19" customHeight="1">
      <c r="A123" s="163"/>
      <c r="B123" s="165"/>
      <c r="C123" s="143"/>
      <c r="D123" s="143"/>
      <c r="E123" s="196"/>
      <c r="F123" s="159"/>
      <c r="G123" s="166" t="str">
        <f>IFERROR($E123/VLOOKUP($F123,'Data Mercado'!$A$7:$I$300,2,FALSE),"")</f>
        <v/>
      </c>
      <c r="H123" s="166" t="str">
        <f>IFERROR($E123/VLOOKUP($F123,'Data Mercado'!$A$7:$I$300,3,FALSE),"")</f>
        <v/>
      </c>
      <c r="I123" s="166" t="str">
        <f>IFERROR($E123/VLOOKUP($F123,'Data Mercado'!$A$7:$I$300,4,FALSE),"")</f>
        <v/>
      </c>
      <c r="J123" s="166" t="str">
        <f>IFERROR($E123/VLOOKUP($F123,'Data Mercado'!$A$7:$I$300,5,FALSE),"")</f>
        <v/>
      </c>
      <c r="K123" s="166" t="str">
        <f>IFERROR($E123/VLOOKUP($F123,'Data Mercado'!$A$7:$I$300,6,FALSE),"")</f>
        <v/>
      </c>
    </row>
    <row r="124" spans="1:11" s="162" customFormat="1" ht="19" customHeight="1">
      <c r="A124" s="163"/>
      <c r="B124" s="165"/>
      <c r="C124" s="143"/>
      <c r="D124" s="143"/>
      <c r="E124" s="196"/>
      <c r="F124" s="159"/>
      <c r="G124" s="166" t="str">
        <f>IFERROR($E124/VLOOKUP($F124,'Data Mercado'!$A$7:$I$300,2,FALSE),"")</f>
        <v/>
      </c>
      <c r="H124" s="166" t="str">
        <f>IFERROR($E124/VLOOKUP($F124,'Data Mercado'!$A$7:$I$300,3,FALSE),"")</f>
        <v/>
      </c>
      <c r="I124" s="166" t="str">
        <f>IFERROR($E124/VLOOKUP($F124,'Data Mercado'!$A$7:$I$300,4,FALSE),"")</f>
        <v/>
      </c>
      <c r="J124" s="166" t="str">
        <f>IFERROR($E124/VLOOKUP($F124,'Data Mercado'!$A$7:$I$300,5,FALSE),"")</f>
        <v/>
      </c>
      <c r="K124" s="166" t="str">
        <f>IFERROR($E124/VLOOKUP($F124,'Data Mercado'!$A$7:$I$300,6,FALSE),"")</f>
        <v/>
      </c>
    </row>
    <row r="125" spans="1:11" s="162" customFormat="1" ht="19" customHeight="1">
      <c r="A125" s="163"/>
      <c r="B125" s="165"/>
      <c r="C125" s="143"/>
      <c r="D125" s="143"/>
      <c r="E125" s="196"/>
      <c r="F125" s="159"/>
      <c r="G125" s="166" t="str">
        <f>IFERROR($E125/VLOOKUP($F125,'Data Mercado'!$A$7:$I$300,2,FALSE),"")</f>
        <v/>
      </c>
      <c r="H125" s="166" t="str">
        <f>IFERROR($E125/VLOOKUP($F125,'Data Mercado'!$A$7:$I$300,3,FALSE),"")</f>
        <v/>
      </c>
      <c r="I125" s="166" t="str">
        <f>IFERROR($E125/VLOOKUP($F125,'Data Mercado'!$A$7:$I$300,4,FALSE),"")</f>
        <v/>
      </c>
      <c r="J125" s="166" t="str">
        <f>IFERROR($E125/VLOOKUP($F125,'Data Mercado'!$A$7:$I$300,5,FALSE),"")</f>
        <v/>
      </c>
      <c r="K125" s="166" t="str">
        <f>IFERROR($E125/VLOOKUP($F125,'Data Mercado'!$A$7:$I$300,6,FALSE),"")</f>
        <v/>
      </c>
    </row>
    <row r="126" spans="1:11" s="162" customFormat="1" ht="19" customHeight="1">
      <c r="A126" s="163"/>
      <c r="B126" s="165"/>
      <c r="C126" s="143"/>
      <c r="D126" s="143"/>
      <c r="E126" s="196"/>
      <c r="F126" s="159"/>
      <c r="G126" s="166" t="str">
        <f>IFERROR($E126/VLOOKUP($F126,'Data Mercado'!$A$7:$I$300,2,FALSE),"")</f>
        <v/>
      </c>
      <c r="H126" s="166" t="str">
        <f>IFERROR($E126/VLOOKUP($F126,'Data Mercado'!$A$7:$I$300,3,FALSE),"")</f>
        <v/>
      </c>
      <c r="I126" s="166" t="str">
        <f>IFERROR($E126/VLOOKUP($F126,'Data Mercado'!$A$7:$I$300,4,FALSE),"")</f>
        <v/>
      </c>
      <c r="J126" s="166" t="str">
        <f>IFERROR($E126/VLOOKUP($F126,'Data Mercado'!$A$7:$I$300,5,FALSE),"")</f>
        <v/>
      </c>
      <c r="K126" s="166" t="str">
        <f>IFERROR($E126/VLOOKUP($F126,'Data Mercado'!$A$7:$I$300,6,FALSE),"")</f>
        <v/>
      </c>
    </row>
    <row r="127" spans="1:11" s="162" customFormat="1" ht="19" customHeight="1">
      <c r="A127" s="163"/>
      <c r="B127" s="165"/>
      <c r="C127" s="143"/>
      <c r="D127" s="143"/>
      <c r="E127" s="196"/>
      <c r="F127" s="159"/>
      <c r="G127" s="166" t="str">
        <f>IFERROR($E127/VLOOKUP($F127,'Data Mercado'!$A$7:$I$300,2,FALSE),"")</f>
        <v/>
      </c>
      <c r="H127" s="166" t="str">
        <f>IFERROR($E127/VLOOKUP($F127,'Data Mercado'!$A$7:$I$300,3,FALSE),"")</f>
        <v/>
      </c>
      <c r="I127" s="166" t="str">
        <f>IFERROR($E127/VLOOKUP($F127,'Data Mercado'!$A$7:$I$300,4,FALSE),"")</f>
        <v/>
      </c>
      <c r="J127" s="166" t="str">
        <f>IFERROR($E127/VLOOKUP($F127,'Data Mercado'!$A$7:$I$300,5,FALSE),"")</f>
        <v/>
      </c>
      <c r="K127" s="166" t="str">
        <f>IFERROR($E127/VLOOKUP($F127,'Data Mercado'!$A$7:$I$300,6,FALSE),"")</f>
        <v/>
      </c>
    </row>
    <row r="128" spans="1:11" s="162" customFormat="1" ht="19" customHeight="1">
      <c r="A128" s="163"/>
      <c r="B128" s="165"/>
      <c r="C128" s="143"/>
      <c r="D128" s="143"/>
      <c r="E128" s="196"/>
      <c r="F128" s="159"/>
      <c r="G128" s="166" t="str">
        <f>IFERROR($E128/VLOOKUP($F128,'Data Mercado'!$A$7:$I$300,2,FALSE),"")</f>
        <v/>
      </c>
      <c r="H128" s="166" t="str">
        <f>IFERROR($E128/VLOOKUP($F128,'Data Mercado'!$A$7:$I$300,3,FALSE),"")</f>
        <v/>
      </c>
      <c r="I128" s="166" t="str">
        <f>IFERROR($E128/VLOOKUP($F128,'Data Mercado'!$A$7:$I$300,4,FALSE),"")</f>
        <v/>
      </c>
      <c r="J128" s="166" t="str">
        <f>IFERROR($E128/VLOOKUP($F128,'Data Mercado'!$A$7:$I$300,5,FALSE),"")</f>
        <v/>
      </c>
      <c r="K128" s="166" t="str">
        <f>IFERROR($E128/VLOOKUP($F128,'Data Mercado'!$A$7:$I$300,6,FALSE),"")</f>
        <v/>
      </c>
    </row>
    <row r="129" spans="1:11" s="162" customFormat="1" ht="19" customHeight="1">
      <c r="A129" s="163"/>
      <c r="B129" s="165"/>
      <c r="C129" s="143"/>
      <c r="D129" s="143"/>
      <c r="E129" s="196"/>
      <c r="F129" s="159"/>
      <c r="G129" s="166" t="str">
        <f>IFERROR($E129/VLOOKUP($F129,'Data Mercado'!$A$7:$I$300,2,FALSE),"")</f>
        <v/>
      </c>
      <c r="H129" s="166" t="str">
        <f>IFERROR($E129/VLOOKUP($F129,'Data Mercado'!$A$7:$I$300,3,FALSE),"")</f>
        <v/>
      </c>
      <c r="I129" s="166" t="str">
        <f>IFERROR($E129/VLOOKUP($F129,'Data Mercado'!$A$7:$I$300,4,FALSE),"")</f>
        <v/>
      </c>
      <c r="J129" s="166" t="str">
        <f>IFERROR($E129/VLOOKUP($F129,'Data Mercado'!$A$7:$I$300,5,FALSE),"")</f>
        <v/>
      </c>
      <c r="K129" s="166" t="str">
        <f>IFERROR($E129/VLOOKUP($F129,'Data Mercado'!$A$7:$I$300,6,FALSE),"")</f>
        <v/>
      </c>
    </row>
    <row r="130" spans="1:11" s="162" customFormat="1" ht="19" customHeight="1">
      <c r="A130" s="163"/>
      <c r="B130" s="165"/>
      <c r="C130" s="143"/>
      <c r="D130" s="143"/>
      <c r="E130" s="196"/>
      <c r="F130" s="159"/>
      <c r="G130" s="166" t="str">
        <f>IFERROR($E130/VLOOKUP($F130,'Data Mercado'!$A$7:$I$300,2,FALSE),"")</f>
        <v/>
      </c>
      <c r="H130" s="166" t="str">
        <f>IFERROR($E130/VLOOKUP($F130,'Data Mercado'!$A$7:$I$300,3,FALSE),"")</f>
        <v/>
      </c>
      <c r="I130" s="166" t="str">
        <f>IFERROR($E130/VLOOKUP($F130,'Data Mercado'!$A$7:$I$300,4,FALSE),"")</f>
        <v/>
      </c>
      <c r="J130" s="166" t="str">
        <f>IFERROR($E130/VLOOKUP($F130,'Data Mercado'!$A$7:$I$300,5,FALSE),"")</f>
        <v/>
      </c>
      <c r="K130" s="166" t="str">
        <f>IFERROR($E130/VLOOKUP($F130,'Data Mercado'!$A$7:$I$300,6,FALSE),"")</f>
        <v/>
      </c>
    </row>
    <row r="131" spans="1:11" s="162" customFormat="1" ht="19" customHeight="1">
      <c r="A131" s="163"/>
      <c r="B131" s="165"/>
      <c r="C131" s="143"/>
      <c r="D131" s="143"/>
      <c r="E131" s="196"/>
      <c r="F131" s="159"/>
      <c r="G131" s="166" t="str">
        <f>IFERROR($E131/VLOOKUP($F131,'Data Mercado'!$A$7:$I$300,2,FALSE),"")</f>
        <v/>
      </c>
      <c r="H131" s="166" t="str">
        <f>IFERROR($E131/VLOOKUP($F131,'Data Mercado'!$A$7:$I$300,3,FALSE),"")</f>
        <v/>
      </c>
      <c r="I131" s="166" t="str">
        <f>IFERROR($E131/VLOOKUP($F131,'Data Mercado'!$A$7:$I$300,4,FALSE),"")</f>
        <v/>
      </c>
      <c r="J131" s="166" t="str">
        <f>IFERROR($E131/VLOOKUP($F131,'Data Mercado'!$A$7:$I$300,5,FALSE),"")</f>
        <v/>
      </c>
      <c r="K131" s="166" t="str">
        <f>IFERROR($E131/VLOOKUP($F131,'Data Mercado'!$A$7:$I$300,6,FALSE),"")</f>
        <v/>
      </c>
    </row>
    <row r="132" spans="1:11" s="162" customFormat="1" ht="19" customHeight="1">
      <c r="A132" s="163"/>
      <c r="B132" s="165"/>
      <c r="C132" s="143"/>
      <c r="D132" s="143"/>
      <c r="E132" s="196"/>
      <c r="F132" s="159"/>
      <c r="G132" s="166" t="str">
        <f>IFERROR($E132/VLOOKUP($F132,'Data Mercado'!$A$7:$I$300,2,FALSE),"")</f>
        <v/>
      </c>
      <c r="H132" s="166" t="str">
        <f>IFERROR($E132/VLOOKUP($F132,'Data Mercado'!$A$7:$I$300,3,FALSE),"")</f>
        <v/>
      </c>
      <c r="I132" s="166" t="str">
        <f>IFERROR($E132/VLOOKUP($F132,'Data Mercado'!$A$7:$I$300,4,FALSE),"")</f>
        <v/>
      </c>
      <c r="J132" s="166" t="str">
        <f>IFERROR($E132/VLOOKUP($F132,'Data Mercado'!$A$7:$I$300,5,FALSE),"")</f>
        <v/>
      </c>
      <c r="K132" s="166" t="str">
        <f>IFERROR($E132/VLOOKUP($F132,'Data Mercado'!$A$7:$I$300,6,FALSE),"")</f>
        <v/>
      </c>
    </row>
    <row r="133" spans="1:11" s="162" customFormat="1" ht="19" customHeight="1">
      <c r="A133" s="163"/>
      <c r="B133" s="165"/>
      <c r="C133" s="143"/>
      <c r="D133" s="143"/>
      <c r="E133" s="196"/>
      <c r="F133" s="159"/>
      <c r="G133" s="166" t="str">
        <f>IFERROR($E133/VLOOKUP($F133,'Data Mercado'!$A$7:$I$300,2,FALSE),"")</f>
        <v/>
      </c>
      <c r="H133" s="166" t="str">
        <f>IFERROR($E133/VLOOKUP($F133,'Data Mercado'!$A$7:$I$300,3,FALSE),"")</f>
        <v/>
      </c>
      <c r="I133" s="166" t="str">
        <f>IFERROR($E133/VLOOKUP($F133,'Data Mercado'!$A$7:$I$300,4,FALSE),"")</f>
        <v/>
      </c>
      <c r="J133" s="166" t="str">
        <f>IFERROR($E133/VLOOKUP($F133,'Data Mercado'!$A$7:$I$300,5,FALSE),"")</f>
        <v/>
      </c>
      <c r="K133" s="166" t="str">
        <f>IFERROR($E133/VLOOKUP($F133,'Data Mercado'!$A$7:$I$300,6,FALSE),"")</f>
        <v/>
      </c>
    </row>
    <row r="134" spans="1:11" s="162" customFormat="1" ht="19" customHeight="1">
      <c r="A134" s="163"/>
      <c r="B134" s="165"/>
      <c r="C134" s="143"/>
      <c r="D134" s="143"/>
      <c r="E134" s="196"/>
      <c r="F134" s="159"/>
      <c r="G134" s="166" t="str">
        <f>IFERROR($E134/VLOOKUP($F134,'Data Mercado'!$A$7:$I$300,2,FALSE),"")</f>
        <v/>
      </c>
      <c r="H134" s="166" t="str">
        <f>IFERROR($E134/VLOOKUP($F134,'Data Mercado'!$A$7:$I$300,3,FALSE),"")</f>
        <v/>
      </c>
      <c r="I134" s="166" t="str">
        <f>IFERROR($E134/VLOOKUP($F134,'Data Mercado'!$A$7:$I$300,4,FALSE),"")</f>
        <v/>
      </c>
      <c r="J134" s="166" t="str">
        <f>IFERROR($E134/VLOOKUP($F134,'Data Mercado'!$A$7:$I$300,5,FALSE),"")</f>
        <v/>
      </c>
      <c r="K134" s="166" t="str">
        <f>IFERROR($E134/VLOOKUP($F134,'Data Mercado'!$A$7:$I$300,6,FALSE),"")</f>
        <v/>
      </c>
    </row>
    <row r="135" spans="1:11" s="162" customFormat="1" ht="19" customHeight="1">
      <c r="A135" s="163"/>
      <c r="B135" s="165"/>
      <c r="C135" s="143"/>
      <c r="D135" s="143"/>
      <c r="E135" s="196"/>
      <c r="F135" s="159"/>
      <c r="G135" s="166" t="str">
        <f>IFERROR($E135/VLOOKUP($F135,'Data Mercado'!$A$7:$I$300,2,FALSE),"")</f>
        <v/>
      </c>
      <c r="H135" s="166" t="str">
        <f>IFERROR($E135/VLOOKUP($F135,'Data Mercado'!$A$7:$I$300,3,FALSE),"")</f>
        <v/>
      </c>
      <c r="I135" s="166" t="str">
        <f>IFERROR($E135/VLOOKUP($F135,'Data Mercado'!$A$7:$I$300,4,FALSE),"")</f>
        <v/>
      </c>
      <c r="J135" s="166" t="str">
        <f>IFERROR($E135/VLOOKUP($F135,'Data Mercado'!$A$7:$I$300,5,FALSE),"")</f>
        <v/>
      </c>
      <c r="K135" s="166" t="str">
        <f>IFERROR($E135/VLOOKUP($F135,'Data Mercado'!$A$7:$I$300,6,FALSE),"")</f>
        <v/>
      </c>
    </row>
    <row r="136" spans="1:11" s="162" customFormat="1" ht="19" customHeight="1">
      <c r="A136" s="163"/>
      <c r="B136" s="165"/>
      <c r="C136" s="143"/>
      <c r="D136" s="143"/>
      <c r="E136" s="196"/>
      <c r="F136" s="159"/>
      <c r="G136" s="166" t="str">
        <f>IFERROR($E136/VLOOKUP($F136,'Data Mercado'!$A$7:$I$300,2,FALSE),"")</f>
        <v/>
      </c>
      <c r="H136" s="166" t="str">
        <f>IFERROR($E136/VLOOKUP($F136,'Data Mercado'!$A$7:$I$300,3,FALSE),"")</f>
        <v/>
      </c>
      <c r="I136" s="166" t="str">
        <f>IFERROR($E136/VLOOKUP($F136,'Data Mercado'!$A$7:$I$300,4,FALSE),"")</f>
        <v/>
      </c>
      <c r="J136" s="166" t="str">
        <f>IFERROR($E136/VLOOKUP($F136,'Data Mercado'!$A$7:$I$300,5,FALSE),"")</f>
        <v/>
      </c>
      <c r="K136" s="166" t="str">
        <f>IFERROR($E136/VLOOKUP($F136,'Data Mercado'!$A$7:$I$300,6,FALSE),"")</f>
        <v/>
      </c>
    </row>
    <row r="137" spans="1:11" s="162" customFormat="1" ht="19" customHeight="1">
      <c r="A137" s="163"/>
      <c r="B137" s="165"/>
      <c r="C137" s="143"/>
      <c r="D137" s="143"/>
      <c r="E137" s="196"/>
      <c r="F137" s="159"/>
      <c r="G137" s="166" t="str">
        <f>IFERROR($E137/VLOOKUP($F137,'Data Mercado'!$A$7:$I$300,2,FALSE),"")</f>
        <v/>
      </c>
      <c r="H137" s="166" t="str">
        <f>IFERROR($E137/VLOOKUP($F137,'Data Mercado'!$A$7:$I$300,3,FALSE),"")</f>
        <v/>
      </c>
      <c r="I137" s="166" t="str">
        <f>IFERROR($E137/VLOOKUP($F137,'Data Mercado'!$A$7:$I$300,4,FALSE),"")</f>
        <v/>
      </c>
      <c r="J137" s="166" t="str">
        <f>IFERROR($E137/VLOOKUP($F137,'Data Mercado'!$A$7:$I$300,5,FALSE),"")</f>
        <v/>
      </c>
      <c r="K137" s="166" t="str">
        <f>IFERROR($E137/VLOOKUP($F137,'Data Mercado'!$A$7:$I$300,6,FALSE),"")</f>
        <v/>
      </c>
    </row>
    <row r="138" spans="1:11" s="162" customFormat="1" ht="19" customHeight="1">
      <c r="A138" s="163"/>
      <c r="B138" s="165"/>
      <c r="C138" s="143"/>
      <c r="D138" s="143"/>
      <c r="E138" s="196"/>
      <c r="F138" s="159"/>
      <c r="G138" s="166" t="str">
        <f>IFERROR($E138/VLOOKUP($F138,'Data Mercado'!$A$7:$I$300,2,FALSE),"")</f>
        <v/>
      </c>
      <c r="H138" s="166" t="str">
        <f>IFERROR($E138/VLOOKUP($F138,'Data Mercado'!$A$7:$I$300,3,FALSE),"")</f>
        <v/>
      </c>
      <c r="I138" s="166" t="str">
        <f>IFERROR($E138/VLOOKUP($F138,'Data Mercado'!$A$7:$I$300,4,FALSE),"")</f>
        <v/>
      </c>
      <c r="J138" s="166" t="str">
        <f>IFERROR($E138/VLOOKUP($F138,'Data Mercado'!$A$7:$I$300,5,FALSE),"")</f>
        <v/>
      </c>
      <c r="K138" s="166" t="str">
        <f>IFERROR($E138/VLOOKUP($F138,'Data Mercado'!$A$7:$I$300,6,FALSE),"")</f>
        <v/>
      </c>
    </row>
    <row r="139" spans="1:11" s="162" customFormat="1" ht="19" customHeight="1">
      <c r="A139" s="163"/>
      <c r="B139" s="165"/>
      <c r="C139" s="143"/>
      <c r="D139" s="143"/>
      <c r="E139" s="196"/>
      <c r="F139" s="159"/>
      <c r="G139" s="166" t="str">
        <f>IFERROR($E139/VLOOKUP($F139,'Data Mercado'!$A$7:$I$300,2,FALSE),"")</f>
        <v/>
      </c>
      <c r="H139" s="166" t="str">
        <f>IFERROR($E139/VLOOKUP($F139,'Data Mercado'!$A$7:$I$300,3,FALSE),"")</f>
        <v/>
      </c>
      <c r="I139" s="166" t="str">
        <f>IFERROR($E139/VLOOKUP($F139,'Data Mercado'!$A$7:$I$300,4,FALSE),"")</f>
        <v/>
      </c>
      <c r="J139" s="166" t="str">
        <f>IFERROR($E139/VLOOKUP($F139,'Data Mercado'!$A$7:$I$300,5,FALSE),"")</f>
        <v/>
      </c>
      <c r="K139" s="166" t="str">
        <f>IFERROR($E139/VLOOKUP($F139,'Data Mercado'!$A$7:$I$300,6,FALSE),"")</f>
        <v/>
      </c>
    </row>
    <row r="140" spans="1:11" s="162" customFormat="1" ht="19" customHeight="1">
      <c r="A140" s="163"/>
      <c r="B140" s="165"/>
      <c r="C140" s="143"/>
      <c r="D140" s="143"/>
      <c r="E140" s="196"/>
      <c r="F140" s="159"/>
      <c r="G140" s="166" t="str">
        <f>IFERROR($E140/VLOOKUP($F140,'Data Mercado'!$A$7:$I$300,2,FALSE),"")</f>
        <v/>
      </c>
      <c r="H140" s="166" t="str">
        <f>IFERROR($E140/VLOOKUP($F140,'Data Mercado'!$A$7:$I$300,3,FALSE),"")</f>
        <v/>
      </c>
      <c r="I140" s="166" t="str">
        <f>IFERROR($E140/VLOOKUP($F140,'Data Mercado'!$A$7:$I$300,4,FALSE),"")</f>
        <v/>
      </c>
      <c r="J140" s="166" t="str">
        <f>IFERROR($E140/VLOOKUP($F140,'Data Mercado'!$A$7:$I$300,5,FALSE),"")</f>
        <v/>
      </c>
      <c r="K140" s="166" t="str">
        <f>IFERROR($E140/VLOOKUP($F140,'Data Mercado'!$A$7:$I$300,6,FALSE),"")</f>
        <v/>
      </c>
    </row>
    <row r="141" spans="1:11" s="162" customFormat="1" ht="19" customHeight="1">
      <c r="A141" s="163"/>
      <c r="B141" s="165"/>
      <c r="C141" s="143"/>
      <c r="D141" s="143"/>
      <c r="E141" s="196"/>
      <c r="F141" s="159"/>
      <c r="G141" s="166" t="str">
        <f>IFERROR($E141/VLOOKUP($F141,'Data Mercado'!$A$7:$I$300,2,FALSE),"")</f>
        <v/>
      </c>
      <c r="H141" s="166" t="str">
        <f>IFERROR($E141/VLOOKUP($F141,'Data Mercado'!$A$7:$I$300,3,FALSE),"")</f>
        <v/>
      </c>
      <c r="I141" s="166" t="str">
        <f>IFERROR($E141/VLOOKUP($F141,'Data Mercado'!$A$7:$I$300,4,FALSE),"")</f>
        <v/>
      </c>
      <c r="J141" s="166" t="str">
        <f>IFERROR($E141/VLOOKUP($F141,'Data Mercado'!$A$7:$I$300,5,FALSE),"")</f>
        <v/>
      </c>
      <c r="K141" s="166" t="str">
        <f>IFERROR($E141/VLOOKUP($F141,'Data Mercado'!$A$7:$I$300,6,FALSE),"")</f>
        <v/>
      </c>
    </row>
    <row r="142" spans="1:11" s="162" customFormat="1" ht="19" customHeight="1">
      <c r="A142" s="163"/>
      <c r="B142" s="165"/>
      <c r="C142" s="143"/>
      <c r="D142" s="143"/>
      <c r="E142" s="196"/>
      <c r="F142" s="159"/>
      <c r="G142" s="166" t="str">
        <f>IFERROR($E142/VLOOKUP($F142,'Data Mercado'!$A$7:$I$300,2,FALSE),"")</f>
        <v/>
      </c>
      <c r="H142" s="166" t="str">
        <f>IFERROR($E142/VLOOKUP($F142,'Data Mercado'!$A$7:$I$300,3,FALSE),"")</f>
        <v/>
      </c>
      <c r="I142" s="166" t="str">
        <f>IFERROR($E142/VLOOKUP($F142,'Data Mercado'!$A$7:$I$300,4,FALSE),"")</f>
        <v/>
      </c>
      <c r="J142" s="166" t="str">
        <f>IFERROR($E142/VLOOKUP($F142,'Data Mercado'!$A$7:$I$300,5,FALSE),"")</f>
        <v/>
      </c>
      <c r="K142" s="166" t="str">
        <f>IFERROR($E142/VLOOKUP($F142,'Data Mercado'!$A$7:$I$300,6,FALSE),"")</f>
        <v/>
      </c>
    </row>
    <row r="143" spans="1:11" s="162" customFormat="1" ht="19" customHeight="1">
      <c r="A143" s="163"/>
      <c r="B143" s="165"/>
      <c r="C143" s="143"/>
      <c r="D143" s="143"/>
      <c r="E143" s="196"/>
      <c r="F143" s="159"/>
      <c r="G143" s="166" t="str">
        <f>IFERROR($E143/VLOOKUP($F143,'Data Mercado'!$A$7:$I$300,2,FALSE),"")</f>
        <v/>
      </c>
      <c r="H143" s="166" t="str">
        <f>IFERROR($E143/VLOOKUP($F143,'Data Mercado'!$A$7:$I$300,3,FALSE),"")</f>
        <v/>
      </c>
      <c r="I143" s="166" t="str">
        <f>IFERROR($E143/VLOOKUP($F143,'Data Mercado'!$A$7:$I$300,4,FALSE),"")</f>
        <v/>
      </c>
      <c r="J143" s="166" t="str">
        <f>IFERROR($E143/VLOOKUP($F143,'Data Mercado'!$A$7:$I$300,5,FALSE),"")</f>
        <v/>
      </c>
      <c r="K143" s="166" t="str">
        <f>IFERROR($E143/VLOOKUP($F143,'Data Mercado'!$A$7:$I$300,6,FALSE),"")</f>
        <v/>
      </c>
    </row>
    <row r="144" spans="1:11" s="162" customFormat="1" ht="19" customHeight="1">
      <c r="A144" s="163"/>
      <c r="B144" s="165"/>
      <c r="C144" s="143"/>
      <c r="D144" s="143"/>
      <c r="E144" s="196"/>
      <c r="F144" s="159"/>
      <c r="G144" s="166" t="str">
        <f>IFERROR($E144/VLOOKUP($F144,'Data Mercado'!$A$7:$I$300,2,FALSE),"")</f>
        <v/>
      </c>
      <c r="H144" s="166" t="str">
        <f>IFERROR($E144/VLOOKUP($F144,'Data Mercado'!$A$7:$I$300,3,FALSE),"")</f>
        <v/>
      </c>
      <c r="I144" s="166" t="str">
        <f>IFERROR($E144/VLOOKUP($F144,'Data Mercado'!$A$7:$I$300,4,FALSE),"")</f>
        <v/>
      </c>
      <c r="J144" s="166" t="str">
        <f>IFERROR($E144/VLOOKUP($F144,'Data Mercado'!$A$7:$I$300,5,FALSE),"")</f>
        <v/>
      </c>
      <c r="K144" s="166" t="str">
        <f>IFERROR($E144/VLOOKUP($F144,'Data Mercado'!$A$7:$I$300,6,FALSE),"")</f>
        <v/>
      </c>
    </row>
    <row r="145" spans="1:11" s="162" customFormat="1" ht="19" customHeight="1">
      <c r="A145" s="163"/>
      <c r="B145" s="165"/>
      <c r="C145" s="143"/>
      <c r="D145" s="143"/>
      <c r="E145" s="196"/>
      <c r="F145" s="159"/>
      <c r="G145" s="166" t="str">
        <f>IFERROR($E145/VLOOKUP($F145,'Data Mercado'!$A$7:$I$300,2,FALSE),"")</f>
        <v/>
      </c>
      <c r="H145" s="166" t="str">
        <f>IFERROR($E145/VLOOKUP($F145,'Data Mercado'!$A$7:$I$300,3,FALSE),"")</f>
        <v/>
      </c>
      <c r="I145" s="166" t="str">
        <f>IFERROR($E145/VLOOKUP($F145,'Data Mercado'!$A$7:$I$300,4,FALSE),"")</f>
        <v/>
      </c>
      <c r="J145" s="166" t="str">
        <f>IFERROR($E145/VLOOKUP($F145,'Data Mercado'!$A$7:$I$300,5,FALSE),"")</f>
        <v/>
      </c>
      <c r="K145" s="166" t="str">
        <f>IFERROR($E145/VLOOKUP($F145,'Data Mercado'!$A$7:$I$300,6,FALSE),"")</f>
        <v/>
      </c>
    </row>
    <row r="146" spans="1:11" s="162" customFormat="1" ht="19" customHeight="1">
      <c r="A146" s="163"/>
      <c r="B146" s="165"/>
      <c r="C146" s="143"/>
      <c r="D146" s="143"/>
      <c r="E146" s="196"/>
      <c r="F146" s="159"/>
      <c r="G146" s="166" t="str">
        <f>IFERROR($E146/VLOOKUP($F146,'Data Mercado'!$A$7:$I$300,2,FALSE),"")</f>
        <v/>
      </c>
      <c r="H146" s="166" t="str">
        <f>IFERROR($E146/VLOOKUP($F146,'Data Mercado'!$A$7:$I$300,3,FALSE),"")</f>
        <v/>
      </c>
      <c r="I146" s="166" t="str">
        <f>IFERROR($E146/VLOOKUP($F146,'Data Mercado'!$A$7:$I$300,4,FALSE),"")</f>
        <v/>
      </c>
      <c r="J146" s="166" t="str">
        <f>IFERROR($E146/VLOOKUP($F146,'Data Mercado'!$A$7:$I$300,5,FALSE),"")</f>
        <v/>
      </c>
      <c r="K146" s="166" t="str">
        <f>IFERROR($E146/VLOOKUP($F146,'Data Mercado'!$A$7:$I$300,6,FALSE),"")</f>
        <v/>
      </c>
    </row>
    <row r="147" spans="1:11" s="162" customFormat="1" ht="19" customHeight="1">
      <c r="A147" s="163"/>
      <c r="B147" s="165"/>
      <c r="C147" s="143"/>
      <c r="D147" s="143"/>
      <c r="E147" s="196"/>
      <c r="F147" s="159"/>
      <c r="G147" s="166" t="str">
        <f>IFERROR($E147/VLOOKUP($F147,'Data Mercado'!$A$7:$I$300,2,FALSE),"")</f>
        <v/>
      </c>
      <c r="H147" s="166" t="str">
        <f>IFERROR($E147/VLOOKUP($F147,'Data Mercado'!$A$7:$I$300,3,FALSE),"")</f>
        <v/>
      </c>
      <c r="I147" s="166" t="str">
        <f>IFERROR($E147/VLOOKUP($F147,'Data Mercado'!$A$7:$I$300,4,FALSE),"")</f>
        <v/>
      </c>
      <c r="J147" s="166" t="str">
        <f>IFERROR($E147/VLOOKUP($F147,'Data Mercado'!$A$7:$I$300,5,FALSE),"")</f>
        <v/>
      </c>
      <c r="K147" s="166" t="str">
        <f>IFERROR($E147/VLOOKUP($F147,'Data Mercado'!$A$7:$I$300,6,FALSE),"")</f>
        <v/>
      </c>
    </row>
    <row r="148" spans="1:11" s="162" customFormat="1" ht="19" customHeight="1">
      <c r="A148" s="163"/>
      <c r="B148" s="165"/>
      <c r="C148" s="143"/>
      <c r="D148" s="143"/>
      <c r="E148" s="196"/>
      <c r="F148" s="159"/>
      <c r="G148" s="166" t="str">
        <f>IFERROR($E148/VLOOKUP($F148,'Data Mercado'!$A$7:$I$300,2,FALSE),"")</f>
        <v/>
      </c>
      <c r="H148" s="166" t="str">
        <f>IFERROR($E148/VLOOKUP($F148,'Data Mercado'!$A$7:$I$300,3,FALSE),"")</f>
        <v/>
      </c>
      <c r="I148" s="166" t="str">
        <f>IFERROR($E148/VLOOKUP($F148,'Data Mercado'!$A$7:$I$300,4,FALSE),"")</f>
        <v/>
      </c>
      <c r="J148" s="166" t="str">
        <f>IFERROR($E148/VLOOKUP($F148,'Data Mercado'!$A$7:$I$300,5,FALSE),"")</f>
        <v/>
      </c>
      <c r="K148" s="166" t="str">
        <f>IFERROR($E148/VLOOKUP($F148,'Data Mercado'!$A$7:$I$300,6,FALSE),"")</f>
        <v/>
      </c>
    </row>
    <row r="149" spans="1:11" s="162" customFormat="1" ht="19" customHeight="1">
      <c r="A149" s="163"/>
      <c r="B149" s="165"/>
      <c r="C149" s="143"/>
      <c r="D149" s="143"/>
      <c r="E149" s="196"/>
      <c r="F149" s="159"/>
      <c r="G149" s="166" t="str">
        <f>IFERROR($E149/VLOOKUP($F149,'Data Mercado'!$A$7:$I$300,2,FALSE),"")</f>
        <v/>
      </c>
      <c r="H149" s="166" t="str">
        <f>IFERROR($E149/VLOOKUP($F149,'Data Mercado'!$A$7:$I$300,3,FALSE),"")</f>
        <v/>
      </c>
      <c r="I149" s="166" t="str">
        <f>IFERROR($E149/VLOOKUP($F149,'Data Mercado'!$A$7:$I$300,4,FALSE),"")</f>
        <v/>
      </c>
      <c r="J149" s="166" t="str">
        <f>IFERROR($E149/VLOOKUP($F149,'Data Mercado'!$A$7:$I$300,5,FALSE),"")</f>
        <v/>
      </c>
      <c r="K149" s="166" t="str">
        <f>IFERROR($E149/VLOOKUP($F149,'Data Mercado'!$A$7:$I$300,6,FALSE),"")</f>
        <v/>
      </c>
    </row>
    <row r="150" spans="1:11" s="162" customFormat="1" ht="19" customHeight="1">
      <c r="A150" s="163"/>
      <c r="B150" s="165"/>
      <c r="C150" s="143"/>
      <c r="D150" s="143"/>
      <c r="E150" s="196"/>
      <c r="F150" s="159"/>
      <c r="G150" s="166" t="str">
        <f>IFERROR($E150/VLOOKUP($F150,'Data Mercado'!$A$7:$I$300,2,FALSE),"")</f>
        <v/>
      </c>
      <c r="H150" s="166" t="str">
        <f>IFERROR($E150/VLOOKUP($F150,'Data Mercado'!$A$7:$I$300,3,FALSE),"")</f>
        <v/>
      </c>
      <c r="I150" s="166" t="str">
        <f>IFERROR($E150/VLOOKUP($F150,'Data Mercado'!$A$7:$I$300,4,FALSE),"")</f>
        <v/>
      </c>
      <c r="J150" s="166" t="str">
        <f>IFERROR($E150/VLOOKUP($F150,'Data Mercado'!$A$7:$I$300,5,FALSE),"")</f>
        <v/>
      </c>
      <c r="K150" s="166" t="str">
        <f>IFERROR($E150/VLOOKUP($F150,'Data Mercado'!$A$7:$I$300,6,FALSE),"")</f>
        <v/>
      </c>
    </row>
    <row r="151" spans="1:11" s="162" customFormat="1" ht="19" customHeight="1">
      <c r="A151" s="163"/>
      <c r="B151" s="165"/>
      <c r="C151" s="143"/>
      <c r="D151" s="143"/>
      <c r="E151" s="196"/>
      <c r="F151" s="159"/>
      <c r="G151" s="166" t="str">
        <f>IFERROR($E151/VLOOKUP($F151,'Data Mercado'!$A$7:$I$300,2,FALSE),"")</f>
        <v/>
      </c>
      <c r="H151" s="166" t="str">
        <f>IFERROR($E151/VLOOKUP($F151,'Data Mercado'!$A$7:$I$300,3,FALSE),"")</f>
        <v/>
      </c>
      <c r="I151" s="166" t="str">
        <f>IFERROR($E151/VLOOKUP($F151,'Data Mercado'!$A$7:$I$300,4,FALSE),"")</f>
        <v/>
      </c>
      <c r="J151" s="166" t="str">
        <f>IFERROR($E151/VLOOKUP($F151,'Data Mercado'!$A$7:$I$300,5,FALSE),"")</f>
        <v/>
      </c>
      <c r="K151" s="166" t="str">
        <f>IFERROR($E151/VLOOKUP($F151,'Data Mercado'!$A$7:$I$300,6,FALSE),"")</f>
        <v/>
      </c>
    </row>
    <row r="152" spans="1:11" s="162" customFormat="1" ht="19" customHeight="1">
      <c r="A152" s="163"/>
      <c r="B152" s="165"/>
      <c r="C152" s="143"/>
      <c r="D152" s="143"/>
      <c r="E152" s="196"/>
      <c r="F152" s="159"/>
      <c r="G152" s="166" t="str">
        <f>IFERROR($E152/VLOOKUP($F152,'Data Mercado'!$A$7:$I$300,2,FALSE),"")</f>
        <v/>
      </c>
      <c r="H152" s="166" t="str">
        <f>IFERROR($E152/VLOOKUP($F152,'Data Mercado'!$A$7:$I$300,3,FALSE),"")</f>
        <v/>
      </c>
      <c r="I152" s="166" t="str">
        <f>IFERROR($E152/VLOOKUP($F152,'Data Mercado'!$A$7:$I$300,4,FALSE),"")</f>
        <v/>
      </c>
      <c r="J152" s="166" t="str">
        <f>IFERROR($E152/VLOOKUP($F152,'Data Mercado'!$A$7:$I$300,5,FALSE),"")</f>
        <v/>
      </c>
      <c r="K152" s="166" t="str">
        <f>IFERROR($E152/VLOOKUP($F152,'Data Mercado'!$A$7:$I$300,6,FALSE),"")</f>
        <v/>
      </c>
    </row>
    <row r="153" spans="1:11" s="162" customFormat="1" ht="19" customHeight="1">
      <c r="A153" s="163"/>
      <c r="B153" s="165"/>
      <c r="C153" s="143"/>
      <c r="D153" s="143"/>
      <c r="E153" s="196"/>
      <c r="F153" s="159"/>
      <c r="G153" s="166" t="str">
        <f>IFERROR($E153/VLOOKUP($F153,'Data Mercado'!$A$7:$I$300,2,FALSE),"")</f>
        <v/>
      </c>
      <c r="H153" s="166" t="str">
        <f>IFERROR($E153/VLOOKUP($F153,'Data Mercado'!$A$7:$I$300,3,FALSE),"")</f>
        <v/>
      </c>
      <c r="I153" s="166" t="str">
        <f>IFERROR($E153/VLOOKUP($F153,'Data Mercado'!$A$7:$I$300,4,FALSE),"")</f>
        <v/>
      </c>
      <c r="J153" s="166" t="str">
        <f>IFERROR($E153/VLOOKUP($F153,'Data Mercado'!$A$7:$I$300,5,FALSE),"")</f>
        <v/>
      </c>
      <c r="K153" s="166" t="str">
        <f>IFERROR($E153/VLOOKUP($F153,'Data Mercado'!$A$7:$I$300,6,FALSE),"")</f>
        <v/>
      </c>
    </row>
    <row r="154" spans="1:11" s="162" customFormat="1" ht="19" customHeight="1">
      <c r="A154" s="163"/>
      <c r="B154" s="165"/>
      <c r="C154" s="143"/>
      <c r="D154" s="143"/>
      <c r="E154" s="196"/>
      <c r="F154" s="159"/>
      <c r="G154" s="166" t="str">
        <f>IFERROR($E154/VLOOKUP($F154,'Data Mercado'!$A$7:$I$300,2,FALSE),"")</f>
        <v/>
      </c>
      <c r="H154" s="166" t="str">
        <f>IFERROR($E154/VLOOKUP($F154,'Data Mercado'!$A$7:$I$300,3,FALSE),"")</f>
        <v/>
      </c>
      <c r="I154" s="166" t="str">
        <f>IFERROR($E154/VLOOKUP($F154,'Data Mercado'!$A$7:$I$300,4,FALSE),"")</f>
        <v/>
      </c>
      <c r="J154" s="166" t="str">
        <f>IFERROR($E154/VLOOKUP($F154,'Data Mercado'!$A$7:$I$300,5,FALSE),"")</f>
        <v/>
      </c>
      <c r="K154" s="166" t="str">
        <f>IFERROR($E154/VLOOKUP($F154,'Data Mercado'!$A$7:$I$300,6,FALSE),"")</f>
        <v/>
      </c>
    </row>
    <row r="155" spans="1:11" s="162" customFormat="1" ht="19" customHeight="1">
      <c r="A155" s="163"/>
      <c r="B155" s="165"/>
      <c r="C155" s="143"/>
      <c r="D155" s="143"/>
      <c r="E155" s="196"/>
      <c r="F155" s="159"/>
      <c r="G155" s="166" t="str">
        <f>IFERROR($E155/VLOOKUP($F155,'Data Mercado'!$A$7:$I$300,2,FALSE),"")</f>
        <v/>
      </c>
      <c r="H155" s="166" t="str">
        <f>IFERROR($E155/VLOOKUP($F155,'Data Mercado'!$A$7:$I$300,3,FALSE),"")</f>
        <v/>
      </c>
      <c r="I155" s="166" t="str">
        <f>IFERROR($E155/VLOOKUP($F155,'Data Mercado'!$A$7:$I$300,4,FALSE),"")</f>
        <v/>
      </c>
      <c r="J155" s="166" t="str">
        <f>IFERROR($E155/VLOOKUP($F155,'Data Mercado'!$A$7:$I$300,5,FALSE),"")</f>
        <v/>
      </c>
      <c r="K155" s="166" t="str">
        <f>IFERROR($E155/VLOOKUP($F155,'Data Mercado'!$A$7:$I$300,6,FALSE),"")</f>
        <v/>
      </c>
    </row>
    <row r="156" spans="1:11" s="162" customFormat="1" ht="19" customHeight="1">
      <c r="A156" s="163"/>
      <c r="B156" s="165"/>
      <c r="C156" s="143"/>
      <c r="D156" s="143"/>
      <c r="E156" s="196"/>
      <c r="F156" s="159"/>
      <c r="G156" s="166" t="str">
        <f>IFERROR($E156/VLOOKUP($F156,'Data Mercado'!$A$7:$I$300,2,FALSE),"")</f>
        <v/>
      </c>
      <c r="H156" s="166" t="str">
        <f>IFERROR($E156/VLOOKUP($F156,'Data Mercado'!$A$7:$I$300,3,FALSE),"")</f>
        <v/>
      </c>
      <c r="I156" s="166" t="str">
        <f>IFERROR($E156/VLOOKUP($F156,'Data Mercado'!$A$7:$I$300,4,FALSE),"")</f>
        <v/>
      </c>
      <c r="J156" s="166" t="str">
        <f>IFERROR($E156/VLOOKUP($F156,'Data Mercado'!$A$7:$I$300,5,FALSE),"")</f>
        <v/>
      </c>
      <c r="K156" s="166" t="str">
        <f>IFERROR($E156/VLOOKUP($F156,'Data Mercado'!$A$7:$I$300,6,FALSE),"")</f>
        <v/>
      </c>
    </row>
    <row r="157" spans="1:11" s="162" customFormat="1" ht="19" customHeight="1">
      <c r="A157" s="163"/>
      <c r="B157" s="165"/>
      <c r="C157" s="143"/>
      <c r="D157" s="143"/>
      <c r="E157" s="196"/>
      <c r="F157" s="159"/>
      <c r="G157" s="166" t="str">
        <f>IFERROR($E157/VLOOKUP($F157,'Data Mercado'!$A$7:$I$300,2,FALSE),"")</f>
        <v/>
      </c>
      <c r="H157" s="166" t="str">
        <f>IFERROR($E157/VLOOKUP($F157,'Data Mercado'!$A$7:$I$300,3,FALSE),"")</f>
        <v/>
      </c>
      <c r="I157" s="166" t="str">
        <f>IFERROR($E157/VLOOKUP($F157,'Data Mercado'!$A$7:$I$300,4,FALSE),"")</f>
        <v/>
      </c>
      <c r="J157" s="166" t="str">
        <f>IFERROR($E157/VLOOKUP($F157,'Data Mercado'!$A$7:$I$300,5,FALSE),"")</f>
        <v/>
      </c>
      <c r="K157" s="166" t="str">
        <f>IFERROR($E157/VLOOKUP($F157,'Data Mercado'!$A$7:$I$300,6,FALSE),"")</f>
        <v/>
      </c>
    </row>
    <row r="158" spans="1:11" s="162" customFormat="1" ht="19" customHeight="1">
      <c r="A158" s="163"/>
      <c r="B158" s="165"/>
      <c r="C158" s="143"/>
      <c r="D158" s="143"/>
      <c r="E158" s="196"/>
      <c r="F158" s="159"/>
      <c r="G158" s="166" t="str">
        <f>IFERROR($E158/VLOOKUP($F158,'Data Mercado'!$A$7:$I$300,2,FALSE),"")</f>
        <v/>
      </c>
      <c r="H158" s="166" t="str">
        <f>IFERROR($E158/VLOOKUP($F158,'Data Mercado'!$A$7:$I$300,3,FALSE),"")</f>
        <v/>
      </c>
      <c r="I158" s="166" t="str">
        <f>IFERROR($E158/VLOOKUP($F158,'Data Mercado'!$A$7:$I$300,4,FALSE),"")</f>
        <v/>
      </c>
      <c r="J158" s="166" t="str">
        <f>IFERROR($E158/VLOOKUP($F158,'Data Mercado'!$A$7:$I$300,5,FALSE),"")</f>
        <v/>
      </c>
      <c r="K158" s="166" t="str">
        <f>IFERROR($E158/VLOOKUP($F158,'Data Mercado'!$A$7:$I$300,6,FALSE),"")</f>
        <v/>
      </c>
    </row>
    <row r="159" spans="1:11" s="162" customFormat="1" ht="19" customHeight="1">
      <c r="A159" s="163"/>
      <c r="B159" s="165"/>
      <c r="C159" s="143"/>
      <c r="D159" s="143"/>
      <c r="E159" s="196"/>
      <c r="F159" s="159"/>
      <c r="G159" s="166" t="str">
        <f>IFERROR($E159/VLOOKUP($F159,'Data Mercado'!$A$7:$I$300,2,FALSE),"")</f>
        <v/>
      </c>
      <c r="H159" s="166" t="str">
        <f>IFERROR($E159/VLOOKUP($F159,'Data Mercado'!$A$7:$I$300,3,FALSE),"")</f>
        <v/>
      </c>
      <c r="I159" s="166" t="str">
        <f>IFERROR($E159/VLOOKUP($F159,'Data Mercado'!$A$7:$I$300,4,FALSE),"")</f>
        <v/>
      </c>
      <c r="J159" s="166" t="str">
        <f>IFERROR($E159/VLOOKUP($F159,'Data Mercado'!$A$7:$I$300,5,FALSE),"")</f>
        <v/>
      </c>
      <c r="K159" s="166" t="str">
        <f>IFERROR($E159/VLOOKUP($F159,'Data Mercado'!$A$7:$I$300,6,FALSE),"")</f>
        <v/>
      </c>
    </row>
    <row r="160" spans="1:11" s="162" customFormat="1" ht="19" customHeight="1">
      <c r="A160" s="163"/>
      <c r="B160" s="165"/>
      <c r="C160" s="143"/>
      <c r="D160" s="143"/>
      <c r="E160" s="196"/>
      <c r="F160" s="159"/>
      <c r="G160" s="166" t="str">
        <f>IFERROR($E160/VLOOKUP($F160,'Data Mercado'!$A$7:$I$300,2,FALSE),"")</f>
        <v/>
      </c>
      <c r="H160" s="166" t="str">
        <f>IFERROR($E160/VLOOKUP($F160,'Data Mercado'!$A$7:$I$300,3,FALSE),"")</f>
        <v/>
      </c>
      <c r="I160" s="166" t="str">
        <f>IFERROR($E160/VLOOKUP($F160,'Data Mercado'!$A$7:$I$300,4,FALSE),"")</f>
        <v/>
      </c>
      <c r="J160" s="166" t="str">
        <f>IFERROR($E160/VLOOKUP($F160,'Data Mercado'!$A$7:$I$300,5,FALSE),"")</f>
        <v/>
      </c>
      <c r="K160" s="166" t="str">
        <f>IFERROR($E160/VLOOKUP($F160,'Data Mercado'!$A$7:$I$300,6,FALSE),"")</f>
        <v/>
      </c>
    </row>
    <row r="161" spans="1:11" s="162" customFormat="1" ht="19" customHeight="1">
      <c r="A161" s="163"/>
      <c r="B161" s="165"/>
      <c r="C161" s="143"/>
      <c r="D161" s="143"/>
      <c r="E161" s="196"/>
      <c r="F161" s="159"/>
      <c r="G161" s="166" t="str">
        <f>IFERROR($E161/VLOOKUP($F161,'Data Mercado'!$A$7:$I$300,2,FALSE),"")</f>
        <v/>
      </c>
      <c r="H161" s="166" t="str">
        <f>IFERROR($E161/VLOOKUP($F161,'Data Mercado'!$A$7:$I$300,3,FALSE),"")</f>
        <v/>
      </c>
      <c r="I161" s="166" t="str">
        <f>IFERROR($E161/VLOOKUP($F161,'Data Mercado'!$A$7:$I$300,4,FALSE),"")</f>
        <v/>
      </c>
      <c r="J161" s="166" t="str">
        <f>IFERROR($E161/VLOOKUP($F161,'Data Mercado'!$A$7:$I$300,5,FALSE),"")</f>
        <v/>
      </c>
      <c r="K161" s="166" t="str">
        <f>IFERROR($E161/VLOOKUP($F161,'Data Mercado'!$A$7:$I$300,6,FALSE),"")</f>
        <v/>
      </c>
    </row>
    <row r="162" spans="1:11" s="162" customFormat="1" ht="19" customHeight="1">
      <c r="A162" s="163"/>
      <c r="B162" s="165"/>
      <c r="C162" s="143"/>
      <c r="D162" s="143"/>
      <c r="E162" s="196"/>
      <c r="F162" s="159"/>
      <c r="G162" s="166" t="str">
        <f>IFERROR($E162/VLOOKUP($F162,'Data Mercado'!$A$7:$I$300,2,FALSE),"")</f>
        <v/>
      </c>
      <c r="H162" s="166" t="str">
        <f>IFERROR($E162/VLOOKUP($F162,'Data Mercado'!$A$7:$I$300,3,FALSE),"")</f>
        <v/>
      </c>
      <c r="I162" s="166" t="str">
        <f>IFERROR($E162/VLOOKUP($F162,'Data Mercado'!$A$7:$I$300,4,FALSE),"")</f>
        <v/>
      </c>
      <c r="J162" s="166" t="str">
        <f>IFERROR($E162/VLOOKUP($F162,'Data Mercado'!$A$7:$I$300,5,FALSE),"")</f>
        <v/>
      </c>
      <c r="K162" s="166" t="str">
        <f>IFERROR($E162/VLOOKUP($F162,'Data Mercado'!$A$7:$I$300,6,FALSE),"")</f>
        <v/>
      </c>
    </row>
    <row r="163" spans="1:11" s="162" customFormat="1" ht="19" customHeight="1">
      <c r="A163" s="163"/>
      <c r="B163" s="165"/>
      <c r="C163" s="143"/>
      <c r="D163" s="143"/>
      <c r="E163" s="196"/>
      <c r="F163" s="159"/>
      <c r="G163" s="166" t="str">
        <f>IFERROR($E163/VLOOKUP($F163,'Data Mercado'!$A$7:$I$300,2,FALSE),"")</f>
        <v/>
      </c>
      <c r="H163" s="166" t="str">
        <f>IFERROR($E163/VLOOKUP($F163,'Data Mercado'!$A$7:$I$300,3,FALSE),"")</f>
        <v/>
      </c>
      <c r="I163" s="166" t="str">
        <f>IFERROR($E163/VLOOKUP($F163,'Data Mercado'!$A$7:$I$300,4,FALSE),"")</f>
        <v/>
      </c>
      <c r="J163" s="166" t="str">
        <f>IFERROR($E163/VLOOKUP($F163,'Data Mercado'!$A$7:$I$300,5,FALSE),"")</f>
        <v/>
      </c>
      <c r="K163" s="166" t="str">
        <f>IFERROR($E163/VLOOKUP($F163,'Data Mercado'!$A$7:$I$300,6,FALSE),"")</f>
        <v/>
      </c>
    </row>
    <row r="164" spans="1:11" s="162" customFormat="1" ht="19" customHeight="1">
      <c r="A164" s="163"/>
      <c r="B164" s="165"/>
      <c r="C164" s="143"/>
      <c r="D164" s="143"/>
      <c r="E164" s="196"/>
      <c r="F164" s="159"/>
      <c r="G164" s="166" t="str">
        <f>IFERROR($E164/VLOOKUP($F164,'Data Mercado'!$A$7:$I$300,2,FALSE),"")</f>
        <v/>
      </c>
      <c r="H164" s="166" t="str">
        <f>IFERROR($E164/VLOOKUP($F164,'Data Mercado'!$A$7:$I$300,3,FALSE),"")</f>
        <v/>
      </c>
      <c r="I164" s="166" t="str">
        <f>IFERROR($E164/VLOOKUP($F164,'Data Mercado'!$A$7:$I$300,4,FALSE),"")</f>
        <v/>
      </c>
      <c r="J164" s="166" t="str">
        <f>IFERROR($E164/VLOOKUP($F164,'Data Mercado'!$A$7:$I$300,5,FALSE),"")</f>
        <v/>
      </c>
      <c r="K164" s="166" t="str">
        <f>IFERROR($E164/VLOOKUP($F164,'Data Mercado'!$A$7:$I$300,6,FALSE),"")</f>
        <v/>
      </c>
    </row>
    <row r="165" spans="1:11" s="162" customFormat="1" ht="19" customHeight="1">
      <c r="A165" s="163"/>
      <c r="B165" s="165"/>
      <c r="C165" s="143"/>
      <c r="D165" s="143"/>
      <c r="E165" s="196"/>
      <c r="F165" s="159"/>
      <c r="G165" s="166" t="str">
        <f>IFERROR($E165/VLOOKUP($F165,'Data Mercado'!$A$7:$I$300,2,FALSE),"")</f>
        <v/>
      </c>
      <c r="H165" s="166" t="str">
        <f>IFERROR($E165/VLOOKUP($F165,'Data Mercado'!$A$7:$I$300,3,FALSE),"")</f>
        <v/>
      </c>
      <c r="I165" s="166" t="str">
        <f>IFERROR($E165/VLOOKUP($F165,'Data Mercado'!$A$7:$I$300,4,FALSE),"")</f>
        <v/>
      </c>
      <c r="J165" s="166" t="str">
        <f>IFERROR($E165/VLOOKUP($F165,'Data Mercado'!$A$7:$I$300,5,FALSE),"")</f>
        <v/>
      </c>
      <c r="K165" s="166" t="str">
        <f>IFERROR($E165/VLOOKUP($F165,'Data Mercado'!$A$7:$I$300,6,FALSE),"")</f>
        <v/>
      </c>
    </row>
    <row r="166" spans="1:11" s="162" customFormat="1" ht="19" customHeight="1">
      <c r="A166" s="163"/>
      <c r="B166" s="165"/>
      <c r="C166" s="143"/>
      <c r="D166" s="143"/>
      <c r="E166" s="196"/>
      <c r="F166" s="159"/>
      <c r="G166" s="166" t="str">
        <f>IFERROR($E166/VLOOKUP($F166,'Data Mercado'!$A$7:$I$300,2,FALSE),"")</f>
        <v/>
      </c>
      <c r="H166" s="166" t="str">
        <f>IFERROR($E166/VLOOKUP($F166,'Data Mercado'!$A$7:$I$300,3,FALSE),"")</f>
        <v/>
      </c>
      <c r="I166" s="166" t="str">
        <f>IFERROR($E166/VLOOKUP($F166,'Data Mercado'!$A$7:$I$300,4,FALSE),"")</f>
        <v/>
      </c>
      <c r="J166" s="166" t="str">
        <f>IFERROR($E166/VLOOKUP($F166,'Data Mercado'!$A$7:$I$300,5,FALSE),"")</f>
        <v/>
      </c>
      <c r="K166" s="166" t="str">
        <f>IFERROR($E166/VLOOKUP($F166,'Data Mercado'!$A$7:$I$300,6,FALSE),"")</f>
        <v/>
      </c>
    </row>
    <row r="167" spans="1:11" s="162" customFormat="1" ht="19" customHeight="1">
      <c r="A167" s="163"/>
      <c r="B167" s="165"/>
      <c r="C167" s="143"/>
      <c r="D167" s="143"/>
      <c r="E167" s="196"/>
      <c r="F167" s="159"/>
      <c r="G167" s="166" t="str">
        <f>IFERROR($E167/VLOOKUP($F167,'Data Mercado'!$A$7:$I$300,2,FALSE),"")</f>
        <v/>
      </c>
      <c r="H167" s="166" t="str">
        <f>IFERROR($E167/VLOOKUP($F167,'Data Mercado'!$A$7:$I$300,3,FALSE),"")</f>
        <v/>
      </c>
      <c r="I167" s="166" t="str">
        <f>IFERROR($E167/VLOOKUP($F167,'Data Mercado'!$A$7:$I$300,4,FALSE),"")</f>
        <v/>
      </c>
      <c r="J167" s="166" t="str">
        <f>IFERROR($E167/VLOOKUP($F167,'Data Mercado'!$A$7:$I$300,5,FALSE),"")</f>
        <v/>
      </c>
      <c r="K167" s="166" t="str">
        <f>IFERROR($E167/VLOOKUP($F167,'Data Mercado'!$A$7:$I$300,6,FALSE),"")</f>
        <v/>
      </c>
    </row>
    <row r="168" spans="1:11" s="162" customFormat="1" ht="19" customHeight="1">
      <c r="A168" s="163"/>
      <c r="B168" s="165"/>
      <c r="C168" s="143"/>
      <c r="D168" s="143"/>
      <c r="E168" s="196"/>
      <c r="F168" s="159"/>
      <c r="G168" s="166" t="str">
        <f>IFERROR($E168/VLOOKUP($F168,'Data Mercado'!$A$7:$I$300,2,FALSE),"")</f>
        <v/>
      </c>
      <c r="H168" s="166" t="str">
        <f>IFERROR($E168/VLOOKUP($F168,'Data Mercado'!$A$7:$I$300,3,FALSE),"")</f>
        <v/>
      </c>
      <c r="I168" s="166" t="str">
        <f>IFERROR($E168/VLOOKUP($F168,'Data Mercado'!$A$7:$I$300,4,FALSE),"")</f>
        <v/>
      </c>
      <c r="J168" s="166" t="str">
        <f>IFERROR($E168/VLOOKUP($F168,'Data Mercado'!$A$7:$I$300,5,FALSE),"")</f>
        <v/>
      </c>
      <c r="K168" s="166" t="str">
        <f>IFERROR($E168/VLOOKUP($F168,'Data Mercado'!$A$7:$I$300,6,FALSE),"")</f>
        <v/>
      </c>
    </row>
    <row r="169" spans="1:11" s="162" customFormat="1" ht="19" customHeight="1">
      <c r="A169" s="163"/>
      <c r="B169" s="165"/>
      <c r="C169" s="143"/>
      <c r="D169" s="143"/>
      <c r="E169" s="196"/>
      <c r="F169" s="159"/>
      <c r="G169" s="166" t="str">
        <f>IFERROR($E169/VLOOKUP($F169,'Data Mercado'!$A$7:$I$300,2,FALSE),"")</f>
        <v/>
      </c>
      <c r="H169" s="166" t="str">
        <f>IFERROR($E169/VLOOKUP($F169,'Data Mercado'!$A$7:$I$300,3,FALSE),"")</f>
        <v/>
      </c>
      <c r="I169" s="166" t="str">
        <f>IFERROR($E169/VLOOKUP($F169,'Data Mercado'!$A$7:$I$300,4,FALSE),"")</f>
        <v/>
      </c>
      <c r="J169" s="166" t="str">
        <f>IFERROR($E169/VLOOKUP($F169,'Data Mercado'!$A$7:$I$300,5,FALSE),"")</f>
        <v/>
      </c>
      <c r="K169" s="166" t="str">
        <f>IFERROR($E169/VLOOKUP($F169,'Data Mercado'!$A$7:$I$300,6,FALSE),"")</f>
        <v/>
      </c>
    </row>
    <row r="170" spans="1:11" s="162" customFormat="1" ht="19" customHeight="1">
      <c r="A170" s="163"/>
      <c r="B170" s="165"/>
      <c r="C170" s="143"/>
      <c r="D170" s="143"/>
      <c r="E170" s="196"/>
      <c r="F170" s="159"/>
      <c r="G170" s="166" t="str">
        <f>IFERROR($E170/VLOOKUP($F170,'Data Mercado'!$A$7:$I$300,2,FALSE),"")</f>
        <v/>
      </c>
      <c r="H170" s="166" t="str">
        <f>IFERROR($E170/VLOOKUP($F170,'Data Mercado'!$A$7:$I$300,3,FALSE),"")</f>
        <v/>
      </c>
      <c r="I170" s="166" t="str">
        <f>IFERROR($E170/VLOOKUP($F170,'Data Mercado'!$A$7:$I$300,4,FALSE),"")</f>
        <v/>
      </c>
      <c r="J170" s="166" t="str">
        <f>IFERROR($E170/VLOOKUP($F170,'Data Mercado'!$A$7:$I$300,5,FALSE),"")</f>
        <v/>
      </c>
      <c r="K170" s="166" t="str">
        <f>IFERROR($E170/VLOOKUP($F170,'Data Mercado'!$A$7:$I$300,6,FALSE),"")</f>
        <v/>
      </c>
    </row>
    <row r="171" spans="1:11" s="162" customFormat="1" ht="19" customHeight="1">
      <c r="A171" s="163"/>
      <c r="B171" s="165"/>
      <c r="C171" s="143"/>
      <c r="D171" s="143"/>
      <c r="E171" s="196"/>
      <c r="F171" s="159"/>
      <c r="G171" s="166" t="str">
        <f>IFERROR($E171/VLOOKUP($F171,'Data Mercado'!$A$7:$I$300,2,FALSE),"")</f>
        <v/>
      </c>
      <c r="H171" s="166" t="str">
        <f>IFERROR($E171/VLOOKUP($F171,'Data Mercado'!$A$7:$I$300,3,FALSE),"")</f>
        <v/>
      </c>
      <c r="I171" s="166" t="str">
        <f>IFERROR($E171/VLOOKUP($F171,'Data Mercado'!$A$7:$I$300,4,FALSE),"")</f>
        <v/>
      </c>
      <c r="J171" s="166" t="str">
        <f>IFERROR($E171/VLOOKUP($F171,'Data Mercado'!$A$7:$I$300,5,FALSE),"")</f>
        <v/>
      </c>
      <c r="K171" s="166" t="str">
        <f>IFERROR($E171/VLOOKUP($F171,'Data Mercado'!$A$7:$I$300,6,FALSE),"")</f>
        <v/>
      </c>
    </row>
    <row r="172" spans="1:11" s="162" customFormat="1" ht="19" customHeight="1">
      <c r="A172" s="163"/>
      <c r="B172" s="165"/>
      <c r="C172" s="143"/>
      <c r="D172" s="143"/>
      <c r="E172" s="196"/>
      <c r="F172" s="159"/>
      <c r="G172" s="166" t="str">
        <f>IFERROR($E172/VLOOKUP($F172,'Data Mercado'!$A$7:$I$300,2,FALSE),"")</f>
        <v/>
      </c>
      <c r="H172" s="166" t="str">
        <f>IFERROR($E172/VLOOKUP($F172,'Data Mercado'!$A$7:$I$300,3,FALSE),"")</f>
        <v/>
      </c>
      <c r="I172" s="166" t="str">
        <f>IFERROR($E172/VLOOKUP($F172,'Data Mercado'!$A$7:$I$300,4,FALSE),"")</f>
        <v/>
      </c>
      <c r="J172" s="166" t="str">
        <f>IFERROR($E172/VLOOKUP($F172,'Data Mercado'!$A$7:$I$300,5,FALSE),"")</f>
        <v/>
      </c>
      <c r="K172" s="166" t="str">
        <f>IFERROR($E172/VLOOKUP($F172,'Data Mercado'!$A$7:$I$300,6,FALSE),"")</f>
        <v/>
      </c>
    </row>
    <row r="173" spans="1:11" s="162" customFormat="1" ht="19" customHeight="1">
      <c r="A173" s="163"/>
      <c r="B173" s="165"/>
      <c r="C173" s="143"/>
      <c r="D173" s="143"/>
      <c r="E173" s="196"/>
      <c r="F173" s="159"/>
      <c r="G173" s="166" t="str">
        <f>IFERROR($E173/VLOOKUP($F173,'Data Mercado'!$A$7:$I$300,2,FALSE),"")</f>
        <v/>
      </c>
      <c r="H173" s="166" t="str">
        <f>IFERROR($E173/VLOOKUP($F173,'Data Mercado'!$A$7:$I$300,3,FALSE),"")</f>
        <v/>
      </c>
      <c r="I173" s="166" t="str">
        <f>IFERROR($E173/VLOOKUP($F173,'Data Mercado'!$A$7:$I$300,4,FALSE),"")</f>
        <v/>
      </c>
      <c r="J173" s="166" t="str">
        <f>IFERROR($E173/VLOOKUP($F173,'Data Mercado'!$A$7:$I$300,5,FALSE),"")</f>
        <v/>
      </c>
      <c r="K173" s="166" t="str">
        <f>IFERROR($E173/VLOOKUP($F173,'Data Mercado'!$A$7:$I$300,6,FALSE),"")</f>
        <v/>
      </c>
    </row>
    <row r="174" spans="1:11" s="162" customFormat="1" ht="19" customHeight="1">
      <c r="A174" s="163"/>
      <c r="B174" s="165"/>
      <c r="C174" s="143"/>
      <c r="D174" s="143"/>
      <c r="E174" s="196"/>
      <c r="F174" s="159"/>
      <c r="G174" s="166" t="str">
        <f>IFERROR($E174/VLOOKUP($F174,'Data Mercado'!$A$7:$I$300,2,FALSE),"")</f>
        <v/>
      </c>
      <c r="H174" s="166" t="str">
        <f>IFERROR($E174/VLOOKUP($F174,'Data Mercado'!$A$7:$I$300,3,FALSE),"")</f>
        <v/>
      </c>
      <c r="I174" s="166" t="str">
        <f>IFERROR($E174/VLOOKUP($F174,'Data Mercado'!$A$7:$I$300,4,FALSE),"")</f>
        <v/>
      </c>
      <c r="J174" s="166" t="str">
        <f>IFERROR($E174/VLOOKUP($F174,'Data Mercado'!$A$7:$I$300,5,FALSE),"")</f>
        <v/>
      </c>
      <c r="K174" s="166" t="str">
        <f>IFERROR($E174/VLOOKUP($F174,'Data Mercado'!$A$7:$I$300,6,FALSE),"")</f>
        <v/>
      </c>
    </row>
    <row r="175" spans="1:11" s="162" customFormat="1" ht="19" customHeight="1">
      <c r="A175" s="163"/>
      <c r="B175" s="165"/>
      <c r="C175" s="143"/>
      <c r="D175" s="143"/>
      <c r="E175" s="196"/>
      <c r="F175" s="159"/>
      <c r="G175" s="166" t="str">
        <f>IFERROR($E175/VLOOKUP($F175,'Data Mercado'!$A$7:$I$300,2,FALSE),"")</f>
        <v/>
      </c>
      <c r="H175" s="166" t="str">
        <f>IFERROR($E175/VLOOKUP($F175,'Data Mercado'!$A$7:$I$300,3,FALSE),"")</f>
        <v/>
      </c>
      <c r="I175" s="166" t="str">
        <f>IFERROR($E175/VLOOKUP($F175,'Data Mercado'!$A$7:$I$300,4,FALSE),"")</f>
        <v/>
      </c>
      <c r="J175" s="166" t="str">
        <f>IFERROR($E175/VLOOKUP($F175,'Data Mercado'!$A$7:$I$300,5,FALSE),"")</f>
        <v/>
      </c>
      <c r="K175" s="166" t="str">
        <f>IFERROR($E175/VLOOKUP($F175,'Data Mercado'!$A$7:$I$300,6,FALSE),"")</f>
        <v/>
      </c>
    </row>
    <row r="176" spans="1:11" s="162" customFormat="1" ht="19" customHeight="1">
      <c r="A176" s="163"/>
      <c r="B176" s="165"/>
      <c r="C176" s="143"/>
      <c r="D176" s="143"/>
      <c r="E176" s="196"/>
      <c r="F176" s="159"/>
      <c r="G176" s="166" t="str">
        <f>IFERROR($E176/VLOOKUP($F176,'Data Mercado'!$A$7:$I$300,2,FALSE),"")</f>
        <v/>
      </c>
      <c r="H176" s="166" t="str">
        <f>IFERROR($E176/VLOOKUP($F176,'Data Mercado'!$A$7:$I$300,3,FALSE),"")</f>
        <v/>
      </c>
      <c r="I176" s="166" t="str">
        <f>IFERROR($E176/VLOOKUP($F176,'Data Mercado'!$A$7:$I$300,4,FALSE),"")</f>
        <v/>
      </c>
      <c r="J176" s="166" t="str">
        <f>IFERROR($E176/VLOOKUP($F176,'Data Mercado'!$A$7:$I$300,5,FALSE),"")</f>
        <v/>
      </c>
      <c r="K176" s="166" t="str">
        <f>IFERROR($E176/VLOOKUP($F176,'Data Mercado'!$A$7:$I$300,6,FALSE),"")</f>
        <v/>
      </c>
    </row>
    <row r="177" spans="1:11" s="162" customFormat="1" ht="19" customHeight="1">
      <c r="A177" s="163"/>
      <c r="B177" s="165"/>
      <c r="C177" s="143"/>
      <c r="D177" s="143"/>
      <c r="E177" s="196"/>
      <c r="F177" s="159"/>
      <c r="G177" s="166" t="str">
        <f>IFERROR($E177/VLOOKUP($F177,'Data Mercado'!$A$7:$I$300,2,FALSE),"")</f>
        <v/>
      </c>
      <c r="H177" s="166" t="str">
        <f>IFERROR($E177/VLOOKUP($F177,'Data Mercado'!$A$7:$I$300,3,FALSE),"")</f>
        <v/>
      </c>
      <c r="I177" s="166" t="str">
        <f>IFERROR($E177/VLOOKUP($F177,'Data Mercado'!$A$7:$I$300,4,FALSE),"")</f>
        <v/>
      </c>
      <c r="J177" s="166" t="str">
        <f>IFERROR($E177/VLOOKUP($F177,'Data Mercado'!$A$7:$I$300,5,FALSE),"")</f>
        <v/>
      </c>
      <c r="K177" s="166" t="str">
        <f>IFERROR($E177/VLOOKUP($F177,'Data Mercado'!$A$7:$I$300,6,FALSE),"")</f>
        <v/>
      </c>
    </row>
    <row r="178" spans="1:11" s="162" customFormat="1" ht="19" customHeight="1">
      <c r="A178" s="163"/>
      <c r="B178" s="165"/>
      <c r="C178" s="143"/>
      <c r="D178" s="143"/>
      <c r="E178" s="196"/>
      <c r="F178" s="159"/>
      <c r="G178" s="166" t="str">
        <f>IFERROR($E178/VLOOKUP($F178,'Data Mercado'!$A$7:$I$300,2,FALSE),"")</f>
        <v/>
      </c>
      <c r="H178" s="166" t="str">
        <f>IFERROR($E178/VLOOKUP($F178,'Data Mercado'!$A$7:$I$300,3,FALSE),"")</f>
        <v/>
      </c>
      <c r="I178" s="166" t="str">
        <f>IFERROR($E178/VLOOKUP($F178,'Data Mercado'!$A$7:$I$300,4,FALSE),"")</f>
        <v/>
      </c>
      <c r="J178" s="166" t="str">
        <f>IFERROR($E178/VLOOKUP($F178,'Data Mercado'!$A$7:$I$300,5,FALSE),"")</f>
        <v/>
      </c>
      <c r="K178" s="166" t="str">
        <f>IFERROR($E178/VLOOKUP($F178,'Data Mercado'!$A$7:$I$300,6,FALSE),"")</f>
        <v/>
      </c>
    </row>
    <row r="179" spans="1:11" s="162" customFormat="1" ht="19" customHeight="1">
      <c r="A179" s="163"/>
      <c r="B179" s="165"/>
      <c r="C179" s="143"/>
      <c r="D179" s="143"/>
      <c r="E179" s="196"/>
      <c r="F179" s="159"/>
      <c r="G179" s="166" t="str">
        <f>IFERROR($E179/VLOOKUP($F179,'Data Mercado'!$A$7:$I$300,2,FALSE),"")</f>
        <v/>
      </c>
      <c r="H179" s="166" t="str">
        <f>IFERROR($E179/VLOOKUP($F179,'Data Mercado'!$A$7:$I$300,3,FALSE),"")</f>
        <v/>
      </c>
      <c r="I179" s="166" t="str">
        <f>IFERROR($E179/VLOOKUP($F179,'Data Mercado'!$A$7:$I$300,4,FALSE),"")</f>
        <v/>
      </c>
      <c r="J179" s="166" t="str">
        <f>IFERROR($E179/VLOOKUP($F179,'Data Mercado'!$A$7:$I$300,5,FALSE),"")</f>
        <v/>
      </c>
      <c r="K179" s="166" t="str">
        <f>IFERROR($E179/VLOOKUP($F179,'Data Mercado'!$A$7:$I$300,6,FALSE),"")</f>
        <v/>
      </c>
    </row>
    <row r="180" spans="1:11" s="162" customFormat="1" ht="19" customHeight="1">
      <c r="A180" s="163"/>
      <c r="B180" s="165"/>
      <c r="C180" s="143"/>
      <c r="D180" s="143"/>
      <c r="E180" s="196"/>
      <c r="F180" s="159"/>
      <c r="G180" s="166" t="str">
        <f>IFERROR($E180/VLOOKUP($F180,'Data Mercado'!$A$7:$I$300,2,FALSE),"")</f>
        <v/>
      </c>
      <c r="H180" s="166" t="str">
        <f>IFERROR($E180/VLOOKUP($F180,'Data Mercado'!$A$7:$I$300,3,FALSE),"")</f>
        <v/>
      </c>
      <c r="I180" s="166" t="str">
        <f>IFERROR($E180/VLOOKUP($F180,'Data Mercado'!$A$7:$I$300,4,FALSE),"")</f>
        <v/>
      </c>
      <c r="J180" s="166" t="str">
        <f>IFERROR($E180/VLOOKUP($F180,'Data Mercado'!$A$7:$I$300,5,FALSE),"")</f>
        <v/>
      </c>
      <c r="K180" s="166" t="str">
        <f>IFERROR($E180/VLOOKUP($F180,'Data Mercado'!$A$7:$I$300,6,FALSE),"")</f>
        <v/>
      </c>
    </row>
    <row r="181" spans="1:11" s="162" customFormat="1" ht="19" customHeight="1">
      <c r="A181" s="163"/>
      <c r="B181" s="165"/>
      <c r="C181" s="143"/>
      <c r="D181" s="143"/>
      <c r="E181" s="196"/>
      <c r="F181" s="159"/>
      <c r="G181" s="166" t="str">
        <f>IFERROR($E181/VLOOKUP($F181,'Data Mercado'!$A$7:$I$300,2,FALSE),"")</f>
        <v/>
      </c>
      <c r="H181" s="166" t="str">
        <f>IFERROR($E181/VLOOKUP($F181,'Data Mercado'!$A$7:$I$300,3,FALSE),"")</f>
        <v/>
      </c>
      <c r="I181" s="166" t="str">
        <f>IFERROR($E181/VLOOKUP($F181,'Data Mercado'!$A$7:$I$300,4,FALSE),"")</f>
        <v/>
      </c>
      <c r="J181" s="166" t="str">
        <f>IFERROR($E181/VLOOKUP($F181,'Data Mercado'!$A$7:$I$300,5,FALSE),"")</f>
        <v/>
      </c>
      <c r="K181" s="166" t="str">
        <f>IFERROR($E181/VLOOKUP($F181,'Data Mercado'!$A$7:$I$300,6,FALSE),"")</f>
        <v/>
      </c>
    </row>
    <row r="182" spans="1:11" s="162" customFormat="1" ht="19" customHeight="1">
      <c r="A182" s="163"/>
      <c r="B182" s="165"/>
      <c r="C182" s="143"/>
      <c r="D182" s="143"/>
      <c r="E182" s="196"/>
      <c r="F182" s="159"/>
      <c r="G182" s="166" t="str">
        <f>IFERROR($E182/VLOOKUP($F182,'Data Mercado'!$A$7:$I$300,2,FALSE),"")</f>
        <v/>
      </c>
      <c r="H182" s="166" t="str">
        <f>IFERROR($E182/VLOOKUP($F182,'Data Mercado'!$A$7:$I$300,3,FALSE),"")</f>
        <v/>
      </c>
      <c r="I182" s="166" t="str">
        <f>IFERROR($E182/VLOOKUP($F182,'Data Mercado'!$A$7:$I$300,4,FALSE),"")</f>
        <v/>
      </c>
      <c r="J182" s="166" t="str">
        <f>IFERROR($E182/VLOOKUP($F182,'Data Mercado'!$A$7:$I$300,5,FALSE),"")</f>
        <v/>
      </c>
      <c r="K182" s="166" t="str">
        <f>IFERROR($E182/VLOOKUP($F182,'Data Mercado'!$A$7:$I$300,6,FALSE),"")</f>
        <v/>
      </c>
    </row>
    <row r="183" spans="1:11" s="162" customFormat="1" ht="19" customHeight="1">
      <c r="A183" s="163"/>
      <c r="B183" s="165"/>
      <c r="C183" s="143"/>
      <c r="D183" s="143"/>
      <c r="E183" s="196"/>
      <c r="F183" s="159"/>
      <c r="G183" s="166" t="str">
        <f>IFERROR($E183/VLOOKUP($F183,'Data Mercado'!$A$7:$I$300,2,FALSE),"")</f>
        <v/>
      </c>
      <c r="H183" s="166" t="str">
        <f>IFERROR($E183/VLOOKUP($F183,'Data Mercado'!$A$7:$I$300,3,FALSE),"")</f>
        <v/>
      </c>
      <c r="I183" s="166" t="str">
        <f>IFERROR($E183/VLOOKUP($F183,'Data Mercado'!$A$7:$I$300,4,FALSE),"")</f>
        <v/>
      </c>
      <c r="J183" s="166" t="str">
        <f>IFERROR($E183/VLOOKUP($F183,'Data Mercado'!$A$7:$I$300,5,FALSE),"")</f>
        <v/>
      </c>
      <c r="K183" s="166" t="str">
        <f>IFERROR($E183/VLOOKUP($F183,'Data Mercado'!$A$7:$I$300,6,FALSE),"")</f>
        <v/>
      </c>
    </row>
    <row r="184" spans="1:11" s="162" customFormat="1" ht="19" customHeight="1">
      <c r="A184" s="163"/>
      <c r="B184" s="165"/>
      <c r="C184" s="143"/>
      <c r="D184" s="143"/>
      <c r="E184" s="196"/>
      <c r="F184" s="159"/>
      <c r="G184" s="166" t="str">
        <f>IFERROR($E184/VLOOKUP($F184,'Data Mercado'!$A$7:$I$300,2,FALSE),"")</f>
        <v/>
      </c>
      <c r="H184" s="166" t="str">
        <f>IFERROR($E184/VLOOKUP($F184,'Data Mercado'!$A$7:$I$300,3,FALSE),"")</f>
        <v/>
      </c>
      <c r="I184" s="166" t="str">
        <f>IFERROR($E184/VLOOKUP($F184,'Data Mercado'!$A$7:$I$300,4,FALSE),"")</f>
        <v/>
      </c>
      <c r="J184" s="166" t="str">
        <f>IFERROR($E184/VLOOKUP($F184,'Data Mercado'!$A$7:$I$300,5,FALSE),"")</f>
        <v/>
      </c>
      <c r="K184" s="166" t="str">
        <f>IFERROR($E184/VLOOKUP($F184,'Data Mercado'!$A$7:$I$300,6,FALSE),"")</f>
        <v/>
      </c>
    </row>
    <row r="185" spans="1:11" s="162" customFormat="1" ht="19" customHeight="1">
      <c r="A185" s="163"/>
      <c r="B185" s="165"/>
      <c r="C185" s="143"/>
      <c r="D185" s="143"/>
      <c r="E185" s="196"/>
      <c r="F185" s="159"/>
      <c r="G185" s="166" t="str">
        <f>IFERROR($E185/VLOOKUP($F185,'Data Mercado'!$A$7:$I$300,2,FALSE),"")</f>
        <v/>
      </c>
      <c r="H185" s="166" t="str">
        <f>IFERROR($E185/VLOOKUP($F185,'Data Mercado'!$A$7:$I$300,3,FALSE),"")</f>
        <v/>
      </c>
      <c r="I185" s="166" t="str">
        <f>IFERROR($E185/VLOOKUP($F185,'Data Mercado'!$A$7:$I$300,4,FALSE),"")</f>
        <v/>
      </c>
      <c r="J185" s="166" t="str">
        <f>IFERROR($E185/VLOOKUP($F185,'Data Mercado'!$A$7:$I$300,5,FALSE),"")</f>
        <v/>
      </c>
      <c r="K185" s="166" t="str">
        <f>IFERROR($E185/VLOOKUP($F185,'Data Mercado'!$A$7:$I$300,6,FALSE),"")</f>
        <v/>
      </c>
    </row>
    <row r="186" spans="1:11" s="162" customFormat="1" ht="19" customHeight="1">
      <c r="A186" s="163"/>
      <c r="B186" s="165"/>
      <c r="C186" s="143"/>
      <c r="D186" s="143"/>
      <c r="E186" s="196"/>
      <c r="F186" s="159"/>
      <c r="G186" s="166" t="str">
        <f>IFERROR($E186/VLOOKUP($F186,'Data Mercado'!$A$7:$I$300,2,FALSE),"")</f>
        <v/>
      </c>
      <c r="H186" s="166" t="str">
        <f>IFERROR($E186/VLOOKUP($F186,'Data Mercado'!$A$7:$I$300,3,FALSE),"")</f>
        <v/>
      </c>
      <c r="I186" s="166" t="str">
        <f>IFERROR($E186/VLOOKUP($F186,'Data Mercado'!$A$7:$I$300,4,FALSE),"")</f>
        <v/>
      </c>
      <c r="J186" s="166" t="str">
        <f>IFERROR($E186/VLOOKUP($F186,'Data Mercado'!$A$7:$I$300,5,FALSE),"")</f>
        <v/>
      </c>
      <c r="K186" s="166" t="str">
        <f>IFERROR($E186/VLOOKUP($F186,'Data Mercado'!$A$7:$I$300,6,FALSE),"")</f>
        <v/>
      </c>
    </row>
    <row r="187" spans="1:11" s="162" customFormat="1" ht="19" customHeight="1">
      <c r="A187" s="163"/>
      <c r="B187" s="165"/>
      <c r="C187" s="143"/>
      <c r="D187" s="143"/>
      <c r="E187" s="196"/>
      <c r="F187" s="159"/>
      <c r="G187" s="166" t="str">
        <f>IFERROR($E187/VLOOKUP($F187,'Data Mercado'!$A$7:$I$300,2,FALSE),"")</f>
        <v/>
      </c>
      <c r="H187" s="166" t="str">
        <f>IFERROR($E187/VLOOKUP($F187,'Data Mercado'!$A$7:$I$300,3,FALSE),"")</f>
        <v/>
      </c>
      <c r="I187" s="166" t="str">
        <f>IFERROR($E187/VLOOKUP($F187,'Data Mercado'!$A$7:$I$300,4,FALSE),"")</f>
        <v/>
      </c>
      <c r="J187" s="166" t="str">
        <f>IFERROR($E187/VLOOKUP($F187,'Data Mercado'!$A$7:$I$300,5,FALSE),"")</f>
        <v/>
      </c>
      <c r="K187" s="166" t="str">
        <f>IFERROR($E187/VLOOKUP($F187,'Data Mercado'!$A$7:$I$300,6,FALSE),"")</f>
        <v/>
      </c>
    </row>
    <row r="188" spans="1:11" s="162" customFormat="1" ht="19" customHeight="1">
      <c r="A188" s="163"/>
      <c r="B188" s="165"/>
      <c r="C188" s="143"/>
      <c r="D188" s="143"/>
      <c r="E188" s="196"/>
      <c r="F188" s="159"/>
      <c r="G188" s="166" t="str">
        <f>IFERROR($E188/VLOOKUP($F188,'Data Mercado'!$A$7:$I$300,2,FALSE),"")</f>
        <v/>
      </c>
      <c r="H188" s="166" t="str">
        <f>IFERROR($E188/VLOOKUP($F188,'Data Mercado'!$A$7:$I$300,3,FALSE),"")</f>
        <v/>
      </c>
      <c r="I188" s="166" t="str">
        <f>IFERROR($E188/VLOOKUP($F188,'Data Mercado'!$A$7:$I$300,4,FALSE),"")</f>
        <v/>
      </c>
      <c r="J188" s="166" t="str">
        <f>IFERROR($E188/VLOOKUP($F188,'Data Mercado'!$A$7:$I$300,5,FALSE),"")</f>
        <v/>
      </c>
      <c r="K188" s="166" t="str">
        <f>IFERROR($E188/VLOOKUP($F188,'Data Mercado'!$A$7:$I$300,6,FALSE),"")</f>
        <v/>
      </c>
    </row>
    <row r="189" spans="1:11" s="162" customFormat="1" ht="19" customHeight="1">
      <c r="A189" s="163"/>
      <c r="B189" s="165"/>
      <c r="C189" s="143"/>
      <c r="D189" s="143"/>
      <c r="E189" s="196"/>
      <c r="F189" s="159"/>
      <c r="G189" s="166" t="str">
        <f>IFERROR($E189/VLOOKUP($F189,'Data Mercado'!$A$7:$I$300,2,FALSE),"")</f>
        <v/>
      </c>
      <c r="H189" s="166" t="str">
        <f>IFERROR($E189/VLOOKUP($F189,'Data Mercado'!$A$7:$I$300,3,FALSE),"")</f>
        <v/>
      </c>
      <c r="I189" s="166" t="str">
        <f>IFERROR($E189/VLOOKUP($F189,'Data Mercado'!$A$7:$I$300,4,FALSE),"")</f>
        <v/>
      </c>
      <c r="J189" s="166" t="str">
        <f>IFERROR($E189/VLOOKUP($F189,'Data Mercado'!$A$7:$I$300,5,FALSE),"")</f>
        <v/>
      </c>
      <c r="K189" s="166" t="str">
        <f>IFERROR($E189/VLOOKUP($F189,'Data Mercado'!$A$7:$I$300,6,FALSE),"")</f>
        <v/>
      </c>
    </row>
    <row r="190" spans="1:11" s="162" customFormat="1" ht="19" customHeight="1">
      <c r="A190" s="163"/>
      <c r="B190" s="165"/>
      <c r="C190" s="143"/>
      <c r="D190" s="143"/>
      <c r="E190" s="196"/>
      <c r="F190" s="159"/>
      <c r="G190" s="166" t="str">
        <f>IFERROR($E190/VLOOKUP($F190,'Data Mercado'!$A$7:$I$300,2,FALSE),"")</f>
        <v/>
      </c>
      <c r="H190" s="166" t="str">
        <f>IFERROR($E190/VLOOKUP($F190,'Data Mercado'!$A$7:$I$300,3,FALSE),"")</f>
        <v/>
      </c>
      <c r="I190" s="166" t="str">
        <f>IFERROR($E190/VLOOKUP($F190,'Data Mercado'!$A$7:$I$300,4,FALSE),"")</f>
        <v/>
      </c>
      <c r="J190" s="166" t="str">
        <f>IFERROR($E190/VLOOKUP($F190,'Data Mercado'!$A$7:$I$300,5,FALSE),"")</f>
        <v/>
      </c>
      <c r="K190" s="166" t="str">
        <f>IFERROR($E190/VLOOKUP($F190,'Data Mercado'!$A$7:$I$300,6,FALSE),"")</f>
        <v/>
      </c>
    </row>
    <row r="191" spans="1:11" s="162" customFormat="1" ht="19" customHeight="1">
      <c r="A191" s="163"/>
      <c r="B191" s="165"/>
      <c r="C191" s="143"/>
      <c r="D191" s="143"/>
      <c r="E191" s="196"/>
      <c r="F191" s="159"/>
      <c r="G191" s="166" t="str">
        <f>IFERROR($E191/VLOOKUP($F191,'Data Mercado'!$A$7:$I$300,2,FALSE),"")</f>
        <v/>
      </c>
      <c r="H191" s="166" t="str">
        <f>IFERROR($E191/VLOOKUP($F191,'Data Mercado'!$A$7:$I$300,3,FALSE),"")</f>
        <v/>
      </c>
      <c r="I191" s="166" t="str">
        <f>IFERROR($E191/VLOOKUP($F191,'Data Mercado'!$A$7:$I$300,4,FALSE),"")</f>
        <v/>
      </c>
      <c r="J191" s="166" t="str">
        <f>IFERROR($E191/VLOOKUP($F191,'Data Mercado'!$A$7:$I$300,5,FALSE),"")</f>
        <v/>
      </c>
      <c r="K191" s="166" t="str">
        <f>IFERROR($E191/VLOOKUP($F191,'Data Mercado'!$A$7:$I$300,6,FALSE),"")</f>
        <v/>
      </c>
    </row>
    <row r="192" spans="1:11" s="162" customFormat="1" ht="19" customHeight="1">
      <c r="A192" s="163"/>
      <c r="B192" s="165"/>
      <c r="C192" s="143"/>
      <c r="D192" s="143"/>
      <c r="E192" s="196"/>
      <c r="F192" s="159"/>
      <c r="G192" s="166" t="str">
        <f>IFERROR($E192/VLOOKUP($F192,'Data Mercado'!$A$7:$I$300,2,FALSE),"")</f>
        <v/>
      </c>
      <c r="H192" s="166" t="str">
        <f>IFERROR($E192/VLOOKUP($F192,'Data Mercado'!$A$7:$I$300,3,FALSE),"")</f>
        <v/>
      </c>
      <c r="I192" s="166" t="str">
        <f>IFERROR($E192/VLOOKUP($F192,'Data Mercado'!$A$7:$I$300,4,FALSE),"")</f>
        <v/>
      </c>
      <c r="J192" s="166" t="str">
        <f>IFERROR($E192/VLOOKUP($F192,'Data Mercado'!$A$7:$I$300,5,FALSE),"")</f>
        <v/>
      </c>
      <c r="K192" s="166" t="str">
        <f>IFERROR($E192/VLOOKUP($F192,'Data Mercado'!$A$7:$I$300,6,FALSE),"")</f>
        <v/>
      </c>
    </row>
    <row r="193" spans="1:11" s="162" customFormat="1" ht="19" customHeight="1">
      <c r="A193" s="163"/>
      <c r="B193" s="165"/>
      <c r="C193" s="143"/>
      <c r="D193" s="143"/>
      <c r="E193" s="196"/>
      <c r="F193" s="159"/>
      <c r="G193" s="166" t="str">
        <f>IFERROR($E193/VLOOKUP($F193,'Data Mercado'!$A$7:$I$300,2,FALSE),"")</f>
        <v/>
      </c>
      <c r="H193" s="166" t="str">
        <f>IFERROR($E193/VLOOKUP($F193,'Data Mercado'!$A$7:$I$300,3,FALSE),"")</f>
        <v/>
      </c>
      <c r="I193" s="166" t="str">
        <f>IFERROR($E193/VLOOKUP($F193,'Data Mercado'!$A$7:$I$300,4,FALSE),"")</f>
        <v/>
      </c>
      <c r="J193" s="166" t="str">
        <f>IFERROR($E193/VLOOKUP($F193,'Data Mercado'!$A$7:$I$300,5,FALSE),"")</f>
        <v/>
      </c>
      <c r="K193" s="166" t="str">
        <f>IFERROR($E193/VLOOKUP($F193,'Data Mercado'!$A$7:$I$300,6,FALSE),"")</f>
        <v/>
      </c>
    </row>
    <row r="194" spans="1:11" s="162" customFormat="1" ht="19" customHeight="1">
      <c r="A194" s="163"/>
      <c r="B194" s="165"/>
      <c r="C194" s="143"/>
      <c r="D194" s="143"/>
      <c r="E194" s="196"/>
      <c r="F194" s="159"/>
      <c r="G194" s="166" t="str">
        <f>IFERROR($E194/VLOOKUP($F194,'Data Mercado'!$A$7:$I$300,2,FALSE),"")</f>
        <v/>
      </c>
      <c r="H194" s="166" t="str">
        <f>IFERROR($E194/VLOOKUP($F194,'Data Mercado'!$A$7:$I$300,3,FALSE),"")</f>
        <v/>
      </c>
      <c r="I194" s="166" t="str">
        <f>IFERROR($E194/VLOOKUP($F194,'Data Mercado'!$A$7:$I$300,4,FALSE),"")</f>
        <v/>
      </c>
      <c r="J194" s="166" t="str">
        <f>IFERROR($E194/VLOOKUP($F194,'Data Mercado'!$A$7:$I$300,5,FALSE),"")</f>
        <v/>
      </c>
      <c r="K194" s="166" t="str">
        <f>IFERROR($E194/VLOOKUP($F194,'Data Mercado'!$A$7:$I$300,6,FALSE),"")</f>
        <v/>
      </c>
    </row>
    <row r="195" spans="1:11" s="162" customFormat="1" ht="19" customHeight="1">
      <c r="A195" s="163"/>
      <c r="B195" s="165"/>
      <c r="C195" s="143"/>
      <c r="D195" s="143"/>
      <c r="E195" s="196"/>
      <c r="F195" s="159"/>
      <c r="G195" s="166" t="str">
        <f>IFERROR($E195/VLOOKUP($F195,'Data Mercado'!$A$7:$I$300,2,FALSE),"")</f>
        <v/>
      </c>
      <c r="H195" s="166" t="str">
        <f>IFERROR($E195/VLOOKUP($F195,'Data Mercado'!$A$7:$I$300,3,FALSE),"")</f>
        <v/>
      </c>
      <c r="I195" s="166" t="str">
        <f>IFERROR($E195/VLOOKUP($F195,'Data Mercado'!$A$7:$I$300,4,FALSE),"")</f>
        <v/>
      </c>
      <c r="J195" s="166" t="str">
        <f>IFERROR($E195/VLOOKUP($F195,'Data Mercado'!$A$7:$I$300,5,FALSE),"")</f>
        <v/>
      </c>
      <c r="K195" s="166" t="str">
        <f>IFERROR($E195/VLOOKUP($F195,'Data Mercado'!$A$7:$I$300,6,FALSE),"")</f>
        <v/>
      </c>
    </row>
    <row r="196" spans="1:11" s="162" customFormat="1" ht="19" customHeight="1">
      <c r="A196" s="163"/>
      <c r="B196" s="165"/>
      <c r="C196" s="143"/>
      <c r="D196" s="143"/>
      <c r="E196" s="196"/>
      <c r="F196" s="159"/>
      <c r="G196" s="166" t="str">
        <f>IFERROR($E196/VLOOKUP($F196,'Data Mercado'!$A$7:$I$300,2,FALSE),"")</f>
        <v/>
      </c>
      <c r="H196" s="166" t="str">
        <f>IFERROR($E196/VLOOKUP($F196,'Data Mercado'!$A$7:$I$300,3,FALSE),"")</f>
        <v/>
      </c>
      <c r="I196" s="166" t="str">
        <f>IFERROR($E196/VLOOKUP($F196,'Data Mercado'!$A$7:$I$300,4,FALSE),"")</f>
        <v/>
      </c>
      <c r="J196" s="166" t="str">
        <f>IFERROR($E196/VLOOKUP($F196,'Data Mercado'!$A$7:$I$300,5,FALSE),"")</f>
        <v/>
      </c>
      <c r="K196" s="166" t="str">
        <f>IFERROR($E196/VLOOKUP($F196,'Data Mercado'!$A$7:$I$300,6,FALSE),"")</f>
        <v/>
      </c>
    </row>
    <row r="197" spans="1:11" s="162" customFormat="1" ht="19" customHeight="1">
      <c r="A197" s="163"/>
      <c r="B197" s="165"/>
      <c r="C197" s="143"/>
      <c r="D197" s="143"/>
      <c r="E197" s="196"/>
      <c r="F197" s="159"/>
      <c r="G197" s="166" t="str">
        <f>IFERROR($E197/VLOOKUP($F197,'Data Mercado'!$A$7:$I$300,2,FALSE),"")</f>
        <v/>
      </c>
      <c r="H197" s="166" t="str">
        <f>IFERROR($E197/VLOOKUP($F197,'Data Mercado'!$A$7:$I$300,3,FALSE),"")</f>
        <v/>
      </c>
      <c r="I197" s="166" t="str">
        <f>IFERROR($E197/VLOOKUP($F197,'Data Mercado'!$A$7:$I$300,4,FALSE),"")</f>
        <v/>
      </c>
      <c r="J197" s="166" t="str">
        <f>IFERROR($E197/VLOOKUP($F197,'Data Mercado'!$A$7:$I$300,5,FALSE),"")</f>
        <v/>
      </c>
      <c r="K197" s="166" t="str">
        <f>IFERROR($E197/VLOOKUP($F197,'Data Mercado'!$A$7:$I$300,6,FALSE),"")</f>
        <v/>
      </c>
    </row>
    <row r="198" spans="1:11" s="162" customFormat="1" ht="19" customHeight="1">
      <c r="A198" s="163"/>
      <c r="B198" s="165"/>
      <c r="C198" s="143"/>
      <c r="D198" s="143"/>
      <c r="E198" s="196"/>
      <c r="F198" s="159"/>
      <c r="G198" s="166" t="str">
        <f>IFERROR($E198/VLOOKUP($F198,'Data Mercado'!$A$7:$I$300,2,FALSE),"")</f>
        <v/>
      </c>
      <c r="H198" s="166" t="str">
        <f>IFERROR($E198/VLOOKUP($F198,'Data Mercado'!$A$7:$I$300,3,FALSE),"")</f>
        <v/>
      </c>
      <c r="I198" s="166" t="str">
        <f>IFERROR($E198/VLOOKUP($F198,'Data Mercado'!$A$7:$I$300,4,FALSE),"")</f>
        <v/>
      </c>
      <c r="J198" s="166" t="str">
        <f>IFERROR($E198/VLOOKUP($F198,'Data Mercado'!$A$7:$I$300,5,FALSE),"")</f>
        <v/>
      </c>
      <c r="K198" s="166" t="str">
        <f>IFERROR($E198/VLOOKUP($F198,'Data Mercado'!$A$7:$I$300,6,FALSE),"")</f>
        <v/>
      </c>
    </row>
    <row r="199" spans="1:11" s="162" customFormat="1" ht="19" customHeight="1">
      <c r="A199" s="163"/>
      <c r="B199" s="165"/>
      <c r="C199" s="143"/>
      <c r="D199" s="143"/>
      <c r="E199" s="196"/>
      <c r="F199" s="159"/>
      <c r="G199" s="166" t="str">
        <f>IFERROR($E199/VLOOKUP($F199,'Data Mercado'!$A$7:$I$300,2,FALSE),"")</f>
        <v/>
      </c>
      <c r="H199" s="166" t="str">
        <f>IFERROR($E199/VLOOKUP($F199,'Data Mercado'!$A$7:$I$300,3,FALSE),"")</f>
        <v/>
      </c>
      <c r="I199" s="166" t="str">
        <f>IFERROR($E199/VLOOKUP($F199,'Data Mercado'!$A$7:$I$300,4,FALSE),"")</f>
        <v/>
      </c>
      <c r="J199" s="166" t="str">
        <f>IFERROR($E199/VLOOKUP($F199,'Data Mercado'!$A$7:$I$300,5,FALSE),"")</f>
        <v/>
      </c>
      <c r="K199" s="166" t="str">
        <f>IFERROR($E199/VLOOKUP($F199,'Data Mercado'!$A$7:$I$300,6,FALSE),"")</f>
        <v/>
      </c>
    </row>
    <row r="200" spans="1:11" s="162" customFormat="1" ht="19" customHeight="1">
      <c r="A200" s="163"/>
      <c r="B200" s="165"/>
      <c r="C200" s="143"/>
      <c r="D200" s="143"/>
      <c r="E200" s="196"/>
      <c r="F200" s="159"/>
      <c r="G200" s="166" t="str">
        <f>IFERROR($E200/VLOOKUP($F200,'Data Mercado'!$A$7:$I$300,2,FALSE),"")</f>
        <v/>
      </c>
      <c r="H200" s="166" t="str">
        <f>IFERROR($E200/VLOOKUP($F200,'Data Mercado'!$A$7:$I$300,3,FALSE),"")</f>
        <v/>
      </c>
      <c r="I200" s="166" t="str">
        <f>IFERROR($E200/VLOOKUP($F200,'Data Mercado'!$A$7:$I$300,4,FALSE),"")</f>
        <v/>
      </c>
      <c r="J200" s="166" t="str">
        <f>IFERROR($E200/VLOOKUP($F200,'Data Mercado'!$A$7:$I$300,5,FALSE),"")</f>
        <v/>
      </c>
      <c r="K200" s="166" t="str">
        <f>IFERROR($E200/VLOOKUP($F200,'Data Mercado'!$A$7:$I$300,6,FALSE),"")</f>
        <v/>
      </c>
    </row>
    <row r="201" spans="1:11" s="162" customFormat="1" ht="19" customHeight="1">
      <c r="A201" s="163"/>
      <c r="B201" s="165"/>
      <c r="C201" s="143"/>
      <c r="D201" s="143"/>
      <c r="E201" s="196"/>
      <c r="F201" s="159"/>
      <c r="G201" s="166" t="str">
        <f>IFERROR($E201/VLOOKUP($F201,'Data Mercado'!$A$7:$I$300,2,FALSE),"")</f>
        <v/>
      </c>
      <c r="H201" s="166" t="str">
        <f>IFERROR($E201/VLOOKUP($F201,'Data Mercado'!$A$7:$I$300,3,FALSE),"")</f>
        <v/>
      </c>
      <c r="I201" s="166" t="str">
        <f>IFERROR($E201/VLOOKUP($F201,'Data Mercado'!$A$7:$I$300,4,FALSE),"")</f>
        <v/>
      </c>
      <c r="J201" s="166" t="str">
        <f>IFERROR($E201/VLOOKUP($F201,'Data Mercado'!$A$7:$I$300,5,FALSE),"")</f>
        <v/>
      </c>
      <c r="K201" s="166" t="str">
        <f>IFERROR($E201/VLOOKUP($F201,'Data Mercado'!$A$7:$I$300,6,FALSE),"")</f>
        <v/>
      </c>
    </row>
    <row r="202" spans="1:11" s="162" customFormat="1" ht="19" customHeight="1">
      <c r="A202" s="163"/>
      <c r="B202" s="165"/>
      <c r="C202" s="143"/>
      <c r="D202" s="143"/>
      <c r="E202" s="196"/>
      <c r="F202" s="159"/>
      <c r="G202" s="166" t="str">
        <f>IFERROR($E202/VLOOKUP($F202,'Data Mercado'!$A$7:$I$300,2,FALSE),"")</f>
        <v/>
      </c>
      <c r="H202" s="166" t="str">
        <f>IFERROR($E202/VLOOKUP($F202,'Data Mercado'!$A$7:$I$300,3,FALSE),"")</f>
        <v/>
      </c>
      <c r="I202" s="166" t="str">
        <f>IFERROR($E202/VLOOKUP($F202,'Data Mercado'!$A$7:$I$300,4,FALSE),"")</f>
        <v/>
      </c>
      <c r="J202" s="166" t="str">
        <f>IFERROR($E202/VLOOKUP($F202,'Data Mercado'!$A$7:$I$300,5,FALSE),"")</f>
        <v/>
      </c>
      <c r="K202" s="166" t="str">
        <f>IFERROR($E202/VLOOKUP($F202,'Data Mercado'!$A$7:$I$300,6,FALSE),"")</f>
        <v/>
      </c>
    </row>
    <row r="203" spans="1:11" s="162" customFormat="1" ht="19" customHeight="1">
      <c r="A203" s="163"/>
      <c r="B203" s="165"/>
      <c r="C203" s="143"/>
      <c r="D203" s="143"/>
      <c r="E203" s="196"/>
      <c r="F203" s="159"/>
      <c r="G203" s="166" t="str">
        <f>IFERROR($E203/VLOOKUP($F203,'Data Mercado'!$A$7:$I$300,2,FALSE),"")</f>
        <v/>
      </c>
      <c r="H203" s="166" t="str">
        <f>IFERROR($E203/VLOOKUP($F203,'Data Mercado'!$A$7:$I$300,3,FALSE),"")</f>
        <v/>
      </c>
      <c r="I203" s="166" t="str">
        <f>IFERROR($E203/VLOOKUP($F203,'Data Mercado'!$A$7:$I$300,4,FALSE),"")</f>
        <v/>
      </c>
      <c r="J203" s="166" t="str">
        <f>IFERROR($E203/VLOOKUP($F203,'Data Mercado'!$A$7:$I$300,5,FALSE),"")</f>
        <v/>
      </c>
      <c r="K203" s="166" t="str">
        <f>IFERROR($E203/VLOOKUP($F203,'Data Mercado'!$A$7:$I$300,6,FALSE),"")</f>
        <v/>
      </c>
    </row>
    <row r="204" spans="1:11" s="162" customFormat="1" ht="19" customHeight="1">
      <c r="A204" s="163"/>
      <c r="B204" s="165"/>
      <c r="C204" s="143"/>
      <c r="D204" s="143"/>
      <c r="E204" s="196"/>
      <c r="F204" s="159"/>
      <c r="G204" s="166" t="str">
        <f>IFERROR($E204/VLOOKUP($F204,'Data Mercado'!$A$7:$I$300,2,FALSE),"")</f>
        <v/>
      </c>
      <c r="H204" s="166" t="str">
        <f>IFERROR($E204/VLOOKUP($F204,'Data Mercado'!$A$7:$I$300,3,FALSE),"")</f>
        <v/>
      </c>
      <c r="I204" s="166" t="str">
        <f>IFERROR($E204/VLOOKUP($F204,'Data Mercado'!$A$7:$I$300,4,FALSE),"")</f>
        <v/>
      </c>
      <c r="J204" s="166" t="str">
        <f>IFERROR($E204/VLOOKUP($F204,'Data Mercado'!$A$7:$I$300,5,FALSE),"")</f>
        <v/>
      </c>
      <c r="K204" s="166" t="str">
        <f>IFERROR($E204/VLOOKUP($F204,'Data Mercado'!$A$7:$I$300,6,FALSE),"")</f>
        <v/>
      </c>
    </row>
    <row r="205" spans="1:11" s="162" customFormat="1" ht="19" customHeight="1">
      <c r="A205" s="163"/>
      <c r="B205" s="165"/>
      <c r="C205" s="143"/>
      <c r="D205" s="143"/>
      <c r="E205" s="196"/>
      <c r="F205" s="159"/>
      <c r="G205" s="166" t="str">
        <f>IFERROR($E205/VLOOKUP($F205,'Data Mercado'!$A$7:$I$300,2,FALSE),"")</f>
        <v/>
      </c>
      <c r="H205" s="166" t="str">
        <f>IFERROR($E205/VLOOKUP($F205,'Data Mercado'!$A$7:$I$300,3,FALSE),"")</f>
        <v/>
      </c>
      <c r="I205" s="166" t="str">
        <f>IFERROR($E205/VLOOKUP($F205,'Data Mercado'!$A$7:$I$300,4,FALSE),"")</f>
        <v/>
      </c>
      <c r="J205" s="166" t="str">
        <f>IFERROR($E205/VLOOKUP($F205,'Data Mercado'!$A$7:$I$300,5,FALSE),"")</f>
        <v/>
      </c>
      <c r="K205" s="166" t="str">
        <f>IFERROR($E205/VLOOKUP($F205,'Data Mercado'!$A$7:$I$300,6,FALSE),"")</f>
        <v/>
      </c>
    </row>
    <row r="206" spans="1:11" s="162" customFormat="1" ht="19" customHeight="1">
      <c r="A206" s="163"/>
      <c r="B206" s="165"/>
      <c r="C206" s="143"/>
      <c r="D206" s="143"/>
      <c r="E206" s="196"/>
      <c r="F206" s="159"/>
      <c r="G206" s="166" t="str">
        <f>IFERROR($E206/VLOOKUP($F206,'Data Mercado'!$A$7:$I$300,2,FALSE),"")</f>
        <v/>
      </c>
      <c r="H206" s="166" t="str">
        <f>IFERROR($E206/VLOOKUP($F206,'Data Mercado'!$A$7:$I$300,3,FALSE),"")</f>
        <v/>
      </c>
      <c r="I206" s="166" t="str">
        <f>IFERROR($E206/VLOOKUP($F206,'Data Mercado'!$A$7:$I$300,4,FALSE),"")</f>
        <v/>
      </c>
      <c r="J206" s="166" t="str">
        <f>IFERROR($E206/VLOOKUP($F206,'Data Mercado'!$A$7:$I$300,5,FALSE),"")</f>
        <v/>
      </c>
      <c r="K206" s="166" t="str">
        <f>IFERROR($E206/VLOOKUP($F206,'Data Mercado'!$A$7:$I$300,6,FALSE),"")</f>
        <v/>
      </c>
    </row>
    <row r="207" spans="1:11" s="162" customFormat="1" ht="19" customHeight="1">
      <c r="A207" s="163"/>
      <c r="B207" s="165"/>
      <c r="C207" s="143"/>
      <c r="D207" s="143"/>
      <c r="E207" s="196"/>
      <c r="F207" s="159"/>
      <c r="G207" s="166" t="str">
        <f>IFERROR($E207/VLOOKUP($F207,'Data Mercado'!$A$7:$I$300,2,FALSE),"")</f>
        <v/>
      </c>
      <c r="H207" s="166" t="str">
        <f>IFERROR($E207/VLOOKUP($F207,'Data Mercado'!$A$7:$I$300,3,FALSE),"")</f>
        <v/>
      </c>
      <c r="I207" s="166" t="str">
        <f>IFERROR($E207/VLOOKUP($F207,'Data Mercado'!$A$7:$I$300,4,FALSE),"")</f>
        <v/>
      </c>
      <c r="J207" s="166" t="str">
        <f>IFERROR($E207/VLOOKUP($F207,'Data Mercado'!$A$7:$I$300,5,FALSE),"")</f>
        <v/>
      </c>
      <c r="K207" s="166" t="str">
        <f>IFERROR($E207/VLOOKUP($F207,'Data Mercado'!$A$7:$I$300,6,FALSE),"")</f>
        <v/>
      </c>
    </row>
    <row r="208" spans="1:11" s="162" customFormat="1" ht="19" customHeight="1">
      <c r="A208" s="163"/>
      <c r="B208" s="165"/>
      <c r="C208" s="143"/>
      <c r="D208" s="143"/>
      <c r="E208" s="196"/>
      <c r="F208" s="159"/>
      <c r="G208" s="166" t="str">
        <f>IFERROR($E208/VLOOKUP($F208,'Data Mercado'!$A$7:$I$300,2,FALSE),"")</f>
        <v/>
      </c>
      <c r="H208" s="166" t="str">
        <f>IFERROR($E208/VLOOKUP($F208,'Data Mercado'!$A$7:$I$300,3,FALSE),"")</f>
        <v/>
      </c>
      <c r="I208" s="166" t="str">
        <f>IFERROR($E208/VLOOKUP($F208,'Data Mercado'!$A$7:$I$300,4,FALSE),"")</f>
        <v/>
      </c>
      <c r="J208" s="166" t="str">
        <f>IFERROR($E208/VLOOKUP($F208,'Data Mercado'!$A$7:$I$300,5,FALSE),"")</f>
        <v/>
      </c>
      <c r="K208" s="166" t="str">
        <f>IFERROR($E208/VLOOKUP($F208,'Data Mercado'!$A$7:$I$300,6,FALSE),"")</f>
        <v/>
      </c>
    </row>
    <row r="209" spans="1:11" s="162" customFormat="1" ht="19" customHeight="1">
      <c r="A209" s="163"/>
      <c r="B209" s="165"/>
      <c r="C209" s="143"/>
      <c r="D209" s="143"/>
      <c r="E209" s="196"/>
      <c r="F209" s="159"/>
      <c r="G209" s="166" t="str">
        <f>IFERROR($E209/VLOOKUP($F209,'Data Mercado'!$A$7:$I$300,2,FALSE),"")</f>
        <v/>
      </c>
      <c r="H209" s="166" t="str">
        <f>IFERROR($E209/VLOOKUP($F209,'Data Mercado'!$A$7:$I$300,3,FALSE),"")</f>
        <v/>
      </c>
      <c r="I209" s="166" t="str">
        <f>IFERROR($E209/VLOOKUP($F209,'Data Mercado'!$A$7:$I$300,4,FALSE),"")</f>
        <v/>
      </c>
      <c r="J209" s="166" t="str">
        <f>IFERROR($E209/VLOOKUP($F209,'Data Mercado'!$A$7:$I$300,5,FALSE),"")</f>
        <v/>
      </c>
      <c r="K209" s="166" t="str">
        <f>IFERROR($E209/VLOOKUP($F209,'Data Mercado'!$A$7:$I$300,6,FALSE),"")</f>
        <v/>
      </c>
    </row>
    <row r="210" spans="1:11" s="162" customFormat="1" ht="19" customHeight="1">
      <c r="A210" s="163"/>
      <c r="B210" s="165"/>
      <c r="C210" s="143"/>
      <c r="D210" s="143"/>
      <c r="E210" s="196"/>
      <c r="F210" s="159"/>
      <c r="G210" s="166" t="str">
        <f>IFERROR($E210/VLOOKUP($F210,'Data Mercado'!$A$7:$I$300,2,FALSE),"")</f>
        <v/>
      </c>
      <c r="H210" s="166" t="str">
        <f>IFERROR($E210/VLOOKUP($F210,'Data Mercado'!$A$7:$I$300,3,FALSE),"")</f>
        <v/>
      </c>
      <c r="I210" s="166" t="str">
        <f>IFERROR($E210/VLOOKUP($F210,'Data Mercado'!$A$7:$I$300,4,FALSE),"")</f>
        <v/>
      </c>
      <c r="J210" s="166" t="str">
        <f>IFERROR($E210/VLOOKUP($F210,'Data Mercado'!$A$7:$I$300,5,FALSE),"")</f>
        <v/>
      </c>
      <c r="K210" s="166" t="str">
        <f>IFERROR($E210/VLOOKUP($F210,'Data Mercado'!$A$7:$I$300,6,FALSE),"")</f>
        <v/>
      </c>
    </row>
    <row r="211" spans="1:11" s="162" customFormat="1" ht="19" customHeight="1">
      <c r="A211" s="163"/>
      <c r="B211" s="165"/>
      <c r="C211" s="143"/>
      <c r="D211" s="143"/>
      <c r="E211" s="196"/>
      <c r="F211" s="159"/>
      <c r="G211" s="166" t="str">
        <f>IFERROR($E211/VLOOKUP($F211,'Data Mercado'!$A$7:$I$300,2,FALSE),"")</f>
        <v/>
      </c>
      <c r="H211" s="166" t="str">
        <f>IFERROR($E211/VLOOKUP($F211,'Data Mercado'!$A$7:$I$300,3,FALSE),"")</f>
        <v/>
      </c>
      <c r="I211" s="166" t="str">
        <f>IFERROR($E211/VLOOKUP($F211,'Data Mercado'!$A$7:$I$300,4,FALSE),"")</f>
        <v/>
      </c>
      <c r="J211" s="166" t="str">
        <f>IFERROR($E211/VLOOKUP($F211,'Data Mercado'!$A$7:$I$300,5,FALSE),"")</f>
        <v/>
      </c>
      <c r="K211" s="166" t="str">
        <f>IFERROR($E211/VLOOKUP($F211,'Data Mercado'!$A$7:$I$300,6,FALSE),"")</f>
        <v/>
      </c>
    </row>
    <row r="212" spans="1:11" s="162" customFormat="1" ht="19" customHeight="1">
      <c r="A212" s="163"/>
      <c r="B212" s="165"/>
      <c r="C212" s="143"/>
      <c r="D212" s="143"/>
      <c r="E212" s="196"/>
      <c r="F212" s="159"/>
      <c r="G212" s="166" t="str">
        <f>IFERROR($E212/VLOOKUP($F212,'Data Mercado'!$A$7:$I$300,2,FALSE),"")</f>
        <v/>
      </c>
      <c r="H212" s="166" t="str">
        <f>IFERROR($E212/VLOOKUP($F212,'Data Mercado'!$A$7:$I$300,3,FALSE),"")</f>
        <v/>
      </c>
      <c r="I212" s="166" t="str">
        <f>IFERROR($E212/VLOOKUP($F212,'Data Mercado'!$A$7:$I$300,4,FALSE),"")</f>
        <v/>
      </c>
      <c r="J212" s="166" t="str">
        <f>IFERROR($E212/VLOOKUP($F212,'Data Mercado'!$A$7:$I$300,5,FALSE),"")</f>
        <v/>
      </c>
      <c r="K212" s="166" t="str">
        <f>IFERROR($E212/VLOOKUP($F212,'Data Mercado'!$A$7:$I$300,6,FALSE),"")</f>
        <v/>
      </c>
    </row>
    <row r="213" spans="1:11" s="162" customFormat="1" ht="19" customHeight="1">
      <c r="A213" s="163"/>
      <c r="B213" s="165"/>
      <c r="C213" s="143"/>
      <c r="D213" s="143"/>
      <c r="E213" s="196"/>
      <c r="F213" s="159"/>
      <c r="G213" s="166" t="str">
        <f>IFERROR($E213/VLOOKUP($F213,'Data Mercado'!$A$7:$I$300,2,FALSE),"")</f>
        <v/>
      </c>
      <c r="H213" s="166" t="str">
        <f>IFERROR($E213/VLOOKUP($F213,'Data Mercado'!$A$7:$I$300,3,FALSE),"")</f>
        <v/>
      </c>
      <c r="I213" s="166" t="str">
        <f>IFERROR($E213/VLOOKUP($F213,'Data Mercado'!$A$7:$I$300,4,FALSE),"")</f>
        <v/>
      </c>
      <c r="J213" s="166" t="str">
        <f>IFERROR($E213/VLOOKUP($F213,'Data Mercado'!$A$7:$I$300,5,FALSE),"")</f>
        <v/>
      </c>
      <c r="K213" s="166" t="str">
        <f>IFERROR($E213/VLOOKUP($F213,'Data Mercado'!$A$7:$I$300,6,FALSE),"")</f>
        <v/>
      </c>
    </row>
    <row r="214" spans="1:11" s="162" customFormat="1" ht="19" customHeight="1">
      <c r="A214" s="163"/>
      <c r="B214" s="165"/>
      <c r="C214" s="143"/>
      <c r="D214" s="143"/>
      <c r="E214" s="196"/>
      <c r="F214" s="159"/>
      <c r="G214" s="166" t="str">
        <f>IFERROR($E214/VLOOKUP($F214,'Data Mercado'!$A$7:$I$300,2,FALSE),"")</f>
        <v/>
      </c>
      <c r="H214" s="166" t="str">
        <f>IFERROR($E214/VLOOKUP($F214,'Data Mercado'!$A$7:$I$300,3,FALSE),"")</f>
        <v/>
      </c>
      <c r="I214" s="166" t="str">
        <f>IFERROR($E214/VLOOKUP($F214,'Data Mercado'!$A$7:$I$300,4,FALSE),"")</f>
        <v/>
      </c>
      <c r="J214" s="166" t="str">
        <f>IFERROR($E214/VLOOKUP($F214,'Data Mercado'!$A$7:$I$300,5,FALSE),"")</f>
        <v/>
      </c>
      <c r="K214" s="166" t="str">
        <f>IFERROR($E214/VLOOKUP($F214,'Data Mercado'!$A$7:$I$300,6,FALSE),"")</f>
        <v/>
      </c>
    </row>
    <row r="215" spans="1:11" s="162" customFormat="1" ht="19" customHeight="1">
      <c r="A215" s="163"/>
      <c r="B215" s="165"/>
      <c r="C215" s="143"/>
      <c r="D215" s="143"/>
      <c r="E215" s="196"/>
      <c r="F215" s="159"/>
      <c r="G215" s="166" t="str">
        <f>IFERROR($E215/VLOOKUP($F215,'Data Mercado'!$A$7:$I$300,2,FALSE),"")</f>
        <v/>
      </c>
      <c r="H215" s="166" t="str">
        <f>IFERROR($E215/VLOOKUP($F215,'Data Mercado'!$A$7:$I$300,3,FALSE),"")</f>
        <v/>
      </c>
      <c r="I215" s="166" t="str">
        <f>IFERROR($E215/VLOOKUP($F215,'Data Mercado'!$A$7:$I$300,4,FALSE),"")</f>
        <v/>
      </c>
      <c r="J215" s="166" t="str">
        <f>IFERROR($E215/VLOOKUP($F215,'Data Mercado'!$A$7:$I$300,5,FALSE),"")</f>
        <v/>
      </c>
      <c r="K215" s="166" t="str">
        <f>IFERROR($E215/VLOOKUP($F215,'Data Mercado'!$A$7:$I$300,6,FALSE),"")</f>
        <v/>
      </c>
    </row>
    <row r="216" spans="1:11" s="162" customFormat="1" ht="19" customHeight="1">
      <c r="A216" s="163"/>
      <c r="B216" s="165"/>
      <c r="C216" s="143"/>
      <c r="D216" s="143"/>
      <c r="E216" s="196"/>
      <c r="F216" s="159"/>
      <c r="G216" s="166" t="str">
        <f>IFERROR($E216/VLOOKUP($F216,'Data Mercado'!$A$7:$I$300,2,FALSE),"")</f>
        <v/>
      </c>
      <c r="H216" s="166" t="str">
        <f>IFERROR($E216/VLOOKUP($F216,'Data Mercado'!$A$7:$I$300,3,FALSE),"")</f>
        <v/>
      </c>
      <c r="I216" s="166" t="str">
        <f>IFERROR($E216/VLOOKUP($F216,'Data Mercado'!$A$7:$I$300,4,FALSE),"")</f>
        <v/>
      </c>
      <c r="J216" s="166" t="str">
        <f>IFERROR($E216/VLOOKUP($F216,'Data Mercado'!$A$7:$I$300,5,FALSE),"")</f>
        <v/>
      </c>
      <c r="K216" s="166" t="str">
        <f>IFERROR($E216/VLOOKUP($F216,'Data Mercado'!$A$7:$I$300,6,FALSE),"")</f>
        <v/>
      </c>
    </row>
    <row r="217" spans="1:11" s="162" customFormat="1" ht="19" customHeight="1">
      <c r="A217" s="163"/>
      <c r="B217" s="165"/>
      <c r="C217" s="143"/>
      <c r="D217" s="143"/>
      <c r="E217" s="196"/>
      <c r="F217" s="159"/>
      <c r="G217" s="166" t="str">
        <f>IFERROR($E217/VLOOKUP($F217,'Data Mercado'!$A$7:$I$300,2,FALSE),"")</f>
        <v/>
      </c>
      <c r="H217" s="166" t="str">
        <f>IFERROR($E217/VLOOKUP($F217,'Data Mercado'!$A$7:$I$300,3,FALSE),"")</f>
        <v/>
      </c>
      <c r="I217" s="166" t="str">
        <f>IFERROR($E217/VLOOKUP($F217,'Data Mercado'!$A$7:$I$300,4,FALSE),"")</f>
        <v/>
      </c>
      <c r="J217" s="166" t="str">
        <f>IFERROR($E217/VLOOKUP($F217,'Data Mercado'!$A$7:$I$300,5,FALSE),"")</f>
        <v/>
      </c>
      <c r="K217" s="166" t="str">
        <f>IFERROR($E217/VLOOKUP($F217,'Data Mercado'!$A$7:$I$300,6,FALSE),"")</f>
        <v/>
      </c>
    </row>
    <row r="218" spans="1:11" s="162" customFormat="1" ht="19" customHeight="1">
      <c r="A218" s="163"/>
      <c r="B218" s="165"/>
      <c r="C218" s="143"/>
      <c r="D218" s="143"/>
      <c r="E218" s="196"/>
      <c r="F218" s="159"/>
      <c r="G218" s="166" t="str">
        <f>IFERROR($E218/VLOOKUP($F218,'Data Mercado'!$A$7:$I$300,2,FALSE),"")</f>
        <v/>
      </c>
      <c r="H218" s="166" t="str">
        <f>IFERROR($E218/VLOOKUP($F218,'Data Mercado'!$A$7:$I$300,3,FALSE),"")</f>
        <v/>
      </c>
      <c r="I218" s="166" t="str">
        <f>IFERROR($E218/VLOOKUP($F218,'Data Mercado'!$A$7:$I$300,4,FALSE),"")</f>
        <v/>
      </c>
      <c r="J218" s="166" t="str">
        <f>IFERROR($E218/VLOOKUP($F218,'Data Mercado'!$A$7:$I$300,5,FALSE),"")</f>
        <v/>
      </c>
      <c r="K218" s="166" t="str">
        <f>IFERROR($E218/VLOOKUP($F218,'Data Mercado'!$A$7:$I$300,6,FALSE),"")</f>
        <v/>
      </c>
    </row>
    <row r="219" spans="1:11" s="162" customFormat="1" ht="19" customHeight="1">
      <c r="A219" s="163"/>
      <c r="B219" s="165"/>
      <c r="C219" s="143"/>
      <c r="D219" s="143"/>
      <c r="E219" s="196"/>
      <c r="F219" s="159"/>
      <c r="G219" s="166" t="str">
        <f>IFERROR($E219/VLOOKUP($F219,'Data Mercado'!$A$7:$I$300,2,FALSE),"")</f>
        <v/>
      </c>
      <c r="H219" s="166" t="str">
        <f>IFERROR($E219/VLOOKUP($F219,'Data Mercado'!$A$7:$I$300,3,FALSE),"")</f>
        <v/>
      </c>
      <c r="I219" s="166" t="str">
        <f>IFERROR($E219/VLOOKUP($F219,'Data Mercado'!$A$7:$I$300,4,FALSE),"")</f>
        <v/>
      </c>
      <c r="J219" s="166" t="str">
        <f>IFERROR($E219/VLOOKUP($F219,'Data Mercado'!$A$7:$I$300,5,FALSE),"")</f>
        <v/>
      </c>
      <c r="K219" s="166" t="str">
        <f>IFERROR($E219/VLOOKUP($F219,'Data Mercado'!$A$7:$I$300,6,FALSE),"")</f>
        <v/>
      </c>
    </row>
    <row r="220" spans="1:11" s="162" customFormat="1" ht="19" customHeight="1">
      <c r="A220" s="163"/>
      <c r="B220" s="165"/>
      <c r="C220" s="143"/>
      <c r="D220" s="143"/>
      <c r="E220" s="196"/>
      <c r="F220" s="159"/>
      <c r="G220" s="166" t="str">
        <f>IFERROR($E220/VLOOKUP($F220,'Data Mercado'!$A$7:$I$300,2,FALSE),"")</f>
        <v/>
      </c>
      <c r="H220" s="166" t="str">
        <f>IFERROR($E220/VLOOKUP($F220,'Data Mercado'!$A$7:$I$300,3,FALSE),"")</f>
        <v/>
      </c>
      <c r="I220" s="166" t="str">
        <f>IFERROR($E220/VLOOKUP($F220,'Data Mercado'!$A$7:$I$300,4,FALSE),"")</f>
        <v/>
      </c>
      <c r="J220" s="166" t="str">
        <f>IFERROR($E220/VLOOKUP($F220,'Data Mercado'!$A$7:$I$300,5,FALSE),"")</f>
        <v/>
      </c>
      <c r="K220" s="166" t="str">
        <f>IFERROR($E220/VLOOKUP($F220,'Data Mercado'!$A$7:$I$300,6,FALSE),"")</f>
        <v/>
      </c>
    </row>
    <row r="221" spans="1:11" s="162" customFormat="1" ht="19" customHeight="1">
      <c r="A221" s="163"/>
      <c r="B221" s="165"/>
      <c r="C221" s="143"/>
      <c r="D221" s="143"/>
      <c r="E221" s="196"/>
      <c r="F221" s="159"/>
      <c r="G221" s="166" t="str">
        <f>IFERROR($E221/VLOOKUP($F221,'Data Mercado'!$A$7:$I$300,2,FALSE),"")</f>
        <v/>
      </c>
      <c r="H221" s="166" t="str">
        <f>IFERROR($E221/VLOOKUP($F221,'Data Mercado'!$A$7:$I$300,3,FALSE),"")</f>
        <v/>
      </c>
      <c r="I221" s="166" t="str">
        <f>IFERROR($E221/VLOOKUP($F221,'Data Mercado'!$A$7:$I$300,4,FALSE),"")</f>
        <v/>
      </c>
      <c r="J221" s="166" t="str">
        <f>IFERROR($E221/VLOOKUP($F221,'Data Mercado'!$A$7:$I$300,5,FALSE),"")</f>
        <v/>
      </c>
      <c r="K221" s="166" t="str">
        <f>IFERROR($E221/VLOOKUP($F221,'Data Mercado'!$A$7:$I$300,6,FALSE),"")</f>
        <v/>
      </c>
    </row>
    <row r="222" spans="1:11" s="162" customFormat="1" ht="19" customHeight="1">
      <c r="A222" s="163"/>
      <c r="B222" s="165"/>
      <c r="C222" s="143"/>
      <c r="D222" s="143"/>
      <c r="E222" s="196"/>
      <c r="F222" s="159"/>
      <c r="G222" s="166" t="str">
        <f>IFERROR($E222/VLOOKUP($F222,'Data Mercado'!$A$7:$I$300,2,FALSE),"")</f>
        <v/>
      </c>
      <c r="H222" s="166" t="str">
        <f>IFERROR($E222/VLOOKUP($F222,'Data Mercado'!$A$7:$I$300,3,FALSE),"")</f>
        <v/>
      </c>
      <c r="I222" s="166" t="str">
        <f>IFERROR($E222/VLOOKUP($F222,'Data Mercado'!$A$7:$I$300,4,FALSE),"")</f>
        <v/>
      </c>
      <c r="J222" s="166" t="str">
        <f>IFERROR($E222/VLOOKUP($F222,'Data Mercado'!$A$7:$I$300,5,FALSE),"")</f>
        <v/>
      </c>
      <c r="K222" s="166" t="str">
        <f>IFERROR($E222/VLOOKUP($F222,'Data Mercado'!$A$7:$I$300,6,FALSE),"")</f>
        <v/>
      </c>
    </row>
    <row r="223" spans="1:11" s="162" customFormat="1" ht="19" customHeight="1">
      <c r="A223" s="163"/>
      <c r="B223" s="165"/>
      <c r="C223" s="143"/>
      <c r="D223" s="143"/>
      <c r="E223" s="196"/>
      <c r="F223" s="159"/>
      <c r="G223" s="166" t="str">
        <f>IFERROR($E223/VLOOKUP($F223,'Data Mercado'!$A$7:$I$300,2,FALSE),"")</f>
        <v/>
      </c>
      <c r="H223" s="166" t="str">
        <f>IFERROR($E223/VLOOKUP($F223,'Data Mercado'!$A$7:$I$300,3,FALSE),"")</f>
        <v/>
      </c>
      <c r="I223" s="166" t="str">
        <f>IFERROR($E223/VLOOKUP($F223,'Data Mercado'!$A$7:$I$300,4,FALSE),"")</f>
        <v/>
      </c>
      <c r="J223" s="166" t="str">
        <f>IFERROR($E223/VLOOKUP($F223,'Data Mercado'!$A$7:$I$300,5,FALSE),"")</f>
        <v/>
      </c>
      <c r="K223" s="166" t="str">
        <f>IFERROR($E223/VLOOKUP($F223,'Data Mercado'!$A$7:$I$300,6,FALSE),"")</f>
        <v/>
      </c>
    </row>
    <row r="224" spans="1:11" s="162" customFormat="1" ht="19" customHeight="1">
      <c r="A224" s="163"/>
      <c r="B224" s="165"/>
      <c r="C224" s="143"/>
      <c r="D224" s="143"/>
      <c r="E224" s="196"/>
      <c r="F224" s="159"/>
      <c r="G224" s="166" t="str">
        <f>IFERROR($E224/VLOOKUP($F224,'Data Mercado'!$A$7:$I$300,2,FALSE),"")</f>
        <v/>
      </c>
      <c r="H224" s="166" t="str">
        <f>IFERROR($E224/VLOOKUP($F224,'Data Mercado'!$A$7:$I$300,3,FALSE),"")</f>
        <v/>
      </c>
      <c r="I224" s="166" t="str">
        <f>IFERROR($E224/VLOOKUP($F224,'Data Mercado'!$A$7:$I$300,4,FALSE),"")</f>
        <v/>
      </c>
      <c r="J224" s="166" t="str">
        <f>IFERROR($E224/VLOOKUP($F224,'Data Mercado'!$A$7:$I$300,5,FALSE),"")</f>
        <v/>
      </c>
      <c r="K224" s="166" t="str">
        <f>IFERROR($E224/VLOOKUP($F224,'Data Mercado'!$A$7:$I$300,6,FALSE),"")</f>
        <v/>
      </c>
    </row>
    <row r="225" spans="1:11" s="162" customFormat="1" ht="19" customHeight="1">
      <c r="A225" s="163"/>
      <c r="B225" s="165"/>
      <c r="C225" s="143"/>
      <c r="D225" s="143"/>
      <c r="E225" s="196"/>
      <c r="F225" s="159"/>
      <c r="G225" s="166" t="str">
        <f>IFERROR($E225/VLOOKUP($F225,'Data Mercado'!$A$7:$I$300,2,FALSE),"")</f>
        <v/>
      </c>
      <c r="H225" s="166" t="str">
        <f>IFERROR($E225/VLOOKUP($F225,'Data Mercado'!$A$7:$I$300,3,FALSE),"")</f>
        <v/>
      </c>
      <c r="I225" s="166" t="str">
        <f>IFERROR($E225/VLOOKUP($F225,'Data Mercado'!$A$7:$I$300,4,FALSE),"")</f>
        <v/>
      </c>
      <c r="J225" s="166" t="str">
        <f>IFERROR($E225/VLOOKUP($F225,'Data Mercado'!$A$7:$I$300,5,FALSE),"")</f>
        <v/>
      </c>
      <c r="K225" s="166" t="str">
        <f>IFERROR($E225/VLOOKUP($F225,'Data Mercado'!$A$7:$I$300,6,FALSE),"")</f>
        <v/>
      </c>
    </row>
    <row r="226" spans="1:11" s="162" customFormat="1" ht="19" customHeight="1">
      <c r="A226" s="163"/>
      <c r="B226" s="165"/>
      <c r="C226" s="143"/>
      <c r="D226" s="143"/>
      <c r="E226" s="196"/>
      <c r="F226" s="159"/>
      <c r="G226" s="166" t="str">
        <f>IFERROR($E226/VLOOKUP($F226,'Data Mercado'!$A$7:$I$300,2,FALSE),"")</f>
        <v/>
      </c>
      <c r="H226" s="166" t="str">
        <f>IFERROR($E226/VLOOKUP($F226,'Data Mercado'!$A$7:$I$300,3,FALSE),"")</f>
        <v/>
      </c>
      <c r="I226" s="166" t="str">
        <f>IFERROR($E226/VLOOKUP($F226,'Data Mercado'!$A$7:$I$300,4,FALSE),"")</f>
        <v/>
      </c>
      <c r="J226" s="166" t="str">
        <f>IFERROR($E226/VLOOKUP($F226,'Data Mercado'!$A$7:$I$300,5,FALSE),"")</f>
        <v/>
      </c>
      <c r="K226" s="166" t="str">
        <f>IFERROR($E226/VLOOKUP($F226,'Data Mercado'!$A$7:$I$300,6,FALSE),"")</f>
        <v/>
      </c>
    </row>
    <row r="227" spans="1:11" s="162" customFormat="1" ht="19" customHeight="1">
      <c r="A227" s="163"/>
      <c r="B227" s="165"/>
      <c r="C227" s="143"/>
      <c r="D227" s="143"/>
      <c r="E227" s="196"/>
      <c r="F227" s="159"/>
      <c r="G227" s="166" t="str">
        <f>IFERROR($E227/VLOOKUP($F227,'Data Mercado'!$A$7:$I$300,2,FALSE),"")</f>
        <v/>
      </c>
      <c r="H227" s="166" t="str">
        <f>IFERROR($E227/VLOOKUP($F227,'Data Mercado'!$A$7:$I$300,3,FALSE),"")</f>
        <v/>
      </c>
      <c r="I227" s="166" t="str">
        <f>IFERROR($E227/VLOOKUP($F227,'Data Mercado'!$A$7:$I$300,4,FALSE),"")</f>
        <v/>
      </c>
      <c r="J227" s="166" t="str">
        <f>IFERROR($E227/VLOOKUP($F227,'Data Mercado'!$A$7:$I$300,5,FALSE),"")</f>
        <v/>
      </c>
      <c r="K227" s="166" t="str">
        <f>IFERROR($E227/VLOOKUP($F227,'Data Mercado'!$A$7:$I$300,6,FALSE),"")</f>
        <v/>
      </c>
    </row>
    <row r="228" spans="1:11" s="162" customFormat="1" ht="19" customHeight="1">
      <c r="A228" s="163"/>
      <c r="B228" s="165"/>
      <c r="C228" s="143"/>
      <c r="D228" s="143"/>
      <c r="E228" s="196"/>
      <c r="F228" s="159"/>
      <c r="G228" s="166" t="str">
        <f>IFERROR($E228/VLOOKUP($F228,'Data Mercado'!$A$7:$I$300,2,FALSE),"")</f>
        <v/>
      </c>
      <c r="H228" s="166" t="str">
        <f>IFERROR($E228/VLOOKUP($F228,'Data Mercado'!$A$7:$I$300,3,FALSE),"")</f>
        <v/>
      </c>
      <c r="I228" s="166" t="str">
        <f>IFERROR($E228/VLOOKUP($F228,'Data Mercado'!$A$7:$I$300,4,FALSE),"")</f>
        <v/>
      </c>
      <c r="J228" s="166" t="str">
        <f>IFERROR($E228/VLOOKUP($F228,'Data Mercado'!$A$7:$I$300,5,FALSE),"")</f>
        <v/>
      </c>
      <c r="K228" s="166" t="str">
        <f>IFERROR($E228/VLOOKUP($F228,'Data Mercado'!$A$7:$I$300,6,FALSE),"")</f>
        <v/>
      </c>
    </row>
    <row r="229" spans="1:11" s="162" customFormat="1" ht="19" customHeight="1">
      <c r="A229" s="163"/>
      <c r="B229" s="165"/>
      <c r="C229" s="143"/>
      <c r="D229" s="143"/>
      <c r="E229" s="196"/>
      <c r="F229" s="159"/>
      <c r="G229" s="166" t="str">
        <f>IFERROR($E229/VLOOKUP($F229,'Data Mercado'!$A$7:$I$300,2,FALSE),"")</f>
        <v/>
      </c>
      <c r="H229" s="166" t="str">
        <f>IFERROR($E229/VLOOKUP($F229,'Data Mercado'!$A$7:$I$300,3,FALSE),"")</f>
        <v/>
      </c>
      <c r="I229" s="166" t="str">
        <f>IFERROR($E229/VLOOKUP($F229,'Data Mercado'!$A$7:$I$300,4,FALSE),"")</f>
        <v/>
      </c>
      <c r="J229" s="166" t="str">
        <f>IFERROR($E229/VLOOKUP($F229,'Data Mercado'!$A$7:$I$300,5,FALSE),"")</f>
        <v/>
      </c>
      <c r="K229" s="166" t="str">
        <f>IFERROR($E229/VLOOKUP($F229,'Data Mercado'!$A$7:$I$300,6,FALSE),"")</f>
        <v/>
      </c>
    </row>
    <row r="230" spans="1:11" s="162" customFormat="1" ht="19" customHeight="1">
      <c r="A230" s="163"/>
      <c r="B230" s="165"/>
      <c r="C230" s="143"/>
      <c r="D230" s="143"/>
      <c r="E230" s="196"/>
      <c r="F230" s="159"/>
      <c r="G230" s="166" t="str">
        <f>IFERROR($E230/VLOOKUP($F230,'Data Mercado'!$A$7:$I$300,2,FALSE),"")</f>
        <v/>
      </c>
      <c r="H230" s="166" t="str">
        <f>IFERROR($E230/VLOOKUP($F230,'Data Mercado'!$A$7:$I$300,3,FALSE),"")</f>
        <v/>
      </c>
      <c r="I230" s="166" t="str">
        <f>IFERROR($E230/VLOOKUP($F230,'Data Mercado'!$A$7:$I$300,4,FALSE),"")</f>
        <v/>
      </c>
      <c r="J230" s="166" t="str">
        <f>IFERROR($E230/VLOOKUP($F230,'Data Mercado'!$A$7:$I$300,5,FALSE),"")</f>
        <v/>
      </c>
      <c r="K230" s="166" t="str">
        <f>IFERROR($E230/VLOOKUP($F230,'Data Mercado'!$A$7:$I$300,6,FALSE),"")</f>
        <v/>
      </c>
    </row>
    <row r="231" spans="1:11" s="162" customFormat="1" ht="19" customHeight="1">
      <c r="A231" s="163"/>
      <c r="B231" s="165"/>
      <c r="C231" s="143"/>
      <c r="D231" s="143"/>
      <c r="E231" s="196"/>
      <c r="F231" s="159"/>
      <c r="G231" s="166" t="str">
        <f>IFERROR($E231/VLOOKUP($F231,'Data Mercado'!$A$7:$I$300,2,FALSE),"")</f>
        <v/>
      </c>
      <c r="H231" s="166" t="str">
        <f>IFERROR($E231/VLOOKUP($F231,'Data Mercado'!$A$7:$I$300,3,FALSE),"")</f>
        <v/>
      </c>
      <c r="I231" s="166" t="str">
        <f>IFERROR($E231/VLOOKUP($F231,'Data Mercado'!$A$7:$I$300,4,FALSE),"")</f>
        <v/>
      </c>
      <c r="J231" s="166" t="str">
        <f>IFERROR($E231/VLOOKUP($F231,'Data Mercado'!$A$7:$I$300,5,FALSE),"")</f>
        <v/>
      </c>
      <c r="K231" s="166" t="str">
        <f>IFERROR($E231/VLOOKUP($F231,'Data Mercado'!$A$7:$I$300,6,FALSE),"")</f>
        <v/>
      </c>
    </row>
    <row r="232" spans="1:11" s="162" customFormat="1" ht="19" customHeight="1">
      <c r="A232" s="163"/>
      <c r="B232" s="165"/>
      <c r="C232" s="143"/>
      <c r="D232" s="143"/>
      <c r="E232" s="196"/>
      <c r="F232" s="159"/>
      <c r="G232" s="166" t="str">
        <f>IFERROR($E232/VLOOKUP($F232,'Data Mercado'!$A$7:$I$300,2,FALSE),"")</f>
        <v/>
      </c>
      <c r="H232" s="166" t="str">
        <f>IFERROR($E232/VLOOKUP($F232,'Data Mercado'!$A$7:$I$300,3,FALSE),"")</f>
        <v/>
      </c>
      <c r="I232" s="166" t="str">
        <f>IFERROR($E232/VLOOKUP($F232,'Data Mercado'!$A$7:$I$300,4,FALSE),"")</f>
        <v/>
      </c>
      <c r="J232" s="166" t="str">
        <f>IFERROR($E232/VLOOKUP($F232,'Data Mercado'!$A$7:$I$300,5,FALSE),"")</f>
        <v/>
      </c>
      <c r="K232" s="166" t="str">
        <f>IFERROR($E232/VLOOKUP($F232,'Data Mercado'!$A$7:$I$300,6,FALSE),"")</f>
        <v/>
      </c>
    </row>
    <row r="233" spans="1:11" s="162" customFormat="1" ht="19" customHeight="1">
      <c r="A233" s="163"/>
      <c r="B233" s="165"/>
      <c r="C233" s="143"/>
      <c r="D233" s="143"/>
      <c r="E233" s="196"/>
      <c r="F233" s="159"/>
      <c r="G233" s="166" t="str">
        <f>IFERROR($E233/VLOOKUP($F233,'Data Mercado'!$A$7:$I$300,2,FALSE),"")</f>
        <v/>
      </c>
      <c r="H233" s="166" t="str">
        <f>IFERROR($E233/VLOOKUP($F233,'Data Mercado'!$A$7:$I$300,3,FALSE),"")</f>
        <v/>
      </c>
      <c r="I233" s="166" t="str">
        <f>IFERROR($E233/VLOOKUP($F233,'Data Mercado'!$A$7:$I$300,4,FALSE),"")</f>
        <v/>
      </c>
      <c r="J233" s="166" t="str">
        <f>IFERROR($E233/VLOOKUP($F233,'Data Mercado'!$A$7:$I$300,5,FALSE),"")</f>
        <v/>
      </c>
      <c r="K233" s="166" t="str">
        <f>IFERROR($E233/VLOOKUP($F233,'Data Mercado'!$A$7:$I$300,6,FALSE),"")</f>
        <v/>
      </c>
    </row>
    <row r="234" spans="1:11" s="162" customFormat="1" ht="19" customHeight="1">
      <c r="A234" s="163"/>
      <c r="B234" s="165"/>
      <c r="C234" s="143"/>
      <c r="D234" s="143"/>
      <c r="E234" s="196"/>
      <c r="F234" s="159"/>
      <c r="G234" s="166" t="str">
        <f>IFERROR($E234/VLOOKUP($F234,'Data Mercado'!$A$7:$I$300,2,FALSE),"")</f>
        <v/>
      </c>
      <c r="H234" s="166" t="str">
        <f>IFERROR($E234/VLOOKUP($F234,'Data Mercado'!$A$7:$I$300,3,FALSE),"")</f>
        <v/>
      </c>
      <c r="I234" s="166" t="str">
        <f>IFERROR($E234/VLOOKUP($F234,'Data Mercado'!$A$7:$I$300,4,FALSE),"")</f>
        <v/>
      </c>
      <c r="J234" s="166" t="str">
        <f>IFERROR($E234/VLOOKUP($F234,'Data Mercado'!$A$7:$I$300,5,FALSE),"")</f>
        <v/>
      </c>
      <c r="K234" s="166" t="str">
        <f>IFERROR($E234/VLOOKUP($F234,'Data Mercado'!$A$7:$I$300,6,FALSE),"")</f>
        <v/>
      </c>
    </row>
    <row r="235" spans="1:11" s="162" customFormat="1" ht="19" customHeight="1">
      <c r="A235" s="163"/>
      <c r="B235" s="165"/>
      <c r="C235" s="143"/>
      <c r="D235" s="143"/>
      <c r="E235" s="196"/>
      <c r="F235" s="159"/>
      <c r="G235" s="166" t="str">
        <f>IFERROR($E235/VLOOKUP($F235,'Data Mercado'!$A$7:$I$300,2,FALSE),"")</f>
        <v/>
      </c>
      <c r="H235" s="166" t="str">
        <f>IFERROR($E235/VLOOKUP($F235,'Data Mercado'!$A$7:$I$300,3,FALSE),"")</f>
        <v/>
      </c>
      <c r="I235" s="166" t="str">
        <f>IFERROR($E235/VLOOKUP($F235,'Data Mercado'!$A$7:$I$300,4,FALSE),"")</f>
        <v/>
      </c>
      <c r="J235" s="166" t="str">
        <f>IFERROR($E235/VLOOKUP($F235,'Data Mercado'!$A$7:$I$300,5,FALSE),"")</f>
        <v/>
      </c>
      <c r="K235" s="166" t="str">
        <f>IFERROR($E235/VLOOKUP($F235,'Data Mercado'!$A$7:$I$300,6,FALSE),"")</f>
        <v/>
      </c>
    </row>
    <row r="236" spans="1:11" s="162" customFormat="1" ht="19" customHeight="1">
      <c r="A236" s="163"/>
      <c r="B236" s="165"/>
      <c r="C236" s="143"/>
      <c r="D236" s="143"/>
      <c r="E236" s="196"/>
      <c r="F236" s="159"/>
      <c r="G236" s="166" t="str">
        <f>IFERROR($E236/VLOOKUP($F236,'Data Mercado'!$A$7:$I$300,2,FALSE),"")</f>
        <v/>
      </c>
      <c r="H236" s="166" t="str">
        <f>IFERROR($E236/VLOOKUP($F236,'Data Mercado'!$A$7:$I$300,3,FALSE),"")</f>
        <v/>
      </c>
      <c r="I236" s="166" t="str">
        <f>IFERROR($E236/VLOOKUP($F236,'Data Mercado'!$A$7:$I$300,4,FALSE),"")</f>
        <v/>
      </c>
      <c r="J236" s="166" t="str">
        <f>IFERROR($E236/VLOOKUP($F236,'Data Mercado'!$A$7:$I$300,5,FALSE),"")</f>
        <v/>
      </c>
      <c r="K236" s="166" t="str">
        <f>IFERROR($E236/VLOOKUP($F236,'Data Mercado'!$A$7:$I$300,6,FALSE),"")</f>
        <v/>
      </c>
    </row>
    <row r="237" spans="1:11" s="162" customFormat="1" ht="19" customHeight="1">
      <c r="A237" s="163"/>
      <c r="B237" s="165"/>
      <c r="C237" s="143"/>
      <c r="D237" s="143"/>
      <c r="E237" s="196"/>
      <c r="F237" s="159"/>
      <c r="G237" s="166" t="str">
        <f>IFERROR($E237/VLOOKUP($F237,'Data Mercado'!$A$7:$I$300,2,FALSE),"")</f>
        <v/>
      </c>
      <c r="H237" s="166" t="str">
        <f>IFERROR($E237/VLOOKUP($F237,'Data Mercado'!$A$7:$I$300,3,FALSE),"")</f>
        <v/>
      </c>
      <c r="I237" s="166" t="str">
        <f>IFERROR($E237/VLOOKUP($F237,'Data Mercado'!$A$7:$I$300,4,FALSE),"")</f>
        <v/>
      </c>
      <c r="J237" s="166" t="str">
        <f>IFERROR($E237/VLOOKUP($F237,'Data Mercado'!$A$7:$I$300,5,FALSE),"")</f>
        <v/>
      </c>
      <c r="K237" s="166" t="str">
        <f>IFERROR($E237/VLOOKUP($F237,'Data Mercado'!$A$7:$I$300,6,FALSE),"")</f>
        <v/>
      </c>
    </row>
    <row r="238" spans="1:11" s="162" customFormat="1" ht="19" customHeight="1">
      <c r="A238" s="163"/>
      <c r="B238" s="165"/>
      <c r="C238" s="143"/>
      <c r="D238" s="143"/>
      <c r="E238" s="196"/>
      <c r="F238" s="159"/>
      <c r="G238" s="166" t="str">
        <f>IFERROR($E238/VLOOKUP($F238,'Data Mercado'!$A$7:$I$300,2,FALSE),"")</f>
        <v/>
      </c>
      <c r="H238" s="166" t="str">
        <f>IFERROR($E238/VLOOKUP($F238,'Data Mercado'!$A$7:$I$300,3,FALSE),"")</f>
        <v/>
      </c>
      <c r="I238" s="166" t="str">
        <f>IFERROR($E238/VLOOKUP($F238,'Data Mercado'!$A$7:$I$300,4,FALSE),"")</f>
        <v/>
      </c>
      <c r="J238" s="166" t="str">
        <f>IFERROR($E238/VLOOKUP($F238,'Data Mercado'!$A$7:$I$300,5,FALSE),"")</f>
        <v/>
      </c>
      <c r="K238" s="166" t="str">
        <f>IFERROR($E238/VLOOKUP($F238,'Data Mercado'!$A$7:$I$300,6,FALSE),"")</f>
        <v/>
      </c>
    </row>
    <row r="239" spans="1:11" s="162" customFormat="1" ht="19" customHeight="1">
      <c r="A239" s="163"/>
      <c r="B239" s="165"/>
      <c r="C239" s="143"/>
      <c r="D239" s="143"/>
      <c r="E239" s="196"/>
      <c r="F239" s="159"/>
      <c r="G239" s="166" t="str">
        <f>IFERROR($E239/VLOOKUP($F239,'Data Mercado'!$A$7:$I$300,2,FALSE),"")</f>
        <v/>
      </c>
      <c r="H239" s="166" t="str">
        <f>IFERROR($E239/VLOOKUP($F239,'Data Mercado'!$A$7:$I$300,3,FALSE),"")</f>
        <v/>
      </c>
      <c r="I239" s="166" t="str">
        <f>IFERROR($E239/VLOOKUP($F239,'Data Mercado'!$A$7:$I$300,4,FALSE),"")</f>
        <v/>
      </c>
      <c r="J239" s="166" t="str">
        <f>IFERROR($E239/VLOOKUP($F239,'Data Mercado'!$A$7:$I$300,5,FALSE),"")</f>
        <v/>
      </c>
      <c r="K239" s="166" t="str">
        <f>IFERROR($E239/VLOOKUP($F239,'Data Mercado'!$A$7:$I$300,6,FALSE),"")</f>
        <v/>
      </c>
    </row>
    <row r="240" spans="1:11" s="162" customFormat="1" ht="19" customHeight="1">
      <c r="A240" s="163"/>
      <c r="B240" s="165"/>
      <c r="C240" s="143"/>
      <c r="D240" s="143"/>
      <c r="E240" s="196"/>
      <c r="F240" s="159"/>
      <c r="G240" s="166" t="str">
        <f>IFERROR($E240/VLOOKUP($F240,'Data Mercado'!$A$7:$I$300,2,FALSE),"")</f>
        <v/>
      </c>
      <c r="H240" s="166" t="str">
        <f>IFERROR($E240/VLOOKUP($F240,'Data Mercado'!$A$7:$I$300,3,FALSE),"")</f>
        <v/>
      </c>
      <c r="I240" s="166" t="str">
        <f>IFERROR($E240/VLOOKUP($F240,'Data Mercado'!$A$7:$I$300,4,FALSE),"")</f>
        <v/>
      </c>
      <c r="J240" s="166" t="str">
        <f>IFERROR($E240/VLOOKUP($F240,'Data Mercado'!$A$7:$I$300,5,FALSE),"")</f>
        <v/>
      </c>
      <c r="K240" s="166" t="str">
        <f>IFERROR($E240/VLOOKUP($F240,'Data Mercado'!$A$7:$I$300,6,FALSE),"")</f>
        <v/>
      </c>
    </row>
    <row r="241" spans="1:11" s="162" customFormat="1" ht="19" customHeight="1">
      <c r="A241" s="163"/>
      <c r="B241" s="165"/>
      <c r="C241" s="143"/>
      <c r="D241" s="143"/>
      <c r="E241" s="196"/>
      <c r="F241" s="159"/>
      <c r="G241" s="166" t="str">
        <f>IFERROR($E241/VLOOKUP($F241,'Data Mercado'!$A$7:$I$300,2,FALSE),"")</f>
        <v/>
      </c>
      <c r="H241" s="166" t="str">
        <f>IFERROR($E241/VLOOKUP($F241,'Data Mercado'!$A$7:$I$300,3,FALSE),"")</f>
        <v/>
      </c>
      <c r="I241" s="166" t="str">
        <f>IFERROR($E241/VLOOKUP($F241,'Data Mercado'!$A$7:$I$300,4,FALSE),"")</f>
        <v/>
      </c>
      <c r="J241" s="166" t="str">
        <f>IFERROR($E241/VLOOKUP($F241,'Data Mercado'!$A$7:$I$300,5,FALSE),"")</f>
        <v/>
      </c>
      <c r="K241" s="166" t="str">
        <f>IFERROR($E241/VLOOKUP($F241,'Data Mercado'!$A$7:$I$300,6,FALSE),"")</f>
        <v/>
      </c>
    </row>
    <row r="242" spans="1:11" s="162" customFormat="1" ht="19" customHeight="1">
      <c r="A242" s="163"/>
      <c r="B242" s="165"/>
      <c r="C242" s="143"/>
      <c r="D242" s="143"/>
      <c r="E242" s="196"/>
      <c r="F242" s="159"/>
      <c r="G242" s="166" t="str">
        <f>IFERROR($E242/VLOOKUP($F242,'Data Mercado'!$A$7:$I$300,2,FALSE),"")</f>
        <v/>
      </c>
      <c r="H242" s="166" t="str">
        <f>IFERROR($E242/VLOOKUP($F242,'Data Mercado'!$A$7:$I$300,3,FALSE),"")</f>
        <v/>
      </c>
      <c r="I242" s="166" t="str">
        <f>IFERROR($E242/VLOOKUP($F242,'Data Mercado'!$A$7:$I$300,4,FALSE),"")</f>
        <v/>
      </c>
      <c r="J242" s="166" t="str">
        <f>IFERROR($E242/VLOOKUP($F242,'Data Mercado'!$A$7:$I$300,5,FALSE),"")</f>
        <v/>
      </c>
      <c r="K242" s="166" t="str">
        <f>IFERROR($E242/VLOOKUP($F242,'Data Mercado'!$A$7:$I$300,6,FALSE),"")</f>
        <v/>
      </c>
    </row>
    <row r="243" spans="1:11" s="162" customFormat="1" ht="19" customHeight="1">
      <c r="A243" s="163"/>
      <c r="B243" s="165"/>
      <c r="C243" s="143"/>
      <c r="D243" s="143"/>
      <c r="E243" s="196"/>
      <c r="F243" s="159"/>
      <c r="G243" s="166" t="str">
        <f>IFERROR($E243/VLOOKUP($F243,'Data Mercado'!$A$7:$I$300,2,FALSE),"")</f>
        <v/>
      </c>
      <c r="H243" s="166" t="str">
        <f>IFERROR($E243/VLOOKUP($F243,'Data Mercado'!$A$7:$I$300,3,FALSE),"")</f>
        <v/>
      </c>
      <c r="I243" s="166" t="str">
        <f>IFERROR($E243/VLOOKUP($F243,'Data Mercado'!$A$7:$I$300,4,FALSE),"")</f>
        <v/>
      </c>
      <c r="J243" s="166" t="str">
        <f>IFERROR($E243/VLOOKUP($F243,'Data Mercado'!$A$7:$I$300,5,FALSE),"")</f>
        <v/>
      </c>
      <c r="K243" s="166" t="str">
        <f>IFERROR($E243/VLOOKUP($F243,'Data Mercado'!$A$7:$I$300,6,FALSE),"")</f>
        <v/>
      </c>
    </row>
    <row r="244" spans="1:11" s="162" customFormat="1" ht="19" customHeight="1">
      <c r="A244" s="163"/>
      <c r="B244" s="165"/>
      <c r="C244" s="143"/>
      <c r="D244" s="143"/>
      <c r="E244" s="196"/>
      <c r="F244" s="159"/>
      <c r="G244" s="166" t="str">
        <f>IFERROR($E244/VLOOKUP($F244,'Data Mercado'!$A$7:$I$300,2,FALSE),"")</f>
        <v/>
      </c>
      <c r="H244" s="166" t="str">
        <f>IFERROR($E244/VLOOKUP($F244,'Data Mercado'!$A$7:$I$300,3,FALSE),"")</f>
        <v/>
      </c>
      <c r="I244" s="166" t="str">
        <f>IFERROR($E244/VLOOKUP($F244,'Data Mercado'!$A$7:$I$300,4,FALSE),"")</f>
        <v/>
      </c>
      <c r="J244" s="166" t="str">
        <f>IFERROR($E244/VLOOKUP($F244,'Data Mercado'!$A$7:$I$300,5,FALSE),"")</f>
        <v/>
      </c>
      <c r="K244" s="166" t="str">
        <f>IFERROR($E244/VLOOKUP($F244,'Data Mercado'!$A$7:$I$300,6,FALSE),"")</f>
        <v/>
      </c>
    </row>
    <row r="245" spans="1:11" s="162" customFormat="1" ht="19" customHeight="1">
      <c r="A245" s="163"/>
      <c r="B245" s="165"/>
      <c r="C245" s="143"/>
      <c r="D245" s="143"/>
      <c r="E245" s="196"/>
      <c r="F245" s="159"/>
      <c r="G245" s="166" t="str">
        <f>IFERROR($E245/VLOOKUP($F245,'Data Mercado'!$A$7:$I$300,2,FALSE),"")</f>
        <v/>
      </c>
      <c r="H245" s="166" t="str">
        <f>IFERROR($E245/VLOOKUP($F245,'Data Mercado'!$A$7:$I$300,3,FALSE),"")</f>
        <v/>
      </c>
      <c r="I245" s="166" t="str">
        <f>IFERROR($E245/VLOOKUP($F245,'Data Mercado'!$A$7:$I$300,4,FALSE),"")</f>
        <v/>
      </c>
      <c r="J245" s="166" t="str">
        <f>IFERROR($E245/VLOOKUP($F245,'Data Mercado'!$A$7:$I$300,5,FALSE),"")</f>
        <v/>
      </c>
      <c r="K245" s="166" t="str">
        <f>IFERROR($E245/VLOOKUP($F245,'Data Mercado'!$A$7:$I$300,6,FALSE),"")</f>
        <v/>
      </c>
    </row>
    <row r="246" spans="1:11" s="162" customFormat="1" ht="19" customHeight="1">
      <c r="A246" s="163"/>
      <c r="B246" s="165"/>
      <c r="C246" s="143"/>
      <c r="D246" s="143"/>
      <c r="E246" s="196"/>
      <c r="F246" s="159"/>
      <c r="G246" s="166" t="str">
        <f>IFERROR($E246/VLOOKUP($F246,'Data Mercado'!$A$7:$I$300,2,FALSE),"")</f>
        <v/>
      </c>
      <c r="H246" s="166" t="str">
        <f>IFERROR($E246/VLOOKUP($F246,'Data Mercado'!$A$7:$I$300,3,FALSE),"")</f>
        <v/>
      </c>
      <c r="I246" s="166" t="str">
        <f>IFERROR($E246/VLOOKUP($F246,'Data Mercado'!$A$7:$I$300,4,FALSE),"")</f>
        <v/>
      </c>
      <c r="J246" s="166" t="str">
        <f>IFERROR($E246/VLOOKUP($F246,'Data Mercado'!$A$7:$I$300,5,FALSE),"")</f>
        <v/>
      </c>
      <c r="K246" s="166" t="str">
        <f>IFERROR($E246/VLOOKUP($F246,'Data Mercado'!$A$7:$I$300,6,FALSE),"")</f>
        <v/>
      </c>
    </row>
    <row r="247" spans="1:11" s="162" customFormat="1" ht="19" customHeight="1">
      <c r="A247" s="163"/>
      <c r="B247" s="165"/>
      <c r="C247" s="143"/>
      <c r="D247" s="143"/>
      <c r="E247" s="196"/>
      <c r="F247" s="159"/>
      <c r="G247" s="166" t="str">
        <f>IFERROR($E247/VLOOKUP($F247,'Data Mercado'!$A$7:$I$300,2,FALSE),"")</f>
        <v/>
      </c>
      <c r="H247" s="166" t="str">
        <f>IFERROR($E247/VLOOKUP($F247,'Data Mercado'!$A$7:$I$300,3,FALSE),"")</f>
        <v/>
      </c>
      <c r="I247" s="166" t="str">
        <f>IFERROR($E247/VLOOKUP($F247,'Data Mercado'!$A$7:$I$300,4,FALSE),"")</f>
        <v/>
      </c>
      <c r="J247" s="166" t="str">
        <f>IFERROR($E247/VLOOKUP($F247,'Data Mercado'!$A$7:$I$300,5,FALSE),"")</f>
        <v/>
      </c>
      <c r="K247" s="166" t="str">
        <f>IFERROR($E247/VLOOKUP($F247,'Data Mercado'!$A$7:$I$300,6,FALSE),"")</f>
        <v/>
      </c>
    </row>
    <row r="248" spans="1:11" s="162" customFormat="1" ht="19" customHeight="1">
      <c r="A248" s="163"/>
      <c r="B248" s="165"/>
      <c r="C248" s="143"/>
      <c r="D248" s="143"/>
      <c r="E248" s="196"/>
      <c r="F248" s="159"/>
      <c r="G248" s="166" t="str">
        <f>IFERROR($E248/VLOOKUP($F248,'Data Mercado'!$A$7:$I$300,2,FALSE),"")</f>
        <v/>
      </c>
      <c r="H248" s="166" t="str">
        <f>IFERROR($E248/VLOOKUP($F248,'Data Mercado'!$A$7:$I$300,3,FALSE),"")</f>
        <v/>
      </c>
      <c r="I248" s="166" t="str">
        <f>IFERROR($E248/VLOOKUP($F248,'Data Mercado'!$A$7:$I$300,4,FALSE),"")</f>
        <v/>
      </c>
      <c r="J248" s="166" t="str">
        <f>IFERROR($E248/VLOOKUP($F248,'Data Mercado'!$A$7:$I$300,5,FALSE),"")</f>
        <v/>
      </c>
      <c r="K248" s="166" t="str">
        <f>IFERROR($E248/VLOOKUP($F248,'Data Mercado'!$A$7:$I$300,6,FALSE),"")</f>
        <v/>
      </c>
    </row>
    <row r="249" spans="1:11" s="162" customFormat="1" ht="19" customHeight="1">
      <c r="A249" s="163"/>
      <c r="B249" s="165"/>
      <c r="C249" s="143"/>
      <c r="D249" s="143"/>
      <c r="E249" s="196"/>
      <c r="F249" s="159"/>
      <c r="G249" s="166" t="str">
        <f>IFERROR($E249/VLOOKUP($F249,'Data Mercado'!$A$7:$I$300,2,FALSE),"")</f>
        <v/>
      </c>
      <c r="H249" s="166" t="str">
        <f>IFERROR($E249/VLOOKUP($F249,'Data Mercado'!$A$7:$I$300,3,FALSE),"")</f>
        <v/>
      </c>
      <c r="I249" s="166" t="str">
        <f>IFERROR($E249/VLOOKUP($F249,'Data Mercado'!$A$7:$I$300,4,FALSE),"")</f>
        <v/>
      </c>
      <c r="J249" s="166" t="str">
        <f>IFERROR($E249/VLOOKUP($F249,'Data Mercado'!$A$7:$I$300,5,FALSE),"")</f>
        <v/>
      </c>
      <c r="K249" s="166" t="str">
        <f>IFERROR($E249/VLOOKUP($F249,'Data Mercado'!$A$7:$I$300,6,FALSE),"")</f>
        <v/>
      </c>
    </row>
    <row r="250" spans="1:11" s="162" customFormat="1" ht="19" customHeight="1">
      <c r="A250" s="163"/>
      <c r="B250" s="165"/>
      <c r="C250" s="143"/>
      <c r="D250" s="143"/>
      <c r="E250" s="196"/>
      <c r="F250" s="159"/>
      <c r="G250" s="166" t="str">
        <f>IFERROR($E250/VLOOKUP($F250,'Data Mercado'!$A$7:$I$300,2,FALSE),"")</f>
        <v/>
      </c>
      <c r="H250" s="166" t="str">
        <f>IFERROR($E250/VLOOKUP($F250,'Data Mercado'!$A$7:$I$300,3,FALSE),"")</f>
        <v/>
      </c>
      <c r="I250" s="166" t="str">
        <f>IFERROR($E250/VLOOKUP($F250,'Data Mercado'!$A$7:$I$300,4,FALSE),"")</f>
        <v/>
      </c>
      <c r="J250" s="166" t="str">
        <f>IFERROR($E250/VLOOKUP($F250,'Data Mercado'!$A$7:$I$300,5,FALSE),"")</f>
        <v/>
      </c>
      <c r="K250" s="166" t="str">
        <f>IFERROR($E250/VLOOKUP($F250,'Data Mercado'!$A$7:$I$300,6,FALSE),"")</f>
        <v/>
      </c>
    </row>
    <row r="251" spans="1:11" s="162" customFormat="1" ht="19" customHeight="1">
      <c r="A251" s="163"/>
      <c r="B251" s="165"/>
      <c r="C251" s="143"/>
      <c r="D251" s="143"/>
      <c r="E251" s="196"/>
      <c r="F251" s="159"/>
      <c r="G251" s="166" t="str">
        <f>IFERROR($E251/VLOOKUP($F251,'Data Mercado'!$A$7:$I$300,2,FALSE),"")</f>
        <v/>
      </c>
      <c r="H251" s="166" t="str">
        <f>IFERROR($E251/VLOOKUP($F251,'Data Mercado'!$A$7:$I$300,3,FALSE),"")</f>
        <v/>
      </c>
      <c r="I251" s="166" t="str">
        <f>IFERROR($E251/VLOOKUP($F251,'Data Mercado'!$A$7:$I$300,4,FALSE),"")</f>
        <v/>
      </c>
      <c r="J251" s="166" t="str">
        <f>IFERROR($E251/VLOOKUP($F251,'Data Mercado'!$A$7:$I$300,5,FALSE),"")</f>
        <v/>
      </c>
      <c r="K251" s="166" t="str">
        <f>IFERROR($E251/VLOOKUP($F251,'Data Mercado'!$A$7:$I$300,6,FALSE),"")</f>
        <v/>
      </c>
    </row>
    <row r="252" spans="1:11" s="162" customFormat="1" ht="19" customHeight="1">
      <c r="A252" s="163"/>
      <c r="B252" s="165"/>
      <c r="C252" s="143"/>
      <c r="D252" s="143"/>
      <c r="E252" s="196"/>
      <c r="F252" s="159"/>
      <c r="G252" s="166" t="str">
        <f>IFERROR($E252/VLOOKUP($F252,'Data Mercado'!$A$7:$I$300,2,FALSE),"")</f>
        <v/>
      </c>
      <c r="H252" s="166" t="str">
        <f>IFERROR($E252/VLOOKUP($F252,'Data Mercado'!$A$7:$I$300,3,FALSE),"")</f>
        <v/>
      </c>
      <c r="I252" s="166" t="str">
        <f>IFERROR($E252/VLOOKUP($F252,'Data Mercado'!$A$7:$I$300,4,FALSE),"")</f>
        <v/>
      </c>
      <c r="J252" s="166" t="str">
        <f>IFERROR($E252/VLOOKUP($F252,'Data Mercado'!$A$7:$I$300,5,FALSE),"")</f>
        <v/>
      </c>
      <c r="K252" s="166" t="str">
        <f>IFERROR($E252/VLOOKUP($F252,'Data Mercado'!$A$7:$I$300,6,FALSE),"")</f>
        <v/>
      </c>
    </row>
    <row r="253" spans="1:11" s="162" customFormat="1" ht="19" customHeight="1">
      <c r="A253" s="163"/>
      <c r="B253" s="165"/>
      <c r="C253" s="143"/>
      <c r="D253" s="143"/>
      <c r="E253" s="196"/>
      <c r="F253" s="159"/>
      <c r="G253" s="166" t="str">
        <f>IFERROR($E253/VLOOKUP($F253,'Data Mercado'!$A$7:$I$300,2,FALSE),"")</f>
        <v/>
      </c>
      <c r="H253" s="166" t="str">
        <f>IFERROR($E253/VLOOKUP($F253,'Data Mercado'!$A$7:$I$300,3,FALSE),"")</f>
        <v/>
      </c>
      <c r="I253" s="166" t="str">
        <f>IFERROR($E253/VLOOKUP($F253,'Data Mercado'!$A$7:$I$300,4,FALSE),"")</f>
        <v/>
      </c>
      <c r="J253" s="166" t="str">
        <f>IFERROR($E253/VLOOKUP($F253,'Data Mercado'!$A$7:$I$300,5,FALSE),"")</f>
        <v/>
      </c>
      <c r="K253" s="166" t="str">
        <f>IFERROR($E253/VLOOKUP($F253,'Data Mercado'!$A$7:$I$300,6,FALSE),"")</f>
        <v/>
      </c>
    </row>
    <row r="254" spans="1:11" s="162" customFormat="1" ht="19" customHeight="1">
      <c r="A254" s="163"/>
      <c r="B254" s="165"/>
      <c r="C254" s="143"/>
      <c r="D254" s="143"/>
      <c r="E254" s="196"/>
      <c r="F254" s="159"/>
      <c r="G254" s="166" t="str">
        <f>IFERROR($E254/VLOOKUP($F254,'Data Mercado'!$A$7:$I$300,2,FALSE),"")</f>
        <v/>
      </c>
      <c r="H254" s="166" t="str">
        <f>IFERROR($E254/VLOOKUP($F254,'Data Mercado'!$A$7:$I$300,3,FALSE),"")</f>
        <v/>
      </c>
      <c r="I254" s="166" t="str">
        <f>IFERROR($E254/VLOOKUP($F254,'Data Mercado'!$A$7:$I$300,4,FALSE),"")</f>
        <v/>
      </c>
      <c r="J254" s="166" t="str">
        <f>IFERROR($E254/VLOOKUP($F254,'Data Mercado'!$A$7:$I$300,5,FALSE),"")</f>
        <v/>
      </c>
      <c r="K254" s="166" t="str">
        <f>IFERROR($E254/VLOOKUP($F254,'Data Mercado'!$A$7:$I$300,6,FALSE),"")</f>
        <v/>
      </c>
    </row>
    <row r="255" spans="1:11" s="162" customFormat="1" ht="19" customHeight="1">
      <c r="A255" s="163"/>
      <c r="B255" s="165"/>
      <c r="C255" s="143"/>
      <c r="D255" s="143"/>
      <c r="E255" s="196"/>
      <c r="F255" s="159"/>
      <c r="G255" s="166" t="str">
        <f>IFERROR($E255/VLOOKUP($F255,'Data Mercado'!$A$7:$I$300,2,FALSE),"")</f>
        <v/>
      </c>
      <c r="H255" s="166" t="str">
        <f>IFERROR($E255/VLOOKUP($F255,'Data Mercado'!$A$7:$I$300,3,FALSE),"")</f>
        <v/>
      </c>
      <c r="I255" s="166" t="str">
        <f>IFERROR($E255/VLOOKUP($F255,'Data Mercado'!$A$7:$I$300,4,FALSE),"")</f>
        <v/>
      </c>
      <c r="J255" s="166" t="str">
        <f>IFERROR($E255/VLOOKUP($F255,'Data Mercado'!$A$7:$I$300,5,FALSE),"")</f>
        <v/>
      </c>
      <c r="K255" s="166" t="str">
        <f>IFERROR($E255/VLOOKUP($F255,'Data Mercado'!$A$7:$I$300,6,FALSE),"")</f>
        <v/>
      </c>
    </row>
    <row r="256" spans="1:11" s="162" customFormat="1" ht="19" customHeight="1">
      <c r="A256" s="163"/>
      <c r="B256" s="165"/>
      <c r="C256" s="143"/>
      <c r="D256" s="143"/>
      <c r="E256" s="196"/>
      <c r="F256" s="159"/>
      <c r="G256" s="166" t="str">
        <f>IFERROR($E256/VLOOKUP($F256,'Data Mercado'!$A$7:$I$300,2,FALSE),"")</f>
        <v/>
      </c>
      <c r="H256" s="166" t="str">
        <f>IFERROR($E256/VLOOKUP($F256,'Data Mercado'!$A$7:$I$300,3,FALSE),"")</f>
        <v/>
      </c>
      <c r="I256" s="166" t="str">
        <f>IFERROR($E256/VLOOKUP($F256,'Data Mercado'!$A$7:$I$300,4,FALSE),"")</f>
        <v/>
      </c>
      <c r="J256" s="166" t="str">
        <f>IFERROR($E256/VLOOKUP($F256,'Data Mercado'!$A$7:$I$300,5,FALSE),"")</f>
        <v/>
      </c>
      <c r="K256" s="166" t="str">
        <f>IFERROR($E256/VLOOKUP($F256,'Data Mercado'!$A$7:$I$300,6,FALSE),"")</f>
        <v/>
      </c>
    </row>
    <row r="257" spans="1:11" s="162" customFormat="1" ht="19" customHeight="1">
      <c r="A257" s="163"/>
      <c r="B257" s="165"/>
      <c r="C257" s="143"/>
      <c r="D257" s="143"/>
      <c r="E257" s="196"/>
      <c r="F257" s="159"/>
      <c r="G257" s="166" t="str">
        <f>IFERROR($E257/VLOOKUP($F257,'Data Mercado'!$A$7:$I$300,2,FALSE),"")</f>
        <v/>
      </c>
      <c r="H257" s="166" t="str">
        <f>IFERROR($E257/VLOOKUP($F257,'Data Mercado'!$A$7:$I$300,3,FALSE),"")</f>
        <v/>
      </c>
      <c r="I257" s="166" t="str">
        <f>IFERROR($E257/VLOOKUP($F257,'Data Mercado'!$A$7:$I$300,4,FALSE),"")</f>
        <v/>
      </c>
      <c r="J257" s="166" t="str">
        <f>IFERROR($E257/VLOOKUP($F257,'Data Mercado'!$A$7:$I$300,5,FALSE),"")</f>
        <v/>
      </c>
      <c r="K257" s="166" t="str">
        <f>IFERROR($E257/VLOOKUP($F257,'Data Mercado'!$A$7:$I$300,6,FALSE),"")</f>
        <v/>
      </c>
    </row>
    <row r="258" spans="1:11" s="162" customFormat="1" ht="19" customHeight="1">
      <c r="A258" s="163"/>
      <c r="B258" s="165"/>
      <c r="C258" s="143"/>
      <c r="D258" s="143"/>
      <c r="E258" s="196"/>
      <c r="F258" s="159"/>
      <c r="G258" s="166" t="str">
        <f>IFERROR($E258/VLOOKUP($F258,'Data Mercado'!$A$7:$I$300,2,FALSE),"")</f>
        <v/>
      </c>
      <c r="H258" s="166" t="str">
        <f>IFERROR($E258/VLOOKUP($F258,'Data Mercado'!$A$7:$I$300,3,FALSE),"")</f>
        <v/>
      </c>
      <c r="I258" s="166" t="str">
        <f>IFERROR($E258/VLOOKUP($F258,'Data Mercado'!$A$7:$I$300,4,FALSE),"")</f>
        <v/>
      </c>
      <c r="J258" s="166" t="str">
        <f>IFERROR($E258/VLOOKUP($F258,'Data Mercado'!$A$7:$I$300,5,FALSE),"")</f>
        <v/>
      </c>
      <c r="K258" s="166" t="str">
        <f>IFERROR($E258/VLOOKUP($F258,'Data Mercado'!$A$7:$I$300,6,FALSE),"")</f>
        <v/>
      </c>
    </row>
    <row r="259" spans="1:11" s="162" customFormat="1" ht="19" customHeight="1">
      <c r="A259" s="163"/>
      <c r="B259" s="165"/>
      <c r="C259" s="143"/>
      <c r="D259" s="143"/>
      <c r="E259" s="196"/>
      <c r="F259" s="159"/>
      <c r="G259" s="166" t="str">
        <f>IFERROR($E259/VLOOKUP($F259,'Data Mercado'!$A$7:$I$300,2,FALSE),"")</f>
        <v/>
      </c>
      <c r="H259" s="166" t="str">
        <f>IFERROR($E259/VLOOKUP($F259,'Data Mercado'!$A$7:$I$300,3,FALSE),"")</f>
        <v/>
      </c>
      <c r="I259" s="166" t="str">
        <f>IFERROR($E259/VLOOKUP($F259,'Data Mercado'!$A$7:$I$300,4,FALSE),"")</f>
        <v/>
      </c>
      <c r="J259" s="166" t="str">
        <f>IFERROR($E259/VLOOKUP($F259,'Data Mercado'!$A$7:$I$300,5,FALSE),"")</f>
        <v/>
      </c>
      <c r="K259" s="166" t="str">
        <f>IFERROR($E259/VLOOKUP($F259,'Data Mercado'!$A$7:$I$300,6,FALSE),"")</f>
        <v/>
      </c>
    </row>
    <row r="260" spans="1:11" s="162" customFormat="1" ht="19" customHeight="1">
      <c r="A260" s="163"/>
      <c r="B260" s="165"/>
      <c r="C260" s="143"/>
      <c r="D260" s="143"/>
      <c r="E260" s="196"/>
      <c r="F260" s="159"/>
      <c r="G260" s="166" t="str">
        <f>IFERROR($E260/VLOOKUP($F260,'Data Mercado'!$A$7:$I$300,2,FALSE),"")</f>
        <v/>
      </c>
      <c r="H260" s="166" t="str">
        <f>IFERROR($E260/VLOOKUP($F260,'Data Mercado'!$A$7:$I$300,3,FALSE),"")</f>
        <v/>
      </c>
      <c r="I260" s="166" t="str">
        <f>IFERROR($E260/VLOOKUP($F260,'Data Mercado'!$A$7:$I$300,4,FALSE),"")</f>
        <v/>
      </c>
      <c r="J260" s="166" t="str">
        <f>IFERROR($E260/VLOOKUP($F260,'Data Mercado'!$A$7:$I$300,5,FALSE),"")</f>
        <v/>
      </c>
      <c r="K260" s="166" t="str">
        <f>IFERROR($E260/VLOOKUP($F260,'Data Mercado'!$A$7:$I$300,6,FALSE),"")</f>
        <v/>
      </c>
    </row>
    <row r="261" spans="1:11" s="162" customFormat="1" ht="19" customHeight="1">
      <c r="A261" s="163"/>
      <c r="B261" s="165"/>
      <c r="C261" s="143"/>
      <c r="D261" s="143"/>
      <c r="E261" s="196"/>
      <c r="F261" s="159"/>
      <c r="G261" s="166" t="str">
        <f>IFERROR($E261/VLOOKUP($F261,'Data Mercado'!$A$7:$I$300,2,FALSE),"")</f>
        <v/>
      </c>
      <c r="H261" s="166" t="str">
        <f>IFERROR($E261/VLOOKUP($F261,'Data Mercado'!$A$7:$I$300,3,FALSE),"")</f>
        <v/>
      </c>
      <c r="I261" s="166" t="str">
        <f>IFERROR($E261/VLOOKUP($F261,'Data Mercado'!$A$7:$I$300,4,FALSE),"")</f>
        <v/>
      </c>
      <c r="J261" s="166" t="str">
        <f>IFERROR($E261/VLOOKUP($F261,'Data Mercado'!$A$7:$I$300,5,FALSE),"")</f>
        <v/>
      </c>
      <c r="K261" s="166" t="str">
        <f>IFERROR($E261/VLOOKUP($F261,'Data Mercado'!$A$7:$I$300,6,FALSE),"")</f>
        <v/>
      </c>
    </row>
    <row r="262" spans="1:11" s="162" customFormat="1" ht="19" customHeight="1">
      <c r="A262" s="163"/>
      <c r="B262" s="165"/>
      <c r="C262" s="143"/>
      <c r="D262" s="143"/>
      <c r="E262" s="196"/>
      <c r="F262" s="159"/>
      <c r="G262" s="166" t="str">
        <f>IFERROR($E262/VLOOKUP($F262,'Data Mercado'!$A$7:$I$300,2,FALSE),"")</f>
        <v/>
      </c>
      <c r="H262" s="166" t="str">
        <f>IFERROR($E262/VLOOKUP($F262,'Data Mercado'!$A$7:$I$300,3,FALSE),"")</f>
        <v/>
      </c>
      <c r="I262" s="166" t="str">
        <f>IFERROR($E262/VLOOKUP($F262,'Data Mercado'!$A$7:$I$300,4,FALSE),"")</f>
        <v/>
      </c>
      <c r="J262" s="166" t="str">
        <f>IFERROR($E262/VLOOKUP($F262,'Data Mercado'!$A$7:$I$300,5,FALSE),"")</f>
        <v/>
      </c>
      <c r="K262" s="166" t="str">
        <f>IFERROR($E262/VLOOKUP($F262,'Data Mercado'!$A$7:$I$300,6,FALSE),"")</f>
        <v/>
      </c>
    </row>
    <row r="263" spans="1:11" s="162" customFormat="1" ht="19" customHeight="1">
      <c r="A263" s="163"/>
      <c r="B263" s="165"/>
      <c r="C263" s="143"/>
      <c r="D263" s="143"/>
      <c r="E263" s="196"/>
      <c r="F263" s="159"/>
      <c r="G263" s="166" t="str">
        <f>IFERROR($E263/VLOOKUP($F263,'Data Mercado'!$A$7:$I$300,2,FALSE),"")</f>
        <v/>
      </c>
      <c r="H263" s="166" t="str">
        <f>IFERROR($E263/VLOOKUP($F263,'Data Mercado'!$A$7:$I$300,3,FALSE),"")</f>
        <v/>
      </c>
      <c r="I263" s="166" t="str">
        <f>IFERROR($E263/VLOOKUP($F263,'Data Mercado'!$A$7:$I$300,4,FALSE),"")</f>
        <v/>
      </c>
      <c r="J263" s="166" t="str">
        <f>IFERROR($E263/VLOOKUP($F263,'Data Mercado'!$A$7:$I$300,5,FALSE),"")</f>
        <v/>
      </c>
      <c r="K263" s="166" t="str">
        <f>IFERROR($E263/VLOOKUP($F263,'Data Mercado'!$A$7:$I$300,6,FALSE),"")</f>
        <v/>
      </c>
    </row>
    <row r="264" spans="1:11" s="162" customFormat="1" ht="19" customHeight="1">
      <c r="A264" s="163"/>
      <c r="B264" s="165"/>
      <c r="C264" s="143"/>
      <c r="D264" s="143"/>
      <c r="E264" s="196"/>
      <c r="F264" s="159"/>
      <c r="G264" s="166" t="str">
        <f>IFERROR($E264/VLOOKUP($F264,'Data Mercado'!$A$7:$I$300,2,FALSE),"")</f>
        <v/>
      </c>
      <c r="H264" s="166" t="str">
        <f>IFERROR($E264/VLOOKUP($F264,'Data Mercado'!$A$7:$I$300,3,FALSE),"")</f>
        <v/>
      </c>
      <c r="I264" s="166" t="str">
        <f>IFERROR($E264/VLOOKUP($F264,'Data Mercado'!$A$7:$I$300,4,FALSE),"")</f>
        <v/>
      </c>
      <c r="J264" s="166" t="str">
        <f>IFERROR($E264/VLOOKUP($F264,'Data Mercado'!$A$7:$I$300,5,FALSE),"")</f>
        <v/>
      </c>
      <c r="K264" s="166" t="str">
        <f>IFERROR($E264/VLOOKUP($F264,'Data Mercado'!$A$7:$I$300,6,FALSE),"")</f>
        <v/>
      </c>
    </row>
    <row r="265" spans="1:11" s="162" customFormat="1" ht="19" customHeight="1">
      <c r="A265" s="163"/>
      <c r="B265" s="165"/>
      <c r="C265" s="143"/>
      <c r="D265" s="143"/>
      <c r="E265" s="196"/>
      <c r="F265" s="159"/>
      <c r="G265" s="166" t="str">
        <f>IFERROR($E265/VLOOKUP($F265,'Data Mercado'!$A$7:$I$300,2,FALSE),"")</f>
        <v/>
      </c>
      <c r="H265" s="166" t="str">
        <f>IFERROR($E265/VLOOKUP($F265,'Data Mercado'!$A$7:$I$300,3,FALSE),"")</f>
        <v/>
      </c>
      <c r="I265" s="166" t="str">
        <f>IFERROR($E265/VLOOKUP($F265,'Data Mercado'!$A$7:$I$300,4,FALSE),"")</f>
        <v/>
      </c>
      <c r="J265" s="166" t="str">
        <f>IFERROR($E265/VLOOKUP($F265,'Data Mercado'!$A$7:$I$300,5,FALSE),"")</f>
        <v/>
      </c>
      <c r="K265" s="166" t="str">
        <f>IFERROR($E265/VLOOKUP($F265,'Data Mercado'!$A$7:$I$300,6,FALSE),"")</f>
        <v/>
      </c>
    </row>
    <row r="266" spans="1:11" s="162" customFormat="1" ht="19" customHeight="1">
      <c r="A266" s="163"/>
      <c r="B266" s="165"/>
      <c r="C266" s="143"/>
      <c r="D266" s="143"/>
      <c r="E266" s="196"/>
      <c r="F266" s="159"/>
      <c r="G266" s="166" t="str">
        <f>IFERROR($E266/VLOOKUP($F266,'Data Mercado'!$A$7:$I$300,2,FALSE),"")</f>
        <v/>
      </c>
      <c r="H266" s="166" t="str">
        <f>IFERROR($E266/VLOOKUP($F266,'Data Mercado'!$A$7:$I$300,3,FALSE),"")</f>
        <v/>
      </c>
      <c r="I266" s="166" t="str">
        <f>IFERROR($E266/VLOOKUP($F266,'Data Mercado'!$A$7:$I$300,4,FALSE),"")</f>
        <v/>
      </c>
      <c r="J266" s="166" t="str">
        <f>IFERROR($E266/VLOOKUP($F266,'Data Mercado'!$A$7:$I$300,5,FALSE),"")</f>
        <v/>
      </c>
      <c r="K266" s="166" t="str">
        <f>IFERROR($E266/VLOOKUP($F266,'Data Mercado'!$A$7:$I$300,6,FALSE),"")</f>
        <v/>
      </c>
    </row>
    <row r="267" spans="1:11" s="162" customFormat="1" ht="19" customHeight="1">
      <c r="A267" s="163"/>
      <c r="B267" s="165"/>
      <c r="C267" s="143"/>
      <c r="D267" s="143"/>
      <c r="E267" s="196"/>
      <c r="F267" s="159"/>
      <c r="G267" s="166" t="str">
        <f>IFERROR($E267/VLOOKUP($F267,'Data Mercado'!$A$7:$I$300,2,FALSE),"")</f>
        <v/>
      </c>
      <c r="H267" s="166" t="str">
        <f>IFERROR($E267/VLOOKUP($F267,'Data Mercado'!$A$7:$I$300,3,FALSE),"")</f>
        <v/>
      </c>
      <c r="I267" s="166" t="str">
        <f>IFERROR($E267/VLOOKUP($F267,'Data Mercado'!$A$7:$I$300,4,FALSE),"")</f>
        <v/>
      </c>
      <c r="J267" s="166" t="str">
        <f>IFERROR($E267/VLOOKUP($F267,'Data Mercado'!$A$7:$I$300,5,FALSE),"")</f>
        <v/>
      </c>
      <c r="K267" s="166" t="str">
        <f>IFERROR($E267/VLOOKUP($F267,'Data Mercado'!$A$7:$I$300,6,FALSE),"")</f>
        <v/>
      </c>
    </row>
    <row r="268" spans="1:11" s="162" customFormat="1" ht="19" customHeight="1">
      <c r="A268" s="163"/>
      <c r="B268" s="165"/>
      <c r="C268" s="143"/>
      <c r="D268" s="143"/>
      <c r="E268" s="196"/>
      <c r="F268" s="159"/>
      <c r="G268" s="166" t="str">
        <f>IFERROR($E268/VLOOKUP($F268,'Data Mercado'!$A$7:$I$300,2,FALSE),"")</f>
        <v/>
      </c>
      <c r="H268" s="166" t="str">
        <f>IFERROR($E268/VLOOKUP($F268,'Data Mercado'!$A$7:$I$300,3,FALSE),"")</f>
        <v/>
      </c>
      <c r="I268" s="166" t="str">
        <f>IFERROR($E268/VLOOKUP($F268,'Data Mercado'!$A$7:$I$300,4,FALSE),"")</f>
        <v/>
      </c>
      <c r="J268" s="166" t="str">
        <f>IFERROR($E268/VLOOKUP($F268,'Data Mercado'!$A$7:$I$300,5,FALSE),"")</f>
        <v/>
      </c>
      <c r="K268" s="166" t="str">
        <f>IFERROR($E268/VLOOKUP($F268,'Data Mercado'!$A$7:$I$300,6,FALSE),"")</f>
        <v/>
      </c>
    </row>
    <row r="269" spans="1:11" s="162" customFormat="1" ht="19" customHeight="1">
      <c r="A269" s="163"/>
      <c r="B269" s="165"/>
      <c r="C269" s="143"/>
      <c r="D269" s="143"/>
      <c r="E269" s="196"/>
      <c r="F269" s="159"/>
      <c r="G269" s="166" t="str">
        <f>IFERROR($E269/VLOOKUP($F269,'Data Mercado'!$A$7:$I$300,2,FALSE),"")</f>
        <v/>
      </c>
      <c r="H269" s="166" t="str">
        <f>IFERROR($E269/VLOOKUP($F269,'Data Mercado'!$A$7:$I$300,3,FALSE),"")</f>
        <v/>
      </c>
      <c r="I269" s="166" t="str">
        <f>IFERROR($E269/VLOOKUP($F269,'Data Mercado'!$A$7:$I$300,4,FALSE),"")</f>
        <v/>
      </c>
      <c r="J269" s="166" t="str">
        <f>IFERROR($E269/VLOOKUP($F269,'Data Mercado'!$A$7:$I$300,5,FALSE),"")</f>
        <v/>
      </c>
      <c r="K269" s="166" t="str">
        <f>IFERROR($E269/VLOOKUP($F269,'Data Mercado'!$A$7:$I$300,6,FALSE),"")</f>
        <v/>
      </c>
    </row>
    <row r="270" spans="1:11" s="162" customFormat="1" ht="19" customHeight="1">
      <c r="A270" s="163"/>
      <c r="B270" s="165"/>
      <c r="C270" s="143"/>
      <c r="D270" s="143"/>
      <c r="E270" s="196"/>
      <c r="F270" s="159"/>
      <c r="G270" s="166" t="str">
        <f>IFERROR($E270/VLOOKUP($F270,'Data Mercado'!$A$7:$I$300,2,FALSE),"")</f>
        <v/>
      </c>
      <c r="H270" s="166" t="str">
        <f>IFERROR($E270/VLOOKUP($F270,'Data Mercado'!$A$7:$I$300,3,FALSE),"")</f>
        <v/>
      </c>
      <c r="I270" s="166" t="str">
        <f>IFERROR($E270/VLOOKUP($F270,'Data Mercado'!$A$7:$I$300,4,FALSE),"")</f>
        <v/>
      </c>
      <c r="J270" s="166" t="str">
        <f>IFERROR($E270/VLOOKUP($F270,'Data Mercado'!$A$7:$I$300,5,FALSE),"")</f>
        <v/>
      </c>
      <c r="K270" s="166" t="str">
        <f>IFERROR($E270/VLOOKUP($F270,'Data Mercado'!$A$7:$I$300,6,FALSE),"")</f>
        <v/>
      </c>
    </row>
    <row r="271" spans="1:11" s="162" customFormat="1" ht="19" customHeight="1">
      <c r="A271" s="163"/>
      <c r="B271" s="165"/>
      <c r="C271" s="143"/>
      <c r="D271" s="143"/>
      <c r="E271" s="196"/>
      <c r="F271" s="159"/>
      <c r="G271" s="166" t="str">
        <f>IFERROR($E271/VLOOKUP($F271,'Data Mercado'!$A$7:$I$300,2,FALSE),"")</f>
        <v/>
      </c>
      <c r="H271" s="166" t="str">
        <f>IFERROR($E271/VLOOKUP($F271,'Data Mercado'!$A$7:$I$300,3,FALSE),"")</f>
        <v/>
      </c>
      <c r="I271" s="166" t="str">
        <f>IFERROR($E271/VLOOKUP($F271,'Data Mercado'!$A$7:$I$300,4,FALSE),"")</f>
        <v/>
      </c>
      <c r="J271" s="166" t="str">
        <f>IFERROR($E271/VLOOKUP($F271,'Data Mercado'!$A$7:$I$300,5,FALSE),"")</f>
        <v/>
      </c>
      <c r="K271" s="166" t="str">
        <f>IFERROR($E271/VLOOKUP($F271,'Data Mercado'!$A$7:$I$300,6,FALSE),"")</f>
        <v/>
      </c>
    </row>
    <row r="272" spans="1:11" s="162" customFormat="1" ht="19" customHeight="1">
      <c r="A272" s="163"/>
      <c r="B272" s="165"/>
      <c r="C272" s="143"/>
      <c r="D272" s="143"/>
      <c r="E272" s="196"/>
      <c r="F272" s="159"/>
      <c r="G272" s="166" t="str">
        <f>IFERROR($E272/VLOOKUP($F272,'Data Mercado'!$A$7:$I$300,2,FALSE),"")</f>
        <v/>
      </c>
      <c r="H272" s="166" t="str">
        <f>IFERROR($E272/VLOOKUP($F272,'Data Mercado'!$A$7:$I$300,3,FALSE),"")</f>
        <v/>
      </c>
      <c r="I272" s="166" t="str">
        <f>IFERROR($E272/VLOOKUP($F272,'Data Mercado'!$A$7:$I$300,4,FALSE),"")</f>
        <v/>
      </c>
      <c r="J272" s="166" t="str">
        <f>IFERROR($E272/VLOOKUP($F272,'Data Mercado'!$A$7:$I$300,5,FALSE),"")</f>
        <v/>
      </c>
      <c r="K272" s="166" t="str">
        <f>IFERROR($E272/VLOOKUP($F272,'Data Mercado'!$A$7:$I$300,6,FALSE),"")</f>
        <v/>
      </c>
    </row>
    <row r="273" spans="1:11" s="162" customFormat="1" ht="19" customHeight="1">
      <c r="A273" s="163"/>
      <c r="B273" s="165"/>
      <c r="C273" s="143"/>
      <c r="D273" s="143"/>
      <c r="E273" s="196"/>
      <c r="F273" s="159"/>
      <c r="G273" s="166" t="str">
        <f>IFERROR($E273/VLOOKUP($F273,'Data Mercado'!$A$7:$I$300,2,FALSE),"")</f>
        <v/>
      </c>
      <c r="H273" s="166" t="str">
        <f>IFERROR($E273/VLOOKUP($F273,'Data Mercado'!$A$7:$I$300,3,FALSE),"")</f>
        <v/>
      </c>
      <c r="I273" s="166" t="str">
        <f>IFERROR($E273/VLOOKUP($F273,'Data Mercado'!$A$7:$I$300,4,FALSE),"")</f>
        <v/>
      </c>
      <c r="J273" s="166" t="str">
        <f>IFERROR($E273/VLOOKUP($F273,'Data Mercado'!$A$7:$I$300,5,FALSE),"")</f>
        <v/>
      </c>
      <c r="K273" s="166" t="str">
        <f>IFERROR($E273/VLOOKUP($F273,'Data Mercado'!$A$7:$I$300,6,FALSE),"")</f>
        <v/>
      </c>
    </row>
    <row r="274" spans="1:11" s="162" customFormat="1" ht="19" customHeight="1">
      <c r="A274" s="163"/>
      <c r="B274" s="165"/>
      <c r="C274" s="143"/>
      <c r="D274" s="143"/>
      <c r="E274" s="196"/>
      <c r="F274" s="159"/>
      <c r="G274" s="166" t="str">
        <f>IFERROR($E274/VLOOKUP($F274,'Data Mercado'!$A$7:$I$300,2,FALSE),"")</f>
        <v/>
      </c>
      <c r="H274" s="166" t="str">
        <f>IFERROR($E274/VLOOKUP($F274,'Data Mercado'!$A$7:$I$300,3,FALSE),"")</f>
        <v/>
      </c>
      <c r="I274" s="166" t="str">
        <f>IFERROR($E274/VLOOKUP($F274,'Data Mercado'!$A$7:$I$300,4,FALSE),"")</f>
        <v/>
      </c>
      <c r="J274" s="166" t="str">
        <f>IFERROR($E274/VLOOKUP($F274,'Data Mercado'!$A$7:$I$300,5,FALSE),"")</f>
        <v/>
      </c>
      <c r="K274" s="166" t="str">
        <f>IFERROR($E274/VLOOKUP($F274,'Data Mercado'!$A$7:$I$300,6,FALSE),"")</f>
        <v/>
      </c>
    </row>
    <row r="275" spans="1:11" s="162" customFormat="1" ht="19" customHeight="1">
      <c r="A275" s="163"/>
      <c r="B275" s="165"/>
      <c r="C275" s="143"/>
      <c r="D275" s="143"/>
      <c r="E275" s="196"/>
      <c r="F275" s="159"/>
      <c r="G275" s="166" t="str">
        <f>IFERROR($E275/VLOOKUP($F275,'Data Mercado'!$A$7:$I$300,2,FALSE),"")</f>
        <v/>
      </c>
      <c r="H275" s="166" t="str">
        <f>IFERROR($E275/VLOOKUP($F275,'Data Mercado'!$A$7:$I$300,3,FALSE),"")</f>
        <v/>
      </c>
      <c r="I275" s="166" t="str">
        <f>IFERROR($E275/VLOOKUP($F275,'Data Mercado'!$A$7:$I$300,4,FALSE),"")</f>
        <v/>
      </c>
      <c r="J275" s="166" t="str">
        <f>IFERROR($E275/VLOOKUP($F275,'Data Mercado'!$A$7:$I$300,5,FALSE),"")</f>
        <v/>
      </c>
      <c r="K275" s="166" t="str">
        <f>IFERROR($E275/VLOOKUP($F275,'Data Mercado'!$A$7:$I$300,6,FALSE),"")</f>
        <v/>
      </c>
    </row>
    <row r="276" spans="1:11" s="162" customFormat="1" ht="19" customHeight="1">
      <c r="A276" s="163"/>
      <c r="B276" s="165"/>
      <c r="C276" s="143"/>
      <c r="D276" s="143"/>
      <c r="E276" s="196"/>
      <c r="F276" s="159"/>
      <c r="G276" s="166" t="str">
        <f>IFERROR($E276/VLOOKUP($F276,'Data Mercado'!$A$7:$I$300,2,FALSE),"")</f>
        <v/>
      </c>
      <c r="H276" s="166" t="str">
        <f>IFERROR($E276/VLOOKUP($F276,'Data Mercado'!$A$7:$I$300,3,FALSE),"")</f>
        <v/>
      </c>
      <c r="I276" s="166" t="str">
        <f>IFERROR($E276/VLOOKUP($F276,'Data Mercado'!$A$7:$I$300,4,FALSE),"")</f>
        <v/>
      </c>
      <c r="J276" s="166" t="str">
        <f>IFERROR($E276/VLOOKUP($F276,'Data Mercado'!$A$7:$I$300,5,FALSE),"")</f>
        <v/>
      </c>
      <c r="K276" s="166" t="str">
        <f>IFERROR($E276/VLOOKUP($F276,'Data Mercado'!$A$7:$I$300,6,FALSE),"")</f>
        <v/>
      </c>
    </row>
    <row r="277" spans="1:11" s="162" customFormat="1" ht="19" customHeight="1">
      <c r="A277" s="163"/>
      <c r="B277" s="165"/>
      <c r="C277" s="143"/>
      <c r="D277" s="143"/>
      <c r="E277" s="196"/>
      <c r="F277" s="159"/>
      <c r="G277" s="166" t="str">
        <f>IFERROR($E277/VLOOKUP($F277,'Data Mercado'!$A$7:$I$300,2,FALSE),"")</f>
        <v/>
      </c>
      <c r="H277" s="166" t="str">
        <f>IFERROR($E277/VLOOKUP($F277,'Data Mercado'!$A$7:$I$300,3,FALSE),"")</f>
        <v/>
      </c>
      <c r="I277" s="166" t="str">
        <f>IFERROR($E277/VLOOKUP($F277,'Data Mercado'!$A$7:$I$300,4,FALSE),"")</f>
        <v/>
      </c>
      <c r="J277" s="166" t="str">
        <f>IFERROR($E277/VLOOKUP($F277,'Data Mercado'!$A$7:$I$300,5,FALSE),"")</f>
        <v/>
      </c>
      <c r="K277" s="166" t="str">
        <f>IFERROR($E277/VLOOKUP($F277,'Data Mercado'!$A$7:$I$300,6,FALSE),"")</f>
        <v/>
      </c>
    </row>
    <row r="278" spans="1:11" s="162" customFormat="1" ht="19" customHeight="1">
      <c r="A278" s="163"/>
      <c r="B278" s="165"/>
      <c r="C278" s="143"/>
      <c r="D278" s="143"/>
      <c r="E278" s="196"/>
      <c r="F278" s="159"/>
      <c r="G278" s="166" t="str">
        <f>IFERROR($E278/VLOOKUP($F278,'Data Mercado'!$A$7:$I$300,2,FALSE),"")</f>
        <v/>
      </c>
      <c r="H278" s="166" t="str">
        <f>IFERROR($E278/VLOOKUP($F278,'Data Mercado'!$A$7:$I$300,3,FALSE),"")</f>
        <v/>
      </c>
      <c r="I278" s="166" t="str">
        <f>IFERROR($E278/VLOOKUP($F278,'Data Mercado'!$A$7:$I$300,4,FALSE),"")</f>
        <v/>
      </c>
      <c r="J278" s="166" t="str">
        <f>IFERROR($E278/VLOOKUP($F278,'Data Mercado'!$A$7:$I$300,5,FALSE),"")</f>
        <v/>
      </c>
      <c r="K278" s="166" t="str">
        <f>IFERROR($E278/VLOOKUP($F278,'Data Mercado'!$A$7:$I$300,6,FALSE),"")</f>
        <v/>
      </c>
    </row>
    <row r="279" spans="1:11" s="162" customFormat="1" ht="19" customHeight="1">
      <c r="A279" s="163"/>
      <c r="B279" s="165"/>
      <c r="C279" s="143"/>
      <c r="D279" s="143"/>
      <c r="E279" s="196"/>
      <c r="F279" s="159"/>
      <c r="G279" s="166" t="str">
        <f>IFERROR($E279/VLOOKUP($F279,'Data Mercado'!$A$7:$I$300,2,FALSE),"")</f>
        <v/>
      </c>
      <c r="H279" s="166" t="str">
        <f>IFERROR($E279/VLOOKUP($F279,'Data Mercado'!$A$7:$I$300,3,FALSE),"")</f>
        <v/>
      </c>
      <c r="I279" s="166" t="str">
        <f>IFERROR($E279/VLOOKUP($F279,'Data Mercado'!$A$7:$I$300,4,FALSE),"")</f>
        <v/>
      </c>
      <c r="J279" s="166" t="str">
        <f>IFERROR($E279/VLOOKUP($F279,'Data Mercado'!$A$7:$I$300,5,FALSE),"")</f>
        <v/>
      </c>
      <c r="K279" s="166" t="str">
        <f>IFERROR($E279/VLOOKUP($F279,'Data Mercado'!$A$7:$I$300,6,FALSE),"")</f>
        <v/>
      </c>
    </row>
    <row r="280" spans="1:11" s="162" customFormat="1" ht="19" customHeight="1">
      <c r="A280" s="163"/>
      <c r="B280" s="165"/>
      <c r="C280" s="143"/>
      <c r="D280" s="143"/>
      <c r="E280" s="196"/>
      <c r="F280" s="159"/>
      <c r="G280" s="166" t="str">
        <f>IFERROR($E280/VLOOKUP($F280,'Data Mercado'!$A$7:$I$300,2,FALSE),"")</f>
        <v/>
      </c>
      <c r="H280" s="166" t="str">
        <f>IFERROR($E280/VLOOKUP($F280,'Data Mercado'!$A$7:$I$300,3,FALSE),"")</f>
        <v/>
      </c>
      <c r="I280" s="166" t="str">
        <f>IFERROR($E280/VLOOKUP($F280,'Data Mercado'!$A$7:$I$300,4,FALSE),"")</f>
        <v/>
      </c>
      <c r="J280" s="166" t="str">
        <f>IFERROR($E280/VLOOKUP($F280,'Data Mercado'!$A$7:$I$300,5,FALSE),"")</f>
        <v/>
      </c>
      <c r="K280" s="166" t="str">
        <f>IFERROR($E280/VLOOKUP($F280,'Data Mercado'!$A$7:$I$300,6,FALSE),"")</f>
        <v/>
      </c>
    </row>
    <row r="281" spans="1:11" s="162" customFormat="1" ht="19" customHeight="1">
      <c r="A281" s="163"/>
      <c r="B281" s="165"/>
      <c r="C281" s="143"/>
      <c r="D281" s="143"/>
      <c r="E281" s="196"/>
      <c r="F281" s="159"/>
      <c r="G281" s="166" t="str">
        <f>IFERROR($E281/VLOOKUP($F281,'Data Mercado'!$A$7:$I$300,2,FALSE),"")</f>
        <v/>
      </c>
      <c r="H281" s="166" t="str">
        <f>IFERROR($E281/VLOOKUP($F281,'Data Mercado'!$A$7:$I$300,3,FALSE),"")</f>
        <v/>
      </c>
      <c r="I281" s="166" t="str">
        <f>IFERROR($E281/VLOOKUP($F281,'Data Mercado'!$A$7:$I$300,4,FALSE),"")</f>
        <v/>
      </c>
      <c r="J281" s="166" t="str">
        <f>IFERROR($E281/VLOOKUP($F281,'Data Mercado'!$A$7:$I$300,5,FALSE),"")</f>
        <v/>
      </c>
      <c r="K281" s="166" t="str">
        <f>IFERROR($E281/VLOOKUP($F281,'Data Mercado'!$A$7:$I$300,6,FALSE),"")</f>
        <v/>
      </c>
    </row>
    <row r="282" spans="1:11" s="162" customFormat="1" ht="19" customHeight="1">
      <c r="A282" s="163"/>
      <c r="B282" s="165"/>
      <c r="C282" s="143"/>
      <c r="D282" s="143"/>
      <c r="E282" s="196"/>
      <c r="F282" s="159"/>
      <c r="G282" s="166" t="str">
        <f>IFERROR($E282/VLOOKUP($F282,'Data Mercado'!$A$7:$I$300,2,FALSE),"")</f>
        <v/>
      </c>
      <c r="H282" s="166" t="str">
        <f>IFERROR($E282/VLOOKUP($F282,'Data Mercado'!$A$7:$I$300,3,FALSE),"")</f>
        <v/>
      </c>
      <c r="I282" s="166" t="str">
        <f>IFERROR($E282/VLOOKUP($F282,'Data Mercado'!$A$7:$I$300,4,FALSE),"")</f>
        <v/>
      </c>
      <c r="J282" s="166" t="str">
        <f>IFERROR($E282/VLOOKUP($F282,'Data Mercado'!$A$7:$I$300,5,FALSE),"")</f>
        <v/>
      </c>
      <c r="K282" s="166" t="str">
        <f>IFERROR($E282/VLOOKUP($F282,'Data Mercado'!$A$7:$I$300,6,FALSE),"")</f>
        <v/>
      </c>
    </row>
    <row r="283" spans="1:11" s="162" customFormat="1" ht="19" customHeight="1">
      <c r="A283" s="163"/>
      <c r="B283" s="165"/>
      <c r="C283" s="143"/>
      <c r="D283" s="143"/>
      <c r="E283" s="196"/>
      <c r="F283" s="159"/>
      <c r="G283" s="166" t="str">
        <f>IFERROR($E283/VLOOKUP($F283,'Data Mercado'!$A$7:$I$300,2,FALSE),"")</f>
        <v/>
      </c>
      <c r="H283" s="166" t="str">
        <f>IFERROR($E283/VLOOKUP($F283,'Data Mercado'!$A$7:$I$300,3,FALSE),"")</f>
        <v/>
      </c>
      <c r="I283" s="166" t="str">
        <f>IFERROR($E283/VLOOKUP($F283,'Data Mercado'!$A$7:$I$300,4,FALSE),"")</f>
        <v/>
      </c>
      <c r="J283" s="166" t="str">
        <f>IFERROR($E283/VLOOKUP($F283,'Data Mercado'!$A$7:$I$300,5,FALSE),"")</f>
        <v/>
      </c>
      <c r="K283" s="166" t="str">
        <f>IFERROR($E283/VLOOKUP($F283,'Data Mercado'!$A$7:$I$300,6,FALSE),"")</f>
        <v/>
      </c>
    </row>
    <row r="284" spans="1:11" s="162" customFormat="1" ht="19" customHeight="1">
      <c r="A284" s="163"/>
      <c r="B284" s="165"/>
      <c r="C284" s="143"/>
      <c r="D284" s="143"/>
      <c r="E284" s="196"/>
      <c r="F284" s="159"/>
      <c r="G284" s="166" t="str">
        <f>IFERROR($E284/VLOOKUP($F284,'Data Mercado'!$A$7:$I$300,2,FALSE),"")</f>
        <v/>
      </c>
      <c r="H284" s="166" t="str">
        <f>IFERROR($E284/VLOOKUP($F284,'Data Mercado'!$A$7:$I$300,3,FALSE),"")</f>
        <v/>
      </c>
      <c r="I284" s="166" t="str">
        <f>IFERROR($E284/VLOOKUP($F284,'Data Mercado'!$A$7:$I$300,4,FALSE),"")</f>
        <v/>
      </c>
      <c r="J284" s="166" t="str">
        <f>IFERROR($E284/VLOOKUP($F284,'Data Mercado'!$A$7:$I$300,5,FALSE),"")</f>
        <v/>
      </c>
      <c r="K284" s="166" t="str">
        <f>IFERROR($E284/VLOOKUP($F284,'Data Mercado'!$A$7:$I$300,6,FALSE),"")</f>
        <v/>
      </c>
    </row>
    <row r="285" spans="1:11" s="162" customFormat="1" ht="19" customHeight="1">
      <c r="A285" s="163"/>
      <c r="B285" s="165"/>
      <c r="C285" s="143"/>
      <c r="D285" s="143"/>
      <c r="E285" s="196"/>
      <c r="F285" s="159"/>
      <c r="G285" s="166" t="str">
        <f>IFERROR($E285/VLOOKUP($F285,'Data Mercado'!$A$7:$I$300,2,FALSE),"")</f>
        <v/>
      </c>
      <c r="H285" s="166" t="str">
        <f>IFERROR($E285/VLOOKUP($F285,'Data Mercado'!$A$7:$I$300,3,FALSE),"")</f>
        <v/>
      </c>
      <c r="I285" s="166" t="str">
        <f>IFERROR($E285/VLOOKUP($F285,'Data Mercado'!$A$7:$I$300,4,FALSE),"")</f>
        <v/>
      </c>
      <c r="J285" s="166" t="str">
        <f>IFERROR($E285/VLOOKUP($F285,'Data Mercado'!$A$7:$I$300,5,FALSE),"")</f>
        <v/>
      </c>
      <c r="K285" s="166" t="str">
        <f>IFERROR($E285/VLOOKUP($F285,'Data Mercado'!$A$7:$I$300,6,FALSE),"")</f>
        <v/>
      </c>
    </row>
    <row r="286" spans="1:11" s="162" customFormat="1" ht="19" customHeight="1">
      <c r="A286" s="163"/>
      <c r="B286" s="165"/>
      <c r="C286" s="143"/>
      <c r="D286" s="143"/>
      <c r="E286" s="196"/>
      <c r="F286" s="159"/>
      <c r="G286" s="166" t="str">
        <f>IFERROR($E286/VLOOKUP($F286,'Data Mercado'!$A$7:$I$300,2,FALSE),"")</f>
        <v/>
      </c>
      <c r="H286" s="166" t="str">
        <f>IFERROR($E286/VLOOKUP($F286,'Data Mercado'!$A$7:$I$300,3,FALSE),"")</f>
        <v/>
      </c>
      <c r="I286" s="166" t="str">
        <f>IFERROR($E286/VLOOKUP($F286,'Data Mercado'!$A$7:$I$300,4,FALSE),"")</f>
        <v/>
      </c>
      <c r="J286" s="166" t="str">
        <f>IFERROR($E286/VLOOKUP($F286,'Data Mercado'!$A$7:$I$300,5,FALSE),"")</f>
        <v/>
      </c>
      <c r="K286" s="166" t="str">
        <f>IFERROR($E286/VLOOKUP($F286,'Data Mercado'!$A$7:$I$300,6,FALSE),"")</f>
        <v/>
      </c>
    </row>
    <row r="287" spans="1:11" s="162" customFormat="1" ht="19" customHeight="1">
      <c r="A287" s="163"/>
      <c r="B287" s="165"/>
      <c r="C287" s="143"/>
      <c r="D287" s="143"/>
      <c r="E287" s="196"/>
      <c r="F287" s="159"/>
      <c r="G287" s="166" t="str">
        <f>IFERROR($E287/VLOOKUP($F287,'Data Mercado'!$A$7:$I$300,2,FALSE),"")</f>
        <v/>
      </c>
      <c r="H287" s="166" t="str">
        <f>IFERROR($E287/VLOOKUP($F287,'Data Mercado'!$A$7:$I$300,3,FALSE),"")</f>
        <v/>
      </c>
      <c r="I287" s="166" t="str">
        <f>IFERROR($E287/VLOOKUP($F287,'Data Mercado'!$A$7:$I$300,4,FALSE),"")</f>
        <v/>
      </c>
      <c r="J287" s="166" t="str">
        <f>IFERROR($E287/VLOOKUP($F287,'Data Mercado'!$A$7:$I$300,5,FALSE),"")</f>
        <v/>
      </c>
      <c r="K287" s="166" t="str">
        <f>IFERROR($E287/VLOOKUP($F287,'Data Mercado'!$A$7:$I$300,6,FALSE),"")</f>
        <v/>
      </c>
    </row>
    <row r="288" spans="1:11" s="162" customFormat="1" ht="19" customHeight="1">
      <c r="A288" s="163"/>
      <c r="B288" s="165"/>
      <c r="C288" s="143"/>
      <c r="D288" s="143"/>
      <c r="E288" s="196"/>
      <c r="F288" s="159"/>
      <c r="G288" s="166" t="str">
        <f>IFERROR($E288/VLOOKUP($F288,'Data Mercado'!$A$7:$I$300,2,FALSE),"")</f>
        <v/>
      </c>
      <c r="H288" s="166" t="str">
        <f>IFERROR($E288/VLOOKUP($F288,'Data Mercado'!$A$7:$I$300,3,FALSE),"")</f>
        <v/>
      </c>
      <c r="I288" s="166" t="str">
        <f>IFERROR($E288/VLOOKUP($F288,'Data Mercado'!$A$7:$I$300,4,FALSE),"")</f>
        <v/>
      </c>
      <c r="J288" s="166" t="str">
        <f>IFERROR($E288/VLOOKUP($F288,'Data Mercado'!$A$7:$I$300,5,FALSE),"")</f>
        <v/>
      </c>
      <c r="K288" s="166" t="str">
        <f>IFERROR($E288/VLOOKUP($F288,'Data Mercado'!$A$7:$I$300,6,FALSE),"")</f>
        <v/>
      </c>
    </row>
    <row r="289" spans="1:11" s="162" customFormat="1" ht="19" customHeight="1">
      <c r="A289" s="163"/>
      <c r="B289" s="165"/>
      <c r="C289" s="143"/>
      <c r="D289" s="143"/>
      <c r="E289" s="196"/>
      <c r="F289" s="159"/>
      <c r="G289" s="166" t="str">
        <f>IFERROR($E289/VLOOKUP($F289,'Data Mercado'!$A$7:$I$300,2,FALSE),"")</f>
        <v/>
      </c>
      <c r="H289" s="166" t="str">
        <f>IFERROR($E289/VLOOKUP($F289,'Data Mercado'!$A$7:$I$300,3,FALSE),"")</f>
        <v/>
      </c>
      <c r="I289" s="166" t="str">
        <f>IFERROR($E289/VLOOKUP($F289,'Data Mercado'!$A$7:$I$300,4,FALSE),"")</f>
        <v/>
      </c>
      <c r="J289" s="166" t="str">
        <f>IFERROR($E289/VLOOKUP($F289,'Data Mercado'!$A$7:$I$300,5,FALSE),"")</f>
        <v/>
      </c>
      <c r="K289" s="166" t="str">
        <f>IFERROR($E289/VLOOKUP($F289,'Data Mercado'!$A$7:$I$300,6,FALSE),"")</f>
        <v/>
      </c>
    </row>
    <row r="290" spans="1:11" s="162" customFormat="1" ht="19" customHeight="1">
      <c r="A290" s="163"/>
      <c r="B290" s="165"/>
      <c r="C290" s="143"/>
      <c r="D290" s="143"/>
      <c r="E290" s="196"/>
      <c r="F290" s="159"/>
      <c r="G290" s="166" t="str">
        <f>IFERROR($E290/VLOOKUP($F290,'Data Mercado'!$A$7:$I$300,2,FALSE),"")</f>
        <v/>
      </c>
      <c r="H290" s="166" t="str">
        <f>IFERROR($E290/VLOOKUP($F290,'Data Mercado'!$A$7:$I$300,3,FALSE),"")</f>
        <v/>
      </c>
      <c r="I290" s="166" t="str">
        <f>IFERROR($E290/VLOOKUP($F290,'Data Mercado'!$A$7:$I$300,4,FALSE),"")</f>
        <v/>
      </c>
      <c r="J290" s="166" t="str">
        <f>IFERROR($E290/VLOOKUP($F290,'Data Mercado'!$A$7:$I$300,5,FALSE),"")</f>
        <v/>
      </c>
      <c r="K290" s="166" t="str">
        <f>IFERROR($E290/VLOOKUP($F290,'Data Mercado'!$A$7:$I$300,6,FALSE),"")</f>
        <v/>
      </c>
    </row>
    <row r="291" spans="1:11" s="162" customFormat="1" ht="19" customHeight="1">
      <c r="A291" s="163"/>
      <c r="B291" s="165"/>
      <c r="C291" s="143"/>
      <c r="D291" s="143"/>
      <c r="E291" s="196"/>
      <c r="F291" s="159"/>
      <c r="G291" s="166" t="str">
        <f>IFERROR($E291/VLOOKUP($F291,'Data Mercado'!$A$7:$I$300,2,FALSE),"")</f>
        <v/>
      </c>
      <c r="H291" s="166" t="str">
        <f>IFERROR($E291/VLOOKUP($F291,'Data Mercado'!$A$7:$I$300,3,FALSE),"")</f>
        <v/>
      </c>
      <c r="I291" s="166" t="str">
        <f>IFERROR($E291/VLOOKUP($F291,'Data Mercado'!$A$7:$I$300,4,FALSE),"")</f>
        <v/>
      </c>
      <c r="J291" s="166" t="str">
        <f>IFERROR($E291/VLOOKUP($F291,'Data Mercado'!$A$7:$I$300,5,FALSE),"")</f>
        <v/>
      </c>
      <c r="K291" s="166" t="str">
        <f>IFERROR($E291/VLOOKUP($F291,'Data Mercado'!$A$7:$I$300,6,FALSE),"")</f>
        <v/>
      </c>
    </row>
    <row r="292" spans="1:11" s="162" customFormat="1" ht="19" customHeight="1">
      <c r="A292" s="163"/>
      <c r="B292" s="165"/>
      <c r="C292" s="143"/>
      <c r="D292" s="143"/>
      <c r="E292" s="196"/>
      <c r="F292" s="159"/>
      <c r="G292" s="166" t="str">
        <f>IFERROR($E292/VLOOKUP($F292,'Data Mercado'!$A$7:$I$300,2,FALSE),"")</f>
        <v/>
      </c>
      <c r="H292" s="166" t="str">
        <f>IFERROR($E292/VLOOKUP($F292,'Data Mercado'!$A$7:$I$300,3,FALSE),"")</f>
        <v/>
      </c>
      <c r="I292" s="166" t="str">
        <f>IFERROR($E292/VLOOKUP($F292,'Data Mercado'!$A$7:$I$300,4,FALSE),"")</f>
        <v/>
      </c>
      <c r="J292" s="166" t="str">
        <f>IFERROR($E292/VLOOKUP($F292,'Data Mercado'!$A$7:$I$300,5,FALSE),"")</f>
        <v/>
      </c>
      <c r="K292" s="166" t="str">
        <f>IFERROR($E292/VLOOKUP($F292,'Data Mercado'!$A$7:$I$300,6,FALSE),"")</f>
        <v/>
      </c>
    </row>
    <row r="293" spans="1:11" s="162" customFormat="1" ht="19" customHeight="1">
      <c r="A293" s="163"/>
      <c r="B293" s="165"/>
      <c r="C293" s="143"/>
      <c r="D293" s="143"/>
      <c r="E293" s="196"/>
      <c r="F293" s="159"/>
      <c r="G293" s="166" t="str">
        <f>IFERROR($E293/VLOOKUP($F293,'Data Mercado'!$A$7:$I$300,2,FALSE),"")</f>
        <v/>
      </c>
      <c r="H293" s="166" t="str">
        <f>IFERROR($E293/VLOOKUP($F293,'Data Mercado'!$A$7:$I$300,3,FALSE),"")</f>
        <v/>
      </c>
      <c r="I293" s="166" t="str">
        <f>IFERROR($E293/VLOOKUP($F293,'Data Mercado'!$A$7:$I$300,4,FALSE),"")</f>
        <v/>
      </c>
      <c r="J293" s="166" t="str">
        <f>IFERROR($E293/VLOOKUP($F293,'Data Mercado'!$A$7:$I$300,5,FALSE),"")</f>
        <v/>
      </c>
      <c r="K293" s="166" t="str">
        <f>IFERROR($E293/VLOOKUP($F293,'Data Mercado'!$A$7:$I$300,6,FALSE),"")</f>
        <v/>
      </c>
    </row>
    <row r="294" spans="1:11" s="162" customFormat="1" ht="19" customHeight="1">
      <c r="A294" s="163"/>
      <c r="B294" s="165"/>
      <c r="C294" s="143"/>
      <c r="D294" s="143"/>
      <c r="E294" s="196"/>
      <c r="F294" s="159"/>
      <c r="G294" s="166" t="str">
        <f>IFERROR($E294/VLOOKUP($F294,'Data Mercado'!$A$7:$I$300,2,FALSE),"")</f>
        <v/>
      </c>
      <c r="H294" s="166" t="str">
        <f>IFERROR($E294/VLOOKUP($F294,'Data Mercado'!$A$7:$I$300,3,FALSE),"")</f>
        <v/>
      </c>
      <c r="I294" s="166" t="str">
        <f>IFERROR($E294/VLOOKUP($F294,'Data Mercado'!$A$7:$I$300,4,FALSE),"")</f>
        <v/>
      </c>
      <c r="J294" s="166" t="str">
        <f>IFERROR($E294/VLOOKUP($F294,'Data Mercado'!$A$7:$I$300,5,FALSE),"")</f>
        <v/>
      </c>
      <c r="K294" s="166" t="str">
        <f>IFERROR($E294/VLOOKUP($F294,'Data Mercado'!$A$7:$I$300,6,FALSE),"")</f>
        <v/>
      </c>
    </row>
    <row r="295" spans="1:11" s="162" customFormat="1" ht="19" customHeight="1">
      <c r="A295" s="163"/>
      <c r="B295" s="165"/>
      <c r="C295" s="143"/>
      <c r="D295" s="143"/>
      <c r="E295" s="196"/>
      <c r="F295" s="159"/>
      <c r="G295" s="166" t="str">
        <f>IFERROR($E295/VLOOKUP($F295,'Data Mercado'!$A$7:$I$300,2,FALSE),"")</f>
        <v/>
      </c>
      <c r="H295" s="166" t="str">
        <f>IFERROR($E295/VLOOKUP($F295,'Data Mercado'!$A$7:$I$300,3,FALSE),"")</f>
        <v/>
      </c>
      <c r="I295" s="166" t="str">
        <f>IFERROR($E295/VLOOKUP($F295,'Data Mercado'!$A$7:$I$300,4,FALSE),"")</f>
        <v/>
      </c>
      <c r="J295" s="166" t="str">
        <f>IFERROR($E295/VLOOKUP($F295,'Data Mercado'!$A$7:$I$300,5,FALSE),"")</f>
        <v/>
      </c>
      <c r="K295" s="166" t="str">
        <f>IFERROR($E295/VLOOKUP($F295,'Data Mercado'!$A$7:$I$300,6,FALSE),"")</f>
        <v/>
      </c>
    </row>
    <row r="296" spans="1:11" s="162" customFormat="1" ht="19" customHeight="1">
      <c r="A296" s="163"/>
      <c r="B296" s="165"/>
      <c r="C296" s="143"/>
      <c r="D296" s="143"/>
      <c r="E296" s="196"/>
      <c r="F296" s="159"/>
      <c r="G296" s="166" t="str">
        <f>IFERROR($E296/VLOOKUP($F296,'Data Mercado'!$A$7:$I$300,2,FALSE),"")</f>
        <v/>
      </c>
      <c r="H296" s="166" t="str">
        <f>IFERROR($E296/VLOOKUP($F296,'Data Mercado'!$A$7:$I$300,3,FALSE),"")</f>
        <v/>
      </c>
      <c r="I296" s="166" t="str">
        <f>IFERROR($E296/VLOOKUP($F296,'Data Mercado'!$A$7:$I$300,4,FALSE),"")</f>
        <v/>
      </c>
      <c r="J296" s="166" t="str">
        <f>IFERROR($E296/VLOOKUP($F296,'Data Mercado'!$A$7:$I$300,5,FALSE),"")</f>
        <v/>
      </c>
      <c r="K296" s="166" t="str">
        <f>IFERROR($E296/VLOOKUP($F296,'Data Mercado'!$A$7:$I$300,6,FALSE),"")</f>
        <v/>
      </c>
    </row>
    <row r="297" spans="1:11" s="162" customFormat="1" ht="19" customHeight="1">
      <c r="A297" s="163"/>
      <c r="B297" s="165"/>
      <c r="C297" s="143"/>
      <c r="D297" s="143"/>
      <c r="E297" s="196"/>
      <c r="F297" s="159"/>
      <c r="G297" s="166" t="str">
        <f>IFERROR($E297/VLOOKUP($F297,'Data Mercado'!$A$7:$I$300,2,FALSE),"")</f>
        <v/>
      </c>
      <c r="H297" s="166" t="str">
        <f>IFERROR($E297/VLOOKUP($F297,'Data Mercado'!$A$7:$I$300,3,FALSE),"")</f>
        <v/>
      </c>
      <c r="I297" s="166" t="str">
        <f>IFERROR($E297/VLOOKUP($F297,'Data Mercado'!$A$7:$I$300,4,FALSE),"")</f>
        <v/>
      </c>
      <c r="J297" s="166" t="str">
        <f>IFERROR($E297/VLOOKUP($F297,'Data Mercado'!$A$7:$I$300,5,FALSE),"")</f>
        <v/>
      </c>
      <c r="K297" s="166" t="str">
        <f>IFERROR($E297/VLOOKUP($F297,'Data Mercado'!$A$7:$I$300,6,FALSE),"")</f>
        <v/>
      </c>
    </row>
    <row r="298" spans="1:11" s="162" customFormat="1" ht="19" customHeight="1">
      <c r="A298" s="163"/>
      <c r="B298" s="165"/>
      <c r="C298" s="143"/>
      <c r="D298" s="143"/>
      <c r="E298" s="196"/>
      <c r="F298" s="159"/>
      <c r="G298" s="166" t="str">
        <f>IFERROR($E298/VLOOKUP($F298,'Data Mercado'!$A$7:$I$300,2,FALSE),"")</f>
        <v/>
      </c>
      <c r="H298" s="166" t="str">
        <f>IFERROR($E298/VLOOKUP($F298,'Data Mercado'!$A$7:$I$300,3,FALSE),"")</f>
        <v/>
      </c>
      <c r="I298" s="166" t="str">
        <f>IFERROR($E298/VLOOKUP($F298,'Data Mercado'!$A$7:$I$300,4,FALSE),"")</f>
        <v/>
      </c>
      <c r="J298" s="166" t="str">
        <f>IFERROR($E298/VLOOKUP($F298,'Data Mercado'!$A$7:$I$300,5,FALSE),"")</f>
        <v/>
      </c>
      <c r="K298" s="166" t="str">
        <f>IFERROR($E298/VLOOKUP($F298,'Data Mercado'!$A$7:$I$300,6,FALSE),"")</f>
        <v/>
      </c>
    </row>
    <row r="299" spans="1:11" s="162" customFormat="1" ht="19" customHeight="1">
      <c r="A299" s="163"/>
      <c r="B299" s="165"/>
      <c r="C299" s="143"/>
      <c r="D299" s="143"/>
      <c r="E299" s="196"/>
      <c r="F299" s="159"/>
      <c r="G299" s="166" t="str">
        <f>IFERROR($E299/VLOOKUP($F299,'Data Mercado'!$A$7:$I$300,2,FALSE),"")</f>
        <v/>
      </c>
      <c r="H299" s="166" t="str">
        <f>IFERROR($E299/VLOOKUP($F299,'Data Mercado'!$A$7:$I$300,3,FALSE),"")</f>
        <v/>
      </c>
      <c r="I299" s="166" t="str">
        <f>IFERROR($E299/VLOOKUP($F299,'Data Mercado'!$A$7:$I$300,4,FALSE),"")</f>
        <v/>
      </c>
      <c r="J299" s="166" t="str">
        <f>IFERROR($E299/VLOOKUP($F299,'Data Mercado'!$A$7:$I$300,5,FALSE),"")</f>
        <v/>
      </c>
      <c r="K299" s="166" t="str">
        <f>IFERROR($E299/VLOOKUP($F299,'Data Mercado'!$A$7:$I$300,6,FALSE),"")</f>
        <v/>
      </c>
    </row>
    <row r="300" spans="1:11" s="162" customFormat="1" ht="19" customHeight="1">
      <c r="A300" s="163"/>
      <c r="B300" s="165"/>
      <c r="C300" s="143"/>
      <c r="D300" s="143"/>
      <c r="E300" s="196"/>
      <c r="F300" s="159"/>
      <c r="G300" s="166" t="str">
        <f>IFERROR($E300/VLOOKUP($F300,'Data Mercado'!$A$7:$I$300,2,FALSE),"")</f>
        <v/>
      </c>
      <c r="H300" s="166" t="str">
        <f>IFERROR($E300/VLOOKUP($F300,'Data Mercado'!$A$7:$I$300,3,FALSE),"")</f>
        <v/>
      </c>
      <c r="I300" s="166" t="str">
        <f>IFERROR($E300/VLOOKUP($F300,'Data Mercado'!$A$7:$I$300,4,FALSE),"")</f>
        <v/>
      </c>
      <c r="J300" s="166" t="str">
        <f>IFERROR($E300/VLOOKUP($F300,'Data Mercado'!$A$7:$I$300,5,FALSE),"")</f>
        <v/>
      </c>
      <c r="K300" s="166" t="str">
        <f>IFERROR($E300/VLOOKUP($F300,'Data Mercado'!$A$7:$I$300,6,FALSE),"")</f>
        <v/>
      </c>
    </row>
    <row r="301" spans="1:11" s="162" customFormat="1" ht="19" customHeight="1">
      <c r="A301" s="163"/>
      <c r="B301" s="165"/>
      <c r="C301" s="143"/>
      <c r="D301" s="143"/>
      <c r="E301" s="196"/>
      <c r="F301" s="159"/>
      <c r="G301" s="166" t="str">
        <f>IFERROR($E301/VLOOKUP($F301,'Data Mercado'!$A$7:$I$300,2,FALSE),"")</f>
        <v/>
      </c>
      <c r="H301" s="166" t="str">
        <f>IFERROR($E301/VLOOKUP($F301,'Data Mercado'!$A$7:$I$300,3,FALSE),"")</f>
        <v/>
      </c>
      <c r="I301" s="166" t="str">
        <f>IFERROR($E301/VLOOKUP($F301,'Data Mercado'!$A$7:$I$300,4,FALSE),"")</f>
        <v/>
      </c>
      <c r="J301" s="166" t="str">
        <f>IFERROR($E301/VLOOKUP($F301,'Data Mercado'!$A$7:$I$300,5,FALSE),"")</f>
        <v/>
      </c>
      <c r="K301" s="166" t="str">
        <f>IFERROR($E301/VLOOKUP($F301,'Data Mercado'!$A$7:$I$300,6,FALSE),"")</f>
        <v/>
      </c>
    </row>
    <row r="302" spans="1:11" s="162" customFormat="1" ht="19" customHeight="1">
      <c r="A302" s="163"/>
      <c r="B302" s="165"/>
      <c r="C302" s="143"/>
      <c r="D302" s="143"/>
      <c r="E302" s="196"/>
      <c r="F302" s="159"/>
      <c r="G302" s="166" t="str">
        <f>IFERROR($E302/VLOOKUP($F302,'Data Mercado'!$A$7:$I$300,2,FALSE),"")</f>
        <v/>
      </c>
      <c r="H302" s="166" t="str">
        <f>IFERROR($E302/VLOOKUP($F302,'Data Mercado'!$A$7:$I$300,3,FALSE),"")</f>
        <v/>
      </c>
      <c r="I302" s="166" t="str">
        <f>IFERROR($E302/VLOOKUP($F302,'Data Mercado'!$A$7:$I$300,4,FALSE),"")</f>
        <v/>
      </c>
      <c r="J302" s="166" t="str">
        <f>IFERROR($E302/VLOOKUP($F302,'Data Mercado'!$A$7:$I$300,5,FALSE),"")</f>
        <v/>
      </c>
      <c r="K302" s="166" t="str">
        <f>IFERROR($E302/VLOOKUP($F302,'Data Mercado'!$A$7:$I$300,6,FALSE),"")</f>
        <v/>
      </c>
    </row>
    <row r="303" spans="1:11" s="162" customFormat="1" ht="19" customHeight="1">
      <c r="A303" s="163"/>
      <c r="B303" s="165"/>
      <c r="C303" s="143"/>
      <c r="D303" s="143"/>
      <c r="E303" s="196"/>
      <c r="F303" s="159"/>
      <c r="G303" s="166" t="str">
        <f>IFERROR($E303/VLOOKUP($F303,'Data Mercado'!$A$7:$I$300,2,FALSE),"")</f>
        <v/>
      </c>
      <c r="H303" s="166" t="str">
        <f>IFERROR($E303/VLOOKUP($F303,'Data Mercado'!$A$7:$I$300,3,FALSE),"")</f>
        <v/>
      </c>
      <c r="I303" s="166" t="str">
        <f>IFERROR($E303/VLOOKUP($F303,'Data Mercado'!$A$7:$I$300,4,FALSE),"")</f>
        <v/>
      </c>
      <c r="J303" s="166" t="str">
        <f>IFERROR($E303/VLOOKUP($F303,'Data Mercado'!$A$7:$I$300,5,FALSE),"")</f>
        <v/>
      </c>
      <c r="K303" s="166" t="str">
        <f>IFERROR($E303/VLOOKUP($F303,'Data Mercado'!$A$7:$I$300,6,FALSE),"")</f>
        <v/>
      </c>
    </row>
    <row r="304" spans="1:11" s="162" customFormat="1" ht="19" customHeight="1">
      <c r="A304" s="163"/>
      <c r="B304" s="165"/>
      <c r="C304" s="143"/>
      <c r="D304" s="143"/>
      <c r="E304" s="196"/>
      <c r="F304" s="159"/>
      <c r="G304" s="166" t="str">
        <f>IFERROR($E304/VLOOKUP($F304,'Data Mercado'!$A$7:$I$300,2,FALSE),"")</f>
        <v/>
      </c>
      <c r="H304" s="166" t="str">
        <f>IFERROR($E304/VLOOKUP($F304,'Data Mercado'!$A$7:$I$300,3,FALSE),"")</f>
        <v/>
      </c>
      <c r="I304" s="166" t="str">
        <f>IFERROR($E304/VLOOKUP($F304,'Data Mercado'!$A$7:$I$300,4,FALSE),"")</f>
        <v/>
      </c>
      <c r="J304" s="166" t="str">
        <f>IFERROR($E304/VLOOKUP($F304,'Data Mercado'!$A$7:$I$300,5,FALSE),"")</f>
        <v/>
      </c>
      <c r="K304" s="166" t="str">
        <f>IFERROR($E304/VLOOKUP($F304,'Data Mercado'!$A$7:$I$300,6,FALSE),"")</f>
        <v/>
      </c>
    </row>
    <row r="305" spans="1:11" s="162" customFormat="1" ht="19" customHeight="1">
      <c r="A305" s="163"/>
      <c r="B305" s="165"/>
      <c r="C305" s="143"/>
      <c r="D305" s="143"/>
      <c r="E305" s="196"/>
      <c r="F305" s="159"/>
      <c r="G305" s="166" t="str">
        <f>IFERROR($E305/VLOOKUP($F305,'Data Mercado'!$A$7:$I$300,2,FALSE),"")</f>
        <v/>
      </c>
      <c r="H305" s="166" t="str">
        <f>IFERROR($E305/VLOOKUP($F305,'Data Mercado'!$A$7:$I$300,3,FALSE),"")</f>
        <v/>
      </c>
      <c r="I305" s="166" t="str">
        <f>IFERROR($E305/VLOOKUP($F305,'Data Mercado'!$A$7:$I$300,4,FALSE),"")</f>
        <v/>
      </c>
      <c r="J305" s="166" t="str">
        <f>IFERROR($E305/VLOOKUP($F305,'Data Mercado'!$A$7:$I$300,5,FALSE),"")</f>
        <v/>
      </c>
      <c r="K305" s="166" t="str">
        <f>IFERROR($E305/VLOOKUP($F305,'Data Mercado'!$A$7:$I$300,6,FALSE),"")</f>
        <v/>
      </c>
    </row>
    <row r="306" spans="1:11" s="162" customFormat="1" ht="19" customHeight="1">
      <c r="A306" s="163"/>
      <c r="B306" s="165"/>
      <c r="C306" s="143"/>
      <c r="D306" s="143"/>
      <c r="E306" s="196"/>
      <c r="F306" s="159"/>
      <c r="G306" s="166" t="str">
        <f>IFERROR($E306/VLOOKUP($F306,'Data Mercado'!$A$7:$I$300,2,FALSE),"")</f>
        <v/>
      </c>
      <c r="H306" s="166" t="str">
        <f>IFERROR($E306/VLOOKUP($F306,'Data Mercado'!$A$7:$I$300,3,FALSE),"")</f>
        <v/>
      </c>
      <c r="I306" s="166" t="str">
        <f>IFERROR($E306/VLOOKUP($F306,'Data Mercado'!$A$7:$I$300,4,FALSE),"")</f>
        <v/>
      </c>
      <c r="J306" s="166" t="str">
        <f>IFERROR($E306/VLOOKUP($F306,'Data Mercado'!$A$7:$I$300,5,FALSE),"")</f>
        <v/>
      </c>
      <c r="K306" s="166" t="str">
        <f>IFERROR($E306/VLOOKUP($F306,'Data Mercado'!$A$7:$I$300,6,FALSE),"")</f>
        <v/>
      </c>
    </row>
    <row r="307" spans="1:11" s="162" customFormat="1" ht="19" customHeight="1">
      <c r="A307" s="163"/>
      <c r="B307" s="165"/>
      <c r="C307" s="143"/>
      <c r="D307" s="143"/>
      <c r="E307" s="196"/>
      <c r="F307" s="159"/>
      <c r="G307" s="166" t="str">
        <f>IFERROR($E307/VLOOKUP($F307,'Data Mercado'!$A$7:$I$300,2,FALSE),"")</f>
        <v/>
      </c>
      <c r="H307" s="166" t="str">
        <f>IFERROR($E307/VLOOKUP($F307,'Data Mercado'!$A$7:$I$300,3,FALSE),"")</f>
        <v/>
      </c>
      <c r="I307" s="166" t="str">
        <f>IFERROR($E307/VLOOKUP($F307,'Data Mercado'!$A$7:$I$300,4,FALSE),"")</f>
        <v/>
      </c>
      <c r="J307" s="166" t="str">
        <f>IFERROR($E307/VLOOKUP($F307,'Data Mercado'!$A$7:$I$300,5,FALSE),"")</f>
        <v/>
      </c>
      <c r="K307" s="166" t="str">
        <f>IFERROR($E307/VLOOKUP($F307,'Data Mercado'!$A$7:$I$300,6,FALSE),"")</f>
        <v/>
      </c>
    </row>
    <row r="308" spans="1:11" s="162" customFormat="1" ht="19" customHeight="1">
      <c r="A308" s="163"/>
      <c r="B308" s="165"/>
      <c r="C308" s="143"/>
      <c r="D308" s="143"/>
      <c r="E308" s="196"/>
      <c r="F308" s="159"/>
      <c r="G308" s="166" t="str">
        <f>IFERROR($E308/VLOOKUP($F308,'Data Mercado'!$A$7:$I$300,2,FALSE),"")</f>
        <v/>
      </c>
      <c r="H308" s="166" t="str">
        <f>IFERROR($E308/VLOOKUP($F308,'Data Mercado'!$A$7:$I$300,3,FALSE),"")</f>
        <v/>
      </c>
      <c r="I308" s="166" t="str">
        <f>IFERROR($E308/VLOOKUP($F308,'Data Mercado'!$A$7:$I$300,4,FALSE),"")</f>
        <v/>
      </c>
      <c r="J308" s="166" t="str">
        <f>IFERROR($E308/VLOOKUP($F308,'Data Mercado'!$A$7:$I$300,5,FALSE),"")</f>
        <v/>
      </c>
      <c r="K308" s="166" t="str">
        <f>IFERROR($E308/VLOOKUP($F308,'Data Mercado'!$A$7:$I$300,6,FALSE),"")</f>
        <v/>
      </c>
    </row>
    <row r="309" spans="1:11" s="162" customFormat="1" ht="19" customHeight="1">
      <c r="A309" s="163"/>
      <c r="B309" s="165"/>
      <c r="C309" s="143"/>
      <c r="D309" s="143"/>
      <c r="E309" s="196"/>
      <c r="F309" s="159"/>
      <c r="G309" s="166" t="str">
        <f>IFERROR($E309/VLOOKUP($F309,'Data Mercado'!$A$7:$I$300,2,FALSE),"")</f>
        <v/>
      </c>
      <c r="H309" s="166" t="str">
        <f>IFERROR($E309/VLOOKUP($F309,'Data Mercado'!$A$7:$I$300,3,FALSE),"")</f>
        <v/>
      </c>
      <c r="I309" s="166" t="str">
        <f>IFERROR($E309/VLOOKUP($F309,'Data Mercado'!$A$7:$I$300,4,FALSE),"")</f>
        <v/>
      </c>
      <c r="J309" s="166" t="str">
        <f>IFERROR($E309/VLOOKUP($F309,'Data Mercado'!$A$7:$I$300,5,FALSE),"")</f>
        <v/>
      </c>
      <c r="K309" s="166" t="str">
        <f>IFERROR($E309/VLOOKUP($F309,'Data Mercado'!$A$7:$I$300,6,FALSE),"")</f>
        <v/>
      </c>
    </row>
    <row r="310" spans="1:11" s="162" customFormat="1" ht="19" customHeight="1">
      <c r="A310" s="163"/>
      <c r="B310" s="165"/>
      <c r="C310" s="143"/>
      <c r="D310" s="143"/>
      <c r="E310" s="196"/>
      <c r="F310" s="159"/>
      <c r="G310" s="166" t="str">
        <f>IFERROR($E310/VLOOKUP($F310,'Data Mercado'!$A$7:$I$300,2,FALSE),"")</f>
        <v/>
      </c>
      <c r="H310" s="166" t="str">
        <f>IFERROR($E310/VLOOKUP($F310,'Data Mercado'!$A$7:$I$300,3,FALSE),"")</f>
        <v/>
      </c>
      <c r="I310" s="166" t="str">
        <f>IFERROR($E310/VLOOKUP($F310,'Data Mercado'!$A$7:$I$300,4,FALSE),"")</f>
        <v/>
      </c>
      <c r="J310" s="166" t="str">
        <f>IFERROR($E310/VLOOKUP($F310,'Data Mercado'!$A$7:$I$300,5,FALSE),"")</f>
        <v/>
      </c>
      <c r="K310" s="166" t="str">
        <f>IFERROR($E310/VLOOKUP($F310,'Data Mercado'!$A$7:$I$300,6,FALSE),"")</f>
        <v/>
      </c>
    </row>
    <row r="311" spans="1:11" s="162" customFormat="1" ht="19" customHeight="1">
      <c r="A311" s="163"/>
      <c r="B311" s="165"/>
      <c r="C311" s="143"/>
      <c r="D311" s="143"/>
      <c r="E311" s="196"/>
      <c r="F311" s="159"/>
      <c r="G311" s="166" t="str">
        <f>IFERROR($E311/VLOOKUP($F311,'Data Mercado'!$A$7:$I$300,2,FALSE),"")</f>
        <v/>
      </c>
      <c r="H311" s="166" t="str">
        <f>IFERROR($E311/VLOOKUP($F311,'Data Mercado'!$A$7:$I$300,3,FALSE),"")</f>
        <v/>
      </c>
      <c r="I311" s="166" t="str">
        <f>IFERROR($E311/VLOOKUP($F311,'Data Mercado'!$A$7:$I$300,4,FALSE),"")</f>
        <v/>
      </c>
      <c r="J311" s="166" t="str">
        <f>IFERROR($E311/VLOOKUP($F311,'Data Mercado'!$A$7:$I$300,5,FALSE),"")</f>
        <v/>
      </c>
      <c r="K311" s="166" t="str">
        <f>IFERROR($E311/VLOOKUP($F311,'Data Mercado'!$A$7:$I$300,6,FALSE),"")</f>
        <v/>
      </c>
    </row>
    <row r="312" spans="1:11" s="162" customFormat="1" ht="19" customHeight="1">
      <c r="A312" s="163"/>
      <c r="B312" s="165"/>
      <c r="C312" s="143"/>
      <c r="D312" s="143"/>
      <c r="E312" s="196"/>
      <c r="F312" s="159"/>
      <c r="G312" s="166" t="str">
        <f>IFERROR($E312/VLOOKUP($F312,'Data Mercado'!$A$7:$I$300,2,FALSE),"")</f>
        <v/>
      </c>
      <c r="H312" s="166" t="str">
        <f>IFERROR($E312/VLOOKUP($F312,'Data Mercado'!$A$7:$I$300,3,FALSE),"")</f>
        <v/>
      </c>
      <c r="I312" s="166" t="str">
        <f>IFERROR($E312/VLOOKUP($F312,'Data Mercado'!$A$7:$I$300,4,FALSE),"")</f>
        <v/>
      </c>
      <c r="J312" s="166" t="str">
        <f>IFERROR($E312/VLOOKUP($F312,'Data Mercado'!$A$7:$I$300,5,FALSE),"")</f>
        <v/>
      </c>
      <c r="K312" s="166" t="str">
        <f>IFERROR($E312/VLOOKUP($F312,'Data Mercado'!$A$7:$I$300,6,FALSE),"")</f>
        <v/>
      </c>
    </row>
    <row r="313" spans="1:11" s="162" customFormat="1" ht="19" customHeight="1">
      <c r="A313" s="163"/>
      <c r="B313" s="165"/>
      <c r="C313" s="143"/>
      <c r="D313" s="143"/>
      <c r="E313" s="196"/>
      <c r="F313" s="159"/>
      <c r="G313" s="166" t="str">
        <f>IFERROR($E313/VLOOKUP($F313,'Data Mercado'!$A$7:$I$300,2,FALSE),"")</f>
        <v/>
      </c>
      <c r="H313" s="166" t="str">
        <f>IFERROR($E313/VLOOKUP($F313,'Data Mercado'!$A$7:$I$300,3,FALSE),"")</f>
        <v/>
      </c>
      <c r="I313" s="166" t="str">
        <f>IFERROR($E313/VLOOKUP($F313,'Data Mercado'!$A$7:$I$300,4,FALSE),"")</f>
        <v/>
      </c>
      <c r="J313" s="166" t="str">
        <f>IFERROR($E313/VLOOKUP($F313,'Data Mercado'!$A$7:$I$300,5,FALSE),"")</f>
        <v/>
      </c>
      <c r="K313" s="166" t="str">
        <f>IFERROR($E313/VLOOKUP($F313,'Data Mercado'!$A$7:$I$300,6,FALSE),"")</f>
        <v/>
      </c>
    </row>
    <row r="314" spans="1:11" s="162" customFormat="1" ht="19" customHeight="1">
      <c r="A314" s="163"/>
      <c r="B314" s="165"/>
      <c r="C314" s="143"/>
      <c r="D314" s="143"/>
      <c r="E314" s="196"/>
      <c r="F314" s="159"/>
      <c r="G314" s="166" t="str">
        <f>IFERROR($E314/VLOOKUP($F314,'Data Mercado'!$A$7:$I$300,2,FALSE),"")</f>
        <v/>
      </c>
      <c r="H314" s="166" t="str">
        <f>IFERROR($E314/VLOOKUP($F314,'Data Mercado'!$A$7:$I$300,3,FALSE),"")</f>
        <v/>
      </c>
      <c r="I314" s="166" t="str">
        <f>IFERROR($E314/VLOOKUP($F314,'Data Mercado'!$A$7:$I$300,4,FALSE),"")</f>
        <v/>
      </c>
      <c r="J314" s="166" t="str">
        <f>IFERROR($E314/VLOOKUP($F314,'Data Mercado'!$A$7:$I$300,5,FALSE),"")</f>
        <v/>
      </c>
      <c r="K314" s="166" t="str">
        <f>IFERROR($E314/VLOOKUP($F314,'Data Mercado'!$A$7:$I$300,6,FALSE),"")</f>
        <v/>
      </c>
    </row>
    <row r="315" spans="1:11" s="162" customFormat="1" ht="19" customHeight="1">
      <c r="A315" s="163"/>
      <c r="B315" s="165"/>
      <c r="C315" s="143"/>
      <c r="D315" s="143"/>
      <c r="E315" s="196"/>
      <c r="F315" s="159"/>
      <c r="G315" s="166" t="str">
        <f>IFERROR($E315/VLOOKUP($F315,'Data Mercado'!$A$7:$I$300,2,FALSE),"")</f>
        <v/>
      </c>
      <c r="H315" s="166" t="str">
        <f>IFERROR($E315/VLOOKUP($F315,'Data Mercado'!$A$7:$I$300,3,FALSE),"")</f>
        <v/>
      </c>
      <c r="I315" s="166" t="str">
        <f>IFERROR($E315/VLOOKUP($F315,'Data Mercado'!$A$7:$I$300,4,FALSE),"")</f>
        <v/>
      </c>
      <c r="J315" s="166" t="str">
        <f>IFERROR($E315/VLOOKUP($F315,'Data Mercado'!$A$7:$I$300,5,FALSE),"")</f>
        <v/>
      </c>
      <c r="K315" s="166" t="str">
        <f>IFERROR($E315/VLOOKUP($F315,'Data Mercado'!$A$7:$I$300,6,FALSE),"")</f>
        <v/>
      </c>
    </row>
    <row r="316" spans="1:11" s="162" customFormat="1" ht="19" customHeight="1">
      <c r="A316" s="163"/>
      <c r="B316" s="165"/>
      <c r="C316" s="143"/>
      <c r="D316" s="143"/>
      <c r="E316" s="196"/>
      <c r="F316" s="159"/>
      <c r="G316" s="166" t="str">
        <f>IFERROR($E316/VLOOKUP($F316,'Data Mercado'!$A$7:$I$300,2,FALSE),"")</f>
        <v/>
      </c>
      <c r="H316" s="166" t="str">
        <f>IFERROR($E316/VLOOKUP($F316,'Data Mercado'!$A$7:$I$300,3,FALSE),"")</f>
        <v/>
      </c>
      <c r="I316" s="166" t="str">
        <f>IFERROR($E316/VLOOKUP($F316,'Data Mercado'!$A$7:$I$300,4,FALSE),"")</f>
        <v/>
      </c>
      <c r="J316" s="166" t="str">
        <f>IFERROR($E316/VLOOKUP($F316,'Data Mercado'!$A$7:$I$300,5,FALSE),"")</f>
        <v/>
      </c>
      <c r="K316" s="166" t="str">
        <f>IFERROR($E316/VLOOKUP($F316,'Data Mercado'!$A$7:$I$300,6,FALSE),"")</f>
        <v/>
      </c>
    </row>
    <row r="317" spans="1:11" s="162" customFormat="1" ht="19" customHeight="1">
      <c r="A317" s="163"/>
      <c r="B317" s="165"/>
      <c r="C317" s="143"/>
      <c r="D317" s="143"/>
      <c r="E317" s="196"/>
      <c r="F317" s="159"/>
      <c r="G317" s="166" t="str">
        <f>IFERROR($E317/VLOOKUP($F317,'Data Mercado'!$A$7:$I$300,2,FALSE),"")</f>
        <v/>
      </c>
      <c r="H317" s="166" t="str">
        <f>IFERROR($E317/VLOOKUP($F317,'Data Mercado'!$A$7:$I$300,3,FALSE),"")</f>
        <v/>
      </c>
      <c r="I317" s="166" t="str">
        <f>IFERROR($E317/VLOOKUP($F317,'Data Mercado'!$A$7:$I$300,4,FALSE),"")</f>
        <v/>
      </c>
      <c r="J317" s="166" t="str">
        <f>IFERROR($E317/VLOOKUP($F317,'Data Mercado'!$A$7:$I$300,5,FALSE),"")</f>
        <v/>
      </c>
      <c r="K317" s="166" t="str">
        <f>IFERROR($E317/VLOOKUP($F317,'Data Mercado'!$A$7:$I$300,6,FALSE),"")</f>
        <v/>
      </c>
    </row>
    <row r="318" spans="1:11" s="162" customFormat="1" ht="19" customHeight="1">
      <c r="A318" s="163"/>
      <c r="B318" s="165"/>
      <c r="C318" s="143"/>
      <c r="D318" s="143"/>
      <c r="E318" s="196"/>
      <c r="F318" s="159"/>
      <c r="G318" s="166" t="str">
        <f>IFERROR($E318/VLOOKUP($F318,'Data Mercado'!$A$7:$I$300,2,FALSE),"")</f>
        <v/>
      </c>
      <c r="H318" s="166" t="str">
        <f>IFERROR($E318/VLOOKUP($F318,'Data Mercado'!$A$7:$I$300,3,FALSE),"")</f>
        <v/>
      </c>
      <c r="I318" s="166" t="str">
        <f>IFERROR($E318/VLOOKUP($F318,'Data Mercado'!$A$7:$I$300,4,FALSE),"")</f>
        <v/>
      </c>
      <c r="J318" s="166" t="str">
        <f>IFERROR($E318/VLOOKUP($F318,'Data Mercado'!$A$7:$I$300,5,FALSE),"")</f>
        <v/>
      </c>
      <c r="K318" s="166" t="str">
        <f>IFERROR($E318/VLOOKUP($F318,'Data Mercado'!$A$7:$I$300,6,FALSE),"")</f>
        <v/>
      </c>
    </row>
    <row r="319" spans="1:11" s="162" customFormat="1" ht="19" customHeight="1">
      <c r="A319" s="163"/>
      <c r="B319" s="165"/>
      <c r="C319" s="143"/>
      <c r="D319" s="143"/>
      <c r="E319" s="196"/>
      <c r="F319" s="159"/>
      <c r="G319" s="166" t="str">
        <f>IFERROR($E319/VLOOKUP($F319,'Data Mercado'!$A$7:$I$300,2,FALSE),"")</f>
        <v/>
      </c>
      <c r="H319" s="166" t="str">
        <f>IFERROR($E319/VLOOKUP($F319,'Data Mercado'!$A$7:$I$300,3,FALSE),"")</f>
        <v/>
      </c>
      <c r="I319" s="166" t="str">
        <f>IFERROR($E319/VLOOKUP($F319,'Data Mercado'!$A$7:$I$300,4,FALSE),"")</f>
        <v/>
      </c>
      <c r="J319" s="166" t="str">
        <f>IFERROR($E319/VLOOKUP($F319,'Data Mercado'!$A$7:$I$300,5,FALSE),"")</f>
        <v/>
      </c>
      <c r="K319" s="166" t="str">
        <f>IFERROR($E319/VLOOKUP($F319,'Data Mercado'!$A$7:$I$300,6,FALSE),"")</f>
        <v/>
      </c>
    </row>
    <row r="320" spans="1:11" s="162" customFormat="1" ht="19" customHeight="1">
      <c r="A320" s="163"/>
      <c r="B320" s="165"/>
      <c r="C320" s="143"/>
      <c r="D320" s="143"/>
      <c r="E320" s="196"/>
      <c r="F320" s="159"/>
      <c r="G320" s="166" t="str">
        <f>IFERROR($E320/VLOOKUP($F320,'Data Mercado'!$A$7:$I$300,2,FALSE),"")</f>
        <v/>
      </c>
      <c r="H320" s="166" t="str">
        <f>IFERROR($E320/VLOOKUP($F320,'Data Mercado'!$A$7:$I$300,3,FALSE),"")</f>
        <v/>
      </c>
      <c r="I320" s="166" t="str">
        <f>IFERROR($E320/VLOOKUP($F320,'Data Mercado'!$A$7:$I$300,4,FALSE),"")</f>
        <v/>
      </c>
      <c r="J320" s="166" t="str">
        <f>IFERROR($E320/VLOOKUP($F320,'Data Mercado'!$A$7:$I$300,5,FALSE),"")</f>
        <v/>
      </c>
      <c r="K320" s="166" t="str">
        <f>IFERROR($E320/VLOOKUP($F320,'Data Mercado'!$A$7:$I$300,6,FALSE),"")</f>
        <v/>
      </c>
    </row>
    <row r="321" spans="1:11" s="162" customFormat="1" ht="19" customHeight="1">
      <c r="A321" s="163"/>
      <c r="B321" s="165"/>
      <c r="C321" s="143"/>
      <c r="D321" s="143"/>
      <c r="E321" s="196"/>
      <c r="F321" s="159"/>
      <c r="G321" s="166" t="str">
        <f>IFERROR($E321/VLOOKUP($F321,'Data Mercado'!$A$7:$I$300,2,FALSE),"")</f>
        <v/>
      </c>
      <c r="H321" s="166" t="str">
        <f>IFERROR($E321/VLOOKUP($F321,'Data Mercado'!$A$7:$I$300,3,FALSE),"")</f>
        <v/>
      </c>
      <c r="I321" s="166" t="str">
        <f>IFERROR($E321/VLOOKUP($F321,'Data Mercado'!$A$7:$I$300,4,FALSE),"")</f>
        <v/>
      </c>
      <c r="J321" s="166" t="str">
        <f>IFERROR($E321/VLOOKUP($F321,'Data Mercado'!$A$7:$I$300,5,FALSE),"")</f>
        <v/>
      </c>
      <c r="K321" s="166" t="str">
        <f>IFERROR($E321/VLOOKUP($F321,'Data Mercado'!$A$7:$I$300,6,FALSE),"")</f>
        <v/>
      </c>
    </row>
    <row r="322" spans="1:11" s="162" customFormat="1" ht="19" customHeight="1">
      <c r="A322" s="163"/>
      <c r="B322" s="165"/>
      <c r="C322" s="143"/>
      <c r="D322" s="143"/>
      <c r="E322" s="196"/>
      <c r="F322" s="159"/>
      <c r="G322" s="166" t="str">
        <f>IFERROR($E322/VLOOKUP($F322,'Data Mercado'!$A$7:$I$300,2,FALSE),"")</f>
        <v/>
      </c>
      <c r="H322" s="166" t="str">
        <f>IFERROR($E322/VLOOKUP($F322,'Data Mercado'!$A$7:$I$300,3,FALSE),"")</f>
        <v/>
      </c>
      <c r="I322" s="166" t="str">
        <f>IFERROR($E322/VLOOKUP($F322,'Data Mercado'!$A$7:$I$300,4,FALSE),"")</f>
        <v/>
      </c>
      <c r="J322" s="166" t="str">
        <f>IFERROR($E322/VLOOKUP($F322,'Data Mercado'!$A$7:$I$300,5,FALSE),"")</f>
        <v/>
      </c>
      <c r="K322" s="166" t="str">
        <f>IFERROR($E322/VLOOKUP($F322,'Data Mercado'!$A$7:$I$300,6,FALSE),"")</f>
        <v/>
      </c>
    </row>
    <row r="323" spans="1:11" s="162" customFormat="1" ht="19" customHeight="1">
      <c r="A323" s="163"/>
      <c r="B323" s="165"/>
      <c r="C323" s="143"/>
      <c r="D323" s="143"/>
      <c r="E323" s="196"/>
      <c r="F323" s="159"/>
      <c r="G323" s="166" t="str">
        <f>IFERROR($E323/VLOOKUP($F323,'Data Mercado'!$A$7:$I$300,2,FALSE),"")</f>
        <v/>
      </c>
      <c r="H323" s="166" t="str">
        <f>IFERROR($E323/VLOOKUP($F323,'Data Mercado'!$A$7:$I$300,3,FALSE),"")</f>
        <v/>
      </c>
      <c r="I323" s="166" t="str">
        <f>IFERROR($E323/VLOOKUP($F323,'Data Mercado'!$A$7:$I$300,4,FALSE),"")</f>
        <v/>
      </c>
      <c r="J323" s="166" t="str">
        <f>IFERROR($E323/VLOOKUP($F323,'Data Mercado'!$A$7:$I$300,5,FALSE),"")</f>
        <v/>
      </c>
      <c r="K323" s="166" t="str">
        <f>IFERROR($E323/VLOOKUP($F323,'Data Mercado'!$A$7:$I$300,6,FALSE),"")</f>
        <v/>
      </c>
    </row>
    <row r="324" spans="1:11" s="162" customFormat="1" ht="19" customHeight="1">
      <c r="A324" s="163"/>
      <c r="B324" s="165"/>
      <c r="C324" s="143"/>
      <c r="D324" s="143"/>
      <c r="E324" s="196"/>
      <c r="F324" s="159"/>
      <c r="G324" s="166" t="str">
        <f>IFERROR($E324/VLOOKUP($F324,'Data Mercado'!$A$7:$I$300,2,FALSE),"")</f>
        <v/>
      </c>
      <c r="H324" s="166" t="str">
        <f>IFERROR($E324/VLOOKUP($F324,'Data Mercado'!$A$7:$I$300,3,FALSE),"")</f>
        <v/>
      </c>
      <c r="I324" s="166" t="str">
        <f>IFERROR($E324/VLOOKUP($F324,'Data Mercado'!$A$7:$I$300,4,FALSE),"")</f>
        <v/>
      </c>
      <c r="J324" s="166" t="str">
        <f>IFERROR($E324/VLOOKUP($F324,'Data Mercado'!$A$7:$I$300,5,FALSE),"")</f>
        <v/>
      </c>
      <c r="K324" s="166" t="str">
        <f>IFERROR($E324/VLOOKUP($F324,'Data Mercado'!$A$7:$I$300,6,FALSE),"")</f>
        <v/>
      </c>
    </row>
    <row r="325" spans="1:11" s="162" customFormat="1" ht="19" customHeight="1">
      <c r="A325" s="163"/>
      <c r="B325" s="165"/>
      <c r="C325" s="143"/>
      <c r="D325" s="143"/>
      <c r="E325" s="196"/>
      <c r="F325" s="159"/>
      <c r="G325" s="166" t="str">
        <f>IFERROR($E325/VLOOKUP($F325,'Data Mercado'!$A$7:$I$300,2,FALSE),"")</f>
        <v/>
      </c>
      <c r="H325" s="166" t="str">
        <f>IFERROR($E325/VLOOKUP($F325,'Data Mercado'!$A$7:$I$300,3,FALSE),"")</f>
        <v/>
      </c>
      <c r="I325" s="166" t="str">
        <f>IFERROR($E325/VLOOKUP($F325,'Data Mercado'!$A$7:$I$300,4,FALSE),"")</f>
        <v/>
      </c>
      <c r="J325" s="166" t="str">
        <f>IFERROR($E325/VLOOKUP($F325,'Data Mercado'!$A$7:$I$300,5,FALSE),"")</f>
        <v/>
      </c>
      <c r="K325" s="166" t="str">
        <f>IFERROR($E325/VLOOKUP($F325,'Data Mercado'!$A$7:$I$300,6,FALSE),"")</f>
        <v/>
      </c>
    </row>
    <row r="326" spans="1:11" s="162" customFormat="1" ht="19" customHeight="1">
      <c r="A326" s="163"/>
      <c r="B326" s="165"/>
      <c r="C326" s="143"/>
      <c r="D326" s="143"/>
      <c r="E326" s="196"/>
      <c r="F326" s="159"/>
      <c r="G326" s="166" t="str">
        <f>IFERROR($E326/VLOOKUP($F326,'Data Mercado'!$A$7:$I$300,2,FALSE),"")</f>
        <v/>
      </c>
      <c r="H326" s="166" t="str">
        <f>IFERROR($E326/VLOOKUP($F326,'Data Mercado'!$A$7:$I$300,3,FALSE),"")</f>
        <v/>
      </c>
      <c r="I326" s="166" t="str">
        <f>IFERROR($E326/VLOOKUP($F326,'Data Mercado'!$A$7:$I$300,4,FALSE),"")</f>
        <v/>
      </c>
      <c r="J326" s="166" t="str">
        <f>IFERROR($E326/VLOOKUP($F326,'Data Mercado'!$A$7:$I$300,5,FALSE),"")</f>
        <v/>
      </c>
      <c r="K326" s="166" t="str">
        <f>IFERROR($E326/VLOOKUP($F326,'Data Mercado'!$A$7:$I$300,6,FALSE),"")</f>
        <v/>
      </c>
    </row>
    <row r="327" spans="1:11" s="162" customFormat="1" ht="19" customHeight="1">
      <c r="A327" s="163"/>
      <c r="B327" s="165"/>
      <c r="C327" s="143"/>
      <c r="D327" s="143"/>
      <c r="E327" s="196"/>
      <c r="F327" s="159"/>
      <c r="G327" s="166" t="str">
        <f>IFERROR($E327/VLOOKUP($F327,'Data Mercado'!$A$7:$I$300,2,FALSE),"")</f>
        <v/>
      </c>
      <c r="H327" s="166" t="str">
        <f>IFERROR($E327/VLOOKUP($F327,'Data Mercado'!$A$7:$I$300,3,FALSE),"")</f>
        <v/>
      </c>
      <c r="I327" s="166" t="str">
        <f>IFERROR($E327/VLOOKUP($F327,'Data Mercado'!$A$7:$I$300,4,FALSE),"")</f>
        <v/>
      </c>
      <c r="J327" s="166" t="str">
        <f>IFERROR($E327/VLOOKUP($F327,'Data Mercado'!$A$7:$I$300,5,FALSE),"")</f>
        <v/>
      </c>
      <c r="K327" s="166" t="str">
        <f>IFERROR($E327/VLOOKUP($F327,'Data Mercado'!$A$7:$I$300,6,FALSE),"")</f>
        <v/>
      </c>
    </row>
    <row r="328" spans="1:11" s="162" customFormat="1" ht="19" customHeight="1">
      <c r="A328" s="163"/>
      <c r="B328" s="165"/>
      <c r="C328" s="143"/>
      <c r="D328" s="143"/>
      <c r="E328" s="196"/>
      <c r="F328" s="159"/>
      <c r="G328" s="166" t="str">
        <f>IFERROR($E328/VLOOKUP($F328,'Data Mercado'!$A$7:$I$300,2,FALSE),"")</f>
        <v/>
      </c>
      <c r="H328" s="166" t="str">
        <f>IFERROR($E328/VLOOKUP($F328,'Data Mercado'!$A$7:$I$300,3,FALSE),"")</f>
        <v/>
      </c>
      <c r="I328" s="166" t="str">
        <f>IFERROR($E328/VLOOKUP($F328,'Data Mercado'!$A$7:$I$300,4,FALSE),"")</f>
        <v/>
      </c>
      <c r="J328" s="166" t="str">
        <f>IFERROR($E328/VLOOKUP($F328,'Data Mercado'!$A$7:$I$300,5,FALSE),"")</f>
        <v/>
      </c>
      <c r="K328" s="166" t="str">
        <f>IFERROR($E328/VLOOKUP($F328,'Data Mercado'!$A$7:$I$300,6,FALSE),"")</f>
        <v/>
      </c>
    </row>
    <row r="329" spans="1:11" s="162" customFormat="1" ht="19" customHeight="1">
      <c r="A329" s="163"/>
      <c r="B329" s="165"/>
      <c r="C329" s="143"/>
      <c r="D329" s="143"/>
      <c r="E329" s="196"/>
      <c r="F329" s="159"/>
      <c r="G329" s="166" t="str">
        <f>IFERROR($E329/VLOOKUP($F329,'Data Mercado'!$A$7:$I$300,2,FALSE),"")</f>
        <v/>
      </c>
      <c r="H329" s="166" t="str">
        <f>IFERROR($E329/VLOOKUP($F329,'Data Mercado'!$A$7:$I$300,3,FALSE),"")</f>
        <v/>
      </c>
      <c r="I329" s="166" t="str">
        <f>IFERROR($E329/VLOOKUP($F329,'Data Mercado'!$A$7:$I$300,4,FALSE),"")</f>
        <v/>
      </c>
      <c r="J329" s="166" t="str">
        <f>IFERROR($E329/VLOOKUP($F329,'Data Mercado'!$A$7:$I$300,5,FALSE),"")</f>
        <v/>
      </c>
      <c r="K329" s="166" t="str">
        <f>IFERROR($E329/VLOOKUP($F329,'Data Mercado'!$A$7:$I$300,6,FALSE),"")</f>
        <v/>
      </c>
    </row>
    <row r="330" spans="1:11" s="162" customFormat="1" ht="19" customHeight="1">
      <c r="A330" s="163"/>
      <c r="B330" s="165"/>
      <c r="C330" s="143"/>
      <c r="D330" s="143"/>
      <c r="E330" s="196"/>
      <c r="F330" s="159"/>
      <c r="G330" s="166" t="str">
        <f>IFERROR($E330/VLOOKUP($F330,'Data Mercado'!$A$7:$I$300,2,FALSE),"")</f>
        <v/>
      </c>
      <c r="H330" s="166" t="str">
        <f>IFERROR($E330/VLOOKUP($F330,'Data Mercado'!$A$7:$I$300,3,FALSE),"")</f>
        <v/>
      </c>
      <c r="I330" s="166" t="str">
        <f>IFERROR($E330/VLOOKUP($F330,'Data Mercado'!$A$7:$I$300,4,FALSE),"")</f>
        <v/>
      </c>
      <c r="J330" s="166" t="str">
        <f>IFERROR($E330/VLOOKUP($F330,'Data Mercado'!$A$7:$I$300,5,FALSE),"")</f>
        <v/>
      </c>
      <c r="K330" s="166" t="str">
        <f>IFERROR($E330/VLOOKUP($F330,'Data Mercado'!$A$7:$I$300,6,FALSE),"")</f>
        <v/>
      </c>
    </row>
    <row r="331" spans="1:11" s="162" customFormat="1" ht="19" customHeight="1">
      <c r="A331" s="163"/>
      <c r="B331" s="165"/>
      <c r="C331" s="143"/>
      <c r="D331" s="143"/>
      <c r="E331" s="196"/>
      <c r="F331" s="159"/>
      <c r="G331" s="166" t="str">
        <f>IFERROR($E331/VLOOKUP($F331,'Data Mercado'!$A$7:$I$300,2,FALSE),"")</f>
        <v/>
      </c>
      <c r="H331" s="166" t="str">
        <f>IFERROR($E331/VLOOKUP($F331,'Data Mercado'!$A$7:$I$300,3,FALSE),"")</f>
        <v/>
      </c>
      <c r="I331" s="166" t="str">
        <f>IFERROR($E331/VLOOKUP($F331,'Data Mercado'!$A$7:$I$300,4,FALSE),"")</f>
        <v/>
      </c>
      <c r="J331" s="166" t="str">
        <f>IFERROR($E331/VLOOKUP($F331,'Data Mercado'!$A$7:$I$300,5,FALSE),"")</f>
        <v/>
      </c>
      <c r="K331" s="166" t="str">
        <f>IFERROR($E331/VLOOKUP($F331,'Data Mercado'!$A$7:$I$300,6,FALSE),"")</f>
        <v/>
      </c>
    </row>
    <row r="332" spans="1:11" s="162" customFormat="1" ht="19" customHeight="1">
      <c r="A332" s="163"/>
      <c r="B332" s="165"/>
      <c r="C332" s="143"/>
      <c r="D332" s="143"/>
      <c r="E332" s="196"/>
      <c r="F332" s="159"/>
      <c r="G332" s="166" t="str">
        <f>IFERROR($E332/VLOOKUP($F332,'Data Mercado'!$A$7:$I$300,2,FALSE),"")</f>
        <v/>
      </c>
      <c r="H332" s="166" t="str">
        <f>IFERROR($E332/VLOOKUP($F332,'Data Mercado'!$A$7:$I$300,3,FALSE),"")</f>
        <v/>
      </c>
      <c r="I332" s="166" t="str">
        <f>IFERROR($E332/VLOOKUP($F332,'Data Mercado'!$A$7:$I$300,4,FALSE),"")</f>
        <v/>
      </c>
      <c r="J332" s="166" t="str">
        <f>IFERROR($E332/VLOOKUP($F332,'Data Mercado'!$A$7:$I$300,5,FALSE),"")</f>
        <v/>
      </c>
      <c r="K332" s="166" t="str">
        <f>IFERROR($E332/VLOOKUP($F332,'Data Mercado'!$A$7:$I$300,6,FALSE),"")</f>
        <v/>
      </c>
    </row>
    <row r="333" spans="1:11" s="162" customFormat="1" ht="19" customHeight="1">
      <c r="A333" s="163"/>
      <c r="B333" s="165"/>
      <c r="C333" s="143"/>
      <c r="D333" s="143"/>
      <c r="E333" s="196"/>
      <c r="F333" s="159"/>
      <c r="G333" s="166" t="str">
        <f>IFERROR($E333/VLOOKUP($F333,'Data Mercado'!$A$7:$I$300,2,FALSE),"")</f>
        <v/>
      </c>
      <c r="H333" s="166" t="str">
        <f>IFERROR($E333/VLOOKUP($F333,'Data Mercado'!$A$7:$I$300,3,FALSE),"")</f>
        <v/>
      </c>
      <c r="I333" s="166" t="str">
        <f>IFERROR($E333/VLOOKUP($F333,'Data Mercado'!$A$7:$I$300,4,FALSE),"")</f>
        <v/>
      </c>
      <c r="J333" s="166" t="str">
        <f>IFERROR($E333/VLOOKUP($F333,'Data Mercado'!$A$7:$I$300,5,FALSE),"")</f>
        <v/>
      </c>
      <c r="K333" s="166" t="str">
        <f>IFERROR($E333/VLOOKUP($F333,'Data Mercado'!$A$7:$I$300,6,FALSE),"")</f>
        <v/>
      </c>
    </row>
    <row r="334" spans="1:11" s="162" customFormat="1" ht="19" customHeight="1">
      <c r="A334" s="163"/>
      <c r="B334" s="165"/>
      <c r="C334" s="143"/>
      <c r="D334" s="143"/>
      <c r="E334" s="196"/>
      <c r="F334" s="159"/>
      <c r="G334" s="166" t="str">
        <f>IFERROR($E334/VLOOKUP($F334,'Data Mercado'!$A$7:$I$300,2,FALSE),"")</f>
        <v/>
      </c>
      <c r="H334" s="166" t="str">
        <f>IFERROR($E334/VLOOKUP($F334,'Data Mercado'!$A$7:$I$300,3,FALSE),"")</f>
        <v/>
      </c>
      <c r="I334" s="166" t="str">
        <f>IFERROR($E334/VLOOKUP($F334,'Data Mercado'!$A$7:$I$300,4,FALSE),"")</f>
        <v/>
      </c>
      <c r="J334" s="166" t="str">
        <f>IFERROR($E334/VLOOKUP($F334,'Data Mercado'!$A$7:$I$300,5,FALSE),"")</f>
        <v/>
      </c>
      <c r="K334" s="166" t="str">
        <f>IFERROR($E334/VLOOKUP($F334,'Data Mercado'!$A$7:$I$300,6,FALSE),"")</f>
        <v/>
      </c>
    </row>
    <row r="335" spans="1:11" s="162" customFormat="1" ht="19" customHeight="1">
      <c r="A335" s="163"/>
      <c r="B335" s="165"/>
      <c r="C335" s="143"/>
      <c r="D335" s="143"/>
      <c r="E335" s="196"/>
      <c r="F335" s="159"/>
      <c r="G335" s="166" t="str">
        <f>IFERROR($E335/VLOOKUP($F335,'Data Mercado'!$A$7:$I$300,2,FALSE),"")</f>
        <v/>
      </c>
      <c r="H335" s="166" t="str">
        <f>IFERROR($E335/VLOOKUP($F335,'Data Mercado'!$A$7:$I$300,3,FALSE),"")</f>
        <v/>
      </c>
      <c r="I335" s="166" t="str">
        <f>IFERROR($E335/VLOOKUP($F335,'Data Mercado'!$A$7:$I$300,4,FALSE),"")</f>
        <v/>
      </c>
      <c r="J335" s="166" t="str">
        <f>IFERROR($E335/VLOOKUP($F335,'Data Mercado'!$A$7:$I$300,5,FALSE),"")</f>
        <v/>
      </c>
      <c r="K335" s="166" t="str">
        <f>IFERROR($E335/VLOOKUP($F335,'Data Mercado'!$A$7:$I$300,6,FALSE),"")</f>
        <v/>
      </c>
    </row>
    <row r="336" spans="1:11" s="162" customFormat="1" ht="19" customHeight="1">
      <c r="A336" s="163"/>
      <c r="B336" s="165"/>
      <c r="C336" s="143"/>
      <c r="D336" s="143"/>
      <c r="E336" s="196"/>
      <c r="F336" s="159"/>
      <c r="G336" s="166" t="str">
        <f>IFERROR($E336/VLOOKUP($F336,'Data Mercado'!$A$7:$I$300,2,FALSE),"")</f>
        <v/>
      </c>
      <c r="H336" s="166" t="str">
        <f>IFERROR($E336/VLOOKUP($F336,'Data Mercado'!$A$7:$I$300,3,FALSE),"")</f>
        <v/>
      </c>
      <c r="I336" s="166" t="str">
        <f>IFERROR($E336/VLOOKUP($F336,'Data Mercado'!$A$7:$I$300,4,FALSE),"")</f>
        <v/>
      </c>
      <c r="J336" s="166" t="str">
        <f>IFERROR($E336/VLOOKUP($F336,'Data Mercado'!$A$7:$I$300,5,FALSE),"")</f>
        <v/>
      </c>
      <c r="K336" s="166" t="str">
        <f>IFERROR($E336/VLOOKUP($F336,'Data Mercado'!$A$7:$I$300,6,FALSE),"")</f>
        <v/>
      </c>
    </row>
    <row r="337" spans="1:11" s="162" customFormat="1" ht="19" customHeight="1">
      <c r="A337" s="163"/>
      <c r="B337" s="165"/>
      <c r="C337" s="143"/>
      <c r="D337" s="143"/>
      <c r="E337" s="196"/>
      <c r="F337" s="159"/>
      <c r="G337" s="166" t="str">
        <f>IFERROR($E337/VLOOKUP($F337,'Data Mercado'!$A$7:$I$300,2,FALSE),"")</f>
        <v/>
      </c>
      <c r="H337" s="166" t="str">
        <f>IFERROR($E337/VLOOKUP($F337,'Data Mercado'!$A$7:$I$300,3,FALSE),"")</f>
        <v/>
      </c>
      <c r="I337" s="166" t="str">
        <f>IFERROR($E337/VLOOKUP($F337,'Data Mercado'!$A$7:$I$300,4,FALSE),"")</f>
        <v/>
      </c>
      <c r="J337" s="166" t="str">
        <f>IFERROR($E337/VLOOKUP($F337,'Data Mercado'!$A$7:$I$300,5,FALSE),"")</f>
        <v/>
      </c>
      <c r="K337" s="166" t="str">
        <f>IFERROR($E337/VLOOKUP($F337,'Data Mercado'!$A$7:$I$300,6,FALSE),"")</f>
        <v/>
      </c>
    </row>
    <row r="338" spans="1:11" s="162" customFormat="1" ht="19" customHeight="1">
      <c r="A338" s="163"/>
      <c r="B338" s="165"/>
      <c r="C338" s="143"/>
      <c r="D338" s="143"/>
      <c r="E338" s="196"/>
      <c r="F338" s="159"/>
      <c r="G338" s="166" t="str">
        <f>IFERROR($E338/VLOOKUP($F338,'Data Mercado'!$A$7:$I$300,2,FALSE),"")</f>
        <v/>
      </c>
      <c r="H338" s="166" t="str">
        <f>IFERROR($E338/VLOOKUP($F338,'Data Mercado'!$A$7:$I$300,3,FALSE),"")</f>
        <v/>
      </c>
      <c r="I338" s="166" t="str">
        <f>IFERROR($E338/VLOOKUP($F338,'Data Mercado'!$A$7:$I$300,4,FALSE),"")</f>
        <v/>
      </c>
      <c r="J338" s="166" t="str">
        <f>IFERROR($E338/VLOOKUP($F338,'Data Mercado'!$A$7:$I$300,5,FALSE),"")</f>
        <v/>
      </c>
      <c r="K338" s="166" t="str">
        <f>IFERROR($E338/VLOOKUP($F338,'Data Mercado'!$A$7:$I$300,6,FALSE),"")</f>
        <v/>
      </c>
    </row>
    <row r="339" spans="1:11" s="162" customFormat="1" ht="19" customHeight="1">
      <c r="A339" s="163"/>
      <c r="B339" s="165"/>
      <c r="C339" s="143"/>
      <c r="D339" s="143"/>
      <c r="E339" s="196"/>
      <c r="F339" s="159"/>
      <c r="G339" s="166" t="str">
        <f>IFERROR($E339/VLOOKUP($F339,'Data Mercado'!$A$7:$I$300,2,FALSE),"")</f>
        <v/>
      </c>
      <c r="H339" s="166" t="str">
        <f>IFERROR($E339/VLOOKUP($F339,'Data Mercado'!$A$7:$I$300,3,FALSE),"")</f>
        <v/>
      </c>
      <c r="I339" s="166" t="str">
        <f>IFERROR($E339/VLOOKUP($F339,'Data Mercado'!$A$7:$I$300,4,FALSE),"")</f>
        <v/>
      </c>
      <c r="J339" s="166" t="str">
        <f>IFERROR($E339/VLOOKUP($F339,'Data Mercado'!$A$7:$I$300,5,FALSE),"")</f>
        <v/>
      </c>
      <c r="K339" s="166" t="str">
        <f>IFERROR($E339/VLOOKUP($F339,'Data Mercado'!$A$7:$I$300,6,FALSE),"")</f>
        <v/>
      </c>
    </row>
    <row r="340" spans="1:11" s="162" customFormat="1" ht="19" customHeight="1">
      <c r="A340" s="163"/>
      <c r="B340" s="165"/>
      <c r="C340" s="143"/>
      <c r="D340" s="143"/>
      <c r="E340" s="196"/>
      <c r="F340" s="159"/>
      <c r="G340" s="166" t="str">
        <f>IFERROR($E340/VLOOKUP($F340,'Data Mercado'!$A$7:$I$300,2,FALSE),"")</f>
        <v/>
      </c>
      <c r="H340" s="166" t="str">
        <f>IFERROR($E340/VLOOKUP($F340,'Data Mercado'!$A$7:$I$300,3,FALSE),"")</f>
        <v/>
      </c>
      <c r="I340" s="166" t="str">
        <f>IFERROR($E340/VLOOKUP($F340,'Data Mercado'!$A$7:$I$300,4,FALSE),"")</f>
        <v/>
      </c>
      <c r="J340" s="166" t="str">
        <f>IFERROR($E340/VLOOKUP($F340,'Data Mercado'!$A$7:$I$300,5,FALSE),"")</f>
        <v/>
      </c>
      <c r="K340" s="166" t="str">
        <f>IFERROR($E340/VLOOKUP($F340,'Data Mercado'!$A$7:$I$300,6,FALSE),"")</f>
        <v/>
      </c>
    </row>
    <row r="341" spans="1:11" s="162" customFormat="1" ht="19" customHeight="1">
      <c r="A341" s="163"/>
      <c r="B341" s="165"/>
      <c r="C341" s="143"/>
      <c r="D341" s="143"/>
      <c r="E341" s="196"/>
      <c r="F341" s="159"/>
      <c r="G341" s="166" t="str">
        <f>IFERROR($E341/VLOOKUP($F341,'Data Mercado'!$A$7:$I$300,2,FALSE),"")</f>
        <v/>
      </c>
      <c r="H341" s="166" t="str">
        <f>IFERROR($E341/VLOOKUP($F341,'Data Mercado'!$A$7:$I$300,3,FALSE),"")</f>
        <v/>
      </c>
      <c r="I341" s="166" t="str">
        <f>IFERROR($E341/VLOOKUP($F341,'Data Mercado'!$A$7:$I$300,4,FALSE),"")</f>
        <v/>
      </c>
      <c r="J341" s="166" t="str">
        <f>IFERROR($E341/VLOOKUP($F341,'Data Mercado'!$A$7:$I$300,5,FALSE),"")</f>
        <v/>
      </c>
      <c r="K341" s="166" t="str">
        <f>IFERROR($E341/VLOOKUP($F341,'Data Mercado'!$A$7:$I$300,6,FALSE),"")</f>
        <v/>
      </c>
    </row>
    <row r="342" spans="1:11" s="162" customFormat="1" ht="19" customHeight="1">
      <c r="A342" s="163"/>
      <c r="B342" s="165"/>
      <c r="C342" s="143"/>
      <c r="D342" s="143"/>
      <c r="E342" s="196"/>
      <c r="F342" s="159"/>
      <c r="G342" s="166" t="str">
        <f>IFERROR($E342/VLOOKUP($F342,'Data Mercado'!$A$7:$I$300,2,FALSE),"")</f>
        <v/>
      </c>
      <c r="H342" s="166" t="str">
        <f>IFERROR($E342/VLOOKUP($F342,'Data Mercado'!$A$7:$I$300,3,FALSE),"")</f>
        <v/>
      </c>
      <c r="I342" s="166" t="str">
        <f>IFERROR($E342/VLOOKUP($F342,'Data Mercado'!$A$7:$I$300,4,FALSE),"")</f>
        <v/>
      </c>
      <c r="J342" s="166" t="str">
        <f>IFERROR($E342/VLOOKUP($F342,'Data Mercado'!$A$7:$I$300,5,FALSE),"")</f>
        <v/>
      </c>
      <c r="K342" s="166" t="str">
        <f>IFERROR($E342/VLOOKUP($F342,'Data Mercado'!$A$7:$I$300,6,FALSE),"")</f>
        <v/>
      </c>
    </row>
    <row r="343" spans="1:11" s="162" customFormat="1" ht="19" customHeight="1">
      <c r="A343" s="163"/>
      <c r="B343" s="165"/>
      <c r="C343" s="143"/>
      <c r="D343" s="143"/>
      <c r="E343" s="196"/>
      <c r="F343" s="159"/>
      <c r="G343" s="166" t="str">
        <f>IFERROR($E343/VLOOKUP($F343,'Data Mercado'!$A$7:$I$300,2,FALSE),"")</f>
        <v/>
      </c>
      <c r="H343" s="166" t="str">
        <f>IFERROR($E343/VLOOKUP($F343,'Data Mercado'!$A$7:$I$300,3,FALSE),"")</f>
        <v/>
      </c>
      <c r="I343" s="166" t="str">
        <f>IFERROR($E343/VLOOKUP($F343,'Data Mercado'!$A$7:$I$300,4,FALSE),"")</f>
        <v/>
      </c>
      <c r="J343" s="166" t="str">
        <f>IFERROR($E343/VLOOKUP($F343,'Data Mercado'!$A$7:$I$300,5,FALSE),"")</f>
        <v/>
      </c>
      <c r="K343" s="166" t="str">
        <f>IFERROR($E343/VLOOKUP($F343,'Data Mercado'!$A$7:$I$300,6,FALSE),"")</f>
        <v/>
      </c>
    </row>
    <row r="344" spans="1:11" s="162" customFormat="1" ht="19" customHeight="1">
      <c r="A344" s="163"/>
      <c r="B344" s="165"/>
      <c r="C344" s="143"/>
      <c r="D344" s="143"/>
      <c r="E344" s="196"/>
      <c r="F344" s="159"/>
      <c r="G344" s="166" t="str">
        <f>IFERROR($E344/VLOOKUP($F344,'Data Mercado'!$A$7:$I$300,2,FALSE),"")</f>
        <v/>
      </c>
      <c r="H344" s="166" t="str">
        <f>IFERROR($E344/VLOOKUP($F344,'Data Mercado'!$A$7:$I$300,3,FALSE),"")</f>
        <v/>
      </c>
      <c r="I344" s="166" t="str">
        <f>IFERROR($E344/VLOOKUP($F344,'Data Mercado'!$A$7:$I$300,4,FALSE),"")</f>
        <v/>
      </c>
      <c r="J344" s="166" t="str">
        <f>IFERROR($E344/VLOOKUP($F344,'Data Mercado'!$A$7:$I$300,5,FALSE),"")</f>
        <v/>
      </c>
      <c r="K344" s="166" t="str">
        <f>IFERROR($E344/VLOOKUP($F344,'Data Mercado'!$A$7:$I$300,6,FALSE),"")</f>
        <v/>
      </c>
    </row>
    <row r="345" spans="1:11" s="162" customFormat="1" ht="19" customHeight="1">
      <c r="A345" s="163"/>
      <c r="B345" s="165"/>
      <c r="C345" s="143"/>
      <c r="D345" s="143"/>
      <c r="E345" s="196"/>
      <c r="F345" s="159"/>
      <c r="G345" s="166" t="str">
        <f>IFERROR($E345/VLOOKUP($F345,'Data Mercado'!$A$7:$I$300,2,FALSE),"")</f>
        <v/>
      </c>
      <c r="H345" s="166" t="str">
        <f>IFERROR($E345/VLOOKUP($F345,'Data Mercado'!$A$7:$I$300,3,FALSE),"")</f>
        <v/>
      </c>
      <c r="I345" s="166" t="str">
        <f>IFERROR($E345/VLOOKUP($F345,'Data Mercado'!$A$7:$I$300,4,FALSE),"")</f>
        <v/>
      </c>
      <c r="J345" s="166" t="str">
        <f>IFERROR($E345/VLOOKUP($F345,'Data Mercado'!$A$7:$I$300,5,FALSE),"")</f>
        <v/>
      </c>
      <c r="K345" s="166" t="str">
        <f>IFERROR($E345/VLOOKUP($F345,'Data Mercado'!$A$7:$I$300,6,FALSE),"")</f>
        <v/>
      </c>
    </row>
    <row r="346" spans="1:11" s="162" customFormat="1" ht="19" customHeight="1">
      <c r="A346" s="163"/>
      <c r="B346" s="165"/>
      <c r="C346" s="143"/>
      <c r="D346" s="143"/>
      <c r="E346" s="196"/>
      <c r="F346" s="159"/>
      <c r="G346" s="166" t="str">
        <f>IFERROR($E346/VLOOKUP($F346,'Data Mercado'!$A$7:$I$300,2,FALSE),"")</f>
        <v/>
      </c>
      <c r="H346" s="166" t="str">
        <f>IFERROR($E346/VLOOKUP($F346,'Data Mercado'!$A$7:$I$300,3,FALSE),"")</f>
        <v/>
      </c>
      <c r="I346" s="166" t="str">
        <f>IFERROR($E346/VLOOKUP($F346,'Data Mercado'!$A$7:$I$300,4,FALSE),"")</f>
        <v/>
      </c>
      <c r="J346" s="166" t="str">
        <f>IFERROR($E346/VLOOKUP($F346,'Data Mercado'!$A$7:$I$300,5,FALSE),"")</f>
        <v/>
      </c>
      <c r="K346" s="166" t="str">
        <f>IFERROR($E346/VLOOKUP($F346,'Data Mercado'!$A$7:$I$300,6,FALSE),"")</f>
        <v/>
      </c>
    </row>
    <row r="347" spans="1:11" s="162" customFormat="1" ht="19" customHeight="1">
      <c r="A347" s="163"/>
      <c r="B347" s="165"/>
      <c r="C347" s="143"/>
      <c r="D347" s="143"/>
      <c r="E347" s="196"/>
      <c r="F347" s="159"/>
      <c r="G347" s="166" t="str">
        <f>IFERROR($E347/VLOOKUP($F347,'Data Mercado'!$A$7:$I$300,2,FALSE),"")</f>
        <v/>
      </c>
      <c r="H347" s="166" t="str">
        <f>IFERROR($E347/VLOOKUP($F347,'Data Mercado'!$A$7:$I$300,3,FALSE),"")</f>
        <v/>
      </c>
      <c r="I347" s="166" t="str">
        <f>IFERROR($E347/VLOOKUP($F347,'Data Mercado'!$A$7:$I$300,4,FALSE),"")</f>
        <v/>
      </c>
      <c r="J347" s="166" t="str">
        <f>IFERROR($E347/VLOOKUP($F347,'Data Mercado'!$A$7:$I$300,5,FALSE),"")</f>
        <v/>
      </c>
      <c r="K347" s="166" t="str">
        <f>IFERROR($E347/VLOOKUP($F347,'Data Mercado'!$A$7:$I$300,6,FALSE),"")</f>
        <v/>
      </c>
    </row>
    <row r="348" spans="1:11" s="162" customFormat="1" ht="19" customHeight="1">
      <c r="A348" s="163"/>
      <c r="B348" s="165"/>
      <c r="C348" s="143"/>
      <c r="D348" s="143"/>
      <c r="E348" s="196"/>
      <c r="F348" s="159"/>
      <c r="G348" s="166" t="str">
        <f>IFERROR($E348/VLOOKUP($F348,'Data Mercado'!$A$7:$I$300,2,FALSE),"")</f>
        <v/>
      </c>
      <c r="H348" s="166" t="str">
        <f>IFERROR($E348/VLOOKUP($F348,'Data Mercado'!$A$7:$I$300,3,FALSE),"")</f>
        <v/>
      </c>
      <c r="I348" s="166" t="str">
        <f>IFERROR($E348/VLOOKUP($F348,'Data Mercado'!$A$7:$I$300,4,FALSE),"")</f>
        <v/>
      </c>
      <c r="J348" s="166" t="str">
        <f>IFERROR($E348/VLOOKUP($F348,'Data Mercado'!$A$7:$I$300,5,FALSE),"")</f>
        <v/>
      </c>
      <c r="K348" s="166" t="str">
        <f>IFERROR($E348/VLOOKUP($F348,'Data Mercado'!$A$7:$I$300,6,FALSE),"")</f>
        <v/>
      </c>
    </row>
    <row r="349" spans="1:11" s="162" customFormat="1" ht="19" customHeight="1">
      <c r="A349" s="163"/>
      <c r="B349" s="165"/>
      <c r="C349" s="143"/>
      <c r="D349" s="143"/>
      <c r="E349" s="196"/>
      <c r="F349" s="159"/>
      <c r="G349" s="166" t="str">
        <f>IFERROR($E349/VLOOKUP($F349,'Data Mercado'!$A$7:$I$300,2,FALSE),"")</f>
        <v/>
      </c>
      <c r="H349" s="166" t="str">
        <f>IFERROR($E349/VLOOKUP($F349,'Data Mercado'!$A$7:$I$300,3,FALSE),"")</f>
        <v/>
      </c>
      <c r="I349" s="166" t="str">
        <f>IFERROR($E349/VLOOKUP($F349,'Data Mercado'!$A$7:$I$300,4,FALSE),"")</f>
        <v/>
      </c>
      <c r="J349" s="166" t="str">
        <f>IFERROR($E349/VLOOKUP($F349,'Data Mercado'!$A$7:$I$300,5,FALSE),"")</f>
        <v/>
      </c>
      <c r="K349" s="166" t="str">
        <f>IFERROR($E349/VLOOKUP($F349,'Data Mercado'!$A$7:$I$300,6,FALSE),"")</f>
        <v/>
      </c>
    </row>
    <row r="350" spans="1:11" s="162" customFormat="1" ht="19" customHeight="1">
      <c r="A350" s="163"/>
      <c r="B350" s="165"/>
      <c r="C350" s="143"/>
      <c r="D350" s="143"/>
      <c r="E350" s="196"/>
      <c r="F350" s="159"/>
      <c r="G350" s="166" t="str">
        <f>IFERROR($E350/VLOOKUP($F350,'Data Mercado'!$A$7:$I$300,2,FALSE),"")</f>
        <v/>
      </c>
      <c r="H350" s="166" t="str">
        <f>IFERROR($E350/VLOOKUP($F350,'Data Mercado'!$A$7:$I$300,3,FALSE),"")</f>
        <v/>
      </c>
      <c r="I350" s="166" t="str">
        <f>IFERROR($E350/VLOOKUP($F350,'Data Mercado'!$A$7:$I$300,4,FALSE),"")</f>
        <v/>
      </c>
      <c r="J350" s="166" t="str">
        <f>IFERROR($E350/VLOOKUP($F350,'Data Mercado'!$A$7:$I$300,5,FALSE),"")</f>
        <v/>
      </c>
      <c r="K350" s="166" t="str">
        <f>IFERROR($E350/VLOOKUP($F350,'Data Mercado'!$A$7:$I$300,6,FALSE),"")</f>
        <v/>
      </c>
    </row>
    <row r="351" spans="1:11" s="162" customFormat="1" ht="19" customHeight="1">
      <c r="A351" s="163"/>
      <c r="B351" s="165"/>
      <c r="C351" s="143"/>
      <c r="D351" s="143"/>
      <c r="E351" s="196"/>
      <c r="F351" s="159"/>
      <c r="G351" s="166" t="str">
        <f>IFERROR($E351/VLOOKUP($F351,'Data Mercado'!$A$7:$I$300,2,FALSE),"")</f>
        <v/>
      </c>
      <c r="H351" s="166" t="str">
        <f>IFERROR($E351/VLOOKUP($F351,'Data Mercado'!$A$7:$I$300,3,FALSE),"")</f>
        <v/>
      </c>
      <c r="I351" s="166" t="str">
        <f>IFERROR($E351/VLOOKUP($F351,'Data Mercado'!$A$7:$I$300,4,FALSE),"")</f>
        <v/>
      </c>
      <c r="J351" s="166" t="str">
        <f>IFERROR($E351/VLOOKUP($F351,'Data Mercado'!$A$7:$I$300,5,FALSE),"")</f>
        <v/>
      </c>
      <c r="K351" s="166" t="str">
        <f>IFERROR($E351/VLOOKUP($F351,'Data Mercado'!$A$7:$I$300,6,FALSE),"")</f>
        <v/>
      </c>
    </row>
    <row r="352" spans="1:11" s="162" customFormat="1" ht="19" customHeight="1">
      <c r="A352" s="163"/>
      <c r="B352" s="165"/>
      <c r="C352" s="143"/>
      <c r="D352" s="143"/>
      <c r="E352" s="196"/>
      <c r="F352" s="159"/>
      <c r="G352" s="166" t="str">
        <f>IFERROR($E352/VLOOKUP($F352,'Data Mercado'!$A$7:$I$300,2,FALSE),"")</f>
        <v/>
      </c>
      <c r="H352" s="166" t="str">
        <f>IFERROR($E352/VLOOKUP($F352,'Data Mercado'!$A$7:$I$300,3,FALSE),"")</f>
        <v/>
      </c>
      <c r="I352" s="166" t="str">
        <f>IFERROR($E352/VLOOKUP($F352,'Data Mercado'!$A$7:$I$300,4,FALSE),"")</f>
        <v/>
      </c>
      <c r="J352" s="166" t="str">
        <f>IFERROR($E352/VLOOKUP($F352,'Data Mercado'!$A$7:$I$300,5,FALSE),"")</f>
        <v/>
      </c>
      <c r="K352" s="166" t="str">
        <f>IFERROR($E352/VLOOKUP($F352,'Data Mercado'!$A$7:$I$300,6,FALSE),"")</f>
        <v/>
      </c>
    </row>
    <row r="353" spans="1:11" s="162" customFormat="1" ht="19" customHeight="1">
      <c r="A353" s="163"/>
      <c r="B353" s="165"/>
      <c r="C353" s="143"/>
      <c r="D353" s="143"/>
      <c r="E353" s="196"/>
      <c r="F353" s="159"/>
      <c r="G353" s="166" t="str">
        <f>IFERROR($E353/VLOOKUP($F353,'Data Mercado'!$A$7:$I$300,2,FALSE),"")</f>
        <v/>
      </c>
      <c r="H353" s="166" t="str">
        <f>IFERROR($E353/VLOOKUP($F353,'Data Mercado'!$A$7:$I$300,3,FALSE),"")</f>
        <v/>
      </c>
      <c r="I353" s="166" t="str">
        <f>IFERROR($E353/VLOOKUP($F353,'Data Mercado'!$A$7:$I$300,4,FALSE),"")</f>
        <v/>
      </c>
      <c r="J353" s="166" t="str">
        <f>IFERROR($E353/VLOOKUP($F353,'Data Mercado'!$A$7:$I$300,5,FALSE),"")</f>
        <v/>
      </c>
      <c r="K353" s="166" t="str">
        <f>IFERROR($E353/VLOOKUP($F353,'Data Mercado'!$A$7:$I$300,6,FALSE),"")</f>
        <v/>
      </c>
    </row>
    <row r="354" spans="1:11" s="162" customFormat="1" ht="19" customHeight="1">
      <c r="A354" s="163"/>
      <c r="B354" s="165"/>
      <c r="C354" s="143"/>
      <c r="D354" s="143"/>
      <c r="E354" s="196"/>
      <c r="F354" s="159"/>
      <c r="G354" s="166" t="str">
        <f>IFERROR($E354/VLOOKUP($F354,'Data Mercado'!$A$7:$I$300,2,FALSE),"")</f>
        <v/>
      </c>
      <c r="H354" s="166" t="str">
        <f>IFERROR($E354/VLOOKUP($F354,'Data Mercado'!$A$7:$I$300,3,FALSE),"")</f>
        <v/>
      </c>
      <c r="I354" s="166" t="str">
        <f>IFERROR($E354/VLOOKUP($F354,'Data Mercado'!$A$7:$I$300,4,FALSE),"")</f>
        <v/>
      </c>
      <c r="J354" s="166" t="str">
        <f>IFERROR($E354/VLOOKUP($F354,'Data Mercado'!$A$7:$I$300,5,FALSE),"")</f>
        <v/>
      </c>
      <c r="K354" s="166" t="str">
        <f>IFERROR($E354/VLOOKUP($F354,'Data Mercado'!$A$7:$I$300,6,FALSE),"")</f>
        <v/>
      </c>
    </row>
    <row r="355" spans="1:11" s="162" customFormat="1" ht="19" customHeight="1">
      <c r="A355" s="163"/>
      <c r="B355" s="165"/>
      <c r="C355" s="143"/>
      <c r="D355" s="143"/>
      <c r="E355" s="196"/>
      <c r="F355" s="159"/>
      <c r="G355" s="166" t="str">
        <f>IFERROR($E355/VLOOKUP($F355,'Data Mercado'!$A$7:$I$300,2,FALSE),"")</f>
        <v/>
      </c>
      <c r="H355" s="166" t="str">
        <f>IFERROR($E355/VLOOKUP($F355,'Data Mercado'!$A$7:$I$300,3,FALSE),"")</f>
        <v/>
      </c>
      <c r="I355" s="166" t="str">
        <f>IFERROR($E355/VLOOKUP($F355,'Data Mercado'!$A$7:$I$300,4,FALSE),"")</f>
        <v/>
      </c>
      <c r="J355" s="166" t="str">
        <f>IFERROR($E355/VLOOKUP($F355,'Data Mercado'!$A$7:$I$300,5,FALSE),"")</f>
        <v/>
      </c>
      <c r="K355" s="166" t="str">
        <f>IFERROR($E355/VLOOKUP($F355,'Data Mercado'!$A$7:$I$300,6,FALSE),"")</f>
        <v/>
      </c>
    </row>
    <row r="356" spans="1:11" s="162" customFormat="1" ht="19" customHeight="1">
      <c r="A356" s="163"/>
      <c r="B356" s="165"/>
      <c r="C356" s="143"/>
      <c r="D356" s="143"/>
      <c r="E356" s="196"/>
      <c r="F356" s="159"/>
      <c r="G356" s="166" t="str">
        <f>IFERROR($E356/VLOOKUP($F356,'Data Mercado'!$A$7:$I$300,2,FALSE),"")</f>
        <v/>
      </c>
      <c r="H356" s="166" t="str">
        <f>IFERROR($E356/VLOOKUP($F356,'Data Mercado'!$A$7:$I$300,3,FALSE),"")</f>
        <v/>
      </c>
      <c r="I356" s="166" t="str">
        <f>IFERROR($E356/VLOOKUP($F356,'Data Mercado'!$A$7:$I$300,4,FALSE),"")</f>
        <v/>
      </c>
      <c r="J356" s="166" t="str">
        <f>IFERROR($E356/VLOOKUP($F356,'Data Mercado'!$A$7:$I$300,5,FALSE),"")</f>
        <v/>
      </c>
      <c r="K356" s="166" t="str">
        <f>IFERROR($E356/VLOOKUP($F356,'Data Mercado'!$A$7:$I$300,6,FALSE),"")</f>
        <v/>
      </c>
    </row>
    <row r="357" spans="1:11" s="162" customFormat="1" ht="19" customHeight="1">
      <c r="A357" s="163"/>
      <c r="B357" s="165"/>
      <c r="C357" s="143"/>
      <c r="D357" s="143"/>
      <c r="E357" s="196"/>
      <c r="F357" s="159"/>
      <c r="G357" s="166" t="str">
        <f>IFERROR($E357/VLOOKUP($F357,'Data Mercado'!$A$7:$I$300,2,FALSE),"")</f>
        <v/>
      </c>
      <c r="H357" s="166" t="str">
        <f>IFERROR($E357/VLOOKUP($F357,'Data Mercado'!$A$7:$I$300,3,FALSE),"")</f>
        <v/>
      </c>
      <c r="I357" s="166" t="str">
        <f>IFERROR($E357/VLOOKUP($F357,'Data Mercado'!$A$7:$I$300,4,FALSE),"")</f>
        <v/>
      </c>
      <c r="J357" s="166" t="str">
        <f>IFERROR($E357/VLOOKUP($F357,'Data Mercado'!$A$7:$I$300,5,FALSE),"")</f>
        <v/>
      </c>
      <c r="K357" s="166" t="str">
        <f>IFERROR($E357/VLOOKUP($F357,'Data Mercado'!$A$7:$I$300,6,FALSE),"")</f>
        <v/>
      </c>
    </row>
    <row r="358" spans="1:11" s="162" customFormat="1" ht="19" customHeight="1">
      <c r="A358" s="163"/>
      <c r="B358" s="165"/>
      <c r="C358" s="143"/>
      <c r="D358" s="143"/>
      <c r="E358" s="196"/>
      <c r="F358" s="159"/>
      <c r="G358" s="166" t="str">
        <f>IFERROR($E358/VLOOKUP($F358,'Data Mercado'!$A$7:$I$300,2,FALSE),"")</f>
        <v/>
      </c>
      <c r="H358" s="166" t="str">
        <f>IFERROR($E358/VLOOKUP($F358,'Data Mercado'!$A$7:$I$300,3,FALSE),"")</f>
        <v/>
      </c>
      <c r="I358" s="166" t="str">
        <f>IFERROR($E358/VLOOKUP($F358,'Data Mercado'!$A$7:$I$300,4,FALSE),"")</f>
        <v/>
      </c>
      <c r="J358" s="166" t="str">
        <f>IFERROR($E358/VLOOKUP($F358,'Data Mercado'!$A$7:$I$300,5,FALSE),"")</f>
        <v/>
      </c>
      <c r="K358" s="166" t="str">
        <f>IFERROR($E358/VLOOKUP($F358,'Data Mercado'!$A$7:$I$300,6,FALSE),"")</f>
        <v/>
      </c>
    </row>
    <row r="359" spans="1:11" s="162" customFormat="1" ht="19" customHeight="1">
      <c r="A359" s="163"/>
      <c r="B359" s="165"/>
      <c r="C359" s="143"/>
      <c r="D359" s="143"/>
      <c r="E359" s="196"/>
      <c r="F359" s="159"/>
      <c r="G359" s="166" t="str">
        <f>IFERROR($E359/VLOOKUP($F359,'Data Mercado'!$A$7:$I$300,2,FALSE),"")</f>
        <v/>
      </c>
      <c r="H359" s="166" t="str">
        <f>IFERROR($E359/VLOOKUP($F359,'Data Mercado'!$A$7:$I$300,3,FALSE),"")</f>
        <v/>
      </c>
      <c r="I359" s="166" t="str">
        <f>IFERROR($E359/VLOOKUP($F359,'Data Mercado'!$A$7:$I$300,4,FALSE),"")</f>
        <v/>
      </c>
      <c r="J359" s="166" t="str">
        <f>IFERROR($E359/VLOOKUP($F359,'Data Mercado'!$A$7:$I$300,5,FALSE),"")</f>
        <v/>
      </c>
      <c r="K359" s="166" t="str">
        <f>IFERROR($E359/VLOOKUP($F359,'Data Mercado'!$A$7:$I$300,6,FALSE),"")</f>
        <v/>
      </c>
    </row>
    <row r="360" spans="1:11" s="162" customFormat="1" ht="19" customHeight="1">
      <c r="A360" s="163"/>
      <c r="B360" s="165"/>
      <c r="C360" s="143"/>
      <c r="D360" s="143"/>
      <c r="E360" s="196"/>
      <c r="F360" s="159"/>
      <c r="G360" s="166" t="str">
        <f>IFERROR($E360/VLOOKUP($F360,'Data Mercado'!$A$7:$I$300,2,FALSE),"")</f>
        <v/>
      </c>
      <c r="H360" s="166" t="str">
        <f>IFERROR($E360/VLOOKUP($F360,'Data Mercado'!$A$7:$I$300,3,FALSE),"")</f>
        <v/>
      </c>
      <c r="I360" s="166" t="str">
        <f>IFERROR($E360/VLOOKUP($F360,'Data Mercado'!$A$7:$I$300,4,FALSE),"")</f>
        <v/>
      </c>
      <c r="J360" s="166" t="str">
        <f>IFERROR($E360/VLOOKUP($F360,'Data Mercado'!$A$7:$I$300,5,FALSE),"")</f>
        <v/>
      </c>
      <c r="K360" s="166" t="str">
        <f>IFERROR($E360/VLOOKUP($F360,'Data Mercado'!$A$7:$I$300,6,FALSE),"")</f>
        <v/>
      </c>
    </row>
    <row r="361" spans="1:11" s="162" customFormat="1" ht="19" customHeight="1">
      <c r="A361" s="163"/>
      <c r="B361" s="165"/>
      <c r="C361" s="143"/>
      <c r="D361" s="143"/>
      <c r="E361" s="196"/>
      <c r="F361" s="159"/>
      <c r="G361" s="166" t="str">
        <f>IFERROR($E361/VLOOKUP($F361,'Data Mercado'!$A$7:$I$300,2,FALSE),"")</f>
        <v/>
      </c>
      <c r="H361" s="166" t="str">
        <f>IFERROR($E361/VLOOKUP($F361,'Data Mercado'!$A$7:$I$300,3,FALSE),"")</f>
        <v/>
      </c>
      <c r="I361" s="166" t="str">
        <f>IFERROR($E361/VLOOKUP($F361,'Data Mercado'!$A$7:$I$300,4,FALSE),"")</f>
        <v/>
      </c>
      <c r="J361" s="166" t="str">
        <f>IFERROR($E361/VLOOKUP($F361,'Data Mercado'!$A$7:$I$300,5,FALSE),"")</f>
        <v/>
      </c>
      <c r="K361" s="166" t="str">
        <f>IFERROR($E361/VLOOKUP($F361,'Data Mercado'!$A$7:$I$300,6,FALSE),"")</f>
        <v/>
      </c>
    </row>
    <row r="362" spans="1:11" s="162" customFormat="1" ht="19" customHeight="1">
      <c r="A362" s="163"/>
      <c r="B362" s="165"/>
      <c r="C362" s="143"/>
      <c r="D362" s="143"/>
      <c r="E362" s="196"/>
      <c r="F362" s="159"/>
      <c r="G362" s="166" t="str">
        <f>IFERROR($E362/VLOOKUP($F362,'Data Mercado'!$A$7:$I$300,2,FALSE),"")</f>
        <v/>
      </c>
      <c r="H362" s="166" t="str">
        <f>IFERROR($E362/VLOOKUP($F362,'Data Mercado'!$A$7:$I$300,3,FALSE),"")</f>
        <v/>
      </c>
      <c r="I362" s="166" t="str">
        <f>IFERROR($E362/VLOOKUP($F362,'Data Mercado'!$A$7:$I$300,4,FALSE),"")</f>
        <v/>
      </c>
      <c r="J362" s="166" t="str">
        <f>IFERROR($E362/VLOOKUP($F362,'Data Mercado'!$A$7:$I$300,5,FALSE),"")</f>
        <v/>
      </c>
      <c r="K362" s="166" t="str">
        <f>IFERROR($E362/VLOOKUP($F362,'Data Mercado'!$A$7:$I$300,6,FALSE),"")</f>
        <v/>
      </c>
    </row>
    <row r="363" spans="1:11" s="162" customFormat="1" ht="19" customHeight="1">
      <c r="A363" s="163"/>
      <c r="B363" s="165"/>
      <c r="C363" s="143"/>
      <c r="D363" s="143"/>
      <c r="E363" s="196"/>
      <c r="F363" s="159"/>
      <c r="G363" s="166" t="str">
        <f>IFERROR($E363/VLOOKUP($F363,'Data Mercado'!$A$7:$I$300,2,FALSE),"")</f>
        <v/>
      </c>
      <c r="H363" s="166" t="str">
        <f>IFERROR($E363/VLOOKUP($F363,'Data Mercado'!$A$7:$I$300,3,FALSE),"")</f>
        <v/>
      </c>
      <c r="I363" s="166" t="str">
        <f>IFERROR($E363/VLOOKUP($F363,'Data Mercado'!$A$7:$I$300,4,FALSE),"")</f>
        <v/>
      </c>
      <c r="J363" s="166" t="str">
        <f>IFERROR($E363/VLOOKUP($F363,'Data Mercado'!$A$7:$I$300,5,FALSE),"")</f>
        <v/>
      </c>
      <c r="K363" s="166" t="str">
        <f>IFERROR($E363/VLOOKUP($F363,'Data Mercado'!$A$7:$I$300,6,FALSE),"")</f>
        <v/>
      </c>
    </row>
    <row r="364" spans="1:11" s="162" customFormat="1" ht="19" customHeight="1">
      <c r="A364" s="163"/>
      <c r="B364" s="165"/>
      <c r="C364" s="143"/>
      <c r="D364" s="143"/>
      <c r="E364" s="196"/>
      <c r="F364" s="159"/>
      <c r="G364" s="166" t="str">
        <f>IFERROR($E364/VLOOKUP($F364,'Data Mercado'!$A$7:$I$300,2,FALSE),"")</f>
        <v/>
      </c>
      <c r="H364" s="166" t="str">
        <f>IFERROR($E364/VLOOKUP($F364,'Data Mercado'!$A$7:$I$300,3,FALSE),"")</f>
        <v/>
      </c>
      <c r="I364" s="166" t="str">
        <f>IFERROR($E364/VLOOKUP($F364,'Data Mercado'!$A$7:$I$300,4,FALSE),"")</f>
        <v/>
      </c>
      <c r="J364" s="166" t="str">
        <f>IFERROR($E364/VLOOKUP($F364,'Data Mercado'!$A$7:$I$300,5,FALSE),"")</f>
        <v/>
      </c>
      <c r="K364" s="166" t="str">
        <f>IFERROR($E364/VLOOKUP($F364,'Data Mercado'!$A$7:$I$300,6,FALSE),"")</f>
        <v/>
      </c>
    </row>
    <row r="365" spans="1:11" s="162" customFormat="1" ht="19" customHeight="1">
      <c r="A365" s="163"/>
      <c r="B365" s="165"/>
      <c r="C365" s="143"/>
      <c r="D365" s="143"/>
      <c r="E365" s="196"/>
      <c r="F365" s="159"/>
      <c r="G365" s="166" t="str">
        <f>IFERROR($E365/VLOOKUP($F365,'Data Mercado'!$A$7:$I$300,2,FALSE),"")</f>
        <v/>
      </c>
      <c r="H365" s="166" t="str">
        <f>IFERROR($E365/VLOOKUP($F365,'Data Mercado'!$A$7:$I$300,3,FALSE),"")</f>
        <v/>
      </c>
      <c r="I365" s="166" t="str">
        <f>IFERROR($E365/VLOOKUP($F365,'Data Mercado'!$A$7:$I$300,4,FALSE),"")</f>
        <v/>
      </c>
      <c r="J365" s="166" t="str">
        <f>IFERROR($E365/VLOOKUP($F365,'Data Mercado'!$A$7:$I$300,5,FALSE),"")</f>
        <v/>
      </c>
      <c r="K365" s="166" t="str">
        <f>IFERROR($E365/VLOOKUP($F365,'Data Mercado'!$A$7:$I$300,6,FALSE),"")</f>
        <v/>
      </c>
    </row>
    <row r="366" spans="1:11" s="162" customFormat="1" ht="19" customHeight="1">
      <c r="A366" s="163"/>
      <c r="B366" s="165"/>
      <c r="C366" s="143"/>
      <c r="D366" s="143"/>
      <c r="E366" s="196"/>
      <c r="F366" s="159"/>
      <c r="G366" s="166" t="str">
        <f>IFERROR($E366/VLOOKUP($F366,'Data Mercado'!$A$7:$I$300,2,FALSE),"")</f>
        <v/>
      </c>
      <c r="H366" s="166" t="str">
        <f>IFERROR($E366/VLOOKUP($F366,'Data Mercado'!$A$7:$I$300,3,FALSE),"")</f>
        <v/>
      </c>
      <c r="I366" s="166" t="str">
        <f>IFERROR($E366/VLOOKUP($F366,'Data Mercado'!$A$7:$I$300,4,FALSE),"")</f>
        <v/>
      </c>
      <c r="J366" s="166" t="str">
        <f>IFERROR($E366/VLOOKUP($F366,'Data Mercado'!$A$7:$I$300,5,FALSE),"")</f>
        <v/>
      </c>
      <c r="K366" s="166" t="str">
        <f>IFERROR($E366/VLOOKUP($F366,'Data Mercado'!$A$7:$I$300,6,FALSE),"")</f>
        <v/>
      </c>
    </row>
    <row r="367" spans="1:11" s="162" customFormat="1" ht="19" customHeight="1">
      <c r="A367" s="163"/>
      <c r="B367" s="165"/>
      <c r="C367" s="143"/>
      <c r="D367" s="143"/>
      <c r="E367" s="196"/>
      <c r="F367" s="159"/>
      <c r="G367" s="166" t="str">
        <f>IFERROR($E367/VLOOKUP($F367,'Data Mercado'!$A$7:$I$300,2,FALSE),"")</f>
        <v/>
      </c>
      <c r="H367" s="166" t="str">
        <f>IFERROR($E367/VLOOKUP($F367,'Data Mercado'!$A$7:$I$300,3,FALSE),"")</f>
        <v/>
      </c>
      <c r="I367" s="166" t="str">
        <f>IFERROR($E367/VLOOKUP($F367,'Data Mercado'!$A$7:$I$300,4,FALSE),"")</f>
        <v/>
      </c>
      <c r="J367" s="166" t="str">
        <f>IFERROR($E367/VLOOKUP($F367,'Data Mercado'!$A$7:$I$300,5,FALSE),"")</f>
        <v/>
      </c>
      <c r="K367" s="166" t="str">
        <f>IFERROR($E367/VLOOKUP($F367,'Data Mercado'!$A$7:$I$300,6,FALSE),"")</f>
        <v/>
      </c>
    </row>
    <row r="368" spans="1:11" s="162" customFormat="1" ht="19" customHeight="1">
      <c r="A368" s="163"/>
      <c r="B368" s="165"/>
      <c r="C368" s="143"/>
      <c r="D368" s="143"/>
      <c r="E368" s="196"/>
      <c r="F368" s="159"/>
      <c r="G368" s="166" t="str">
        <f>IFERROR($E368/VLOOKUP($F368,'Data Mercado'!$A$7:$I$300,2,FALSE),"")</f>
        <v/>
      </c>
      <c r="H368" s="166" t="str">
        <f>IFERROR($E368/VLOOKUP($F368,'Data Mercado'!$A$7:$I$300,3,FALSE),"")</f>
        <v/>
      </c>
      <c r="I368" s="166" t="str">
        <f>IFERROR($E368/VLOOKUP($F368,'Data Mercado'!$A$7:$I$300,4,FALSE),"")</f>
        <v/>
      </c>
      <c r="J368" s="166" t="str">
        <f>IFERROR($E368/VLOOKUP($F368,'Data Mercado'!$A$7:$I$300,5,FALSE),"")</f>
        <v/>
      </c>
      <c r="K368" s="166" t="str">
        <f>IFERROR($E368/VLOOKUP($F368,'Data Mercado'!$A$7:$I$300,6,FALSE),"")</f>
        <v/>
      </c>
    </row>
    <row r="369" spans="1:11" s="162" customFormat="1" ht="19" customHeight="1">
      <c r="A369" s="163"/>
      <c r="B369" s="165"/>
      <c r="C369" s="143"/>
      <c r="D369" s="143"/>
      <c r="E369" s="196"/>
      <c r="F369" s="159"/>
      <c r="G369" s="166" t="str">
        <f>IFERROR($E369/VLOOKUP($F369,'Data Mercado'!$A$7:$I$300,2,FALSE),"")</f>
        <v/>
      </c>
      <c r="H369" s="166" t="str">
        <f>IFERROR($E369/VLOOKUP($F369,'Data Mercado'!$A$7:$I$300,3,FALSE),"")</f>
        <v/>
      </c>
      <c r="I369" s="166" t="str">
        <f>IFERROR($E369/VLOOKUP($F369,'Data Mercado'!$A$7:$I$300,4,FALSE),"")</f>
        <v/>
      </c>
      <c r="J369" s="166" t="str">
        <f>IFERROR($E369/VLOOKUP($F369,'Data Mercado'!$A$7:$I$300,5,FALSE),"")</f>
        <v/>
      </c>
      <c r="K369" s="166" t="str">
        <f>IFERROR($E369/VLOOKUP($F369,'Data Mercado'!$A$7:$I$300,6,FALSE),"")</f>
        <v/>
      </c>
    </row>
    <row r="370" spans="1:11" s="162" customFormat="1" ht="19" customHeight="1">
      <c r="A370" s="163"/>
      <c r="B370" s="165"/>
      <c r="C370" s="143"/>
      <c r="D370" s="143"/>
      <c r="E370" s="196"/>
      <c r="F370" s="159"/>
      <c r="G370" s="166" t="str">
        <f>IFERROR($E370/VLOOKUP($F370,'Data Mercado'!$A$7:$I$300,2,FALSE),"")</f>
        <v/>
      </c>
      <c r="H370" s="166" t="str">
        <f>IFERROR($E370/VLOOKUP($F370,'Data Mercado'!$A$7:$I$300,3,FALSE),"")</f>
        <v/>
      </c>
      <c r="I370" s="166" t="str">
        <f>IFERROR($E370/VLOOKUP($F370,'Data Mercado'!$A$7:$I$300,4,FALSE),"")</f>
        <v/>
      </c>
      <c r="J370" s="166" t="str">
        <f>IFERROR($E370/VLOOKUP($F370,'Data Mercado'!$A$7:$I$300,5,FALSE),"")</f>
        <v/>
      </c>
      <c r="K370" s="166" t="str">
        <f>IFERROR($E370/VLOOKUP($F370,'Data Mercado'!$A$7:$I$300,6,FALSE),"")</f>
        <v/>
      </c>
    </row>
    <row r="371" spans="1:11" s="162" customFormat="1" ht="19" customHeight="1">
      <c r="A371" s="163"/>
      <c r="B371" s="165"/>
      <c r="C371" s="143"/>
      <c r="D371" s="143"/>
      <c r="E371" s="196"/>
      <c r="F371" s="159"/>
      <c r="G371" s="166" t="str">
        <f>IFERROR($E371/VLOOKUP($F371,'Data Mercado'!$A$7:$I$300,2,FALSE),"")</f>
        <v/>
      </c>
      <c r="H371" s="166" t="str">
        <f>IFERROR($E371/VLOOKUP($F371,'Data Mercado'!$A$7:$I$300,3,FALSE),"")</f>
        <v/>
      </c>
      <c r="I371" s="166" t="str">
        <f>IFERROR($E371/VLOOKUP($F371,'Data Mercado'!$A$7:$I$300,4,FALSE),"")</f>
        <v/>
      </c>
      <c r="J371" s="166" t="str">
        <f>IFERROR($E371/VLOOKUP($F371,'Data Mercado'!$A$7:$I$300,5,FALSE),"")</f>
        <v/>
      </c>
      <c r="K371" s="166" t="str">
        <f>IFERROR($E371/VLOOKUP($F371,'Data Mercado'!$A$7:$I$300,6,FALSE),"")</f>
        <v/>
      </c>
    </row>
    <row r="372" spans="1:11" s="162" customFormat="1" ht="19" customHeight="1">
      <c r="A372" s="163"/>
      <c r="B372" s="165"/>
      <c r="C372" s="143"/>
      <c r="D372" s="143"/>
      <c r="E372" s="196"/>
      <c r="F372" s="159"/>
      <c r="G372" s="166" t="str">
        <f>IFERROR($E372/VLOOKUP($F372,'Data Mercado'!$A$7:$I$300,2,FALSE),"")</f>
        <v/>
      </c>
      <c r="H372" s="166" t="str">
        <f>IFERROR($E372/VLOOKUP($F372,'Data Mercado'!$A$7:$I$300,3,FALSE),"")</f>
        <v/>
      </c>
      <c r="I372" s="166" t="str">
        <f>IFERROR($E372/VLOOKUP($F372,'Data Mercado'!$A$7:$I$300,4,FALSE),"")</f>
        <v/>
      </c>
      <c r="J372" s="166" t="str">
        <f>IFERROR($E372/VLOOKUP($F372,'Data Mercado'!$A$7:$I$300,5,FALSE),"")</f>
        <v/>
      </c>
      <c r="K372" s="166" t="str">
        <f>IFERROR($E372/VLOOKUP($F372,'Data Mercado'!$A$7:$I$300,6,FALSE),"")</f>
        <v/>
      </c>
    </row>
    <row r="373" spans="1:11" s="162" customFormat="1" ht="19" customHeight="1">
      <c r="A373" s="163"/>
      <c r="B373" s="165"/>
      <c r="C373" s="143"/>
      <c r="D373" s="143"/>
      <c r="E373" s="196"/>
      <c r="F373" s="159"/>
      <c r="G373" s="166" t="str">
        <f>IFERROR($E373/VLOOKUP($F373,'Data Mercado'!$A$7:$I$300,2,FALSE),"")</f>
        <v/>
      </c>
      <c r="H373" s="166" t="str">
        <f>IFERROR($E373/VLOOKUP($F373,'Data Mercado'!$A$7:$I$300,3,FALSE),"")</f>
        <v/>
      </c>
      <c r="I373" s="166" t="str">
        <f>IFERROR($E373/VLOOKUP($F373,'Data Mercado'!$A$7:$I$300,4,FALSE),"")</f>
        <v/>
      </c>
      <c r="J373" s="166" t="str">
        <f>IFERROR($E373/VLOOKUP($F373,'Data Mercado'!$A$7:$I$300,5,FALSE),"")</f>
        <v/>
      </c>
      <c r="K373" s="166" t="str">
        <f>IFERROR($E373/VLOOKUP($F373,'Data Mercado'!$A$7:$I$300,6,FALSE),"")</f>
        <v/>
      </c>
    </row>
    <row r="374" spans="1:11" s="162" customFormat="1" ht="19" customHeight="1">
      <c r="A374" s="163"/>
      <c r="B374" s="165"/>
      <c r="C374" s="143"/>
      <c r="D374" s="143"/>
      <c r="E374" s="196"/>
      <c r="F374" s="159"/>
      <c r="G374" s="166" t="str">
        <f>IFERROR($E374/VLOOKUP($F374,'Data Mercado'!$A$7:$I$300,2,FALSE),"")</f>
        <v/>
      </c>
      <c r="H374" s="166" t="str">
        <f>IFERROR($E374/VLOOKUP($F374,'Data Mercado'!$A$7:$I$300,3,FALSE),"")</f>
        <v/>
      </c>
      <c r="I374" s="166" t="str">
        <f>IFERROR($E374/VLOOKUP($F374,'Data Mercado'!$A$7:$I$300,4,FALSE),"")</f>
        <v/>
      </c>
      <c r="J374" s="166" t="str">
        <f>IFERROR($E374/VLOOKUP($F374,'Data Mercado'!$A$7:$I$300,5,FALSE),"")</f>
        <v/>
      </c>
      <c r="K374" s="166" t="str">
        <f>IFERROR($E374/VLOOKUP($F374,'Data Mercado'!$A$7:$I$300,6,FALSE),"")</f>
        <v/>
      </c>
    </row>
    <row r="375" spans="1:11" s="162" customFormat="1" ht="19" customHeight="1">
      <c r="A375" s="163"/>
      <c r="B375" s="165"/>
      <c r="C375" s="143"/>
      <c r="D375" s="143"/>
      <c r="E375" s="196"/>
      <c r="F375" s="159"/>
      <c r="G375" s="166" t="str">
        <f>IFERROR($E375/VLOOKUP($F375,'Data Mercado'!$A$7:$I$300,2,FALSE),"")</f>
        <v/>
      </c>
      <c r="H375" s="166" t="str">
        <f>IFERROR($E375/VLOOKUP($F375,'Data Mercado'!$A$7:$I$300,3,FALSE),"")</f>
        <v/>
      </c>
      <c r="I375" s="166" t="str">
        <f>IFERROR($E375/VLOOKUP($F375,'Data Mercado'!$A$7:$I$300,4,FALSE),"")</f>
        <v/>
      </c>
      <c r="J375" s="166" t="str">
        <f>IFERROR($E375/VLOOKUP($F375,'Data Mercado'!$A$7:$I$300,5,FALSE),"")</f>
        <v/>
      </c>
      <c r="K375" s="166" t="str">
        <f>IFERROR($E375/VLOOKUP($F375,'Data Mercado'!$A$7:$I$300,6,FALSE),"")</f>
        <v/>
      </c>
    </row>
    <row r="376" spans="1:11" s="162" customFormat="1" ht="19" customHeight="1">
      <c r="A376" s="163"/>
      <c r="B376" s="165"/>
      <c r="C376" s="143"/>
      <c r="D376" s="143"/>
      <c r="E376" s="196"/>
      <c r="F376" s="159"/>
      <c r="G376" s="166" t="str">
        <f>IFERROR($E376/VLOOKUP($F376,'Data Mercado'!$A$7:$I$300,2,FALSE),"")</f>
        <v/>
      </c>
      <c r="H376" s="166" t="str">
        <f>IFERROR($E376/VLOOKUP($F376,'Data Mercado'!$A$7:$I$300,3,FALSE),"")</f>
        <v/>
      </c>
      <c r="I376" s="166" t="str">
        <f>IFERROR($E376/VLOOKUP($F376,'Data Mercado'!$A$7:$I$300,4,FALSE),"")</f>
        <v/>
      </c>
      <c r="J376" s="166" t="str">
        <f>IFERROR($E376/VLOOKUP($F376,'Data Mercado'!$A$7:$I$300,5,FALSE),"")</f>
        <v/>
      </c>
      <c r="K376" s="166" t="str">
        <f>IFERROR($E376/VLOOKUP($F376,'Data Mercado'!$A$7:$I$300,6,FALSE),"")</f>
        <v/>
      </c>
    </row>
    <row r="377" spans="1:11" s="162" customFormat="1" ht="19" customHeight="1">
      <c r="A377" s="163"/>
      <c r="B377" s="165"/>
      <c r="C377" s="143"/>
      <c r="D377" s="143"/>
      <c r="E377" s="196"/>
      <c r="F377" s="159"/>
      <c r="G377" s="166" t="str">
        <f>IFERROR($E377/VLOOKUP($F377,'Data Mercado'!$A$7:$I$300,2,FALSE),"")</f>
        <v/>
      </c>
      <c r="H377" s="166" t="str">
        <f>IFERROR($E377/VLOOKUP($F377,'Data Mercado'!$A$7:$I$300,3,FALSE),"")</f>
        <v/>
      </c>
      <c r="I377" s="166" t="str">
        <f>IFERROR($E377/VLOOKUP($F377,'Data Mercado'!$A$7:$I$300,4,FALSE),"")</f>
        <v/>
      </c>
      <c r="J377" s="166" t="str">
        <f>IFERROR($E377/VLOOKUP($F377,'Data Mercado'!$A$7:$I$300,5,FALSE),"")</f>
        <v/>
      </c>
      <c r="K377" s="166" t="str">
        <f>IFERROR($E377/VLOOKUP($F377,'Data Mercado'!$A$7:$I$300,6,FALSE),"")</f>
        <v/>
      </c>
    </row>
    <row r="378" spans="1:11" s="162" customFormat="1" ht="19" customHeight="1">
      <c r="A378" s="163"/>
      <c r="B378" s="165"/>
      <c r="C378" s="143"/>
      <c r="D378" s="143"/>
      <c r="E378" s="196"/>
      <c r="F378" s="159"/>
      <c r="G378" s="166" t="str">
        <f>IFERROR($E378/VLOOKUP($F378,'Data Mercado'!$A$7:$I$300,2,FALSE),"")</f>
        <v/>
      </c>
      <c r="H378" s="166" t="str">
        <f>IFERROR($E378/VLOOKUP($F378,'Data Mercado'!$A$7:$I$300,3,FALSE),"")</f>
        <v/>
      </c>
      <c r="I378" s="166" t="str">
        <f>IFERROR($E378/VLOOKUP($F378,'Data Mercado'!$A$7:$I$300,4,FALSE),"")</f>
        <v/>
      </c>
      <c r="J378" s="166" t="str">
        <f>IFERROR($E378/VLOOKUP($F378,'Data Mercado'!$A$7:$I$300,5,FALSE),"")</f>
        <v/>
      </c>
      <c r="K378" s="166" t="str">
        <f>IFERROR($E378/VLOOKUP($F378,'Data Mercado'!$A$7:$I$300,6,FALSE),"")</f>
        <v/>
      </c>
    </row>
    <row r="379" spans="1:11" s="162" customFormat="1" ht="19" customHeight="1">
      <c r="A379" s="163"/>
      <c r="B379" s="165"/>
      <c r="C379" s="143"/>
      <c r="D379" s="143"/>
      <c r="E379" s="196"/>
      <c r="F379" s="159"/>
      <c r="G379" s="166" t="str">
        <f>IFERROR($E379/VLOOKUP($F379,'Data Mercado'!$A$7:$I$300,2,FALSE),"")</f>
        <v/>
      </c>
      <c r="H379" s="166" t="str">
        <f>IFERROR($E379/VLOOKUP($F379,'Data Mercado'!$A$7:$I$300,3,FALSE),"")</f>
        <v/>
      </c>
      <c r="I379" s="166" t="str">
        <f>IFERROR($E379/VLOOKUP($F379,'Data Mercado'!$A$7:$I$300,4,FALSE),"")</f>
        <v/>
      </c>
      <c r="J379" s="166" t="str">
        <f>IFERROR($E379/VLOOKUP($F379,'Data Mercado'!$A$7:$I$300,5,FALSE),"")</f>
        <v/>
      </c>
      <c r="K379" s="166" t="str">
        <f>IFERROR($E379/VLOOKUP($F379,'Data Mercado'!$A$7:$I$300,6,FALSE),"")</f>
        <v/>
      </c>
    </row>
    <row r="380" spans="1:11" s="162" customFormat="1" ht="19" customHeight="1">
      <c r="A380" s="163"/>
      <c r="B380" s="165"/>
      <c r="C380" s="143"/>
      <c r="D380" s="143"/>
      <c r="E380" s="196"/>
      <c r="F380" s="159"/>
      <c r="G380" s="166" t="str">
        <f>IFERROR($E380/VLOOKUP($F380,'Data Mercado'!$A$7:$I$300,2,FALSE),"")</f>
        <v/>
      </c>
      <c r="H380" s="166" t="str">
        <f>IFERROR($E380/VLOOKUP($F380,'Data Mercado'!$A$7:$I$300,3,FALSE),"")</f>
        <v/>
      </c>
      <c r="I380" s="166" t="str">
        <f>IFERROR($E380/VLOOKUP($F380,'Data Mercado'!$A$7:$I$300,4,FALSE),"")</f>
        <v/>
      </c>
      <c r="J380" s="166" t="str">
        <f>IFERROR($E380/VLOOKUP($F380,'Data Mercado'!$A$7:$I$300,5,FALSE),"")</f>
        <v/>
      </c>
      <c r="K380" s="166" t="str">
        <f>IFERROR($E380/VLOOKUP($F380,'Data Mercado'!$A$7:$I$300,6,FALSE),"")</f>
        <v/>
      </c>
    </row>
    <row r="381" spans="1:11" s="162" customFormat="1" ht="19" customHeight="1">
      <c r="A381" s="163"/>
      <c r="B381" s="165"/>
      <c r="C381" s="143"/>
      <c r="D381" s="143"/>
      <c r="E381" s="196"/>
      <c r="F381" s="159"/>
      <c r="G381" s="166" t="str">
        <f>IFERROR($E381/VLOOKUP($F381,'Data Mercado'!$A$7:$I$300,2,FALSE),"")</f>
        <v/>
      </c>
      <c r="H381" s="166" t="str">
        <f>IFERROR($E381/VLOOKUP($F381,'Data Mercado'!$A$7:$I$300,3,FALSE),"")</f>
        <v/>
      </c>
      <c r="I381" s="166" t="str">
        <f>IFERROR($E381/VLOOKUP($F381,'Data Mercado'!$A$7:$I$300,4,FALSE),"")</f>
        <v/>
      </c>
      <c r="J381" s="166" t="str">
        <f>IFERROR($E381/VLOOKUP($F381,'Data Mercado'!$A$7:$I$300,5,FALSE),"")</f>
        <v/>
      </c>
      <c r="K381" s="166" t="str">
        <f>IFERROR($E381/VLOOKUP($F381,'Data Mercado'!$A$7:$I$300,6,FALSE),"")</f>
        <v/>
      </c>
    </row>
    <row r="382" spans="1:11" s="162" customFormat="1" ht="19" customHeight="1">
      <c r="A382" s="163"/>
      <c r="B382" s="165"/>
      <c r="C382" s="143"/>
      <c r="D382" s="143"/>
      <c r="E382" s="196"/>
      <c r="F382" s="159"/>
      <c r="G382" s="166" t="str">
        <f>IFERROR($E382/VLOOKUP($F382,'Data Mercado'!$A$7:$I$300,2,FALSE),"")</f>
        <v/>
      </c>
      <c r="H382" s="166" t="str">
        <f>IFERROR($E382/VLOOKUP($F382,'Data Mercado'!$A$7:$I$300,3,FALSE),"")</f>
        <v/>
      </c>
      <c r="I382" s="166" t="str">
        <f>IFERROR($E382/VLOOKUP($F382,'Data Mercado'!$A$7:$I$300,4,FALSE),"")</f>
        <v/>
      </c>
      <c r="J382" s="166" t="str">
        <f>IFERROR($E382/VLOOKUP($F382,'Data Mercado'!$A$7:$I$300,5,FALSE),"")</f>
        <v/>
      </c>
      <c r="K382" s="166" t="str">
        <f>IFERROR($E382/VLOOKUP($F382,'Data Mercado'!$A$7:$I$300,6,FALSE),"")</f>
        <v/>
      </c>
    </row>
    <row r="383" spans="1:11" s="162" customFormat="1" ht="19" customHeight="1">
      <c r="A383" s="163"/>
      <c r="B383" s="165"/>
      <c r="C383" s="143"/>
      <c r="D383" s="143"/>
      <c r="E383" s="196"/>
      <c r="F383" s="159"/>
      <c r="G383" s="166" t="str">
        <f>IFERROR($E383/VLOOKUP($F383,'Data Mercado'!$A$7:$I$300,2,FALSE),"")</f>
        <v/>
      </c>
      <c r="H383" s="166" t="str">
        <f>IFERROR($E383/VLOOKUP($F383,'Data Mercado'!$A$7:$I$300,3,FALSE),"")</f>
        <v/>
      </c>
      <c r="I383" s="166" t="str">
        <f>IFERROR($E383/VLOOKUP($F383,'Data Mercado'!$A$7:$I$300,4,FALSE),"")</f>
        <v/>
      </c>
      <c r="J383" s="166" t="str">
        <f>IFERROR($E383/VLOOKUP($F383,'Data Mercado'!$A$7:$I$300,5,FALSE),"")</f>
        <v/>
      </c>
      <c r="K383" s="166" t="str">
        <f>IFERROR($E383/VLOOKUP($F383,'Data Mercado'!$A$7:$I$300,6,FALSE),"")</f>
        <v/>
      </c>
    </row>
    <row r="384" spans="1:11" s="162" customFormat="1" ht="19" customHeight="1">
      <c r="A384" s="163"/>
      <c r="B384" s="165"/>
      <c r="C384" s="143"/>
      <c r="D384" s="143"/>
      <c r="E384" s="196"/>
      <c r="F384" s="159"/>
      <c r="G384" s="166" t="str">
        <f>IFERROR($E384/VLOOKUP($F384,'Data Mercado'!$A$7:$I$300,2,FALSE),"")</f>
        <v/>
      </c>
      <c r="H384" s="166" t="str">
        <f>IFERROR($E384/VLOOKUP($F384,'Data Mercado'!$A$7:$I$300,3,FALSE),"")</f>
        <v/>
      </c>
      <c r="I384" s="166" t="str">
        <f>IFERROR($E384/VLOOKUP($F384,'Data Mercado'!$A$7:$I$300,4,FALSE),"")</f>
        <v/>
      </c>
      <c r="J384" s="166" t="str">
        <f>IFERROR($E384/VLOOKUP($F384,'Data Mercado'!$A$7:$I$300,5,FALSE),"")</f>
        <v/>
      </c>
      <c r="K384" s="166" t="str">
        <f>IFERROR($E384/VLOOKUP($F384,'Data Mercado'!$A$7:$I$300,6,FALSE),"")</f>
        <v/>
      </c>
    </row>
    <row r="385" spans="1:11" s="162" customFormat="1" ht="19" customHeight="1">
      <c r="A385" s="163"/>
      <c r="B385" s="165"/>
      <c r="C385" s="143"/>
      <c r="D385" s="143"/>
      <c r="E385" s="196"/>
      <c r="F385" s="159"/>
      <c r="G385" s="166" t="str">
        <f>IFERROR($E385/VLOOKUP($F385,'Data Mercado'!$A$7:$I$300,2,FALSE),"")</f>
        <v/>
      </c>
      <c r="H385" s="166" t="str">
        <f>IFERROR($E385/VLOOKUP($F385,'Data Mercado'!$A$7:$I$300,3,FALSE),"")</f>
        <v/>
      </c>
      <c r="I385" s="166" t="str">
        <f>IFERROR($E385/VLOOKUP($F385,'Data Mercado'!$A$7:$I$300,4,FALSE),"")</f>
        <v/>
      </c>
      <c r="J385" s="166" t="str">
        <f>IFERROR($E385/VLOOKUP($F385,'Data Mercado'!$A$7:$I$300,5,FALSE),"")</f>
        <v/>
      </c>
      <c r="K385" s="166" t="str">
        <f>IFERROR($E385/VLOOKUP($F385,'Data Mercado'!$A$7:$I$300,6,FALSE),"")</f>
        <v/>
      </c>
    </row>
    <row r="386" spans="1:11" s="162" customFormat="1" ht="19" customHeight="1">
      <c r="A386" s="163"/>
      <c r="B386" s="165"/>
      <c r="C386" s="143"/>
      <c r="D386" s="143"/>
      <c r="E386" s="196"/>
      <c r="F386" s="159"/>
      <c r="G386" s="166" t="str">
        <f>IFERROR($E386/VLOOKUP($F386,'Data Mercado'!$A$7:$I$300,2,FALSE),"")</f>
        <v/>
      </c>
      <c r="H386" s="166" t="str">
        <f>IFERROR($E386/VLOOKUP($F386,'Data Mercado'!$A$7:$I$300,3,FALSE),"")</f>
        <v/>
      </c>
      <c r="I386" s="166" t="str">
        <f>IFERROR($E386/VLOOKUP($F386,'Data Mercado'!$A$7:$I$300,4,FALSE),"")</f>
        <v/>
      </c>
      <c r="J386" s="166" t="str">
        <f>IFERROR($E386/VLOOKUP($F386,'Data Mercado'!$A$7:$I$300,5,FALSE),"")</f>
        <v/>
      </c>
      <c r="K386" s="166" t="str">
        <f>IFERROR($E386/VLOOKUP($F386,'Data Mercado'!$A$7:$I$300,6,FALSE),"")</f>
        <v/>
      </c>
    </row>
    <row r="387" spans="1:11" s="162" customFormat="1" ht="19" customHeight="1">
      <c r="A387" s="163"/>
      <c r="B387" s="165"/>
      <c r="C387" s="143"/>
      <c r="D387" s="143"/>
      <c r="E387" s="196"/>
      <c r="F387" s="159"/>
      <c r="G387" s="166" t="str">
        <f>IFERROR($E387/VLOOKUP($F387,'Data Mercado'!$A$7:$I$300,2,FALSE),"")</f>
        <v/>
      </c>
      <c r="H387" s="166" t="str">
        <f>IFERROR($E387/VLOOKUP($F387,'Data Mercado'!$A$7:$I$300,3,FALSE),"")</f>
        <v/>
      </c>
      <c r="I387" s="166" t="str">
        <f>IFERROR($E387/VLOOKUP($F387,'Data Mercado'!$A$7:$I$300,4,FALSE),"")</f>
        <v/>
      </c>
      <c r="J387" s="166" t="str">
        <f>IFERROR($E387/VLOOKUP($F387,'Data Mercado'!$A$7:$I$300,5,FALSE),"")</f>
        <v/>
      </c>
      <c r="K387" s="166" t="str">
        <f>IFERROR($E387/VLOOKUP($F387,'Data Mercado'!$A$7:$I$300,6,FALSE),"")</f>
        <v/>
      </c>
    </row>
    <row r="388" spans="1:11" s="162" customFormat="1" ht="19" customHeight="1">
      <c r="A388" s="163"/>
      <c r="B388" s="165"/>
      <c r="C388" s="143"/>
      <c r="D388" s="143"/>
      <c r="E388" s="196"/>
      <c r="F388" s="159"/>
      <c r="G388" s="166" t="str">
        <f>IFERROR($E388/VLOOKUP($F388,'Data Mercado'!$A$7:$I$300,2,FALSE),"")</f>
        <v/>
      </c>
      <c r="H388" s="166" t="str">
        <f>IFERROR($E388/VLOOKUP($F388,'Data Mercado'!$A$7:$I$300,3,FALSE),"")</f>
        <v/>
      </c>
      <c r="I388" s="166" t="str">
        <f>IFERROR($E388/VLOOKUP($F388,'Data Mercado'!$A$7:$I$300,4,FALSE),"")</f>
        <v/>
      </c>
      <c r="J388" s="166" t="str">
        <f>IFERROR($E388/VLOOKUP($F388,'Data Mercado'!$A$7:$I$300,5,FALSE),"")</f>
        <v/>
      </c>
      <c r="K388" s="166" t="str">
        <f>IFERROR($E388/VLOOKUP($F388,'Data Mercado'!$A$7:$I$300,6,FALSE),"")</f>
        <v/>
      </c>
    </row>
    <row r="389" spans="1:11" s="162" customFormat="1" ht="19" customHeight="1">
      <c r="A389" s="163"/>
      <c r="B389" s="165"/>
      <c r="C389" s="143"/>
      <c r="D389" s="143"/>
      <c r="E389" s="196"/>
      <c r="F389" s="159"/>
      <c r="G389" s="166" t="str">
        <f>IFERROR($E389/VLOOKUP($F389,'Data Mercado'!$A$7:$I$300,2,FALSE),"")</f>
        <v/>
      </c>
      <c r="H389" s="166" t="str">
        <f>IFERROR($E389/VLOOKUP($F389,'Data Mercado'!$A$7:$I$300,3,FALSE),"")</f>
        <v/>
      </c>
      <c r="I389" s="166" t="str">
        <f>IFERROR($E389/VLOOKUP($F389,'Data Mercado'!$A$7:$I$300,4,FALSE),"")</f>
        <v/>
      </c>
      <c r="J389" s="166" t="str">
        <f>IFERROR($E389/VLOOKUP($F389,'Data Mercado'!$A$7:$I$300,5,FALSE),"")</f>
        <v/>
      </c>
      <c r="K389" s="166" t="str">
        <f>IFERROR($E389/VLOOKUP($F389,'Data Mercado'!$A$7:$I$300,6,FALSE),"")</f>
        <v/>
      </c>
    </row>
    <row r="390" spans="1:11" s="162" customFormat="1" ht="19" customHeight="1">
      <c r="A390" s="163"/>
      <c r="B390" s="165"/>
      <c r="C390" s="143"/>
      <c r="D390" s="143"/>
      <c r="E390" s="196"/>
      <c r="F390" s="159"/>
      <c r="G390" s="166" t="str">
        <f>IFERROR($E390/VLOOKUP($F390,'Data Mercado'!$A$7:$I$300,2,FALSE),"")</f>
        <v/>
      </c>
      <c r="H390" s="166" t="str">
        <f>IFERROR($E390/VLOOKUP($F390,'Data Mercado'!$A$7:$I$300,3,FALSE),"")</f>
        <v/>
      </c>
      <c r="I390" s="166" t="str">
        <f>IFERROR($E390/VLOOKUP($F390,'Data Mercado'!$A$7:$I$300,4,FALSE),"")</f>
        <v/>
      </c>
      <c r="J390" s="166" t="str">
        <f>IFERROR($E390/VLOOKUP($F390,'Data Mercado'!$A$7:$I$300,5,FALSE),"")</f>
        <v/>
      </c>
      <c r="K390" s="166" t="str">
        <f>IFERROR($E390/VLOOKUP($F390,'Data Mercado'!$A$7:$I$300,6,FALSE),"")</f>
        <v/>
      </c>
    </row>
    <row r="391" spans="1:11" s="162" customFormat="1" ht="19" customHeight="1">
      <c r="A391" s="163"/>
      <c r="B391" s="165"/>
      <c r="C391" s="143"/>
      <c r="D391" s="143"/>
      <c r="E391" s="196"/>
      <c r="F391" s="159"/>
      <c r="G391" s="166" t="str">
        <f>IFERROR($E391/VLOOKUP($F391,'Data Mercado'!$A$7:$I$300,2,FALSE),"")</f>
        <v/>
      </c>
      <c r="H391" s="166" t="str">
        <f>IFERROR($E391/VLOOKUP($F391,'Data Mercado'!$A$7:$I$300,3,FALSE),"")</f>
        <v/>
      </c>
      <c r="I391" s="166" t="str">
        <f>IFERROR($E391/VLOOKUP($F391,'Data Mercado'!$A$7:$I$300,4,FALSE),"")</f>
        <v/>
      </c>
      <c r="J391" s="166" t="str">
        <f>IFERROR($E391/VLOOKUP($F391,'Data Mercado'!$A$7:$I$300,5,FALSE),"")</f>
        <v/>
      </c>
      <c r="K391" s="166" t="str">
        <f>IFERROR($E391/VLOOKUP($F391,'Data Mercado'!$A$7:$I$300,6,FALSE),"")</f>
        <v/>
      </c>
    </row>
    <row r="392" spans="1:11" s="162" customFormat="1" ht="19" customHeight="1">
      <c r="A392" s="163"/>
      <c r="B392" s="165"/>
      <c r="C392" s="143"/>
      <c r="D392" s="143"/>
      <c r="E392" s="196"/>
      <c r="F392" s="159"/>
      <c r="G392" s="166" t="str">
        <f>IFERROR($E392/VLOOKUP($F392,'Data Mercado'!$A$7:$I$300,2,FALSE),"")</f>
        <v/>
      </c>
      <c r="H392" s="166" t="str">
        <f>IFERROR($E392/VLOOKUP($F392,'Data Mercado'!$A$7:$I$300,3,FALSE),"")</f>
        <v/>
      </c>
      <c r="I392" s="166" t="str">
        <f>IFERROR($E392/VLOOKUP($F392,'Data Mercado'!$A$7:$I$300,4,FALSE),"")</f>
        <v/>
      </c>
      <c r="J392" s="166" t="str">
        <f>IFERROR($E392/VLOOKUP($F392,'Data Mercado'!$A$7:$I$300,5,FALSE),"")</f>
        <v/>
      </c>
      <c r="K392" s="166" t="str">
        <f>IFERROR($E392/VLOOKUP($F392,'Data Mercado'!$A$7:$I$300,6,FALSE),"")</f>
        <v/>
      </c>
    </row>
    <row r="393" spans="1:11" s="162" customFormat="1" ht="19" customHeight="1">
      <c r="A393" s="163"/>
      <c r="B393" s="165"/>
      <c r="C393" s="143"/>
      <c r="D393" s="143"/>
      <c r="E393" s="196"/>
      <c r="F393" s="159"/>
      <c r="G393" s="166" t="str">
        <f>IFERROR($E393/VLOOKUP($F393,'Data Mercado'!$A$7:$I$300,2,FALSE),"")</f>
        <v/>
      </c>
      <c r="H393" s="166" t="str">
        <f>IFERROR($E393/VLOOKUP($F393,'Data Mercado'!$A$7:$I$300,3,FALSE),"")</f>
        <v/>
      </c>
      <c r="I393" s="166" t="str">
        <f>IFERROR($E393/VLOOKUP($F393,'Data Mercado'!$A$7:$I$300,4,FALSE),"")</f>
        <v/>
      </c>
      <c r="J393" s="166" t="str">
        <f>IFERROR($E393/VLOOKUP($F393,'Data Mercado'!$A$7:$I$300,5,FALSE),"")</f>
        <v/>
      </c>
      <c r="K393" s="166" t="str">
        <f>IFERROR($E393/VLOOKUP($F393,'Data Mercado'!$A$7:$I$300,6,FALSE),"")</f>
        <v/>
      </c>
    </row>
    <row r="394" spans="1:11" s="162" customFormat="1" ht="19" customHeight="1">
      <c r="A394" s="163"/>
      <c r="B394" s="165"/>
      <c r="C394" s="143"/>
      <c r="D394" s="143"/>
      <c r="E394" s="196"/>
      <c r="F394" s="159"/>
      <c r="G394" s="166" t="str">
        <f>IFERROR($E394/VLOOKUP($F394,'Data Mercado'!$A$7:$I$300,2,FALSE),"")</f>
        <v/>
      </c>
      <c r="H394" s="166" t="str">
        <f>IFERROR($E394/VLOOKUP($F394,'Data Mercado'!$A$7:$I$300,3,FALSE),"")</f>
        <v/>
      </c>
      <c r="I394" s="166" t="str">
        <f>IFERROR($E394/VLOOKUP($F394,'Data Mercado'!$A$7:$I$300,4,FALSE),"")</f>
        <v/>
      </c>
      <c r="J394" s="166" t="str">
        <f>IFERROR($E394/VLOOKUP($F394,'Data Mercado'!$A$7:$I$300,5,FALSE),"")</f>
        <v/>
      </c>
      <c r="K394" s="166" t="str">
        <f>IFERROR($E394/VLOOKUP($F394,'Data Mercado'!$A$7:$I$300,6,FALSE),"")</f>
        <v/>
      </c>
    </row>
    <row r="395" spans="1:11" s="162" customFormat="1" ht="19" customHeight="1">
      <c r="A395" s="163"/>
      <c r="B395" s="165"/>
      <c r="C395" s="143"/>
      <c r="D395" s="143"/>
      <c r="E395" s="196"/>
      <c r="F395" s="159"/>
      <c r="G395" s="166" t="str">
        <f>IFERROR($E395/VLOOKUP($F395,'Data Mercado'!$A$7:$I$300,2,FALSE),"")</f>
        <v/>
      </c>
      <c r="H395" s="166" t="str">
        <f>IFERROR($E395/VLOOKUP($F395,'Data Mercado'!$A$7:$I$300,3,FALSE),"")</f>
        <v/>
      </c>
      <c r="I395" s="166" t="str">
        <f>IFERROR($E395/VLOOKUP($F395,'Data Mercado'!$A$7:$I$300,4,FALSE),"")</f>
        <v/>
      </c>
      <c r="J395" s="166" t="str">
        <f>IFERROR($E395/VLOOKUP($F395,'Data Mercado'!$A$7:$I$300,5,FALSE),"")</f>
        <v/>
      </c>
      <c r="K395" s="166" t="str">
        <f>IFERROR($E395/VLOOKUP($F395,'Data Mercado'!$A$7:$I$300,6,FALSE),"")</f>
        <v/>
      </c>
    </row>
    <row r="396" spans="1:11" s="162" customFormat="1" ht="19" customHeight="1">
      <c r="A396" s="163"/>
      <c r="B396" s="165"/>
      <c r="C396" s="143"/>
      <c r="D396" s="143"/>
      <c r="E396" s="196"/>
      <c r="F396" s="159"/>
      <c r="G396" s="166" t="str">
        <f>IFERROR($E396/VLOOKUP($F396,'Data Mercado'!$A$7:$I$300,2,FALSE),"")</f>
        <v/>
      </c>
      <c r="H396" s="166" t="str">
        <f>IFERROR($E396/VLOOKUP($F396,'Data Mercado'!$A$7:$I$300,3,FALSE),"")</f>
        <v/>
      </c>
      <c r="I396" s="166" t="str">
        <f>IFERROR($E396/VLOOKUP($F396,'Data Mercado'!$A$7:$I$300,4,FALSE),"")</f>
        <v/>
      </c>
      <c r="J396" s="166" t="str">
        <f>IFERROR($E396/VLOOKUP($F396,'Data Mercado'!$A$7:$I$300,5,FALSE),"")</f>
        <v/>
      </c>
      <c r="K396" s="166" t="str">
        <f>IFERROR($E396/VLOOKUP($F396,'Data Mercado'!$A$7:$I$300,6,FALSE),"")</f>
        <v/>
      </c>
    </row>
    <row r="397" spans="1:11" s="162" customFormat="1" ht="19" customHeight="1">
      <c r="A397" s="163"/>
      <c r="B397" s="165"/>
      <c r="C397" s="143"/>
      <c r="D397" s="143"/>
      <c r="E397" s="196"/>
      <c r="F397" s="159"/>
      <c r="G397" s="166" t="str">
        <f>IFERROR($E397/VLOOKUP($F397,'Data Mercado'!$A$7:$I$300,2,FALSE),"")</f>
        <v/>
      </c>
      <c r="H397" s="166" t="str">
        <f>IFERROR($E397/VLOOKUP($F397,'Data Mercado'!$A$7:$I$300,3,FALSE),"")</f>
        <v/>
      </c>
      <c r="I397" s="166" t="str">
        <f>IFERROR($E397/VLOOKUP($F397,'Data Mercado'!$A$7:$I$300,4,FALSE),"")</f>
        <v/>
      </c>
      <c r="J397" s="166" t="str">
        <f>IFERROR($E397/VLOOKUP($F397,'Data Mercado'!$A$7:$I$300,5,FALSE),"")</f>
        <v/>
      </c>
      <c r="K397" s="166" t="str">
        <f>IFERROR($E397/VLOOKUP($F397,'Data Mercado'!$A$7:$I$300,6,FALSE),"")</f>
        <v/>
      </c>
    </row>
    <row r="398" spans="1:11" s="162" customFormat="1" ht="19" customHeight="1">
      <c r="A398" s="163"/>
      <c r="B398" s="165"/>
      <c r="C398" s="143"/>
      <c r="D398" s="143"/>
      <c r="E398" s="196"/>
      <c r="F398" s="159"/>
      <c r="G398" s="166" t="str">
        <f>IFERROR($E398/VLOOKUP($F398,'Data Mercado'!$A$7:$I$300,2,FALSE),"")</f>
        <v/>
      </c>
      <c r="H398" s="166" t="str">
        <f>IFERROR($E398/VLOOKUP($F398,'Data Mercado'!$A$7:$I$300,3,FALSE),"")</f>
        <v/>
      </c>
      <c r="I398" s="166" t="str">
        <f>IFERROR($E398/VLOOKUP($F398,'Data Mercado'!$A$7:$I$300,4,FALSE),"")</f>
        <v/>
      </c>
      <c r="J398" s="166" t="str">
        <f>IFERROR($E398/VLOOKUP($F398,'Data Mercado'!$A$7:$I$300,5,FALSE),"")</f>
        <v/>
      </c>
      <c r="K398" s="166" t="str">
        <f>IFERROR($E398/VLOOKUP($F398,'Data Mercado'!$A$7:$I$300,6,FALSE),"")</f>
        <v/>
      </c>
    </row>
    <row r="399" spans="1:11" s="162" customFormat="1" ht="19" customHeight="1">
      <c r="A399" s="163"/>
      <c r="B399" s="165"/>
      <c r="C399" s="143"/>
      <c r="D399" s="143"/>
      <c r="E399" s="196"/>
      <c r="F399" s="159"/>
      <c r="G399" s="166" t="str">
        <f>IFERROR($E399/VLOOKUP($F399,'Data Mercado'!$A$7:$I$300,2,FALSE),"")</f>
        <v/>
      </c>
      <c r="H399" s="166" t="str">
        <f>IFERROR($E399/VLOOKUP($F399,'Data Mercado'!$A$7:$I$300,3,FALSE),"")</f>
        <v/>
      </c>
      <c r="I399" s="166" t="str">
        <f>IFERROR($E399/VLOOKUP($F399,'Data Mercado'!$A$7:$I$300,4,FALSE),"")</f>
        <v/>
      </c>
      <c r="J399" s="166" t="str">
        <f>IFERROR($E399/VLOOKUP($F399,'Data Mercado'!$A$7:$I$300,5,FALSE),"")</f>
        <v/>
      </c>
      <c r="K399" s="166" t="str">
        <f>IFERROR($E399/VLOOKUP($F399,'Data Mercado'!$A$7:$I$300,6,FALSE),"")</f>
        <v/>
      </c>
    </row>
    <row r="400" spans="1:11" s="162" customFormat="1" ht="19" customHeight="1">
      <c r="A400" s="163"/>
      <c r="B400" s="165"/>
      <c r="C400" s="143"/>
      <c r="D400" s="143"/>
      <c r="E400" s="196"/>
      <c r="F400" s="159"/>
      <c r="G400" s="166" t="str">
        <f>IFERROR($E400/VLOOKUP($F400,'Data Mercado'!$A$7:$I$300,2,FALSE),"")</f>
        <v/>
      </c>
      <c r="H400" s="166" t="str">
        <f>IFERROR($E400/VLOOKUP($F400,'Data Mercado'!$A$7:$I$300,3,FALSE),"")</f>
        <v/>
      </c>
      <c r="I400" s="166" t="str">
        <f>IFERROR($E400/VLOOKUP($F400,'Data Mercado'!$A$7:$I$300,4,FALSE),"")</f>
        <v/>
      </c>
      <c r="J400" s="166" t="str">
        <f>IFERROR($E400/VLOOKUP($F400,'Data Mercado'!$A$7:$I$300,5,FALSE),"")</f>
        <v/>
      </c>
      <c r="K400" s="166" t="str">
        <f>IFERROR($E400/VLOOKUP($F400,'Data Mercado'!$A$7:$I$300,6,FALSE),"")</f>
        <v/>
      </c>
    </row>
    <row r="401" spans="1:11" s="162" customFormat="1" ht="19" customHeight="1">
      <c r="A401" s="163"/>
      <c r="B401" s="165"/>
      <c r="C401" s="143"/>
      <c r="D401" s="143"/>
      <c r="E401" s="196"/>
      <c r="F401" s="159"/>
      <c r="G401" s="166" t="str">
        <f>IFERROR($E401/VLOOKUP($F401,'Data Mercado'!$A$7:$I$300,2,FALSE),"")</f>
        <v/>
      </c>
      <c r="H401" s="166" t="str">
        <f>IFERROR($E401/VLOOKUP($F401,'Data Mercado'!$A$7:$I$300,3,FALSE),"")</f>
        <v/>
      </c>
      <c r="I401" s="166" t="str">
        <f>IFERROR($E401/VLOOKUP($F401,'Data Mercado'!$A$7:$I$300,4,FALSE),"")</f>
        <v/>
      </c>
      <c r="J401" s="166" t="str">
        <f>IFERROR($E401/VLOOKUP($F401,'Data Mercado'!$A$7:$I$300,5,FALSE),"")</f>
        <v/>
      </c>
      <c r="K401" s="166" t="str">
        <f>IFERROR($E401/VLOOKUP($F401,'Data Mercado'!$A$7:$I$300,6,FALSE),"")</f>
        <v/>
      </c>
    </row>
    <row r="402" spans="1:11" s="162" customFormat="1" ht="19" customHeight="1">
      <c r="A402" s="163"/>
      <c r="B402" s="165"/>
      <c r="C402" s="143"/>
      <c r="D402" s="143"/>
      <c r="E402" s="196"/>
      <c r="F402" s="159"/>
      <c r="G402" s="166" t="str">
        <f>IFERROR($E402/VLOOKUP($F402,'Data Mercado'!$A$7:$I$300,2,FALSE),"")</f>
        <v/>
      </c>
      <c r="H402" s="166" t="str">
        <f>IFERROR($E402/VLOOKUP($F402,'Data Mercado'!$A$7:$I$300,3,FALSE),"")</f>
        <v/>
      </c>
      <c r="I402" s="166" t="str">
        <f>IFERROR($E402/VLOOKUP($F402,'Data Mercado'!$A$7:$I$300,4,FALSE),"")</f>
        <v/>
      </c>
      <c r="J402" s="166" t="str">
        <f>IFERROR($E402/VLOOKUP($F402,'Data Mercado'!$A$7:$I$300,5,FALSE),"")</f>
        <v/>
      </c>
      <c r="K402" s="166" t="str">
        <f>IFERROR($E402/VLOOKUP($F402,'Data Mercado'!$A$7:$I$300,6,FALSE),"")</f>
        <v/>
      </c>
    </row>
    <row r="403" spans="1:11" s="162" customFormat="1" ht="19" customHeight="1">
      <c r="A403" s="163"/>
      <c r="B403" s="165"/>
      <c r="C403" s="143"/>
      <c r="D403" s="143"/>
      <c r="E403" s="196"/>
      <c r="F403" s="159"/>
      <c r="G403" s="166" t="str">
        <f>IFERROR($E403/VLOOKUP($F403,'Data Mercado'!$A$7:$I$300,2,FALSE),"")</f>
        <v/>
      </c>
      <c r="H403" s="166" t="str">
        <f>IFERROR($E403/VLOOKUP($F403,'Data Mercado'!$A$7:$I$300,3,FALSE),"")</f>
        <v/>
      </c>
      <c r="I403" s="166" t="str">
        <f>IFERROR($E403/VLOOKUP($F403,'Data Mercado'!$A$7:$I$300,4,FALSE),"")</f>
        <v/>
      </c>
      <c r="J403" s="166" t="str">
        <f>IFERROR($E403/VLOOKUP($F403,'Data Mercado'!$A$7:$I$300,5,FALSE),"")</f>
        <v/>
      </c>
      <c r="K403" s="166" t="str">
        <f>IFERROR($E403/VLOOKUP($F403,'Data Mercado'!$A$7:$I$300,6,FALSE),"")</f>
        <v/>
      </c>
    </row>
    <row r="404" spans="1:11" s="162" customFormat="1" ht="19" customHeight="1">
      <c r="A404" s="163"/>
      <c r="B404" s="165"/>
      <c r="C404" s="143"/>
      <c r="D404" s="143"/>
      <c r="E404" s="196"/>
      <c r="F404" s="159"/>
      <c r="G404" s="166" t="str">
        <f>IFERROR($E404/VLOOKUP($F404,'Data Mercado'!$A$7:$I$300,2,FALSE),"")</f>
        <v/>
      </c>
      <c r="H404" s="166" t="str">
        <f>IFERROR($E404/VLOOKUP($F404,'Data Mercado'!$A$7:$I$300,3,FALSE),"")</f>
        <v/>
      </c>
      <c r="I404" s="166" t="str">
        <f>IFERROR($E404/VLOOKUP($F404,'Data Mercado'!$A$7:$I$300,4,FALSE),"")</f>
        <v/>
      </c>
      <c r="J404" s="166" t="str">
        <f>IFERROR($E404/VLOOKUP($F404,'Data Mercado'!$A$7:$I$300,5,FALSE),"")</f>
        <v/>
      </c>
      <c r="K404" s="166" t="str">
        <f>IFERROR($E404/VLOOKUP($F404,'Data Mercado'!$A$7:$I$300,6,FALSE),"")</f>
        <v/>
      </c>
    </row>
    <row r="405" spans="1:11" s="162" customFormat="1" ht="19" customHeight="1">
      <c r="A405" s="163"/>
      <c r="B405" s="165"/>
      <c r="C405" s="143"/>
      <c r="D405" s="143"/>
      <c r="E405" s="196"/>
      <c r="F405" s="159"/>
      <c r="G405" s="166" t="str">
        <f>IFERROR($E405/VLOOKUP($F405,'Data Mercado'!$A$7:$I$300,2,FALSE),"")</f>
        <v/>
      </c>
      <c r="H405" s="166" t="str">
        <f>IFERROR($E405/VLOOKUP($F405,'Data Mercado'!$A$7:$I$300,3,FALSE),"")</f>
        <v/>
      </c>
      <c r="I405" s="166" t="str">
        <f>IFERROR($E405/VLOOKUP($F405,'Data Mercado'!$A$7:$I$300,4,FALSE),"")</f>
        <v/>
      </c>
      <c r="J405" s="166" t="str">
        <f>IFERROR($E405/VLOOKUP($F405,'Data Mercado'!$A$7:$I$300,5,FALSE),"")</f>
        <v/>
      </c>
      <c r="K405" s="166" t="str">
        <f>IFERROR($E405/VLOOKUP($F405,'Data Mercado'!$A$7:$I$300,6,FALSE),"")</f>
        <v/>
      </c>
    </row>
    <row r="406" spans="1:11" s="162" customFormat="1" ht="19" customHeight="1">
      <c r="A406" s="163"/>
      <c r="B406" s="165"/>
      <c r="C406" s="143"/>
      <c r="D406" s="143"/>
      <c r="E406" s="196"/>
      <c r="F406" s="159"/>
      <c r="G406" s="166" t="str">
        <f>IFERROR($E406/VLOOKUP($F406,'Data Mercado'!$A$7:$I$300,2,FALSE),"")</f>
        <v/>
      </c>
      <c r="H406" s="166" t="str">
        <f>IFERROR($E406/VLOOKUP($F406,'Data Mercado'!$A$7:$I$300,3,FALSE),"")</f>
        <v/>
      </c>
      <c r="I406" s="166" t="str">
        <f>IFERROR($E406/VLOOKUP($F406,'Data Mercado'!$A$7:$I$300,4,FALSE),"")</f>
        <v/>
      </c>
      <c r="J406" s="166" t="str">
        <f>IFERROR($E406/VLOOKUP($F406,'Data Mercado'!$A$7:$I$300,5,FALSE),"")</f>
        <v/>
      </c>
      <c r="K406" s="166" t="str">
        <f>IFERROR($E406/VLOOKUP($F406,'Data Mercado'!$A$7:$I$300,6,FALSE),"")</f>
        <v/>
      </c>
    </row>
    <row r="407" spans="1:11" s="162" customFormat="1" ht="19" customHeight="1">
      <c r="A407" s="163"/>
      <c r="B407" s="165"/>
      <c r="C407" s="143"/>
      <c r="D407" s="143"/>
      <c r="E407" s="196"/>
      <c r="F407" s="159"/>
      <c r="G407" s="166" t="str">
        <f>IFERROR($E407/VLOOKUP($F407,'Data Mercado'!$A$7:$I$300,2,FALSE),"")</f>
        <v/>
      </c>
      <c r="H407" s="166" t="str">
        <f>IFERROR($E407/VLOOKUP($F407,'Data Mercado'!$A$7:$I$300,3,FALSE),"")</f>
        <v/>
      </c>
      <c r="I407" s="166" t="str">
        <f>IFERROR($E407/VLOOKUP($F407,'Data Mercado'!$A$7:$I$300,4,FALSE),"")</f>
        <v/>
      </c>
      <c r="J407" s="166" t="str">
        <f>IFERROR($E407/VLOOKUP($F407,'Data Mercado'!$A$7:$I$300,5,FALSE),"")</f>
        <v/>
      </c>
      <c r="K407" s="166" t="str">
        <f>IFERROR($E407/VLOOKUP($F407,'Data Mercado'!$A$7:$I$300,6,FALSE),"")</f>
        <v/>
      </c>
    </row>
    <row r="408" spans="1:11" s="162" customFormat="1" ht="19" customHeight="1">
      <c r="A408" s="163"/>
      <c r="B408" s="165"/>
      <c r="C408" s="143"/>
      <c r="D408" s="143"/>
      <c r="E408" s="196"/>
      <c r="F408" s="159"/>
      <c r="G408" s="166" t="str">
        <f>IFERROR($E408/VLOOKUP($F408,'Data Mercado'!$A$7:$I$300,2,FALSE),"")</f>
        <v/>
      </c>
      <c r="H408" s="166" t="str">
        <f>IFERROR($E408/VLOOKUP($F408,'Data Mercado'!$A$7:$I$300,3,FALSE),"")</f>
        <v/>
      </c>
      <c r="I408" s="166" t="str">
        <f>IFERROR($E408/VLOOKUP($F408,'Data Mercado'!$A$7:$I$300,4,FALSE),"")</f>
        <v/>
      </c>
      <c r="J408" s="166" t="str">
        <f>IFERROR($E408/VLOOKUP($F408,'Data Mercado'!$A$7:$I$300,5,FALSE),"")</f>
        <v/>
      </c>
      <c r="K408" s="166" t="str">
        <f>IFERROR($E408/VLOOKUP($F408,'Data Mercado'!$A$7:$I$300,6,FALSE),"")</f>
        <v/>
      </c>
    </row>
    <row r="409" spans="1:11" s="162" customFormat="1" ht="19" customHeight="1">
      <c r="A409" s="163"/>
      <c r="B409" s="165"/>
      <c r="C409" s="143"/>
      <c r="D409" s="143"/>
      <c r="E409" s="196"/>
      <c r="F409" s="159"/>
      <c r="G409" s="166" t="str">
        <f>IFERROR($E409/VLOOKUP($F409,'Data Mercado'!$A$7:$I$300,2,FALSE),"")</f>
        <v/>
      </c>
      <c r="H409" s="166" t="str">
        <f>IFERROR($E409/VLOOKUP($F409,'Data Mercado'!$A$7:$I$300,3,FALSE),"")</f>
        <v/>
      </c>
      <c r="I409" s="166" t="str">
        <f>IFERROR($E409/VLOOKUP($F409,'Data Mercado'!$A$7:$I$300,4,FALSE),"")</f>
        <v/>
      </c>
      <c r="J409" s="166" t="str">
        <f>IFERROR($E409/VLOOKUP($F409,'Data Mercado'!$A$7:$I$300,5,FALSE),"")</f>
        <v/>
      </c>
      <c r="K409" s="166" t="str">
        <f>IFERROR($E409/VLOOKUP($F409,'Data Mercado'!$A$7:$I$300,6,FALSE),"")</f>
        <v/>
      </c>
    </row>
    <row r="410" spans="1:11" s="162" customFormat="1" ht="19" customHeight="1">
      <c r="A410" s="163"/>
      <c r="B410" s="165"/>
      <c r="C410" s="143"/>
      <c r="D410" s="143"/>
      <c r="E410" s="196"/>
      <c r="F410" s="159"/>
      <c r="G410" s="166" t="str">
        <f>IFERROR($E410/VLOOKUP($F410,'Data Mercado'!$A$7:$I$300,2,FALSE),"")</f>
        <v/>
      </c>
      <c r="H410" s="166" t="str">
        <f>IFERROR($E410/VLOOKUP($F410,'Data Mercado'!$A$7:$I$300,3,FALSE),"")</f>
        <v/>
      </c>
      <c r="I410" s="166" t="str">
        <f>IFERROR($E410/VLOOKUP($F410,'Data Mercado'!$A$7:$I$300,4,FALSE),"")</f>
        <v/>
      </c>
      <c r="J410" s="166" t="str">
        <f>IFERROR($E410/VLOOKUP($F410,'Data Mercado'!$A$7:$I$300,5,FALSE),"")</f>
        <v/>
      </c>
      <c r="K410" s="166" t="str">
        <f>IFERROR($E410/VLOOKUP($F410,'Data Mercado'!$A$7:$I$300,6,FALSE),"")</f>
        <v/>
      </c>
    </row>
    <row r="411" spans="1:11" s="162" customFormat="1" ht="19" customHeight="1">
      <c r="A411" s="163"/>
      <c r="B411" s="165"/>
      <c r="C411" s="143"/>
      <c r="D411" s="143"/>
      <c r="E411" s="196"/>
      <c r="F411" s="159"/>
      <c r="G411" s="166" t="str">
        <f>IFERROR($E411/VLOOKUP($F411,'Data Mercado'!$A$7:$I$300,2,FALSE),"")</f>
        <v/>
      </c>
      <c r="H411" s="166" t="str">
        <f>IFERROR($E411/VLOOKUP($F411,'Data Mercado'!$A$7:$I$300,3,FALSE),"")</f>
        <v/>
      </c>
      <c r="I411" s="166" t="str">
        <f>IFERROR($E411/VLOOKUP($F411,'Data Mercado'!$A$7:$I$300,4,FALSE),"")</f>
        <v/>
      </c>
      <c r="J411" s="166" t="str">
        <f>IFERROR($E411/VLOOKUP($F411,'Data Mercado'!$A$7:$I$300,5,FALSE),"")</f>
        <v/>
      </c>
      <c r="K411" s="166" t="str">
        <f>IFERROR($E411/VLOOKUP($F411,'Data Mercado'!$A$7:$I$300,6,FALSE),"")</f>
        <v/>
      </c>
    </row>
    <row r="412" spans="1:11" s="162" customFormat="1" ht="19" customHeight="1">
      <c r="A412" s="163"/>
      <c r="B412" s="165"/>
      <c r="C412" s="143"/>
      <c r="D412" s="143"/>
      <c r="E412" s="196"/>
      <c r="F412" s="159"/>
      <c r="G412" s="166" t="str">
        <f>IFERROR($E412/VLOOKUP($F412,'Data Mercado'!$A$7:$I$300,2,FALSE),"")</f>
        <v/>
      </c>
      <c r="H412" s="166" t="str">
        <f>IFERROR($E412/VLOOKUP($F412,'Data Mercado'!$A$7:$I$300,3,FALSE),"")</f>
        <v/>
      </c>
      <c r="I412" s="166" t="str">
        <f>IFERROR($E412/VLOOKUP($F412,'Data Mercado'!$A$7:$I$300,4,FALSE),"")</f>
        <v/>
      </c>
      <c r="J412" s="166" t="str">
        <f>IFERROR($E412/VLOOKUP($F412,'Data Mercado'!$A$7:$I$300,5,FALSE),"")</f>
        <v/>
      </c>
      <c r="K412" s="166" t="str">
        <f>IFERROR($E412/VLOOKUP($F412,'Data Mercado'!$A$7:$I$300,6,FALSE),"")</f>
        <v/>
      </c>
    </row>
    <row r="413" spans="1:11" s="162" customFormat="1" ht="19" customHeight="1">
      <c r="A413" s="163"/>
      <c r="B413" s="165"/>
      <c r="C413" s="143"/>
      <c r="D413" s="143"/>
      <c r="E413" s="196"/>
      <c r="F413" s="159"/>
      <c r="G413" s="166" t="str">
        <f>IFERROR($E413/VLOOKUP($F413,'Data Mercado'!$A$7:$I$300,2,FALSE),"")</f>
        <v/>
      </c>
      <c r="H413" s="166" t="str">
        <f>IFERROR($E413/VLOOKUP($F413,'Data Mercado'!$A$7:$I$300,3,FALSE),"")</f>
        <v/>
      </c>
      <c r="I413" s="166" t="str">
        <f>IFERROR($E413/VLOOKUP($F413,'Data Mercado'!$A$7:$I$300,4,FALSE),"")</f>
        <v/>
      </c>
      <c r="J413" s="166" t="str">
        <f>IFERROR($E413/VLOOKUP($F413,'Data Mercado'!$A$7:$I$300,5,FALSE),"")</f>
        <v/>
      </c>
      <c r="K413" s="166" t="str">
        <f>IFERROR($E413/VLOOKUP($F413,'Data Mercado'!$A$7:$I$300,6,FALSE),"")</f>
        <v/>
      </c>
    </row>
    <row r="414" spans="1:11" s="162" customFormat="1" ht="19" customHeight="1">
      <c r="A414" s="163"/>
      <c r="B414" s="165"/>
      <c r="C414" s="143"/>
      <c r="D414" s="143"/>
      <c r="E414" s="196"/>
      <c r="F414" s="159"/>
      <c r="G414" s="166" t="str">
        <f>IFERROR($E414/VLOOKUP($F414,'Data Mercado'!$A$7:$I$300,2,FALSE),"")</f>
        <v/>
      </c>
      <c r="H414" s="166" t="str">
        <f>IFERROR($E414/VLOOKUP($F414,'Data Mercado'!$A$7:$I$300,3,FALSE),"")</f>
        <v/>
      </c>
      <c r="I414" s="166" t="str">
        <f>IFERROR($E414/VLOOKUP($F414,'Data Mercado'!$A$7:$I$300,4,FALSE),"")</f>
        <v/>
      </c>
      <c r="J414" s="166" t="str">
        <f>IFERROR($E414/VLOOKUP($F414,'Data Mercado'!$A$7:$I$300,5,FALSE),"")</f>
        <v/>
      </c>
      <c r="K414" s="166" t="str">
        <f>IFERROR($E414/VLOOKUP($F414,'Data Mercado'!$A$7:$I$300,6,FALSE),"")</f>
        <v/>
      </c>
    </row>
    <row r="415" spans="1:11" s="162" customFormat="1" ht="19" customHeight="1">
      <c r="A415" s="163"/>
      <c r="B415" s="165"/>
      <c r="C415" s="143"/>
      <c r="D415" s="143"/>
      <c r="E415" s="196"/>
      <c r="F415" s="159"/>
      <c r="G415" s="166" t="str">
        <f>IFERROR($E415/VLOOKUP($F415,'Data Mercado'!$A$7:$I$300,2,FALSE),"")</f>
        <v/>
      </c>
      <c r="H415" s="166" t="str">
        <f>IFERROR($E415/VLOOKUP($F415,'Data Mercado'!$A$7:$I$300,3,FALSE),"")</f>
        <v/>
      </c>
      <c r="I415" s="166" t="str">
        <f>IFERROR($E415/VLOOKUP($F415,'Data Mercado'!$A$7:$I$300,4,FALSE),"")</f>
        <v/>
      </c>
      <c r="J415" s="166" t="str">
        <f>IFERROR($E415/VLOOKUP($F415,'Data Mercado'!$A$7:$I$300,5,FALSE),"")</f>
        <v/>
      </c>
      <c r="K415" s="166" t="str">
        <f>IFERROR($E415/VLOOKUP($F415,'Data Mercado'!$A$7:$I$300,6,FALSE),"")</f>
        <v/>
      </c>
    </row>
    <row r="416" spans="1:11" s="162" customFormat="1" ht="19" customHeight="1">
      <c r="A416" s="163"/>
      <c r="B416" s="165"/>
      <c r="C416" s="143"/>
      <c r="D416" s="143"/>
      <c r="E416" s="196"/>
      <c r="F416" s="159"/>
      <c r="G416" s="166" t="str">
        <f>IFERROR($E416/VLOOKUP($F416,'Data Mercado'!$A$7:$I$300,2,FALSE),"")</f>
        <v/>
      </c>
      <c r="H416" s="166" t="str">
        <f>IFERROR($E416/VLOOKUP($F416,'Data Mercado'!$A$7:$I$300,3,FALSE),"")</f>
        <v/>
      </c>
      <c r="I416" s="166" t="str">
        <f>IFERROR($E416/VLOOKUP($F416,'Data Mercado'!$A$7:$I$300,4,FALSE),"")</f>
        <v/>
      </c>
      <c r="J416" s="166" t="str">
        <f>IFERROR($E416/VLOOKUP($F416,'Data Mercado'!$A$7:$I$300,5,FALSE),"")</f>
        <v/>
      </c>
      <c r="K416" s="166" t="str">
        <f>IFERROR($E416/VLOOKUP($F416,'Data Mercado'!$A$7:$I$300,6,FALSE),"")</f>
        <v/>
      </c>
    </row>
    <row r="417" spans="1:11" s="162" customFormat="1" ht="19" customHeight="1">
      <c r="A417" s="163"/>
      <c r="B417" s="165"/>
      <c r="C417" s="143"/>
      <c r="D417" s="143"/>
      <c r="E417" s="196"/>
      <c r="F417" s="159"/>
      <c r="G417" s="166" t="str">
        <f>IFERROR($E417/VLOOKUP($F417,'Data Mercado'!$A$7:$I$300,2,FALSE),"")</f>
        <v/>
      </c>
      <c r="H417" s="166" t="str">
        <f>IFERROR($E417/VLOOKUP($F417,'Data Mercado'!$A$7:$I$300,3,FALSE),"")</f>
        <v/>
      </c>
      <c r="I417" s="166" t="str">
        <f>IFERROR($E417/VLOOKUP($F417,'Data Mercado'!$A$7:$I$300,4,FALSE),"")</f>
        <v/>
      </c>
      <c r="J417" s="166" t="str">
        <f>IFERROR($E417/VLOOKUP($F417,'Data Mercado'!$A$7:$I$300,5,FALSE),"")</f>
        <v/>
      </c>
      <c r="K417" s="166" t="str">
        <f>IFERROR($E417/VLOOKUP($F417,'Data Mercado'!$A$7:$I$300,6,FALSE),"")</f>
        <v/>
      </c>
    </row>
    <row r="418" spans="1:11" s="162" customFormat="1" ht="19" customHeight="1">
      <c r="A418" s="163"/>
      <c r="B418" s="165"/>
      <c r="C418" s="143"/>
      <c r="D418" s="143"/>
      <c r="E418" s="196"/>
      <c r="F418" s="159"/>
      <c r="G418" s="166" t="str">
        <f>IFERROR($E418/VLOOKUP($F418,'Data Mercado'!$A$7:$I$300,2,FALSE),"")</f>
        <v/>
      </c>
      <c r="H418" s="166" t="str">
        <f>IFERROR($E418/VLOOKUP($F418,'Data Mercado'!$A$7:$I$300,3,FALSE),"")</f>
        <v/>
      </c>
      <c r="I418" s="166" t="str">
        <f>IFERROR($E418/VLOOKUP($F418,'Data Mercado'!$A$7:$I$300,4,FALSE),"")</f>
        <v/>
      </c>
      <c r="J418" s="166" t="str">
        <f>IFERROR($E418/VLOOKUP($F418,'Data Mercado'!$A$7:$I$300,5,FALSE),"")</f>
        <v/>
      </c>
      <c r="K418" s="166" t="str">
        <f>IFERROR($E418/VLOOKUP($F418,'Data Mercado'!$A$7:$I$300,6,FALSE),"")</f>
        <v/>
      </c>
    </row>
    <row r="419" spans="1:11" s="162" customFormat="1" ht="19" customHeight="1">
      <c r="A419" s="163"/>
      <c r="B419" s="165"/>
      <c r="C419" s="143"/>
      <c r="D419" s="143"/>
      <c r="E419" s="196"/>
      <c r="F419" s="159"/>
      <c r="G419" s="166" t="str">
        <f>IFERROR($E419/VLOOKUP($F419,'Data Mercado'!$A$7:$I$300,2,FALSE),"")</f>
        <v/>
      </c>
      <c r="H419" s="166" t="str">
        <f>IFERROR($E419/VLOOKUP($F419,'Data Mercado'!$A$7:$I$300,3,FALSE),"")</f>
        <v/>
      </c>
      <c r="I419" s="166" t="str">
        <f>IFERROR($E419/VLOOKUP($F419,'Data Mercado'!$A$7:$I$300,4,FALSE),"")</f>
        <v/>
      </c>
      <c r="J419" s="166" t="str">
        <f>IFERROR($E419/VLOOKUP($F419,'Data Mercado'!$A$7:$I$300,5,FALSE),"")</f>
        <v/>
      </c>
      <c r="K419" s="166" t="str">
        <f>IFERROR($E419/VLOOKUP($F419,'Data Mercado'!$A$7:$I$300,6,FALSE),"")</f>
        <v/>
      </c>
    </row>
    <row r="420" spans="1:11" s="162" customFormat="1" ht="19" customHeight="1">
      <c r="A420" s="163"/>
      <c r="B420" s="165"/>
      <c r="C420" s="143"/>
      <c r="D420" s="143"/>
      <c r="E420" s="196"/>
      <c r="F420" s="159"/>
      <c r="G420" s="166" t="str">
        <f>IFERROR($E420/VLOOKUP($F420,'Data Mercado'!$A$7:$I$300,2,FALSE),"")</f>
        <v/>
      </c>
      <c r="H420" s="166" t="str">
        <f>IFERROR($E420/VLOOKUP($F420,'Data Mercado'!$A$7:$I$300,3,FALSE),"")</f>
        <v/>
      </c>
      <c r="I420" s="166" t="str">
        <f>IFERROR($E420/VLOOKUP($F420,'Data Mercado'!$A$7:$I$300,4,FALSE),"")</f>
        <v/>
      </c>
      <c r="J420" s="166" t="str">
        <f>IFERROR($E420/VLOOKUP($F420,'Data Mercado'!$A$7:$I$300,5,FALSE),"")</f>
        <v/>
      </c>
      <c r="K420" s="166" t="str">
        <f>IFERROR($E420/VLOOKUP($F420,'Data Mercado'!$A$7:$I$300,6,FALSE),"")</f>
        <v/>
      </c>
    </row>
    <row r="421" spans="1:11" s="162" customFormat="1" ht="19" customHeight="1">
      <c r="A421" s="163"/>
      <c r="B421" s="165"/>
      <c r="C421" s="143"/>
      <c r="D421" s="143"/>
      <c r="E421" s="196"/>
      <c r="F421" s="159"/>
      <c r="G421" s="166" t="str">
        <f>IFERROR($E421/VLOOKUP($F421,'Data Mercado'!$A$7:$I$300,2,FALSE),"")</f>
        <v/>
      </c>
      <c r="H421" s="166" t="str">
        <f>IFERROR($E421/VLOOKUP($F421,'Data Mercado'!$A$7:$I$300,3,FALSE),"")</f>
        <v/>
      </c>
      <c r="I421" s="166" t="str">
        <f>IFERROR($E421/VLOOKUP($F421,'Data Mercado'!$A$7:$I$300,4,FALSE),"")</f>
        <v/>
      </c>
      <c r="J421" s="166" t="str">
        <f>IFERROR($E421/VLOOKUP($F421,'Data Mercado'!$A$7:$I$300,5,FALSE),"")</f>
        <v/>
      </c>
      <c r="K421" s="166" t="str">
        <f>IFERROR($E421/VLOOKUP($F421,'Data Mercado'!$A$7:$I$300,6,FALSE),"")</f>
        <v/>
      </c>
    </row>
    <row r="422" spans="1:11" s="162" customFormat="1" ht="19" customHeight="1">
      <c r="A422" s="163"/>
      <c r="B422" s="165"/>
      <c r="C422" s="143"/>
      <c r="D422" s="143"/>
      <c r="E422" s="196"/>
      <c r="F422" s="159"/>
      <c r="G422" s="166" t="str">
        <f>IFERROR($E422/VLOOKUP($F422,'Data Mercado'!$A$7:$I$300,2,FALSE),"")</f>
        <v/>
      </c>
      <c r="H422" s="166" t="str">
        <f>IFERROR($E422/VLOOKUP($F422,'Data Mercado'!$A$7:$I$300,3,FALSE),"")</f>
        <v/>
      </c>
      <c r="I422" s="166" t="str">
        <f>IFERROR($E422/VLOOKUP($F422,'Data Mercado'!$A$7:$I$300,4,FALSE),"")</f>
        <v/>
      </c>
      <c r="J422" s="166" t="str">
        <f>IFERROR($E422/VLOOKUP($F422,'Data Mercado'!$A$7:$I$300,5,FALSE),"")</f>
        <v/>
      </c>
      <c r="K422" s="166" t="str">
        <f>IFERROR($E422/VLOOKUP($F422,'Data Mercado'!$A$7:$I$300,6,FALSE),"")</f>
        <v/>
      </c>
    </row>
    <row r="423" spans="1:11" s="162" customFormat="1" ht="19" customHeight="1">
      <c r="A423" s="163"/>
      <c r="B423" s="165"/>
      <c r="C423" s="143"/>
      <c r="D423" s="143"/>
      <c r="E423" s="196"/>
      <c r="F423" s="159"/>
      <c r="G423" s="166" t="str">
        <f>IFERROR($E423/VLOOKUP($F423,'Data Mercado'!$A$7:$I$300,2,FALSE),"")</f>
        <v/>
      </c>
      <c r="H423" s="166" t="str">
        <f>IFERROR($E423/VLOOKUP($F423,'Data Mercado'!$A$7:$I$300,3,FALSE),"")</f>
        <v/>
      </c>
      <c r="I423" s="166" t="str">
        <f>IFERROR($E423/VLOOKUP($F423,'Data Mercado'!$A$7:$I$300,4,FALSE),"")</f>
        <v/>
      </c>
      <c r="J423" s="166" t="str">
        <f>IFERROR($E423/VLOOKUP($F423,'Data Mercado'!$A$7:$I$300,5,FALSE),"")</f>
        <v/>
      </c>
      <c r="K423" s="166" t="str">
        <f>IFERROR($E423/VLOOKUP($F423,'Data Mercado'!$A$7:$I$300,6,FALSE),"")</f>
        <v/>
      </c>
    </row>
    <row r="424" spans="1:11" s="162" customFormat="1" ht="19" customHeight="1">
      <c r="A424" s="163"/>
      <c r="B424" s="165"/>
      <c r="C424" s="143"/>
      <c r="D424" s="143"/>
      <c r="E424" s="196"/>
      <c r="F424" s="159"/>
      <c r="G424" s="166" t="str">
        <f>IFERROR($E424/VLOOKUP($F424,'Data Mercado'!$A$7:$I$300,2,FALSE),"")</f>
        <v/>
      </c>
      <c r="H424" s="166" t="str">
        <f>IFERROR($E424/VLOOKUP($F424,'Data Mercado'!$A$7:$I$300,3,FALSE),"")</f>
        <v/>
      </c>
      <c r="I424" s="166" t="str">
        <f>IFERROR($E424/VLOOKUP($F424,'Data Mercado'!$A$7:$I$300,4,FALSE),"")</f>
        <v/>
      </c>
      <c r="J424" s="166" t="str">
        <f>IFERROR($E424/VLOOKUP($F424,'Data Mercado'!$A$7:$I$300,5,FALSE),"")</f>
        <v/>
      </c>
      <c r="K424" s="166" t="str">
        <f>IFERROR($E424/VLOOKUP($F424,'Data Mercado'!$A$7:$I$300,6,FALSE),"")</f>
        <v/>
      </c>
    </row>
    <row r="425" spans="1:11" s="162" customFormat="1" ht="19" customHeight="1">
      <c r="A425" s="163"/>
      <c r="B425" s="165"/>
      <c r="C425" s="143"/>
      <c r="D425" s="143"/>
      <c r="E425" s="196"/>
      <c r="F425" s="159"/>
      <c r="G425" s="166" t="str">
        <f>IFERROR($E425/VLOOKUP($F425,'Data Mercado'!$A$7:$I$300,2,FALSE),"")</f>
        <v/>
      </c>
      <c r="H425" s="166" t="str">
        <f>IFERROR($E425/VLOOKUP($F425,'Data Mercado'!$A$7:$I$300,3,FALSE),"")</f>
        <v/>
      </c>
      <c r="I425" s="166" t="str">
        <f>IFERROR($E425/VLOOKUP($F425,'Data Mercado'!$A$7:$I$300,4,FALSE),"")</f>
        <v/>
      </c>
      <c r="J425" s="166" t="str">
        <f>IFERROR($E425/VLOOKUP($F425,'Data Mercado'!$A$7:$I$300,5,FALSE),"")</f>
        <v/>
      </c>
      <c r="K425" s="166" t="str">
        <f>IFERROR($E425/VLOOKUP($F425,'Data Mercado'!$A$7:$I$300,6,FALSE),"")</f>
        <v/>
      </c>
    </row>
    <row r="426" spans="1:11" s="162" customFormat="1" ht="19" customHeight="1">
      <c r="A426" s="163"/>
      <c r="B426" s="165"/>
      <c r="C426" s="143"/>
      <c r="D426" s="143"/>
      <c r="E426" s="196"/>
      <c r="F426" s="159"/>
      <c r="G426" s="166" t="str">
        <f>IFERROR($E426/VLOOKUP($F426,'Data Mercado'!$A$7:$I$300,2,FALSE),"")</f>
        <v/>
      </c>
      <c r="H426" s="166" t="str">
        <f>IFERROR($E426/VLOOKUP($F426,'Data Mercado'!$A$7:$I$300,3,FALSE),"")</f>
        <v/>
      </c>
      <c r="I426" s="166" t="str">
        <f>IFERROR($E426/VLOOKUP($F426,'Data Mercado'!$A$7:$I$300,4,FALSE),"")</f>
        <v/>
      </c>
      <c r="J426" s="166" t="str">
        <f>IFERROR($E426/VLOOKUP($F426,'Data Mercado'!$A$7:$I$300,5,FALSE),"")</f>
        <v/>
      </c>
      <c r="K426" s="166" t="str">
        <f>IFERROR($E426/VLOOKUP($F426,'Data Mercado'!$A$7:$I$300,6,FALSE),"")</f>
        <v/>
      </c>
    </row>
    <row r="427" spans="1:11" s="162" customFormat="1" ht="19" customHeight="1">
      <c r="A427" s="163"/>
      <c r="B427" s="165"/>
      <c r="C427" s="143"/>
      <c r="D427" s="143"/>
      <c r="E427" s="196"/>
      <c r="F427" s="159"/>
      <c r="G427" s="166" t="str">
        <f>IFERROR($E427/VLOOKUP($F427,'Data Mercado'!$A$7:$I$300,2,FALSE),"")</f>
        <v/>
      </c>
      <c r="H427" s="166" t="str">
        <f>IFERROR($E427/VLOOKUP($F427,'Data Mercado'!$A$7:$I$300,3,FALSE),"")</f>
        <v/>
      </c>
      <c r="I427" s="166" t="str">
        <f>IFERROR($E427/VLOOKUP($F427,'Data Mercado'!$A$7:$I$300,4,FALSE),"")</f>
        <v/>
      </c>
      <c r="J427" s="166" t="str">
        <f>IFERROR($E427/VLOOKUP($F427,'Data Mercado'!$A$7:$I$300,5,FALSE),"")</f>
        <v/>
      </c>
      <c r="K427" s="166" t="str">
        <f>IFERROR($E427/VLOOKUP($F427,'Data Mercado'!$A$7:$I$300,6,FALSE),"")</f>
        <v/>
      </c>
    </row>
    <row r="428" spans="1:11" s="162" customFormat="1" ht="19" customHeight="1">
      <c r="A428" s="163"/>
      <c r="B428" s="165"/>
      <c r="C428" s="143"/>
      <c r="D428" s="143"/>
      <c r="E428" s="196"/>
      <c r="F428" s="159"/>
      <c r="G428" s="166" t="str">
        <f>IFERROR($E428/VLOOKUP($F428,'Data Mercado'!$A$7:$I$300,2,FALSE),"")</f>
        <v/>
      </c>
      <c r="H428" s="166" t="str">
        <f>IFERROR($E428/VLOOKUP($F428,'Data Mercado'!$A$7:$I$300,3,FALSE),"")</f>
        <v/>
      </c>
      <c r="I428" s="166" t="str">
        <f>IFERROR($E428/VLOOKUP($F428,'Data Mercado'!$A$7:$I$300,4,FALSE),"")</f>
        <v/>
      </c>
      <c r="J428" s="166" t="str">
        <f>IFERROR($E428/VLOOKUP($F428,'Data Mercado'!$A$7:$I$300,5,FALSE),"")</f>
        <v/>
      </c>
      <c r="K428" s="166" t="str">
        <f>IFERROR($E428/VLOOKUP($F428,'Data Mercado'!$A$7:$I$300,6,FALSE),"")</f>
        <v/>
      </c>
    </row>
    <row r="429" spans="1:11" s="162" customFormat="1" ht="19" customHeight="1">
      <c r="A429" s="163"/>
      <c r="B429" s="165"/>
      <c r="C429" s="143"/>
      <c r="D429" s="143"/>
      <c r="E429" s="196"/>
      <c r="F429" s="159"/>
      <c r="G429" s="166" t="str">
        <f>IFERROR($E429/VLOOKUP($F429,'Data Mercado'!$A$7:$I$300,2,FALSE),"")</f>
        <v/>
      </c>
      <c r="H429" s="166" t="str">
        <f>IFERROR($E429/VLOOKUP($F429,'Data Mercado'!$A$7:$I$300,3,FALSE),"")</f>
        <v/>
      </c>
      <c r="I429" s="166" t="str">
        <f>IFERROR($E429/VLOOKUP($F429,'Data Mercado'!$A$7:$I$300,4,FALSE),"")</f>
        <v/>
      </c>
      <c r="J429" s="166" t="str">
        <f>IFERROR($E429/VLOOKUP($F429,'Data Mercado'!$A$7:$I$300,5,FALSE),"")</f>
        <v/>
      </c>
      <c r="K429" s="166" t="str">
        <f>IFERROR($E429/VLOOKUP($F429,'Data Mercado'!$A$7:$I$300,6,FALSE),"")</f>
        <v/>
      </c>
    </row>
    <row r="430" spans="1:11" s="162" customFormat="1" ht="19" customHeight="1">
      <c r="A430" s="163"/>
      <c r="B430" s="165"/>
      <c r="C430" s="143"/>
      <c r="D430" s="143"/>
      <c r="E430" s="196"/>
      <c r="F430" s="159"/>
      <c r="G430" s="166" t="str">
        <f>IFERROR($E430/VLOOKUP($F430,'Data Mercado'!$A$7:$I$300,2,FALSE),"")</f>
        <v/>
      </c>
      <c r="H430" s="166" t="str">
        <f>IFERROR($E430/VLOOKUP($F430,'Data Mercado'!$A$7:$I$300,3,FALSE),"")</f>
        <v/>
      </c>
      <c r="I430" s="166" t="str">
        <f>IFERROR($E430/VLOOKUP($F430,'Data Mercado'!$A$7:$I$300,4,FALSE),"")</f>
        <v/>
      </c>
      <c r="J430" s="166" t="str">
        <f>IFERROR($E430/VLOOKUP($F430,'Data Mercado'!$A$7:$I$300,5,FALSE),"")</f>
        <v/>
      </c>
      <c r="K430" s="166" t="str">
        <f>IFERROR($E430/VLOOKUP($F430,'Data Mercado'!$A$7:$I$300,6,FALSE),"")</f>
        <v/>
      </c>
    </row>
    <row r="431" spans="1:11" s="162" customFormat="1" ht="19" customHeight="1">
      <c r="A431" s="163"/>
      <c r="B431" s="165"/>
      <c r="C431" s="143"/>
      <c r="D431" s="143"/>
      <c r="E431" s="196"/>
      <c r="F431" s="159"/>
      <c r="G431" s="166" t="str">
        <f>IFERROR($E431/VLOOKUP($F431,'Data Mercado'!$A$7:$I$300,2,FALSE),"")</f>
        <v/>
      </c>
      <c r="H431" s="166" t="str">
        <f>IFERROR($E431/VLOOKUP($F431,'Data Mercado'!$A$7:$I$300,3,FALSE),"")</f>
        <v/>
      </c>
      <c r="I431" s="166" t="str">
        <f>IFERROR($E431/VLOOKUP($F431,'Data Mercado'!$A$7:$I$300,4,FALSE),"")</f>
        <v/>
      </c>
      <c r="J431" s="166" t="str">
        <f>IFERROR($E431/VLOOKUP($F431,'Data Mercado'!$A$7:$I$300,5,FALSE),"")</f>
        <v/>
      </c>
      <c r="K431" s="166" t="str">
        <f>IFERROR($E431/VLOOKUP($F431,'Data Mercado'!$A$7:$I$300,6,FALSE),"")</f>
        <v/>
      </c>
    </row>
    <row r="432" spans="1:11" s="162" customFormat="1" ht="19" customHeight="1">
      <c r="A432" s="163"/>
      <c r="B432" s="165"/>
      <c r="C432" s="143"/>
      <c r="D432" s="143"/>
      <c r="E432" s="196"/>
      <c r="F432" s="159"/>
      <c r="G432" s="166" t="str">
        <f>IFERROR($E432/VLOOKUP($F432,'Data Mercado'!$A$7:$I$300,2,FALSE),"")</f>
        <v/>
      </c>
      <c r="H432" s="166" t="str">
        <f>IFERROR($E432/VLOOKUP($F432,'Data Mercado'!$A$7:$I$300,3,FALSE),"")</f>
        <v/>
      </c>
      <c r="I432" s="166" t="str">
        <f>IFERROR($E432/VLOOKUP($F432,'Data Mercado'!$A$7:$I$300,4,FALSE),"")</f>
        <v/>
      </c>
      <c r="J432" s="166" t="str">
        <f>IFERROR($E432/VLOOKUP($F432,'Data Mercado'!$A$7:$I$300,5,FALSE),"")</f>
        <v/>
      </c>
      <c r="K432" s="166" t="str">
        <f>IFERROR($E432/VLOOKUP($F432,'Data Mercado'!$A$7:$I$300,6,FALSE),"")</f>
        <v/>
      </c>
    </row>
    <row r="433" spans="1:11" s="162" customFormat="1" ht="19" customHeight="1">
      <c r="A433" s="163"/>
      <c r="B433" s="165"/>
      <c r="C433" s="143"/>
      <c r="D433" s="143"/>
      <c r="E433" s="196"/>
      <c r="F433" s="159"/>
      <c r="G433" s="166" t="str">
        <f>IFERROR($E433/VLOOKUP($F433,'Data Mercado'!$A$7:$I$300,2,FALSE),"")</f>
        <v/>
      </c>
      <c r="H433" s="166" t="str">
        <f>IFERROR($E433/VLOOKUP($F433,'Data Mercado'!$A$7:$I$300,3,FALSE),"")</f>
        <v/>
      </c>
      <c r="I433" s="166" t="str">
        <f>IFERROR($E433/VLOOKUP($F433,'Data Mercado'!$A$7:$I$300,4,FALSE),"")</f>
        <v/>
      </c>
      <c r="J433" s="166" t="str">
        <f>IFERROR($E433/VLOOKUP($F433,'Data Mercado'!$A$7:$I$300,5,FALSE),"")</f>
        <v/>
      </c>
      <c r="K433" s="166" t="str">
        <f>IFERROR($E433/VLOOKUP($F433,'Data Mercado'!$A$7:$I$300,6,FALSE),"")</f>
        <v/>
      </c>
    </row>
    <row r="434" spans="1:11" s="162" customFormat="1" ht="19" customHeight="1">
      <c r="A434" s="163"/>
      <c r="B434" s="165"/>
      <c r="C434" s="143"/>
      <c r="D434" s="143"/>
      <c r="E434" s="196"/>
      <c r="F434" s="159"/>
      <c r="G434" s="166" t="str">
        <f>IFERROR($E434/VLOOKUP($F434,'Data Mercado'!$A$7:$I$300,2,FALSE),"")</f>
        <v/>
      </c>
      <c r="H434" s="166" t="str">
        <f>IFERROR($E434/VLOOKUP($F434,'Data Mercado'!$A$7:$I$300,3,FALSE),"")</f>
        <v/>
      </c>
      <c r="I434" s="166" t="str">
        <f>IFERROR($E434/VLOOKUP($F434,'Data Mercado'!$A$7:$I$300,4,FALSE),"")</f>
        <v/>
      </c>
      <c r="J434" s="166" t="str">
        <f>IFERROR($E434/VLOOKUP($F434,'Data Mercado'!$A$7:$I$300,5,FALSE),"")</f>
        <v/>
      </c>
      <c r="K434" s="166" t="str">
        <f>IFERROR($E434/VLOOKUP($F434,'Data Mercado'!$A$7:$I$300,6,FALSE),"")</f>
        <v/>
      </c>
    </row>
    <row r="435" spans="1:11" s="162" customFormat="1" ht="19" customHeight="1">
      <c r="A435" s="163"/>
      <c r="B435" s="165"/>
      <c r="C435" s="143"/>
      <c r="D435" s="143"/>
      <c r="E435" s="196"/>
      <c r="F435" s="159"/>
      <c r="G435" s="166" t="str">
        <f>IFERROR($E435/VLOOKUP($F435,'Data Mercado'!$A$7:$I$300,2,FALSE),"")</f>
        <v/>
      </c>
      <c r="H435" s="166" t="str">
        <f>IFERROR($E435/VLOOKUP($F435,'Data Mercado'!$A$7:$I$300,3,FALSE),"")</f>
        <v/>
      </c>
      <c r="I435" s="166" t="str">
        <f>IFERROR($E435/VLOOKUP($F435,'Data Mercado'!$A$7:$I$300,4,FALSE),"")</f>
        <v/>
      </c>
      <c r="J435" s="166" t="str">
        <f>IFERROR($E435/VLOOKUP($F435,'Data Mercado'!$A$7:$I$300,5,FALSE),"")</f>
        <v/>
      </c>
      <c r="K435" s="166" t="str">
        <f>IFERROR($E435/VLOOKUP($F435,'Data Mercado'!$A$7:$I$300,6,FALSE),"")</f>
        <v/>
      </c>
    </row>
    <row r="436" spans="1:11" s="162" customFormat="1" ht="19" customHeight="1">
      <c r="A436" s="163"/>
      <c r="B436" s="165"/>
      <c r="C436" s="143"/>
      <c r="D436" s="143"/>
      <c r="E436" s="196"/>
      <c r="F436" s="159"/>
      <c r="G436" s="166" t="str">
        <f>IFERROR($E436/VLOOKUP($F436,'Data Mercado'!$A$7:$I$300,2,FALSE),"")</f>
        <v/>
      </c>
      <c r="H436" s="166" t="str">
        <f>IFERROR($E436/VLOOKUP($F436,'Data Mercado'!$A$7:$I$300,3,FALSE),"")</f>
        <v/>
      </c>
      <c r="I436" s="166" t="str">
        <f>IFERROR($E436/VLOOKUP($F436,'Data Mercado'!$A$7:$I$300,4,FALSE),"")</f>
        <v/>
      </c>
      <c r="J436" s="166" t="str">
        <f>IFERROR($E436/VLOOKUP($F436,'Data Mercado'!$A$7:$I$300,5,FALSE),"")</f>
        <v/>
      </c>
      <c r="K436" s="166" t="str">
        <f>IFERROR($E436/VLOOKUP($F436,'Data Mercado'!$A$7:$I$300,6,FALSE),"")</f>
        <v/>
      </c>
    </row>
    <row r="437" spans="1:11" s="162" customFormat="1" ht="19" customHeight="1">
      <c r="A437" s="163"/>
      <c r="B437" s="165"/>
      <c r="C437" s="143"/>
      <c r="D437" s="143"/>
      <c r="E437" s="196"/>
      <c r="F437" s="159"/>
      <c r="G437" s="166" t="str">
        <f>IFERROR($E437/VLOOKUP($F437,'Data Mercado'!$A$7:$I$300,2,FALSE),"")</f>
        <v/>
      </c>
      <c r="H437" s="166" t="str">
        <f>IFERROR($E437/VLOOKUP($F437,'Data Mercado'!$A$7:$I$300,3,FALSE),"")</f>
        <v/>
      </c>
      <c r="I437" s="166" t="str">
        <f>IFERROR($E437/VLOOKUP($F437,'Data Mercado'!$A$7:$I$300,4,FALSE),"")</f>
        <v/>
      </c>
      <c r="J437" s="166" t="str">
        <f>IFERROR($E437/VLOOKUP($F437,'Data Mercado'!$A$7:$I$300,5,FALSE),"")</f>
        <v/>
      </c>
      <c r="K437" s="166" t="str">
        <f>IFERROR($E437/VLOOKUP($F437,'Data Mercado'!$A$7:$I$300,6,FALSE),"")</f>
        <v/>
      </c>
    </row>
    <row r="438" spans="1:11" s="162" customFormat="1" ht="19" customHeight="1">
      <c r="A438" s="163"/>
      <c r="B438" s="165"/>
      <c r="C438" s="143"/>
      <c r="D438" s="143"/>
      <c r="E438" s="196"/>
      <c r="F438" s="159"/>
      <c r="G438" s="166" t="str">
        <f>IFERROR($E438/VLOOKUP($F438,'Data Mercado'!$A$7:$I$300,2,FALSE),"")</f>
        <v/>
      </c>
      <c r="H438" s="166" t="str">
        <f>IFERROR($E438/VLOOKUP($F438,'Data Mercado'!$A$7:$I$300,3,FALSE),"")</f>
        <v/>
      </c>
      <c r="I438" s="166" t="str">
        <f>IFERROR($E438/VLOOKUP($F438,'Data Mercado'!$A$7:$I$300,4,FALSE),"")</f>
        <v/>
      </c>
      <c r="J438" s="166" t="str">
        <f>IFERROR($E438/VLOOKUP($F438,'Data Mercado'!$A$7:$I$300,5,FALSE),"")</f>
        <v/>
      </c>
      <c r="K438" s="166" t="str">
        <f>IFERROR($E438/VLOOKUP($F438,'Data Mercado'!$A$7:$I$300,6,FALSE),"")</f>
        <v/>
      </c>
    </row>
    <row r="439" spans="1:11" s="162" customFormat="1" ht="19" customHeight="1">
      <c r="A439" s="163"/>
      <c r="B439" s="165"/>
      <c r="C439" s="143"/>
      <c r="D439" s="143"/>
      <c r="E439" s="196"/>
      <c r="F439" s="159"/>
      <c r="G439" s="166" t="str">
        <f>IFERROR($E439/VLOOKUP($F439,'Data Mercado'!$A$7:$I$300,2,FALSE),"")</f>
        <v/>
      </c>
      <c r="H439" s="166" t="str">
        <f>IFERROR($E439/VLOOKUP($F439,'Data Mercado'!$A$7:$I$300,3,FALSE),"")</f>
        <v/>
      </c>
      <c r="I439" s="166" t="str">
        <f>IFERROR($E439/VLOOKUP($F439,'Data Mercado'!$A$7:$I$300,4,FALSE),"")</f>
        <v/>
      </c>
      <c r="J439" s="166" t="str">
        <f>IFERROR($E439/VLOOKUP($F439,'Data Mercado'!$A$7:$I$300,5,FALSE),"")</f>
        <v/>
      </c>
      <c r="K439" s="166" t="str">
        <f>IFERROR($E439/VLOOKUP($F439,'Data Mercado'!$A$7:$I$300,6,FALSE),"")</f>
        <v/>
      </c>
    </row>
    <row r="440" spans="1:11" s="162" customFormat="1" ht="19" customHeight="1">
      <c r="A440" s="163"/>
      <c r="B440" s="165"/>
      <c r="C440" s="143"/>
      <c r="D440" s="143"/>
      <c r="E440" s="196"/>
      <c r="F440" s="159"/>
      <c r="G440" s="166" t="str">
        <f>IFERROR($E440/VLOOKUP($F440,'Data Mercado'!$A$7:$I$300,2,FALSE),"")</f>
        <v/>
      </c>
      <c r="H440" s="166" t="str">
        <f>IFERROR($E440/VLOOKUP($F440,'Data Mercado'!$A$7:$I$300,3,FALSE),"")</f>
        <v/>
      </c>
      <c r="I440" s="166" t="str">
        <f>IFERROR($E440/VLOOKUP($F440,'Data Mercado'!$A$7:$I$300,4,FALSE),"")</f>
        <v/>
      </c>
      <c r="J440" s="166" t="str">
        <f>IFERROR($E440/VLOOKUP($F440,'Data Mercado'!$A$7:$I$300,5,FALSE),"")</f>
        <v/>
      </c>
      <c r="K440" s="166" t="str">
        <f>IFERROR($E440/VLOOKUP($F440,'Data Mercado'!$A$7:$I$300,6,FALSE),"")</f>
        <v/>
      </c>
    </row>
    <row r="441" spans="1:11" s="162" customFormat="1" ht="19" customHeight="1">
      <c r="A441" s="163"/>
      <c r="B441" s="165"/>
      <c r="C441" s="143"/>
      <c r="D441" s="143"/>
      <c r="E441" s="196"/>
      <c r="F441" s="159"/>
      <c r="G441" s="166" t="str">
        <f>IFERROR($E441/VLOOKUP($F441,'Data Mercado'!$A$7:$I$300,2,FALSE),"")</f>
        <v/>
      </c>
      <c r="H441" s="166" t="str">
        <f>IFERROR($E441/VLOOKUP($F441,'Data Mercado'!$A$7:$I$300,3,FALSE),"")</f>
        <v/>
      </c>
      <c r="I441" s="166" t="str">
        <f>IFERROR($E441/VLOOKUP($F441,'Data Mercado'!$A$7:$I$300,4,FALSE),"")</f>
        <v/>
      </c>
      <c r="J441" s="166" t="str">
        <f>IFERROR($E441/VLOOKUP($F441,'Data Mercado'!$A$7:$I$300,5,FALSE),"")</f>
        <v/>
      </c>
      <c r="K441" s="166" t="str">
        <f>IFERROR($E441/VLOOKUP($F441,'Data Mercado'!$A$7:$I$300,6,FALSE),"")</f>
        <v/>
      </c>
    </row>
    <row r="442" spans="1:11" s="162" customFormat="1" ht="19" customHeight="1">
      <c r="A442" s="163"/>
      <c r="B442" s="165"/>
      <c r="C442" s="143"/>
      <c r="D442" s="143"/>
      <c r="E442" s="196"/>
      <c r="F442" s="159"/>
      <c r="G442" s="166" t="str">
        <f>IFERROR($E442/VLOOKUP($F442,'Data Mercado'!$A$7:$I$300,2,FALSE),"")</f>
        <v/>
      </c>
      <c r="H442" s="166" t="str">
        <f>IFERROR($E442/VLOOKUP($F442,'Data Mercado'!$A$7:$I$300,3,FALSE),"")</f>
        <v/>
      </c>
      <c r="I442" s="166" t="str">
        <f>IFERROR($E442/VLOOKUP($F442,'Data Mercado'!$A$7:$I$300,4,FALSE),"")</f>
        <v/>
      </c>
      <c r="J442" s="166" t="str">
        <f>IFERROR($E442/VLOOKUP($F442,'Data Mercado'!$A$7:$I$300,5,FALSE),"")</f>
        <v/>
      </c>
      <c r="K442" s="166" t="str">
        <f>IFERROR($E442/VLOOKUP($F442,'Data Mercado'!$A$7:$I$300,6,FALSE),"")</f>
        <v/>
      </c>
    </row>
    <row r="443" spans="1:11" s="162" customFormat="1" ht="19" customHeight="1">
      <c r="A443" s="163"/>
      <c r="B443" s="165"/>
      <c r="C443" s="143"/>
      <c r="D443" s="143"/>
      <c r="E443" s="196"/>
      <c r="F443" s="159"/>
      <c r="G443" s="166" t="str">
        <f>IFERROR($E443/VLOOKUP($F443,'Data Mercado'!$A$7:$I$300,2,FALSE),"")</f>
        <v/>
      </c>
      <c r="H443" s="166" t="str">
        <f>IFERROR($E443/VLOOKUP($F443,'Data Mercado'!$A$7:$I$300,3,FALSE),"")</f>
        <v/>
      </c>
      <c r="I443" s="166" t="str">
        <f>IFERROR($E443/VLOOKUP($F443,'Data Mercado'!$A$7:$I$300,4,FALSE),"")</f>
        <v/>
      </c>
      <c r="J443" s="166" t="str">
        <f>IFERROR($E443/VLOOKUP($F443,'Data Mercado'!$A$7:$I$300,5,FALSE),"")</f>
        <v/>
      </c>
      <c r="K443" s="166" t="str">
        <f>IFERROR($E443/VLOOKUP($F443,'Data Mercado'!$A$7:$I$300,6,FALSE),"")</f>
        <v/>
      </c>
    </row>
    <row r="444" spans="1:11" s="162" customFormat="1" ht="19" customHeight="1">
      <c r="A444" s="163"/>
      <c r="B444" s="165"/>
      <c r="C444" s="143"/>
      <c r="D444" s="143"/>
      <c r="E444" s="196"/>
      <c r="F444" s="159"/>
      <c r="G444" s="166" t="str">
        <f>IFERROR($E444/VLOOKUP($F444,'Data Mercado'!$A$7:$I$300,2,FALSE),"")</f>
        <v/>
      </c>
      <c r="H444" s="166" t="str">
        <f>IFERROR($E444/VLOOKUP($F444,'Data Mercado'!$A$7:$I$300,3,FALSE),"")</f>
        <v/>
      </c>
      <c r="I444" s="166" t="str">
        <f>IFERROR($E444/VLOOKUP($F444,'Data Mercado'!$A$7:$I$300,4,FALSE),"")</f>
        <v/>
      </c>
      <c r="J444" s="166" t="str">
        <f>IFERROR($E444/VLOOKUP($F444,'Data Mercado'!$A$7:$I$300,5,FALSE),"")</f>
        <v/>
      </c>
      <c r="K444" s="166" t="str">
        <f>IFERROR($E444/VLOOKUP($F444,'Data Mercado'!$A$7:$I$300,6,FALSE),"")</f>
        <v/>
      </c>
    </row>
    <row r="445" spans="1:11" s="162" customFormat="1" ht="19" customHeight="1">
      <c r="A445" s="163"/>
      <c r="B445" s="165"/>
      <c r="C445" s="143"/>
      <c r="D445" s="143"/>
      <c r="E445" s="196"/>
      <c r="F445" s="159"/>
      <c r="G445" s="166" t="str">
        <f>IFERROR($E445/VLOOKUP($F445,'Data Mercado'!$A$7:$I$300,2,FALSE),"")</f>
        <v/>
      </c>
      <c r="H445" s="166" t="str">
        <f>IFERROR($E445/VLOOKUP($F445,'Data Mercado'!$A$7:$I$300,3,FALSE),"")</f>
        <v/>
      </c>
      <c r="I445" s="166" t="str">
        <f>IFERROR($E445/VLOOKUP($F445,'Data Mercado'!$A$7:$I$300,4,FALSE),"")</f>
        <v/>
      </c>
      <c r="J445" s="166" t="str">
        <f>IFERROR($E445/VLOOKUP($F445,'Data Mercado'!$A$7:$I$300,5,FALSE),"")</f>
        <v/>
      </c>
      <c r="K445" s="166" t="str">
        <f>IFERROR($E445/VLOOKUP($F445,'Data Mercado'!$A$7:$I$300,6,FALSE),"")</f>
        <v/>
      </c>
    </row>
    <row r="446" spans="1:11" s="162" customFormat="1" ht="19" customHeight="1">
      <c r="A446" s="163"/>
      <c r="B446" s="165"/>
      <c r="C446" s="143"/>
      <c r="D446" s="143"/>
      <c r="E446" s="196"/>
      <c r="F446" s="159"/>
      <c r="G446" s="166" t="str">
        <f>IFERROR($E446/VLOOKUP($F446,'Data Mercado'!$A$7:$I$300,2,FALSE),"")</f>
        <v/>
      </c>
      <c r="H446" s="166" t="str">
        <f>IFERROR($E446/VLOOKUP($F446,'Data Mercado'!$A$7:$I$300,3,FALSE),"")</f>
        <v/>
      </c>
      <c r="I446" s="166" t="str">
        <f>IFERROR($E446/VLOOKUP($F446,'Data Mercado'!$A$7:$I$300,4,FALSE),"")</f>
        <v/>
      </c>
      <c r="J446" s="166" t="str">
        <f>IFERROR($E446/VLOOKUP($F446,'Data Mercado'!$A$7:$I$300,5,FALSE),"")</f>
        <v/>
      </c>
      <c r="K446" s="166" t="str">
        <f>IFERROR($E446/VLOOKUP($F446,'Data Mercado'!$A$7:$I$300,6,FALSE),"")</f>
        <v/>
      </c>
    </row>
    <row r="447" spans="1:11" s="162" customFormat="1" ht="19" customHeight="1">
      <c r="A447" s="163"/>
      <c r="B447" s="165"/>
      <c r="C447" s="143"/>
      <c r="D447" s="143"/>
      <c r="E447" s="196"/>
      <c r="F447" s="159"/>
      <c r="G447" s="166" t="str">
        <f>IFERROR($E447/VLOOKUP($F447,'Data Mercado'!$A$7:$I$300,2,FALSE),"")</f>
        <v/>
      </c>
      <c r="H447" s="166" t="str">
        <f>IFERROR($E447/VLOOKUP($F447,'Data Mercado'!$A$7:$I$300,3,FALSE),"")</f>
        <v/>
      </c>
      <c r="I447" s="166" t="str">
        <f>IFERROR($E447/VLOOKUP($F447,'Data Mercado'!$A$7:$I$300,4,FALSE),"")</f>
        <v/>
      </c>
      <c r="J447" s="166" t="str">
        <f>IFERROR($E447/VLOOKUP($F447,'Data Mercado'!$A$7:$I$300,5,FALSE),"")</f>
        <v/>
      </c>
      <c r="K447" s="166" t="str">
        <f>IFERROR($E447/VLOOKUP($F447,'Data Mercado'!$A$7:$I$300,6,FALSE),"")</f>
        <v/>
      </c>
    </row>
    <row r="448" spans="1:11" s="162" customFormat="1" ht="19" customHeight="1">
      <c r="A448" s="163"/>
      <c r="B448" s="165"/>
      <c r="C448" s="143"/>
      <c r="D448" s="143"/>
      <c r="E448" s="196"/>
      <c r="F448" s="159"/>
      <c r="G448" s="166" t="str">
        <f>IFERROR($E448/VLOOKUP($F448,'Data Mercado'!$A$7:$I$300,2,FALSE),"")</f>
        <v/>
      </c>
      <c r="H448" s="166" t="str">
        <f>IFERROR($E448/VLOOKUP($F448,'Data Mercado'!$A$7:$I$300,3,FALSE),"")</f>
        <v/>
      </c>
      <c r="I448" s="166" t="str">
        <f>IFERROR($E448/VLOOKUP($F448,'Data Mercado'!$A$7:$I$300,4,FALSE),"")</f>
        <v/>
      </c>
      <c r="J448" s="166" t="str">
        <f>IFERROR($E448/VLOOKUP($F448,'Data Mercado'!$A$7:$I$300,5,FALSE),"")</f>
        <v/>
      </c>
      <c r="K448" s="166" t="str">
        <f>IFERROR($E448/VLOOKUP($F448,'Data Mercado'!$A$7:$I$300,6,FALSE),"")</f>
        <v/>
      </c>
    </row>
    <row r="449" spans="1:11" s="162" customFormat="1" ht="19" customHeight="1">
      <c r="A449" s="163"/>
      <c r="B449" s="165"/>
      <c r="C449" s="143"/>
      <c r="D449" s="143"/>
      <c r="E449" s="196"/>
      <c r="F449" s="159"/>
      <c r="G449" s="166" t="str">
        <f>IFERROR($E449/VLOOKUP($F449,'Data Mercado'!$A$7:$I$300,2,FALSE),"")</f>
        <v/>
      </c>
      <c r="H449" s="166" t="str">
        <f>IFERROR($E449/VLOOKUP($F449,'Data Mercado'!$A$7:$I$300,3,FALSE),"")</f>
        <v/>
      </c>
      <c r="I449" s="166" t="str">
        <f>IFERROR($E449/VLOOKUP($F449,'Data Mercado'!$A$7:$I$300,4,FALSE),"")</f>
        <v/>
      </c>
      <c r="J449" s="166" t="str">
        <f>IFERROR($E449/VLOOKUP($F449,'Data Mercado'!$A$7:$I$300,5,FALSE),"")</f>
        <v/>
      </c>
      <c r="K449" s="166" t="str">
        <f>IFERROR($E449/VLOOKUP($F449,'Data Mercado'!$A$7:$I$300,6,FALSE),"")</f>
        <v/>
      </c>
    </row>
    <row r="450" spans="1:11" s="162" customFormat="1" ht="19" customHeight="1">
      <c r="A450" s="163"/>
      <c r="B450" s="165"/>
      <c r="C450" s="143"/>
      <c r="D450" s="143"/>
      <c r="E450" s="196"/>
      <c r="F450" s="159"/>
      <c r="G450" s="166" t="str">
        <f>IFERROR($E450/VLOOKUP($F450,'Data Mercado'!$A$7:$I$300,2,FALSE),"")</f>
        <v/>
      </c>
      <c r="H450" s="166" t="str">
        <f>IFERROR($E450/VLOOKUP($F450,'Data Mercado'!$A$7:$I$300,3,FALSE),"")</f>
        <v/>
      </c>
      <c r="I450" s="166" t="str">
        <f>IFERROR($E450/VLOOKUP($F450,'Data Mercado'!$A$7:$I$300,4,FALSE),"")</f>
        <v/>
      </c>
      <c r="J450" s="166" t="str">
        <f>IFERROR($E450/VLOOKUP($F450,'Data Mercado'!$A$7:$I$300,5,FALSE),"")</f>
        <v/>
      </c>
      <c r="K450" s="166" t="str">
        <f>IFERROR($E450/VLOOKUP($F450,'Data Mercado'!$A$7:$I$300,6,FALSE),"")</f>
        <v/>
      </c>
    </row>
    <row r="451" spans="1:11" s="162" customFormat="1" ht="19" customHeight="1">
      <c r="A451" s="163"/>
      <c r="B451" s="165"/>
      <c r="C451" s="143"/>
      <c r="D451" s="143"/>
      <c r="E451" s="196"/>
      <c r="F451" s="159"/>
      <c r="G451" s="166" t="str">
        <f>IFERROR($E451/VLOOKUP($F451,'Data Mercado'!$A$7:$I$300,2,FALSE),"")</f>
        <v/>
      </c>
      <c r="H451" s="166" t="str">
        <f>IFERROR($E451/VLOOKUP($F451,'Data Mercado'!$A$7:$I$300,3,FALSE),"")</f>
        <v/>
      </c>
      <c r="I451" s="166" t="str">
        <f>IFERROR($E451/VLOOKUP($F451,'Data Mercado'!$A$7:$I$300,4,FALSE),"")</f>
        <v/>
      </c>
      <c r="J451" s="166" t="str">
        <f>IFERROR($E451/VLOOKUP($F451,'Data Mercado'!$A$7:$I$300,5,FALSE),"")</f>
        <v/>
      </c>
      <c r="K451" s="166" t="str">
        <f>IFERROR($E451/VLOOKUP($F451,'Data Mercado'!$A$7:$I$300,6,FALSE),"")</f>
        <v/>
      </c>
    </row>
    <row r="452" spans="1:11" s="162" customFormat="1" ht="19" customHeight="1">
      <c r="A452" s="163"/>
      <c r="B452" s="165"/>
      <c r="C452" s="143"/>
      <c r="D452" s="143"/>
      <c r="E452" s="196"/>
      <c r="F452" s="159"/>
      <c r="G452" s="166" t="str">
        <f>IFERROR($E452/VLOOKUP($F452,'Data Mercado'!$A$7:$I$300,2,FALSE),"")</f>
        <v/>
      </c>
      <c r="H452" s="166" t="str">
        <f>IFERROR($E452/VLOOKUP($F452,'Data Mercado'!$A$7:$I$300,3,FALSE),"")</f>
        <v/>
      </c>
      <c r="I452" s="166" t="str">
        <f>IFERROR($E452/VLOOKUP($F452,'Data Mercado'!$A$7:$I$300,4,FALSE),"")</f>
        <v/>
      </c>
      <c r="J452" s="166" t="str">
        <f>IFERROR($E452/VLOOKUP($F452,'Data Mercado'!$A$7:$I$300,5,FALSE),"")</f>
        <v/>
      </c>
      <c r="K452" s="166" t="str">
        <f>IFERROR($E452/VLOOKUP($F452,'Data Mercado'!$A$7:$I$300,6,FALSE),"")</f>
        <v/>
      </c>
    </row>
    <row r="453" spans="1:11" s="162" customFormat="1" ht="19" customHeight="1">
      <c r="A453" s="163"/>
      <c r="B453" s="165"/>
      <c r="C453" s="143"/>
      <c r="D453" s="143"/>
      <c r="E453" s="196"/>
      <c r="F453" s="159"/>
      <c r="G453" s="166" t="str">
        <f>IFERROR($E453/VLOOKUP($F453,'Data Mercado'!$A$7:$I$300,2,FALSE),"")</f>
        <v/>
      </c>
      <c r="H453" s="166" t="str">
        <f>IFERROR($E453/VLOOKUP($F453,'Data Mercado'!$A$7:$I$300,3,FALSE),"")</f>
        <v/>
      </c>
      <c r="I453" s="166" t="str">
        <f>IFERROR($E453/VLOOKUP($F453,'Data Mercado'!$A$7:$I$300,4,FALSE),"")</f>
        <v/>
      </c>
      <c r="J453" s="166" t="str">
        <f>IFERROR($E453/VLOOKUP($F453,'Data Mercado'!$A$7:$I$300,5,FALSE),"")</f>
        <v/>
      </c>
      <c r="K453" s="166" t="str">
        <f>IFERROR($E453/VLOOKUP($F453,'Data Mercado'!$A$7:$I$300,6,FALSE),"")</f>
        <v/>
      </c>
    </row>
    <row r="454" spans="1:11" s="162" customFormat="1" ht="19" customHeight="1">
      <c r="A454" s="163"/>
      <c r="B454" s="165"/>
      <c r="C454" s="143"/>
      <c r="D454" s="143"/>
      <c r="E454" s="196"/>
      <c r="F454" s="159"/>
      <c r="G454" s="166" t="str">
        <f>IFERROR($E454/VLOOKUP($F454,'Data Mercado'!$A$7:$I$300,2,FALSE),"")</f>
        <v/>
      </c>
      <c r="H454" s="166" t="str">
        <f>IFERROR($E454/VLOOKUP($F454,'Data Mercado'!$A$7:$I$300,3,FALSE),"")</f>
        <v/>
      </c>
      <c r="I454" s="166" t="str">
        <f>IFERROR($E454/VLOOKUP($F454,'Data Mercado'!$A$7:$I$300,4,FALSE),"")</f>
        <v/>
      </c>
      <c r="J454" s="166" t="str">
        <f>IFERROR($E454/VLOOKUP($F454,'Data Mercado'!$A$7:$I$300,5,FALSE),"")</f>
        <v/>
      </c>
      <c r="K454" s="166" t="str">
        <f>IFERROR($E454/VLOOKUP($F454,'Data Mercado'!$A$7:$I$300,6,FALSE),"")</f>
        <v/>
      </c>
    </row>
    <row r="455" spans="1:11" s="162" customFormat="1" ht="19" customHeight="1">
      <c r="A455" s="163"/>
      <c r="B455" s="165"/>
      <c r="C455" s="143"/>
      <c r="D455" s="143"/>
      <c r="E455" s="196"/>
      <c r="F455" s="159"/>
      <c r="G455" s="166" t="str">
        <f>IFERROR($E455/VLOOKUP($F455,'Data Mercado'!$A$7:$I$300,2,FALSE),"")</f>
        <v/>
      </c>
      <c r="H455" s="166" t="str">
        <f>IFERROR($E455/VLOOKUP($F455,'Data Mercado'!$A$7:$I$300,3,FALSE),"")</f>
        <v/>
      </c>
      <c r="I455" s="166" t="str">
        <f>IFERROR($E455/VLOOKUP($F455,'Data Mercado'!$A$7:$I$300,4,FALSE),"")</f>
        <v/>
      </c>
      <c r="J455" s="166" t="str">
        <f>IFERROR($E455/VLOOKUP($F455,'Data Mercado'!$A$7:$I$300,5,FALSE),"")</f>
        <v/>
      </c>
      <c r="K455" s="166" t="str">
        <f>IFERROR($E455/VLOOKUP($F455,'Data Mercado'!$A$7:$I$300,6,FALSE),"")</f>
        <v/>
      </c>
    </row>
    <row r="456" spans="1:11" s="162" customFormat="1" ht="19" customHeight="1">
      <c r="A456" s="163"/>
      <c r="B456" s="165"/>
      <c r="C456" s="143"/>
      <c r="D456" s="143"/>
      <c r="E456" s="196"/>
      <c r="F456" s="159"/>
      <c r="G456" s="166" t="str">
        <f>IFERROR($E456/VLOOKUP($F456,'Data Mercado'!$A$7:$I$300,2,FALSE),"")</f>
        <v/>
      </c>
      <c r="H456" s="166" t="str">
        <f>IFERROR($E456/VLOOKUP($F456,'Data Mercado'!$A$7:$I$300,3,FALSE),"")</f>
        <v/>
      </c>
      <c r="I456" s="166" t="str">
        <f>IFERROR($E456/VLOOKUP($F456,'Data Mercado'!$A$7:$I$300,4,FALSE),"")</f>
        <v/>
      </c>
      <c r="J456" s="166" t="str">
        <f>IFERROR($E456/VLOOKUP($F456,'Data Mercado'!$A$7:$I$300,5,FALSE),"")</f>
        <v/>
      </c>
      <c r="K456" s="166" t="str">
        <f>IFERROR($E456/VLOOKUP($F456,'Data Mercado'!$A$7:$I$300,6,FALSE),"")</f>
        <v/>
      </c>
    </row>
    <row r="457" spans="1:11" s="162" customFormat="1" ht="19" customHeight="1">
      <c r="A457" s="163"/>
      <c r="B457" s="165"/>
      <c r="C457" s="143"/>
      <c r="D457" s="143"/>
      <c r="E457" s="196"/>
      <c r="F457" s="159"/>
      <c r="G457" s="166" t="str">
        <f>IFERROR($E457/VLOOKUP($F457,'Data Mercado'!$A$7:$I$300,2,FALSE),"")</f>
        <v/>
      </c>
      <c r="H457" s="166" t="str">
        <f>IFERROR($E457/VLOOKUP($F457,'Data Mercado'!$A$7:$I$300,3,FALSE),"")</f>
        <v/>
      </c>
      <c r="I457" s="166" t="str">
        <f>IFERROR($E457/VLOOKUP($F457,'Data Mercado'!$A$7:$I$300,4,FALSE),"")</f>
        <v/>
      </c>
      <c r="J457" s="166" t="str">
        <f>IFERROR($E457/VLOOKUP($F457,'Data Mercado'!$A$7:$I$300,5,FALSE),"")</f>
        <v/>
      </c>
      <c r="K457" s="166" t="str">
        <f>IFERROR($E457/VLOOKUP($F457,'Data Mercado'!$A$7:$I$300,6,FALSE),"")</f>
        <v/>
      </c>
    </row>
    <row r="458" spans="1:11" s="162" customFormat="1" ht="19" customHeight="1">
      <c r="A458" s="163"/>
      <c r="B458" s="165"/>
      <c r="C458" s="143"/>
      <c r="D458" s="143"/>
      <c r="E458" s="196"/>
      <c r="F458" s="159"/>
      <c r="G458" s="166" t="str">
        <f>IFERROR($E458/VLOOKUP($F458,'Data Mercado'!$A$7:$I$300,2,FALSE),"")</f>
        <v/>
      </c>
      <c r="H458" s="166" t="str">
        <f>IFERROR($E458/VLOOKUP($F458,'Data Mercado'!$A$7:$I$300,3,FALSE),"")</f>
        <v/>
      </c>
      <c r="I458" s="166" t="str">
        <f>IFERROR($E458/VLOOKUP($F458,'Data Mercado'!$A$7:$I$300,4,FALSE),"")</f>
        <v/>
      </c>
      <c r="J458" s="166" t="str">
        <f>IFERROR($E458/VLOOKUP($F458,'Data Mercado'!$A$7:$I$300,5,FALSE),"")</f>
        <v/>
      </c>
      <c r="K458" s="166" t="str">
        <f>IFERROR($E458/VLOOKUP($F458,'Data Mercado'!$A$7:$I$300,6,FALSE),"")</f>
        <v/>
      </c>
    </row>
    <row r="459" spans="1:11" s="162" customFormat="1" ht="19" customHeight="1">
      <c r="A459" s="163"/>
      <c r="B459" s="165"/>
      <c r="C459" s="143"/>
      <c r="D459" s="143"/>
      <c r="E459" s="196"/>
      <c r="F459" s="159"/>
      <c r="G459" s="166" t="str">
        <f>IFERROR($E459/VLOOKUP($F459,'Data Mercado'!$A$7:$I$300,2,FALSE),"")</f>
        <v/>
      </c>
      <c r="H459" s="166" t="str">
        <f>IFERROR($E459/VLOOKUP($F459,'Data Mercado'!$A$7:$I$300,3,FALSE),"")</f>
        <v/>
      </c>
      <c r="I459" s="166" t="str">
        <f>IFERROR($E459/VLOOKUP($F459,'Data Mercado'!$A$7:$I$300,4,FALSE),"")</f>
        <v/>
      </c>
      <c r="J459" s="166" t="str">
        <f>IFERROR($E459/VLOOKUP($F459,'Data Mercado'!$A$7:$I$300,5,FALSE),"")</f>
        <v/>
      </c>
      <c r="K459" s="166" t="str">
        <f>IFERROR($E459/VLOOKUP($F459,'Data Mercado'!$A$7:$I$300,6,FALSE),"")</f>
        <v/>
      </c>
    </row>
    <row r="460" spans="1:11" s="162" customFormat="1" ht="19" customHeight="1">
      <c r="A460" s="163"/>
      <c r="B460" s="165"/>
      <c r="C460" s="143"/>
      <c r="D460" s="143"/>
      <c r="E460" s="196"/>
      <c r="F460" s="159"/>
      <c r="G460" s="166" t="str">
        <f>IFERROR($E460/VLOOKUP($F460,'Data Mercado'!$A$7:$I$300,2,FALSE),"")</f>
        <v/>
      </c>
      <c r="H460" s="166" t="str">
        <f>IFERROR($E460/VLOOKUP($F460,'Data Mercado'!$A$7:$I$300,3,FALSE),"")</f>
        <v/>
      </c>
      <c r="I460" s="166" t="str">
        <f>IFERROR($E460/VLOOKUP($F460,'Data Mercado'!$A$7:$I$300,4,FALSE),"")</f>
        <v/>
      </c>
      <c r="J460" s="166" t="str">
        <f>IFERROR($E460/VLOOKUP($F460,'Data Mercado'!$A$7:$I$300,5,FALSE),"")</f>
        <v/>
      </c>
      <c r="K460" s="166" t="str">
        <f>IFERROR($E460/VLOOKUP($F460,'Data Mercado'!$A$7:$I$300,6,FALSE),"")</f>
        <v/>
      </c>
    </row>
    <row r="461" spans="1:11" s="162" customFormat="1" ht="19" customHeight="1">
      <c r="A461" s="163"/>
      <c r="B461" s="165"/>
      <c r="C461" s="143"/>
      <c r="D461" s="143"/>
      <c r="E461" s="196"/>
      <c r="F461" s="159"/>
      <c r="G461" s="166" t="str">
        <f>IFERROR($E461/VLOOKUP($F461,'Data Mercado'!$A$7:$I$300,2,FALSE),"")</f>
        <v/>
      </c>
      <c r="H461" s="166" t="str">
        <f>IFERROR($E461/VLOOKUP($F461,'Data Mercado'!$A$7:$I$300,3,FALSE),"")</f>
        <v/>
      </c>
      <c r="I461" s="166" t="str">
        <f>IFERROR($E461/VLOOKUP($F461,'Data Mercado'!$A$7:$I$300,4,FALSE),"")</f>
        <v/>
      </c>
      <c r="J461" s="166" t="str">
        <f>IFERROR($E461/VLOOKUP($F461,'Data Mercado'!$A$7:$I$300,5,FALSE),"")</f>
        <v/>
      </c>
      <c r="K461" s="166" t="str">
        <f>IFERROR($E461/VLOOKUP($F461,'Data Mercado'!$A$7:$I$300,6,FALSE),"")</f>
        <v/>
      </c>
    </row>
    <row r="462" spans="1:11" s="162" customFormat="1" ht="19" customHeight="1">
      <c r="A462" s="163"/>
      <c r="B462" s="165"/>
      <c r="C462" s="143"/>
      <c r="D462" s="143"/>
      <c r="E462" s="196"/>
      <c r="F462" s="159"/>
      <c r="G462" s="166" t="str">
        <f>IFERROR($E462/VLOOKUP($F462,'Data Mercado'!$A$7:$I$300,2,FALSE),"")</f>
        <v/>
      </c>
      <c r="H462" s="166" t="str">
        <f>IFERROR($E462/VLOOKUP($F462,'Data Mercado'!$A$7:$I$300,3,FALSE),"")</f>
        <v/>
      </c>
      <c r="I462" s="166" t="str">
        <f>IFERROR($E462/VLOOKUP($F462,'Data Mercado'!$A$7:$I$300,4,FALSE),"")</f>
        <v/>
      </c>
      <c r="J462" s="166" t="str">
        <f>IFERROR($E462/VLOOKUP($F462,'Data Mercado'!$A$7:$I$300,5,FALSE),"")</f>
        <v/>
      </c>
      <c r="K462" s="166" t="str">
        <f>IFERROR($E462/VLOOKUP($F462,'Data Mercado'!$A$7:$I$300,6,FALSE),"")</f>
        <v/>
      </c>
    </row>
    <row r="463" spans="1:11" s="162" customFormat="1" ht="19" customHeight="1">
      <c r="A463" s="163"/>
      <c r="B463" s="165"/>
      <c r="C463" s="143"/>
      <c r="D463" s="143"/>
      <c r="E463" s="196"/>
      <c r="F463" s="159"/>
      <c r="G463" s="166" t="str">
        <f>IFERROR($E463/VLOOKUP($F463,'Data Mercado'!$A$7:$I$300,2,FALSE),"")</f>
        <v/>
      </c>
      <c r="H463" s="166" t="str">
        <f>IFERROR($E463/VLOOKUP($F463,'Data Mercado'!$A$7:$I$300,3,FALSE),"")</f>
        <v/>
      </c>
      <c r="I463" s="166" t="str">
        <f>IFERROR($E463/VLOOKUP($F463,'Data Mercado'!$A$7:$I$300,4,FALSE),"")</f>
        <v/>
      </c>
      <c r="J463" s="166" t="str">
        <f>IFERROR($E463/VLOOKUP($F463,'Data Mercado'!$A$7:$I$300,5,FALSE),"")</f>
        <v/>
      </c>
      <c r="K463" s="166" t="str">
        <f>IFERROR($E463/VLOOKUP($F463,'Data Mercado'!$A$7:$I$300,6,FALSE),"")</f>
        <v/>
      </c>
    </row>
    <row r="464" spans="1:11" s="162" customFormat="1" ht="19" customHeight="1">
      <c r="A464" s="163"/>
      <c r="B464" s="165"/>
      <c r="C464" s="143"/>
      <c r="D464" s="143"/>
      <c r="E464" s="196"/>
      <c r="F464" s="159"/>
      <c r="G464" s="166" t="str">
        <f>IFERROR($E464/VLOOKUP($F464,'Data Mercado'!$A$7:$I$300,2,FALSE),"")</f>
        <v/>
      </c>
      <c r="H464" s="166" t="str">
        <f>IFERROR($E464/VLOOKUP($F464,'Data Mercado'!$A$7:$I$300,3,FALSE),"")</f>
        <v/>
      </c>
      <c r="I464" s="166" t="str">
        <f>IFERROR($E464/VLOOKUP($F464,'Data Mercado'!$A$7:$I$300,4,FALSE),"")</f>
        <v/>
      </c>
      <c r="J464" s="166" t="str">
        <f>IFERROR($E464/VLOOKUP($F464,'Data Mercado'!$A$7:$I$300,5,FALSE),"")</f>
        <v/>
      </c>
      <c r="K464" s="166" t="str">
        <f>IFERROR($E464/VLOOKUP($F464,'Data Mercado'!$A$7:$I$300,6,FALSE),"")</f>
        <v/>
      </c>
    </row>
    <row r="465" spans="1:11" s="162" customFormat="1" ht="19" customHeight="1">
      <c r="A465" s="163"/>
      <c r="B465" s="165"/>
      <c r="C465" s="143"/>
      <c r="D465" s="143"/>
      <c r="E465" s="196"/>
      <c r="F465" s="159"/>
      <c r="G465" s="166" t="str">
        <f>IFERROR($E465/VLOOKUP($F465,'Data Mercado'!$A$7:$I$300,2,FALSE),"")</f>
        <v/>
      </c>
      <c r="H465" s="166" t="str">
        <f>IFERROR($E465/VLOOKUP($F465,'Data Mercado'!$A$7:$I$300,3,FALSE),"")</f>
        <v/>
      </c>
      <c r="I465" s="166" t="str">
        <f>IFERROR($E465/VLOOKUP($F465,'Data Mercado'!$A$7:$I$300,4,FALSE),"")</f>
        <v/>
      </c>
      <c r="J465" s="166" t="str">
        <f>IFERROR($E465/VLOOKUP($F465,'Data Mercado'!$A$7:$I$300,5,FALSE),"")</f>
        <v/>
      </c>
      <c r="K465" s="166" t="str">
        <f>IFERROR($E465/VLOOKUP($F465,'Data Mercado'!$A$7:$I$300,6,FALSE),"")</f>
        <v/>
      </c>
    </row>
    <row r="466" spans="1:11" s="162" customFormat="1" ht="19" customHeight="1">
      <c r="A466" s="163"/>
      <c r="B466" s="165"/>
      <c r="C466" s="143"/>
      <c r="D466" s="143"/>
      <c r="E466" s="196"/>
      <c r="F466" s="159"/>
      <c r="G466" s="166" t="str">
        <f>IFERROR($E466/VLOOKUP($F466,'Data Mercado'!$A$7:$I$300,2,FALSE),"")</f>
        <v/>
      </c>
      <c r="H466" s="166" t="str">
        <f>IFERROR($E466/VLOOKUP($F466,'Data Mercado'!$A$7:$I$300,3,FALSE),"")</f>
        <v/>
      </c>
      <c r="I466" s="166" t="str">
        <f>IFERROR($E466/VLOOKUP($F466,'Data Mercado'!$A$7:$I$300,4,FALSE),"")</f>
        <v/>
      </c>
      <c r="J466" s="166" t="str">
        <f>IFERROR($E466/VLOOKUP($F466,'Data Mercado'!$A$7:$I$300,5,FALSE),"")</f>
        <v/>
      </c>
      <c r="K466" s="166" t="str">
        <f>IFERROR($E466/VLOOKUP($F466,'Data Mercado'!$A$7:$I$300,6,FALSE),"")</f>
        <v/>
      </c>
    </row>
    <row r="467" spans="1:11" s="162" customFormat="1" ht="19" customHeight="1">
      <c r="A467" s="163"/>
      <c r="B467" s="165"/>
      <c r="C467" s="143"/>
      <c r="D467" s="143"/>
      <c r="E467" s="196"/>
      <c r="F467" s="159"/>
      <c r="G467" s="166" t="str">
        <f>IFERROR($E467/VLOOKUP($F467,'Data Mercado'!$A$7:$I$300,2,FALSE),"")</f>
        <v/>
      </c>
      <c r="H467" s="166" t="str">
        <f>IFERROR($E467/VLOOKUP($F467,'Data Mercado'!$A$7:$I$300,3,FALSE),"")</f>
        <v/>
      </c>
      <c r="I467" s="166" t="str">
        <f>IFERROR($E467/VLOOKUP($F467,'Data Mercado'!$A$7:$I$300,4,FALSE),"")</f>
        <v/>
      </c>
      <c r="J467" s="166" t="str">
        <f>IFERROR($E467/VLOOKUP($F467,'Data Mercado'!$A$7:$I$300,5,FALSE),"")</f>
        <v/>
      </c>
      <c r="K467" s="166" t="str">
        <f>IFERROR($E467/VLOOKUP($F467,'Data Mercado'!$A$7:$I$300,6,FALSE),"")</f>
        <v/>
      </c>
    </row>
    <row r="468" spans="1:11" s="162" customFormat="1" ht="19" customHeight="1">
      <c r="A468" s="163"/>
      <c r="B468" s="165"/>
      <c r="C468" s="143"/>
      <c r="D468" s="143"/>
      <c r="E468" s="196"/>
      <c r="F468" s="159"/>
      <c r="G468" s="166" t="str">
        <f>IFERROR($E468/VLOOKUP($F468,'Data Mercado'!$A$7:$I$300,2,FALSE),"")</f>
        <v/>
      </c>
      <c r="H468" s="166" t="str">
        <f>IFERROR($E468/VLOOKUP($F468,'Data Mercado'!$A$7:$I$300,3,FALSE),"")</f>
        <v/>
      </c>
      <c r="I468" s="166" t="str">
        <f>IFERROR($E468/VLOOKUP($F468,'Data Mercado'!$A$7:$I$300,4,FALSE),"")</f>
        <v/>
      </c>
      <c r="J468" s="166" t="str">
        <f>IFERROR($E468/VLOOKUP($F468,'Data Mercado'!$A$7:$I$300,5,FALSE),"")</f>
        <v/>
      </c>
      <c r="K468" s="166" t="str">
        <f>IFERROR($E468/VLOOKUP($F468,'Data Mercado'!$A$7:$I$300,6,FALSE),"")</f>
        <v/>
      </c>
    </row>
    <row r="469" spans="1:11" s="162" customFormat="1" ht="19" customHeight="1">
      <c r="A469" s="163"/>
      <c r="B469" s="165"/>
      <c r="C469" s="143"/>
      <c r="D469" s="143"/>
      <c r="E469" s="196"/>
      <c r="F469" s="159"/>
      <c r="G469" s="166" t="str">
        <f>IFERROR($E469/VLOOKUP($F469,'Data Mercado'!$A$7:$I$300,2,FALSE),"")</f>
        <v/>
      </c>
      <c r="H469" s="166" t="str">
        <f>IFERROR($E469/VLOOKUP($F469,'Data Mercado'!$A$7:$I$300,3,FALSE),"")</f>
        <v/>
      </c>
      <c r="I469" s="166" t="str">
        <f>IFERROR($E469/VLOOKUP($F469,'Data Mercado'!$A$7:$I$300,4,FALSE),"")</f>
        <v/>
      </c>
      <c r="J469" s="166" t="str">
        <f>IFERROR($E469/VLOOKUP($F469,'Data Mercado'!$A$7:$I$300,5,FALSE),"")</f>
        <v/>
      </c>
      <c r="K469" s="166" t="str">
        <f>IFERROR($E469/VLOOKUP($F469,'Data Mercado'!$A$7:$I$300,6,FALSE),"")</f>
        <v/>
      </c>
    </row>
    <row r="470" spans="1:11" s="162" customFormat="1" ht="19" customHeight="1">
      <c r="A470" s="163"/>
      <c r="B470" s="165"/>
      <c r="C470" s="143"/>
      <c r="D470" s="143"/>
      <c r="E470" s="196"/>
      <c r="F470" s="159"/>
      <c r="G470" s="166" t="str">
        <f>IFERROR($E470/VLOOKUP($F470,'Data Mercado'!$A$7:$I$300,2,FALSE),"")</f>
        <v/>
      </c>
      <c r="H470" s="166" t="str">
        <f>IFERROR($E470/VLOOKUP($F470,'Data Mercado'!$A$7:$I$300,3,FALSE),"")</f>
        <v/>
      </c>
      <c r="I470" s="166" t="str">
        <f>IFERROR($E470/VLOOKUP($F470,'Data Mercado'!$A$7:$I$300,4,FALSE),"")</f>
        <v/>
      </c>
      <c r="J470" s="166" t="str">
        <f>IFERROR($E470/VLOOKUP($F470,'Data Mercado'!$A$7:$I$300,5,FALSE),"")</f>
        <v/>
      </c>
      <c r="K470" s="166" t="str">
        <f>IFERROR($E470/VLOOKUP($F470,'Data Mercado'!$A$7:$I$300,6,FALSE),"")</f>
        <v/>
      </c>
    </row>
    <row r="471" spans="1:11" s="162" customFormat="1" ht="19" customHeight="1">
      <c r="A471" s="163"/>
      <c r="B471" s="165"/>
      <c r="C471" s="143"/>
      <c r="D471" s="143"/>
      <c r="E471" s="196"/>
      <c r="F471" s="159"/>
      <c r="G471" s="166" t="str">
        <f>IFERROR($E471/VLOOKUP($F471,'Data Mercado'!$A$7:$I$300,2,FALSE),"")</f>
        <v/>
      </c>
      <c r="H471" s="166" t="str">
        <f>IFERROR($E471/VLOOKUP($F471,'Data Mercado'!$A$7:$I$300,3,FALSE),"")</f>
        <v/>
      </c>
      <c r="I471" s="166" t="str">
        <f>IFERROR($E471/VLOOKUP($F471,'Data Mercado'!$A$7:$I$300,4,FALSE),"")</f>
        <v/>
      </c>
      <c r="J471" s="166" t="str">
        <f>IFERROR($E471/VLOOKUP($F471,'Data Mercado'!$A$7:$I$300,5,FALSE),"")</f>
        <v/>
      </c>
      <c r="K471" s="166" t="str">
        <f>IFERROR($E471/VLOOKUP($F471,'Data Mercado'!$A$7:$I$300,6,FALSE),"")</f>
        <v/>
      </c>
    </row>
    <row r="472" spans="1:11" s="162" customFormat="1" ht="19" customHeight="1">
      <c r="A472" s="163"/>
      <c r="B472" s="165"/>
      <c r="C472" s="143"/>
      <c r="D472" s="143"/>
      <c r="E472" s="196"/>
      <c r="F472" s="159"/>
      <c r="G472" s="166" t="str">
        <f>IFERROR($E472/VLOOKUP($F472,'Data Mercado'!$A$7:$I$300,2,FALSE),"")</f>
        <v/>
      </c>
      <c r="H472" s="166" t="str">
        <f>IFERROR($E472/VLOOKUP($F472,'Data Mercado'!$A$7:$I$300,3,FALSE),"")</f>
        <v/>
      </c>
      <c r="I472" s="166" t="str">
        <f>IFERROR($E472/VLOOKUP($F472,'Data Mercado'!$A$7:$I$300,4,FALSE),"")</f>
        <v/>
      </c>
      <c r="J472" s="166" t="str">
        <f>IFERROR($E472/VLOOKUP($F472,'Data Mercado'!$A$7:$I$300,5,FALSE),"")</f>
        <v/>
      </c>
      <c r="K472" s="166" t="str">
        <f>IFERROR($E472/VLOOKUP($F472,'Data Mercado'!$A$7:$I$300,6,FALSE),"")</f>
        <v/>
      </c>
    </row>
    <row r="473" spans="1:11" s="162" customFormat="1" ht="19" customHeight="1">
      <c r="A473" s="163"/>
      <c r="B473" s="165"/>
      <c r="C473" s="143"/>
      <c r="D473" s="143"/>
      <c r="E473" s="196"/>
      <c r="F473" s="159"/>
      <c r="G473" s="166" t="str">
        <f>IFERROR($E473/VLOOKUP($F473,'Data Mercado'!$A$7:$I$300,2,FALSE),"")</f>
        <v/>
      </c>
      <c r="H473" s="166" t="str">
        <f>IFERROR($E473/VLOOKUP($F473,'Data Mercado'!$A$7:$I$300,3,FALSE),"")</f>
        <v/>
      </c>
      <c r="I473" s="166" t="str">
        <f>IFERROR($E473/VLOOKUP($F473,'Data Mercado'!$A$7:$I$300,4,FALSE),"")</f>
        <v/>
      </c>
      <c r="J473" s="166" t="str">
        <f>IFERROR($E473/VLOOKUP($F473,'Data Mercado'!$A$7:$I$300,5,FALSE),"")</f>
        <v/>
      </c>
      <c r="K473" s="166" t="str">
        <f>IFERROR($E473/VLOOKUP($F473,'Data Mercado'!$A$7:$I$300,6,FALSE),"")</f>
        <v/>
      </c>
    </row>
    <row r="474" spans="1:11" s="162" customFormat="1" ht="19" customHeight="1">
      <c r="A474" s="163"/>
      <c r="B474" s="165"/>
      <c r="C474" s="143"/>
      <c r="D474" s="143"/>
      <c r="E474" s="196"/>
      <c r="F474" s="159"/>
      <c r="G474" s="166" t="str">
        <f>IFERROR($E474/VLOOKUP($F474,'Data Mercado'!$A$7:$I$300,2,FALSE),"")</f>
        <v/>
      </c>
      <c r="H474" s="166" t="str">
        <f>IFERROR($E474/VLOOKUP($F474,'Data Mercado'!$A$7:$I$300,3,FALSE),"")</f>
        <v/>
      </c>
      <c r="I474" s="166" t="str">
        <f>IFERROR($E474/VLOOKUP($F474,'Data Mercado'!$A$7:$I$300,4,FALSE),"")</f>
        <v/>
      </c>
      <c r="J474" s="166" t="str">
        <f>IFERROR($E474/VLOOKUP($F474,'Data Mercado'!$A$7:$I$300,5,FALSE),"")</f>
        <v/>
      </c>
      <c r="K474" s="166" t="str">
        <f>IFERROR($E474/VLOOKUP($F474,'Data Mercado'!$A$7:$I$300,6,FALSE),"")</f>
        <v/>
      </c>
    </row>
    <row r="475" spans="1:11" s="162" customFormat="1" ht="19" customHeight="1">
      <c r="A475" s="163"/>
      <c r="B475" s="165"/>
      <c r="C475" s="143"/>
      <c r="D475" s="143"/>
      <c r="E475" s="196"/>
      <c r="F475" s="159"/>
      <c r="G475" s="166" t="str">
        <f>IFERROR($E475/VLOOKUP($F475,'Data Mercado'!$A$7:$I$300,2,FALSE),"")</f>
        <v/>
      </c>
      <c r="H475" s="166" t="str">
        <f>IFERROR($E475/VLOOKUP($F475,'Data Mercado'!$A$7:$I$300,3,FALSE),"")</f>
        <v/>
      </c>
      <c r="I475" s="166" t="str">
        <f>IFERROR($E475/VLOOKUP($F475,'Data Mercado'!$A$7:$I$300,4,FALSE),"")</f>
        <v/>
      </c>
      <c r="J475" s="166" t="str">
        <f>IFERROR($E475/VLOOKUP($F475,'Data Mercado'!$A$7:$I$300,5,FALSE),"")</f>
        <v/>
      </c>
      <c r="K475" s="166" t="str">
        <f>IFERROR($E475/VLOOKUP($F475,'Data Mercado'!$A$7:$I$300,6,FALSE),"")</f>
        <v/>
      </c>
    </row>
    <row r="476" spans="1:11" s="162" customFormat="1" ht="19" customHeight="1">
      <c r="A476" s="163"/>
      <c r="B476" s="165"/>
      <c r="C476" s="143"/>
      <c r="D476" s="143"/>
      <c r="E476" s="196"/>
      <c r="F476" s="159"/>
      <c r="G476" s="166" t="str">
        <f>IFERROR($E476/VLOOKUP($F476,'Data Mercado'!$A$7:$I$300,2,FALSE),"")</f>
        <v/>
      </c>
      <c r="H476" s="166" t="str">
        <f>IFERROR($E476/VLOOKUP($F476,'Data Mercado'!$A$7:$I$300,3,FALSE),"")</f>
        <v/>
      </c>
      <c r="I476" s="166" t="str">
        <f>IFERROR($E476/VLOOKUP($F476,'Data Mercado'!$A$7:$I$300,4,FALSE),"")</f>
        <v/>
      </c>
      <c r="J476" s="166" t="str">
        <f>IFERROR($E476/VLOOKUP($F476,'Data Mercado'!$A$7:$I$300,5,FALSE),"")</f>
        <v/>
      </c>
      <c r="K476" s="166" t="str">
        <f>IFERROR($E476/VLOOKUP($F476,'Data Mercado'!$A$7:$I$300,6,FALSE),"")</f>
        <v/>
      </c>
    </row>
    <row r="477" spans="1:11" s="162" customFormat="1" ht="19" customHeight="1">
      <c r="A477" s="163"/>
      <c r="B477" s="165"/>
      <c r="C477" s="143"/>
      <c r="D477" s="143"/>
      <c r="E477" s="196"/>
      <c r="F477" s="159"/>
      <c r="G477" s="166" t="str">
        <f>IFERROR($E477/VLOOKUP($F477,'Data Mercado'!$A$7:$I$300,2,FALSE),"")</f>
        <v/>
      </c>
      <c r="H477" s="166" t="str">
        <f>IFERROR($E477/VLOOKUP($F477,'Data Mercado'!$A$7:$I$300,3,FALSE),"")</f>
        <v/>
      </c>
      <c r="I477" s="166" t="str">
        <f>IFERROR($E477/VLOOKUP($F477,'Data Mercado'!$A$7:$I$300,4,FALSE),"")</f>
        <v/>
      </c>
      <c r="J477" s="166" t="str">
        <f>IFERROR($E477/VLOOKUP($F477,'Data Mercado'!$A$7:$I$300,5,FALSE),"")</f>
        <v/>
      </c>
      <c r="K477" s="166" t="str">
        <f>IFERROR($E477/VLOOKUP($F477,'Data Mercado'!$A$7:$I$300,6,FALSE),"")</f>
        <v/>
      </c>
    </row>
    <row r="478" spans="1:11" s="162" customFormat="1" ht="19" customHeight="1">
      <c r="A478" s="163"/>
      <c r="B478" s="165"/>
      <c r="C478" s="143"/>
      <c r="D478" s="143"/>
      <c r="E478" s="196"/>
      <c r="F478" s="159"/>
      <c r="G478" s="166" t="str">
        <f>IFERROR($E478/VLOOKUP($F478,'Data Mercado'!$A$7:$I$300,2,FALSE),"")</f>
        <v/>
      </c>
      <c r="H478" s="166" t="str">
        <f>IFERROR($E478/VLOOKUP($F478,'Data Mercado'!$A$7:$I$300,3,FALSE),"")</f>
        <v/>
      </c>
      <c r="I478" s="166" t="str">
        <f>IFERROR($E478/VLOOKUP($F478,'Data Mercado'!$A$7:$I$300,4,FALSE),"")</f>
        <v/>
      </c>
      <c r="J478" s="166" t="str">
        <f>IFERROR($E478/VLOOKUP($F478,'Data Mercado'!$A$7:$I$300,5,FALSE),"")</f>
        <v/>
      </c>
      <c r="K478" s="166" t="str">
        <f>IFERROR($E478/VLOOKUP($F478,'Data Mercado'!$A$7:$I$300,6,FALSE),"")</f>
        <v/>
      </c>
    </row>
    <row r="479" spans="1:11" s="162" customFormat="1" ht="19" customHeight="1">
      <c r="A479" s="163"/>
      <c r="B479" s="165"/>
      <c r="C479" s="143"/>
      <c r="D479" s="143"/>
      <c r="E479" s="196"/>
      <c r="F479" s="159"/>
      <c r="G479" s="166" t="str">
        <f>IFERROR($E479/VLOOKUP($F479,'Data Mercado'!$A$7:$I$300,2,FALSE),"")</f>
        <v/>
      </c>
      <c r="H479" s="166" t="str">
        <f>IFERROR($E479/VLOOKUP($F479,'Data Mercado'!$A$7:$I$300,3,FALSE),"")</f>
        <v/>
      </c>
      <c r="I479" s="166" t="str">
        <f>IFERROR($E479/VLOOKUP($F479,'Data Mercado'!$A$7:$I$300,4,FALSE),"")</f>
        <v/>
      </c>
      <c r="J479" s="166" t="str">
        <f>IFERROR($E479/VLOOKUP($F479,'Data Mercado'!$A$7:$I$300,5,FALSE),"")</f>
        <v/>
      </c>
      <c r="K479" s="166" t="str">
        <f>IFERROR($E479/VLOOKUP($F479,'Data Mercado'!$A$7:$I$300,6,FALSE),"")</f>
        <v/>
      </c>
    </row>
    <row r="480" spans="1:11" s="162" customFormat="1" ht="19" customHeight="1">
      <c r="A480" s="163"/>
      <c r="B480" s="165"/>
      <c r="C480" s="143"/>
      <c r="D480" s="143"/>
      <c r="E480" s="196"/>
      <c r="F480" s="159"/>
      <c r="G480" s="166" t="str">
        <f>IFERROR($E480/VLOOKUP($F480,'Data Mercado'!$A$7:$I$300,2,FALSE),"")</f>
        <v/>
      </c>
      <c r="H480" s="166" t="str">
        <f>IFERROR($E480/VLOOKUP($F480,'Data Mercado'!$A$7:$I$300,3,FALSE),"")</f>
        <v/>
      </c>
      <c r="I480" s="166" t="str">
        <f>IFERROR($E480/VLOOKUP($F480,'Data Mercado'!$A$7:$I$300,4,FALSE),"")</f>
        <v/>
      </c>
      <c r="J480" s="166" t="str">
        <f>IFERROR($E480/VLOOKUP($F480,'Data Mercado'!$A$7:$I$300,5,FALSE),"")</f>
        <v/>
      </c>
      <c r="K480" s="166" t="str">
        <f>IFERROR($E480/VLOOKUP($F480,'Data Mercado'!$A$7:$I$300,6,FALSE),"")</f>
        <v/>
      </c>
    </row>
    <row r="481" spans="1:11" s="162" customFormat="1" ht="19" customHeight="1">
      <c r="A481" s="163"/>
      <c r="B481" s="165"/>
      <c r="C481" s="143"/>
      <c r="D481" s="143"/>
      <c r="E481" s="196"/>
      <c r="F481" s="159"/>
      <c r="G481" s="166" t="str">
        <f>IFERROR($E481/VLOOKUP($F481,'Data Mercado'!$A$7:$I$300,2,FALSE),"")</f>
        <v/>
      </c>
      <c r="H481" s="166" t="str">
        <f>IFERROR($E481/VLOOKUP($F481,'Data Mercado'!$A$7:$I$300,3,FALSE),"")</f>
        <v/>
      </c>
      <c r="I481" s="166" t="str">
        <f>IFERROR($E481/VLOOKUP($F481,'Data Mercado'!$A$7:$I$300,4,FALSE),"")</f>
        <v/>
      </c>
      <c r="J481" s="166" t="str">
        <f>IFERROR($E481/VLOOKUP($F481,'Data Mercado'!$A$7:$I$300,5,FALSE),"")</f>
        <v/>
      </c>
      <c r="K481" s="166" t="str">
        <f>IFERROR($E481/VLOOKUP($F481,'Data Mercado'!$A$7:$I$300,6,FALSE),"")</f>
        <v/>
      </c>
    </row>
    <row r="482" spans="1:11" s="162" customFormat="1" ht="19" customHeight="1">
      <c r="A482" s="163"/>
      <c r="B482" s="165"/>
      <c r="C482" s="143"/>
      <c r="D482" s="143"/>
      <c r="E482" s="196"/>
      <c r="F482" s="159"/>
      <c r="G482" s="166" t="str">
        <f>IFERROR($E482/VLOOKUP($F482,'Data Mercado'!$A$7:$I$300,2,FALSE),"")</f>
        <v/>
      </c>
      <c r="H482" s="166" t="str">
        <f>IFERROR($E482/VLOOKUP($F482,'Data Mercado'!$A$7:$I$300,3,FALSE),"")</f>
        <v/>
      </c>
      <c r="I482" s="166" t="str">
        <f>IFERROR($E482/VLOOKUP($F482,'Data Mercado'!$A$7:$I$300,4,FALSE),"")</f>
        <v/>
      </c>
      <c r="J482" s="166" t="str">
        <f>IFERROR($E482/VLOOKUP($F482,'Data Mercado'!$A$7:$I$300,5,FALSE),"")</f>
        <v/>
      </c>
      <c r="K482" s="166" t="str">
        <f>IFERROR($E482/VLOOKUP($F482,'Data Mercado'!$A$7:$I$300,6,FALSE),"")</f>
        <v/>
      </c>
    </row>
    <row r="483" spans="1:11" s="162" customFormat="1" ht="19" customHeight="1">
      <c r="A483" s="163"/>
      <c r="B483" s="165"/>
      <c r="C483" s="143"/>
      <c r="D483" s="143"/>
      <c r="E483" s="196"/>
      <c r="F483" s="159"/>
      <c r="G483" s="166" t="str">
        <f>IFERROR($E483/VLOOKUP($F483,'Data Mercado'!$A$7:$I$300,2,FALSE),"")</f>
        <v/>
      </c>
      <c r="H483" s="166" t="str">
        <f>IFERROR($E483/VLOOKUP($F483,'Data Mercado'!$A$7:$I$300,3,FALSE),"")</f>
        <v/>
      </c>
      <c r="I483" s="166" t="str">
        <f>IFERROR($E483/VLOOKUP($F483,'Data Mercado'!$A$7:$I$300,4,FALSE),"")</f>
        <v/>
      </c>
      <c r="J483" s="166" t="str">
        <f>IFERROR($E483/VLOOKUP($F483,'Data Mercado'!$A$7:$I$300,5,FALSE),"")</f>
        <v/>
      </c>
      <c r="K483" s="166" t="str">
        <f>IFERROR($E483/VLOOKUP($F483,'Data Mercado'!$A$7:$I$300,6,FALSE),"")</f>
        <v/>
      </c>
    </row>
    <row r="484" spans="1:11" s="162" customFormat="1" ht="19" customHeight="1">
      <c r="A484" s="163"/>
      <c r="B484" s="165"/>
      <c r="C484" s="143"/>
      <c r="D484" s="143"/>
      <c r="E484" s="196"/>
      <c r="F484" s="159"/>
      <c r="G484" s="166" t="str">
        <f>IFERROR($E484/VLOOKUP($F484,'Data Mercado'!$A$7:$I$300,2,FALSE),"")</f>
        <v/>
      </c>
      <c r="H484" s="166" t="str">
        <f>IFERROR($E484/VLOOKUP($F484,'Data Mercado'!$A$7:$I$300,3,FALSE),"")</f>
        <v/>
      </c>
      <c r="I484" s="166" t="str">
        <f>IFERROR($E484/VLOOKUP($F484,'Data Mercado'!$A$7:$I$300,4,FALSE),"")</f>
        <v/>
      </c>
      <c r="J484" s="166" t="str">
        <f>IFERROR($E484/VLOOKUP($F484,'Data Mercado'!$A$7:$I$300,5,FALSE),"")</f>
        <v/>
      </c>
      <c r="K484" s="166" t="str">
        <f>IFERROR($E484/VLOOKUP($F484,'Data Mercado'!$A$7:$I$300,6,FALSE),"")</f>
        <v/>
      </c>
    </row>
    <row r="485" spans="1:11" s="162" customFormat="1" ht="19" customHeight="1">
      <c r="A485" s="163"/>
      <c r="B485" s="165"/>
      <c r="C485" s="143"/>
      <c r="D485" s="143"/>
      <c r="E485" s="196"/>
      <c r="F485" s="159"/>
      <c r="G485" s="166" t="str">
        <f>IFERROR($E485/VLOOKUP($F485,'Data Mercado'!$A$7:$I$300,2,FALSE),"")</f>
        <v/>
      </c>
      <c r="H485" s="166" t="str">
        <f>IFERROR($E485/VLOOKUP($F485,'Data Mercado'!$A$7:$I$300,3,FALSE),"")</f>
        <v/>
      </c>
      <c r="I485" s="166" t="str">
        <f>IFERROR($E485/VLOOKUP($F485,'Data Mercado'!$A$7:$I$300,4,FALSE),"")</f>
        <v/>
      </c>
      <c r="J485" s="166" t="str">
        <f>IFERROR($E485/VLOOKUP($F485,'Data Mercado'!$A$7:$I$300,5,FALSE),"")</f>
        <v/>
      </c>
      <c r="K485" s="166" t="str">
        <f>IFERROR($E485/VLOOKUP($F485,'Data Mercado'!$A$7:$I$300,6,FALSE),"")</f>
        <v/>
      </c>
    </row>
    <row r="486" spans="1:11" s="162" customFormat="1" ht="19" customHeight="1">
      <c r="A486" s="163"/>
      <c r="B486" s="165"/>
      <c r="C486" s="143"/>
      <c r="D486" s="143"/>
      <c r="E486" s="196"/>
      <c r="F486" s="159"/>
      <c r="G486" s="166" t="str">
        <f>IFERROR($E486/VLOOKUP($F486,'Data Mercado'!$A$7:$I$300,2,FALSE),"")</f>
        <v/>
      </c>
      <c r="H486" s="166" t="str">
        <f>IFERROR($E486/VLOOKUP($F486,'Data Mercado'!$A$7:$I$300,3,FALSE),"")</f>
        <v/>
      </c>
      <c r="I486" s="166" t="str">
        <f>IFERROR($E486/VLOOKUP($F486,'Data Mercado'!$A$7:$I$300,4,FALSE),"")</f>
        <v/>
      </c>
      <c r="J486" s="166" t="str">
        <f>IFERROR($E486/VLOOKUP($F486,'Data Mercado'!$A$7:$I$300,5,FALSE),"")</f>
        <v/>
      </c>
      <c r="K486" s="166" t="str">
        <f>IFERROR($E486/VLOOKUP($F486,'Data Mercado'!$A$7:$I$300,6,FALSE),"")</f>
        <v/>
      </c>
    </row>
    <row r="487" spans="1:11" s="162" customFormat="1" ht="19" customHeight="1">
      <c r="A487" s="163"/>
      <c r="B487" s="165"/>
      <c r="C487" s="143"/>
      <c r="D487" s="143"/>
      <c r="E487" s="196"/>
      <c r="F487" s="159"/>
      <c r="G487" s="166" t="str">
        <f>IFERROR($E487/VLOOKUP($F487,'Data Mercado'!$A$7:$I$300,2,FALSE),"")</f>
        <v/>
      </c>
      <c r="H487" s="166" t="str">
        <f>IFERROR($E487/VLOOKUP($F487,'Data Mercado'!$A$7:$I$300,3,FALSE),"")</f>
        <v/>
      </c>
      <c r="I487" s="166" t="str">
        <f>IFERROR($E487/VLOOKUP($F487,'Data Mercado'!$A$7:$I$300,4,FALSE),"")</f>
        <v/>
      </c>
      <c r="J487" s="166" t="str">
        <f>IFERROR($E487/VLOOKUP($F487,'Data Mercado'!$A$7:$I$300,5,FALSE),"")</f>
        <v/>
      </c>
      <c r="K487" s="166" t="str">
        <f>IFERROR($E487/VLOOKUP($F487,'Data Mercado'!$A$7:$I$300,6,FALSE),"")</f>
        <v/>
      </c>
    </row>
    <row r="488" spans="1:11" s="162" customFormat="1" ht="19" customHeight="1">
      <c r="A488" s="163"/>
      <c r="B488" s="165"/>
      <c r="C488" s="143"/>
      <c r="D488" s="143"/>
      <c r="E488" s="196"/>
      <c r="F488" s="159"/>
      <c r="G488" s="166" t="str">
        <f>IFERROR($E488/VLOOKUP($F488,'Data Mercado'!$A$7:$I$300,2,FALSE),"")</f>
        <v/>
      </c>
      <c r="H488" s="166" t="str">
        <f>IFERROR($E488/VLOOKUP($F488,'Data Mercado'!$A$7:$I$300,3,FALSE),"")</f>
        <v/>
      </c>
      <c r="I488" s="166" t="str">
        <f>IFERROR($E488/VLOOKUP($F488,'Data Mercado'!$A$7:$I$300,4,FALSE),"")</f>
        <v/>
      </c>
      <c r="J488" s="166" t="str">
        <f>IFERROR($E488/VLOOKUP($F488,'Data Mercado'!$A$7:$I$300,5,FALSE),"")</f>
        <v/>
      </c>
      <c r="K488" s="166" t="str">
        <f>IFERROR($E488/VLOOKUP($F488,'Data Mercado'!$A$7:$I$300,6,FALSE),"")</f>
        <v/>
      </c>
    </row>
    <row r="489" spans="1:11" s="162" customFormat="1" ht="19" customHeight="1">
      <c r="A489" s="163"/>
      <c r="B489" s="165"/>
      <c r="C489" s="143"/>
      <c r="D489" s="143"/>
      <c r="E489" s="196"/>
      <c r="F489" s="159"/>
      <c r="G489" s="166" t="str">
        <f>IFERROR($E489/VLOOKUP($F489,'Data Mercado'!$A$7:$I$300,2,FALSE),"")</f>
        <v/>
      </c>
      <c r="H489" s="166" t="str">
        <f>IFERROR($E489/VLOOKUP($F489,'Data Mercado'!$A$7:$I$300,3,FALSE),"")</f>
        <v/>
      </c>
      <c r="I489" s="166" t="str">
        <f>IFERROR($E489/VLOOKUP($F489,'Data Mercado'!$A$7:$I$300,4,FALSE),"")</f>
        <v/>
      </c>
      <c r="J489" s="166" t="str">
        <f>IFERROR($E489/VLOOKUP($F489,'Data Mercado'!$A$7:$I$300,5,FALSE),"")</f>
        <v/>
      </c>
      <c r="K489" s="166" t="str">
        <f>IFERROR($E489/VLOOKUP($F489,'Data Mercado'!$A$7:$I$300,6,FALSE),"")</f>
        <v/>
      </c>
    </row>
    <row r="490" spans="1:11" s="162" customFormat="1" ht="19" customHeight="1">
      <c r="A490" s="163"/>
      <c r="B490" s="165"/>
      <c r="C490" s="143"/>
      <c r="D490" s="143"/>
      <c r="E490" s="196"/>
      <c r="F490" s="159"/>
      <c r="G490" s="166" t="str">
        <f>IFERROR($E490/VLOOKUP($F490,'Data Mercado'!$A$7:$I$300,2,FALSE),"")</f>
        <v/>
      </c>
      <c r="H490" s="166" t="str">
        <f>IFERROR($E490/VLOOKUP($F490,'Data Mercado'!$A$7:$I$300,3,FALSE),"")</f>
        <v/>
      </c>
      <c r="I490" s="166" t="str">
        <f>IFERROR($E490/VLOOKUP($F490,'Data Mercado'!$A$7:$I$300,4,FALSE),"")</f>
        <v/>
      </c>
      <c r="J490" s="166" t="str">
        <f>IFERROR($E490/VLOOKUP($F490,'Data Mercado'!$A$7:$I$300,5,FALSE),"")</f>
        <v/>
      </c>
      <c r="K490" s="166" t="str">
        <f>IFERROR($E490/VLOOKUP($F490,'Data Mercado'!$A$7:$I$300,6,FALSE),"")</f>
        <v/>
      </c>
    </row>
    <row r="491" spans="1:11" s="162" customFormat="1" ht="19" customHeight="1">
      <c r="A491" s="163"/>
      <c r="B491" s="165"/>
      <c r="C491" s="143"/>
      <c r="D491" s="143"/>
      <c r="E491" s="196"/>
      <c r="F491" s="159"/>
      <c r="G491" s="166" t="str">
        <f>IFERROR($E491/VLOOKUP($F491,'Data Mercado'!$A$7:$I$300,2,FALSE),"")</f>
        <v/>
      </c>
      <c r="H491" s="166" t="str">
        <f>IFERROR($E491/VLOOKUP($F491,'Data Mercado'!$A$7:$I$300,3,FALSE),"")</f>
        <v/>
      </c>
      <c r="I491" s="166" t="str">
        <f>IFERROR($E491/VLOOKUP($F491,'Data Mercado'!$A$7:$I$300,4,FALSE),"")</f>
        <v/>
      </c>
      <c r="J491" s="166" t="str">
        <f>IFERROR($E491/VLOOKUP($F491,'Data Mercado'!$A$7:$I$300,5,FALSE),"")</f>
        <v/>
      </c>
      <c r="K491" s="166" t="str">
        <f>IFERROR($E491/VLOOKUP($F491,'Data Mercado'!$A$7:$I$300,6,FALSE),"")</f>
        <v/>
      </c>
    </row>
    <row r="492" spans="1:11" s="162" customFormat="1" ht="19" customHeight="1">
      <c r="A492" s="163"/>
      <c r="B492" s="165"/>
      <c r="C492" s="143"/>
      <c r="D492" s="143"/>
      <c r="E492" s="196"/>
      <c r="F492" s="159"/>
      <c r="G492" s="166" t="str">
        <f>IFERROR($E492/VLOOKUP($F492,'Data Mercado'!$A$7:$I$300,2,FALSE),"")</f>
        <v/>
      </c>
      <c r="H492" s="166" t="str">
        <f>IFERROR($E492/VLOOKUP($F492,'Data Mercado'!$A$7:$I$300,3,FALSE),"")</f>
        <v/>
      </c>
      <c r="I492" s="166" t="str">
        <f>IFERROR($E492/VLOOKUP($F492,'Data Mercado'!$A$7:$I$300,4,FALSE),"")</f>
        <v/>
      </c>
      <c r="J492" s="166" t="str">
        <f>IFERROR($E492/VLOOKUP($F492,'Data Mercado'!$A$7:$I$300,5,FALSE),"")</f>
        <v/>
      </c>
      <c r="K492" s="166" t="str">
        <f>IFERROR($E492/VLOOKUP($F492,'Data Mercado'!$A$7:$I$300,6,FALSE),"")</f>
        <v/>
      </c>
    </row>
    <row r="493" spans="1:11" s="162" customFormat="1" ht="19" customHeight="1">
      <c r="A493" s="163"/>
      <c r="B493" s="165"/>
      <c r="C493" s="143"/>
      <c r="D493" s="143"/>
      <c r="E493" s="196"/>
      <c r="F493" s="159"/>
      <c r="G493" s="166" t="str">
        <f>IFERROR($E493/VLOOKUP($F493,'Data Mercado'!$A$7:$I$300,2,FALSE),"")</f>
        <v/>
      </c>
      <c r="H493" s="166" t="str">
        <f>IFERROR($E493/VLOOKUP($F493,'Data Mercado'!$A$7:$I$300,3,FALSE),"")</f>
        <v/>
      </c>
      <c r="I493" s="166" t="str">
        <f>IFERROR($E493/VLOOKUP($F493,'Data Mercado'!$A$7:$I$300,4,FALSE),"")</f>
        <v/>
      </c>
      <c r="J493" s="166" t="str">
        <f>IFERROR($E493/VLOOKUP($F493,'Data Mercado'!$A$7:$I$300,5,FALSE),"")</f>
        <v/>
      </c>
      <c r="K493" s="166" t="str">
        <f>IFERROR($E493/VLOOKUP($F493,'Data Mercado'!$A$7:$I$300,6,FALSE),"")</f>
        <v/>
      </c>
    </row>
    <row r="494" spans="1:11" s="162" customFormat="1" ht="19" customHeight="1">
      <c r="A494" s="163"/>
      <c r="B494" s="165"/>
      <c r="C494" s="143"/>
      <c r="D494" s="143"/>
      <c r="E494" s="196"/>
      <c r="F494" s="159"/>
      <c r="G494" s="166" t="str">
        <f>IFERROR($E494/VLOOKUP($F494,'Data Mercado'!$A$7:$I$300,2,FALSE),"")</f>
        <v/>
      </c>
      <c r="H494" s="166" t="str">
        <f>IFERROR($E494/VLOOKUP($F494,'Data Mercado'!$A$7:$I$300,3,FALSE),"")</f>
        <v/>
      </c>
      <c r="I494" s="166" t="str">
        <f>IFERROR($E494/VLOOKUP($F494,'Data Mercado'!$A$7:$I$300,4,FALSE),"")</f>
        <v/>
      </c>
      <c r="J494" s="166" t="str">
        <f>IFERROR($E494/VLOOKUP($F494,'Data Mercado'!$A$7:$I$300,5,FALSE),"")</f>
        <v/>
      </c>
      <c r="K494" s="166" t="str">
        <f>IFERROR($E494/VLOOKUP($F494,'Data Mercado'!$A$7:$I$300,6,FALSE),"")</f>
        <v/>
      </c>
    </row>
    <row r="495" spans="1:11" s="162" customFormat="1" ht="19" customHeight="1">
      <c r="A495" s="163"/>
      <c r="B495" s="165"/>
      <c r="C495" s="143"/>
      <c r="D495" s="143"/>
      <c r="E495" s="196"/>
      <c r="F495" s="159"/>
      <c r="G495" s="166" t="str">
        <f>IFERROR($E495/VLOOKUP($F495,'Data Mercado'!$A$7:$I$300,2,FALSE),"")</f>
        <v/>
      </c>
      <c r="H495" s="166" t="str">
        <f>IFERROR($E495/VLOOKUP($F495,'Data Mercado'!$A$7:$I$300,3,FALSE),"")</f>
        <v/>
      </c>
      <c r="I495" s="166" t="str">
        <f>IFERROR($E495/VLOOKUP($F495,'Data Mercado'!$A$7:$I$300,4,FALSE),"")</f>
        <v/>
      </c>
      <c r="J495" s="166" t="str">
        <f>IFERROR($E495/VLOOKUP($F495,'Data Mercado'!$A$7:$I$300,5,FALSE),"")</f>
        <v/>
      </c>
      <c r="K495" s="166" t="str">
        <f>IFERROR($E495/VLOOKUP($F495,'Data Mercado'!$A$7:$I$300,6,FALSE),"")</f>
        <v/>
      </c>
    </row>
    <row r="496" spans="1:11" s="162" customFormat="1" ht="19" customHeight="1">
      <c r="A496" s="163"/>
      <c r="B496" s="165"/>
      <c r="C496" s="143"/>
      <c r="D496" s="143"/>
      <c r="E496" s="196"/>
      <c r="F496" s="159"/>
      <c r="G496" s="166" t="str">
        <f>IFERROR($E496/VLOOKUP($F496,'Data Mercado'!$A$7:$I$300,2,FALSE),"")</f>
        <v/>
      </c>
      <c r="H496" s="166" t="str">
        <f>IFERROR($E496/VLOOKUP($F496,'Data Mercado'!$A$7:$I$300,3,FALSE),"")</f>
        <v/>
      </c>
      <c r="I496" s="166" t="str">
        <f>IFERROR($E496/VLOOKUP($F496,'Data Mercado'!$A$7:$I$300,4,FALSE),"")</f>
        <v/>
      </c>
      <c r="J496" s="166" t="str">
        <f>IFERROR($E496/VLOOKUP($F496,'Data Mercado'!$A$7:$I$300,5,FALSE),"")</f>
        <v/>
      </c>
      <c r="K496" s="166" t="str">
        <f>IFERROR($E496/VLOOKUP($F496,'Data Mercado'!$A$7:$I$300,6,FALSE),"")</f>
        <v/>
      </c>
    </row>
    <row r="497" spans="1:11" s="162" customFormat="1" ht="19" customHeight="1">
      <c r="A497" s="163"/>
      <c r="B497" s="165"/>
      <c r="C497" s="143"/>
      <c r="D497" s="143"/>
      <c r="E497" s="196"/>
      <c r="F497" s="159"/>
      <c r="G497" s="166" t="str">
        <f>IFERROR($E497/VLOOKUP($F497,'Data Mercado'!$A$7:$I$300,2,FALSE),"")</f>
        <v/>
      </c>
      <c r="H497" s="166" t="str">
        <f>IFERROR($E497/VLOOKUP($F497,'Data Mercado'!$A$7:$I$300,3,FALSE),"")</f>
        <v/>
      </c>
      <c r="I497" s="166" t="str">
        <f>IFERROR($E497/VLOOKUP($F497,'Data Mercado'!$A$7:$I$300,4,FALSE),"")</f>
        <v/>
      </c>
      <c r="J497" s="166" t="str">
        <f>IFERROR($E497/VLOOKUP($F497,'Data Mercado'!$A$7:$I$300,5,FALSE),"")</f>
        <v/>
      </c>
      <c r="K497" s="166" t="str">
        <f>IFERROR($E497/VLOOKUP($F497,'Data Mercado'!$A$7:$I$300,6,FALSE),"")</f>
        <v/>
      </c>
    </row>
    <row r="498" spans="1:11" s="162" customFormat="1" ht="19" customHeight="1">
      <c r="A498" s="163"/>
      <c r="B498" s="165"/>
      <c r="C498" s="143"/>
      <c r="D498" s="143"/>
      <c r="E498" s="196"/>
      <c r="F498" s="159"/>
      <c r="G498" s="166" t="str">
        <f>IFERROR($E498/VLOOKUP($F498,'Data Mercado'!$A$7:$I$300,2,FALSE),"")</f>
        <v/>
      </c>
      <c r="H498" s="166" t="str">
        <f>IFERROR($E498/VLOOKUP($F498,'Data Mercado'!$A$7:$I$300,3,FALSE),"")</f>
        <v/>
      </c>
      <c r="I498" s="166" t="str">
        <f>IFERROR($E498/VLOOKUP($F498,'Data Mercado'!$A$7:$I$300,4,FALSE),"")</f>
        <v/>
      </c>
      <c r="J498" s="166" t="str">
        <f>IFERROR($E498/VLOOKUP($F498,'Data Mercado'!$A$7:$I$300,5,FALSE),"")</f>
        <v/>
      </c>
      <c r="K498" s="166" t="str">
        <f>IFERROR($E498/VLOOKUP($F498,'Data Mercado'!$A$7:$I$300,6,FALSE),"")</f>
        <v/>
      </c>
    </row>
    <row r="499" spans="1:11" s="162" customFormat="1" ht="19" customHeight="1">
      <c r="A499" s="163"/>
      <c r="B499" s="165"/>
      <c r="C499" s="143"/>
      <c r="D499" s="143"/>
      <c r="E499" s="196"/>
      <c r="F499" s="159"/>
      <c r="G499" s="166" t="str">
        <f>IFERROR($E499/VLOOKUP($F499,'Data Mercado'!$A$7:$I$300,2,FALSE),"")</f>
        <v/>
      </c>
      <c r="H499" s="166" t="str">
        <f>IFERROR($E499/VLOOKUP($F499,'Data Mercado'!$A$7:$I$300,3,FALSE),"")</f>
        <v/>
      </c>
      <c r="I499" s="166" t="str">
        <f>IFERROR($E499/VLOOKUP($F499,'Data Mercado'!$A$7:$I$300,4,FALSE),"")</f>
        <v/>
      </c>
      <c r="J499" s="166" t="str">
        <f>IFERROR($E499/VLOOKUP($F499,'Data Mercado'!$A$7:$I$300,5,FALSE),"")</f>
        <v/>
      </c>
      <c r="K499" s="166" t="str">
        <f>IFERROR($E499/VLOOKUP($F499,'Data Mercado'!$A$7:$I$300,6,FALSE),"")</f>
        <v/>
      </c>
    </row>
    <row r="500" spans="1:11" s="162" customFormat="1" ht="19" customHeight="1">
      <c r="A500" s="163"/>
      <c r="B500" s="165"/>
      <c r="C500" s="143"/>
      <c r="D500" s="143"/>
      <c r="E500" s="196"/>
      <c r="F500" s="159"/>
      <c r="G500" s="166" t="str">
        <f>IFERROR($E500/VLOOKUP($F500,'Data Mercado'!$A$7:$I$300,2,FALSE),"")</f>
        <v/>
      </c>
      <c r="H500" s="166" t="str">
        <f>IFERROR($E500/VLOOKUP($F500,'Data Mercado'!$A$7:$I$300,3,FALSE),"")</f>
        <v/>
      </c>
      <c r="I500" s="166" t="str">
        <f>IFERROR($E500/VLOOKUP($F500,'Data Mercado'!$A$7:$I$300,4,FALSE),"")</f>
        <v/>
      </c>
      <c r="J500" s="166" t="str">
        <f>IFERROR($E500/VLOOKUP($F500,'Data Mercado'!$A$7:$I$300,5,FALSE),"")</f>
        <v/>
      </c>
      <c r="K500" s="166" t="str">
        <f>IFERROR($E500/VLOOKUP($F500,'Data Mercado'!$A$7:$I$300,6,FALSE),"")</f>
        <v/>
      </c>
    </row>
    <row r="501" spans="1:11" s="162" customFormat="1" ht="19" customHeight="1">
      <c r="A501" s="163"/>
      <c r="B501" s="165"/>
      <c r="C501" s="143"/>
      <c r="D501" s="143"/>
      <c r="E501" s="196"/>
      <c r="F501" s="159"/>
      <c r="G501" s="166" t="str">
        <f>IFERROR($E501/VLOOKUP($F501,'Data Mercado'!$A$7:$I$300,2,FALSE),"")</f>
        <v/>
      </c>
      <c r="H501" s="166" t="str">
        <f>IFERROR($E501/VLOOKUP($F501,'Data Mercado'!$A$7:$I$300,3,FALSE),"")</f>
        <v/>
      </c>
      <c r="I501" s="166" t="str">
        <f>IFERROR($E501/VLOOKUP($F501,'Data Mercado'!$A$7:$I$300,4,FALSE),"")</f>
        <v/>
      </c>
      <c r="J501" s="166" t="str">
        <f>IFERROR($E501/VLOOKUP($F501,'Data Mercado'!$A$7:$I$300,5,FALSE),"")</f>
        <v/>
      </c>
      <c r="K501" s="166" t="str">
        <f>IFERROR($E501/VLOOKUP($F501,'Data Mercado'!$A$7:$I$300,6,FALSE),"")</f>
        <v/>
      </c>
    </row>
    <row r="502" spans="1:11" s="162" customFormat="1" ht="19" customHeight="1">
      <c r="A502" s="163"/>
      <c r="B502" s="165"/>
      <c r="C502" s="143"/>
      <c r="D502" s="143"/>
      <c r="E502" s="196"/>
      <c r="F502" s="159"/>
      <c r="G502" s="166" t="str">
        <f>IFERROR($E502/VLOOKUP($F502,'Data Mercado'!$A$7:$I$300,2,FALSE),"")</f>
        <v/>
      </c>
      <c r="H502" s="166" t="str">
        <f>IFERROR($E502/VLOOKUP($F502,'Data Mercado'!$A$7:$I$300,3,FALSE),"")</f>
        <v/>
      </c>
      <c r="I502" s="166" t="str">
        <f>IFERROR($E502/VLOOKUP($F502,'Data Mercado'!$A$7:$I$300,4,FALSE),"")</f>
        <v/>
      </c>
      <c r="J502" s="166" t="str">
        <f>IFERROR($E502/VLOOKUP($F502,'Data Mercado'!$A$7:$I$300,5,FALSE),"")</f>
        <v/>
      </c>
      <c r="K502" s="166" t="str">
        <f>IFERROR($E502/VLOOKUP($F502,'Data Mercado'!$A$7:$I$300,6,FALSE),"")</f>
        <v/>
      </c>
    </row>
    <row r="503" spans="1:11" s="162" customFormat="1" ht="19" customHeight="1">
      <c r="A503" s="163"/>
      <c r="B503" s="165"/>
      <c r="C503" s="143"/>
      <c r="D503" s="143"/>
      <c r="E503" s="196"/>
      <c r="F503" s="159"/>
      <c r="G503" s="166" t="str">
        <f>IFERROR($E503/VLOOKUP($F503,'Data Mercado'!$A$7:$I$300,2,FALSE),"")</f>
        <v/>
      </c>
      <c r="H503" s="166" t="str">
        <f>IFERROR($E503/VLOOKUP($F503,'Data Mercado'!$A$7:$I$300,3,FALSE),"")</f>
        <v/>
      </c>
      <c r="I503" s="166" t="str">
        <f>IFERROR($E503/VLOOKUP($F503,'Data Mercado'!$A$7:$I$300,4,FALSE),"")</f>
        <v/>
      </c>
      <c r="J503" s="166" t="str">
        <f>IFERROR($E503/VLOOKUP($F503,'Data Mercado'!$A$7:$I$300,5,FALSE),"")</f>
        <v/>
      </c>
      <c r="K503" s="166" t="str">
        <f>IFERROR($E503/VLOOKUP($F503,'Data Mercado'!$A$7:$I$300,6,FALSE),"")</f>
        <v/>
      </c>
    </row>
    <row r="504" spans="1:11" s="162" customFormat="1" ht="19" customHeight="1">
      <c r="A504" s="163"/>
      <c r="B504" s="165"/>
      <c r="C504" s="143"/>
      <c r="D504" s="143"/>
      <c r="E504" s="196"/>
      <c r="F504" s="159"/>
      <c r="G504" s="166" t="str">
        <f>IFERROR($E504/VLOOKUP($F504,'Data Mercado'!$A$7:$I$300,2,FALSE),"")</f>
        <v/>
      </c>
      <c r="H504" s="166" t="str">
        <f>IFERROR($E504/VLOOKUP($F504,'Data Mercado'!$A$7:$I$300,3,FALSE),"")</f>
        <v/>
      </c>
      <c r="I504" s="166" t="str">
        <f>IFERROR($E504/VLOOKUP($F504,'Data Mercado'!$A$7:$I$300,4,FALSE),"")</f>
        <v/>
      </c>
      <c r="J504" s="166" t="str">
        <f>IFERROR($E504/VLOOKUP($F504,'Data Mercado'!$A$7:$I$300,5,FALSE),"")</f>
        <v/>
      </c>
      <c r="K504" s="166" t="str">
        <f>IFERROR($E504/VLOOKUP($F504,'Data Mercado'!$A$7:$I$300,6,FALSE),"")</f>
        <v/>
      </c>
    </row>
    <row r="505" spans="1:11" s="162" customFormat="1" ht="19" customHeight="1">
      <c r="A505" s="163"/>
      <c r="B505" s="165"/>
      <c r="C505" s="143"/>
      <c r="D505" s="143"/>
      <c r="E505" s="196"/>
      <c r="F505" s="159"/>
      <c r="G505" s="166" t="str">
        <f>IFERROR($E505/VLOOKUP($F505,'Data Mercado'!$A$7:$I$300,2,FALSE),"")</f>
        <v/>
      </c>
      <c r="H505" s="166" t="str">
        <f>IFERROR($E505/VLOOKUP($F505,'Data Mercado'!$A$7:$I$300,3,FALSE),"")</f>
        <v/>
      </c>
      <c r="I505" s="166" t="str">
        <f>IFERROR($E505/VLOOKUP($F505,'Data Mercado'!$A$7:$I$300,4,FALSE),"")</f>
        <v/>
      </c>
      <c r="J505" s="166" t="str">
        <f>IFERROR($E505/VLOOKUP($F505,'Data Mercado'!$A$7:$I$300,5,FALSE),"")</f>
        <v/>
      </c>
      <c r="K505" s="166" t="str">
        <f>IFERROR($E505/VLOOKUP($F505,'Data Mercado'!$A$7:$I$300,6,FALSE),"")</f>
        <v/>
      </c>
    </row>
    <row r="506" spans="1:11" s="162" customFormat="1" ht="19" customHeight="1">
      <c r="A506" s="163"/>
      <c r="B506" s="165"/>
      <c r="C506" s="143"/>
      <c r="D506" s="143"/>
      <c r="E506" s="196"/>
      <c r="F506" s="159"/>
      <c r="G506" s="166" t="str">
        <f>IFERROR($E506/VLOOKUP($F506,'Data Mercado'!$A$7:$I$300,2,FALSE),"")</f>
        <v/>
      </c>
      <c r="H506" s="166" t="str">
        <f>IFERROR($E506/VLOOKUP($F506,'Data Mercado'!$A$7:$I$300,3,FALSE),"")</f>
        <v/>
      </c>
      <c r="I506" s="166" t="str">
        <f>IFERROR($E506/VLOOKUP($F506,'Data Mercado'!$A$7:$I$300,4,FALSE),"")</f>
        <v/>
      </c>
      <c r="J506" s="166" t="str">
        <f>IFERROR($E506/VLOOKUP($F506,'Data Mercado'!$A$7:$I$300,5,FALSE),"")</f>
        <v/>
      </c>
      <c r="K506" s="166" t="str">
        <f>IFERROR($E506/VLOOKUP($F506,'Data Mercado'!$A$7:$I$300,6,FALSE),"")</f>
        <v/>
      </c>
    </row>
    <row r="507" spans="1:11" s="162" customFormat="1" ht="19" customHeight="1">
      <c r="A507" s="163"/>
      <c r="B507" s="165"/>
      <c r="C507" s="143"/>
      <c r="D507" s="143"/>
      <c r="E507" s="196"/>
      <c r="F507" s="159"/>
      <c r="G507" s="166" t="str">
        <f>IFERROR($E507/VLOOKUP($F507,'Data Mercado'!$A$7:$I$300,2,FALSE),"")</f>
        <v/>
      </c>
      <c r="H507" s="166" t="str">
        <f>IFERROR($E507/VLOOKUP($F507,'Data Mercado'!$A$7:$I$300,3,FALSE),"")</f>
        <v/>
      </c>
      <c r="I507" s="166" t="str">
        <f>IFERROR($E507/VLOOKUP($F507,'Data Mercado'!$A$7:$I$300,4,FALSE),"")</f>
        <v/>
      </c>
      <c r="J507" s="166" t="str">
        <f>IFERROR($E507/VLOOKUP($F507,'Data Mercado'!$A$7:$I$300,5,FALSE),"")</f>
        <v/>
      </c>
      <c r="K507" s="166" t="str">
        <f>IFERROR($E507/VLOOKUP($F507,'Data Mercado'!$A$7:$I$300,6,FALSE),"")</f>
        <v/>
      </c>
    </row>
    <row r="508" spans="1:11" s="162" customFormat="1" ht="19" customHeight="1">
      <c r="A508" s="163"/>
      <c r="B508" s="165"/>
      <c r="C508" s="143"/>
      <c r="D508" s="143"/>
      <c r="E508" s="196"/>
      <c r="F508" s="159"/>
      <c r="G508" s="166" t="str">
        <f>IFERROR($E508/VLOOKUP($F508,'Data Mercado'!$A$7:$I$300,2,FALSE),"")</f>
        <v/>
      </c>
      <c r="H508" s="166" t="str">
        <f>IFERROR($E508/VLOOKUP($F508,'Data Mercado'!$A$7:$I$300,3,FALSE),"")</f>
        <v/>
      </c>
      <c r="I508" s="166" t="str">
        <f>IFERROR($E508/VLOOKUP($F508,'Data Mercado'!$A$7:$I$300,4,FALSE),"")</f>
        <v/>
      </c>
      <c r="J508" s="166" t="str">
        <f>IFERROR($E508/VLOOKUP($F508,'Data Mercado'!$A$7:$I$300,5,FALSE),"")</f>
        <v/>
      </c>
      <c r="K508" s="166" t="str">
        <f>IFERROR($E508/VLOOKUP($F508,'Data Mercado'!$A$7:$I$300,6,FALSE),"")</f>
        <v/>
      </c>
    </row>
    <row r="509" spans="1:11" s="162" customFormat="1" ht="19" customHeight="1">
      <c r="A509" s="163"/>
      <c r="B509" s="165"/>
      <c r="C509" s="143"/>
      <c r="D509" s="143"/>
      <c r="E509" s="196"/>
      <c r="F509" s="159"/>
      <c r="G509" s="166" t="str">
        <f>IFERROR($E509/VLOOKUP($F509,'Data Mercado'!$A$7:$I$300,2,FALSE),"")</f>
        <v/>
      </c>
      <c r="H509" s="166" t="str">
        <f>IFERROR($E509/VLOOKUP($F509,'Data Mercado'!$A$7:$I$300,3,FALSE),"")</f>
        <v/>
      </c>
      <c r="I509" s="166" t="str">
        <f>IFERROR($E509/VLOOKUP($F509,'Data Mercado'!$A$7:$I$300,4,FALSE),"")</f>
        <v/>
      </c>
      <c r="J509" s="166" t="str">
        <f>IFERROR($E509/VLOOKUP($F509,'Data Mercado'!$A$7:$I$300,5,FALSE),"")</f>
        <v/>
      </c>
      <c r="K509" s="166" t="str">
        <f>IFERROR($E509/VLOOKUP($F509,'Data Mercado'!$A$7:$I$300,6,FALSE),"")</f>
        <v/>
      </c>
    </row>
    <row r="510" spans="1:11" s="162" customFormat="1" ht="19" customHeight="1">
      <c r="A510" s="163"/>
      <c r="B510" s="165"/>
      <c r="C510" s="143"/>
      <c r="D510" s="143"/>
      <c r="E510" s="196"/>
      <c r="F510" s="159"/>
      <c r="G510" s="166" t="str">
        <f>IFERROR($E510/VLOOKUP($F510,'Data Mercado'!$A$7:$I$300,2,FALSE),"")</f>
        <v/>
      </c>
      <c r="H510" s="166" t="str">
        <f>IFERROR($E510/VLOOKUP($F510,'Data Mercado'!$A$7:$I$300,3,FALSE),"")</f>
        <v/>
      </c>
      <c r="I510" s="166" t="str">
        <f>IFERROR($E510/VLOOKUP($F510,'Data Mercado'!$A$7:$I$300,4,FALSE),"")</f>
        <v/>
      </c>
      <c r="J510" s="166" t="str">
        <f>IFERROR($E510/VLOOKUP($F510,'Data Mercado'!$A$7:$I$300,5,FALSE),"")</f>
        <v/>
      </c>
      <c r="K510" s="166" t="str">
        <f>IFERROR($E510/VLOOKUP($F510,'Data Mercado'!$A$7:$I$300,6,FALSE),"")</f>
        <v/>
      </c>
    </row>
    <row r="511" spans="1:11" s="162" customFormat="1" ht="19" customHeight="1">
      <c r="A511" s="163"/>
      <c r="B511" s="165"/>
      <c r="C511" s="143"/>
      <c r="D511" s="143"/>
      <c r="E511" s="196"/>
      <c r="F511" s="159"/>
      <c r="G511" s="166" t="str">
        <f>IFERROR($E511/VLOOKUP($F511,'Data Mercado'!$A$7:$I$300,2,FALSE),"")</f>
        <v/>
      </c>
      <c r="H511" s="166" t="str">
        <f>IFERROR($E511/VLOOKUP($F511,'Data Mercado'!$A$7:$I$300,3,FALSE),"")</f>
        <v/>
      </c>
      <c r="I511" s="166" t="str">
        <f>IFERROR($E511/VLOOKUP($F511,'Data Mercado'!$A$7:$I$300,4,FALSE),"")</f>
        <v/>
      </c>
      <c r="J511" s="166" t="str">
        <f>IFERROR($E511/VLOOKUP($F511,'Data Mercado'!$A$7:$I$300,5,FALSE),"")</f>
        <v/>
      </c>
      <c r="K511" s="166" t="str">
        <f>IFERROR($E511/VLOOKUP($F511,'Data Mercado'!$A$7:$I$300,6,FALSE),"")</f>
        <v/>
      </c>
    </row>
    <row r="512" spans="1:11" s="162" customFormat="1" ht="19" customHeight="1">
      <c r="A512" s="163"/>
      <c r="B512" s="165"/>
      <c r="C512" s="143"/>
      <c r="D512" s="143"/>
      <c r="E512" s="196"/>
      <c r="F512" s="159"/>
      <c r="G512" s="166" t="str">
        <f>IFERROR($E512/VLOOKUP($F512,'Data Mercado'!$A$7:$I$300,2,FALSE),"")</f>
        <v/>
      </c>
      <c r="H512" s="166" t="str">
        <f>IFERROR($E512/VLOOKUP($F512,'Data Mercado'!$A$7:$I$300,3,FALSE),"")</f>
        <v/>
      </c>
      <c r="I512" s="166" t="str">
        <f>IFERROR($E512/VLOOKUP($F512,'Data Mercado'!$A$7:$I$300,4,FALSE),"")</f>
        <v/>
      </c>
      <c r="J512" s="166" t="str">
        <f>IFERROR($E512/VLOOKUP($F512,'Data Mercado'!$A$7:$I$300,5,FALSE),"")</f>
        <v/>
      </c>
      <c r="K512" s="166" t="str">
        <f>IFERROR($E512/VLOOKUP($F512,'Data Mercado'!$A$7:$I$300,6,FALSE),"")</f>
        <v/>
      </c>
    </row>
    <row r="513" spans="1:11" s="162" customFormat="1" ht="19" customHeight="1">
      <c r="A513" s="163"/>
      <c r="B513" s="165"/>
      <c r="C513" s="143"/>
      <c r="D513" s="143"/>
      <c r="E513" s="196"/>
      <c r="F513" s="159"/>
      <c r="G513" s="166" t="str">
        <f>IFERROR($E513/VLOOKUP($F513,'Data Mercado'!$A$7:$I$300,2,FALSE),"")</f>
        <v/>
      </c>
      <c r="H513" s="166" t="str">
        <f>IFERROR($E513/VLOOKUP($F513,'Data Mercado'!$A$7:$I$300,3,FALSE),"")</f>
        <v/>
      </c>
      <c r="I513" s="166" t="str">
        <f>IFERROR($E513/VLOOKUP($F513,'Data Mercado'!$A$7:$I$300,4,FALSE),"")</f>
        <v/>
      </c>
      <c r="J513" s="166" t="str">
        <f>IFERROR($E513/VLOOKUP($F513,'Data Mercado'!$A$7:$I$300,5,FALSE),"")</f>
        <v/>
      </c>
      <c r="K513" s="166" t="str">
        <f>IFERROR($E513/VLOOKUP($F513,'Data Mercado'!$A$7:$I$300,6,FALSE),"")</f>
        <v/>
      </c>
    </row>
    <row r="514" spans="1:11" s="162" customFormat="1" ht="19" customHeight="1">
      <c r="A514" s="163"/>
      <c r="B514" s="165"/>
      <c r="C514" s="143"/>
      <c r="D514" s="143"/>
      <c r="E514" s="196"/>
      <c r="F514" s="159"/>
      <c r="G514" s="166" t="str">
        <f>IFERROR($E514/VLOOKUP($F514,'Data Mercado'!$A$7:$I$300,2,FALSE),"")</f>
        <v/>
      </c>
      <c r="H514" s="166" t="str">
        <f>IFERROR($E514/VLOOKUP($F514,'Data Mercado'!$A$7:$I$300,3,FALSE),"")</f>
        <v/>
      </c>
      <c r="I514" s="166" t="str">
        <f>IFERROR($E514/VLOOKUP($F514,'Data Mercado'!$A$7:$I$300,4,FALSE),"")</f>
        <v/>
      </c>
      <c r="J514" s="166" t="str">
        <f>IFERROR($E514/VLOOKUP($F514,'Data Mercado'!$A$7:$I$300,5,FALSE),"")</f>
        <v/>
      </c>
      <c r="K514" s="166" t="str">
        <f>IFERROR($E514/VLOOKUP($F514,'Data Mercado'!$A$7:$I$300,6,FALSE),"")</f>
        <v/>
      </c>
    </row>
    <row r="515" spans="1:11" s="162" customFormat="1" ht="19" customHeight="1">
      <c r="A515" s="163"/>
      <c r="B515" s="165"/>
      <c r="C515" s="143"/>
      <c r="D515" s="143"/>
      <c r="E515" s="196"/>
      <c r="F515" s="159"/>
      <c r="G515" s="166" t="str">
        <f>IFERROR($E515/VLOOKUP($F515,'Data Mercado'!$A$7:$I$300,2,FALSE),"")</f>
        <v/>
      </c>
      <c r="H515" s="166" t="str">
        <f>IFERROR($E515/VLOOKUP($F515,'Data Mercado'!$A$7:$I$300,3,FALSE),"")</f>
        <v/>
      </c>
      <c r="I515" s="166" t="str">
        <f>IFERROR($E515/VLOOKUP($F515,'Data Mercado'!$A$7:$I$300,4,FALSE),"")</f>
        <v/>
      </c>
      <c r="J515" s="166" t="str">
        <f>IFERROR($E515/VLOOKUP($F515,'Data Mercado'!$A$7:$I$300,5,FALSE),"")</f>
        <v/>
      </c>
      <c r="K515" s="166" t="str">
        <f>IFERROR($E515/VLOOKUP($F515,'Data Mercado'!$A$7:$I$300,6,FALSE),"")</f>
        <v/>
      </c>
    </row>
    <row r="516" spans="1:11" s="162" customFormat="1" ht="19" customHeight="1">
      <c r="A516" s="163"/>
      <c r="B516" s="165"/>
      <c r="C516" s="143"/>
      <c r="D516" s="143"/>
      <c r="E516" s="196"/>
      <c r="F516" s="159"/>
      <c r="G516" s="166" t="str">
        <f>IFERROR($E516/VLOOKUP($F516,'Data Mercado'!$A$7:$I$300,2,FALSE),"")</f>
        <v/>
      </c>
      <c r="H516" s="166" t="str">
        <f>IFERROR($E516/VLOOKUP($F516,'Data Mercado'!$A$7:$I$300,3,FALSE),"")</f>
        <v/>
      </c>
      <c r="I516" s="166" t="str">
        <f>IFERROR($E516/VLOOKUP($F516,'Data Mercado'!$A$7:$I$300,4,FALSE),"")</f>
        <v/>
      </c>
      <c r="J516" s="166" t="str">
        <f>IFERROR($E516/VLOOKUP($F516,'Data Mercado'!$A$7:$I$300,5,FALSE),"")</f>
        <v/>
      </c>
      <c r="K516" s="166" t="str">
        <f>IFERROR($E516/VLOOKUP($F516,'Data Mercado'!$A$7:$I$300,6,FALSE),"")</f>
        <v/>
      </c>
    </row>
    <row r="517" spans="1:11" s="162" customFormat="1" ht="19" customHeight="1">
      <c r="A517" s="163"/>
      <c r="B517" s="165"/>
      <c r="C517" s="143"/>
      <c r="D517" s="143"/>
      <c r="E517" s="196"/>
      <c r="F517" s="159"/>
      <c r="G517" s="166" t="str">
        <f>IFERROR($E517/VLOOKUP($F517,'Data Mercado'!$A$7:$I$300,2,FALSE),"")</f>
        <v/>
      </c>
      <c r="H517" s="166" t="str">
        <f>IFERROR($E517/VLOOKUP($F517,'Data Mercado'!$A$7:$I$300,3,FALSE),"")</f>
        <v/>
      </c>
      <c r="I517" s="166" t="str">
        <f>IFERROR($E517/VLOOKUP($F517,'Data Mercado'!$A$7:$I$300,4,FALSE),"")</f>
        <v/>
      </c>
      <c r="J517" s="166" t="str">
        <f>IFERROR($E517/VLOOKUP($F517,'Data Mercado'!$A$7:$I$300,5,FALSE),"")</f>
        <v/>
      </c>
      <c r="K517" s="166" t="str">
        <f>IFERROR($E517/VLOOKUP($F517,'Data Mercado'!$A$7:$I$300,6,FALSE),"")</f>
        <v/>
      </c>
    </row>
    <row r="518" spans="1:11" s="162" customFormat="1" ht="19" customHeight="1">
      <c r="A518" s="163"/>
      <c r="B518" s="165"/>
      <c r="C518" s="143"/>
      <c r="D518" s="143"/>
      <c r="E518" s="196"/>
      <c r="F518" s="159"/>
      <c r="G518" s="166" t="str">
        <f>IFERROR($E518/VLOOKUP($F518,'Data Mercado'!$A$7:$I$300,2,FALSE),"")</f>
        <v/>
      </c>
      <c r="H518" s="166" t="str">
        <f>IFERROR($E518/VLOOKUP($F518,'Data Mercado'!$A$7:$I$300,3,FALSE),"")</f>
        <v/>
      </c>
      <c r="I518" s="166" t="str">
        <f>IFERROR($E518/VLOOKUP($F518,'Data Mercado'!$A$7:$I$300,4,FALSE),"")</f>
        <v/>
      </c>
      <c r="J518" s="166" t="str">
        <f>IFERROR($E518/VLOOKUP($F518,'Data Mercado'!$A$7:$I$300,5,FALSE),"")</f>
        <v/>
      </c>
      <c r="K518" s="166" t="str">
        <f>IFERROR($E518/VLOOKUP($F518,'Data Mercado'!$A$7:$I$300,6,FALSE),"")</f>
        <v/>
      </c>
    </row>
    <row r="519" spans="1:11" s="162" customFormat="1" ht="19" customHeight="1">
      <c r="A519" s="163"/>
      <c r="B519" s="165"/>
      <c r="C519" s="143"/>
      <c r="D519" s="143"/>
      <c r="E519" s="196"/>
      <c r="F519" s="159"/>
      <c r="G519" s="166" t="str">
        <f>IFERROR($E519/VLOOKUP($F519,'Data Mercado'!$A$7:$I$300,2,FALSE),"")</f>
        <v/>
      </c>
      <c r="H519" s="166" t="str">
        <f>IFERROR($E519/VLOOKUP($F519,'Data Mercado'!$A$7:$I$300,3,FALSE),"")</f>
        <v/>
      </c>
      <c r="I519" s="166" t="str">
        <f>IFERROR($E519/VLOOKUP($F519,'Data Mercado'!$A$7:$I$300,4,FALSE),"")</f>
        <v/>
      </c>
      <c r="J519" s="166" t="str">
        <f>IFERROR($E519/VLOOKUP($F519,'Data Mercado'!$A$7:$I$300,5,FALSE),"")</f>
        <v/>
      </c>
      <c r="K519" s="166" t="str">
        <f>IFERROR($E519/VLOOKUP($F519,'Data Mercado'!$A$7:$I$300,6,FALSE),"")</f>
        <v/>
      </c>
    </row>
    <row r="520" spans="1:11" s="162" customFormat="1" ht="19" customHeight="1">
      <c r="A520" s="163"/>
      <c r="B520" s="165"/>
      <c r="C520" s="143"/>
      <c r="D520" s="143"/>
      <c r="E520" s="196"/>
      <c r="F520" s="159"/>
      <c r="G520" s="166" t="str">
        <f>IFERROR($E520/VLOOKUP($F520,'Data Mercado'!$A$7:$I$300,2,FALSE),"")</f>
        <v/>
      </c>
      <c r="H520" s="166" t="str">
        <f>IFERROR($E520/VLOOKUP($F520,'Data Mercado'!$A$7:$I$300,3,FALSE),"")</f>
        <v/>
      </c>
      <c r="I520" s="166" t="str">
        <f>IFERROR($E520/VLOOKUP($F520,'Data Mercado'!$A$7:$I$300,4,FALSE),"")</f>
        <v/>
      </c>
      <c r="J520" s="166" t="str">
        <f>IFERROR($E520/VLOOKUP($F520,'Data Mercado'!$A$7:$I$300,5,FALSE),"")</f>
        <v/>
      </c>
      <c r="K520" s="166" t="str">
        <f>IFERROR($E520/VLOOKUP($F520,'Data Mercado'!$A$7:$I$300,6,FALSE),"")</f>
        <v/>
      </c>
    </row>
    <row r="521" spans="1:11" s="162" customFormat="1" ht="19" customHeight="1">
      <c r="A521" s="163"/>
      <c r="B521" s="165"/>
      <c r="C521" s="143"/>
      <c r="D521" s="143"/>
      <c r="E521" s="196"/>
      <c r="F521" s="159"/>
      <c r="G521" s="166" t="str">
        <f>IFERROR($E521/VLOOKUP($F521,'Data Mercado'!$A$7:$I$300,2,FALSE),"")</f>
        <v/>
      </c>
      <c r="H521" s="166" t="str">
        <f>IFERROR($E521/VLOOKUP($F521,'Data Mercado'!$A$7:$I$300,3,FALSE),"")</f>
        <v/>
      </c>
      <c r="I521" s="166" t="str">
        <f>IFERROR($E521/VLOOKUP($F521,'Data Mercado'!$A$7:$I$300,4,FALSE),"")</f>
        <v/>
      </c>
      <c r="J521" s="166" t="str">
        <f>IFERROR($E521/VLOOKUP($F521,'Data Mercado'!$A$7:$I$300,5,FALSE),"")</f>
        <v/>
      </c>
      <c r="K521" s="166" t="str">
        <f>IFERROR($E521/VLOOKUP($F521,'Data Mercado'!$A$7:$I$300,6,FALSE),"")</f>
        <v/>
      </c>
    </row>
    <row r="522" spans="1:11" s="162" customFormat="1" ht="19" customHeight="1">
      <c r="A522" s="163"/>
      <c r="B522" s="165"/>
      <c r="C522" s="143"/>
      <c r="D522" s="143"/>
      <c r="E522" s="196"/>
      <c r="F522" s="159"/>
      <c r="G522" s="166" t="str">
        <f>IFERROR($E522/VLOOKUP($F522,'Data Mercado'!$A$7:$I$300,2,FALSE),"")</f>
        <v/>
      </c>
      <c r="H522" s="166" t="str">
        <f>IFERROR($E522/VLOOKUP($F522,'Data Mercado'!$A$7:$I$300,3,FALSE),"")</f>
        <v/>
      </c>
      <c r="I522" s="166" t="str">
        <f>IFERROR($E522/VLOOKUP($F522,'Data Mercado'!$A$7:$I$300,4,FALSE),"")</f>
        <v/>
      </c>
      <c r="J522" s="166" t="str">
        <f>IFERROR($E522/VLOOKUP($F522,'Data Mercado'!$A$7:$I$300,5,FALSE),"")</f>
        <v/>
      </c>
      <c r="K522" s="166" t="str">
        <f>IFERROR($E522/VLOOKUP($F522,'Data Mercado'!$A$7:$I$300,6,FALSE),"")</f>
        <v/>
      </c>
    </row>
    <row r="523" spans="1:11" s="162" customFormat="1" ht="19" customHeight="1">
      <c r="A523" s="163"/>
      <c r="B523" s="165"/>
      <c r="C523" s="143"/>
      <c r="D523" s="143"/>
      <c r="E523" s="196"/>
      <c r="F523" s="159"/>
      <c r="G523" s="166" t="str">
        <f>IFERROR($E523/VLOOKUP($F523,'Data Mercado'!$A$7:$I$300,2,FALSE),"")</f>
        <v/>
      </c>
      <c r="H523" s="166" t="str">
        <f>IFERROR($E523/VLOOKUP($F523,'Data Mercado'!$A$7:$I$300,3,FALSE),"")</f>
        <v/>
      </c>
      <c r="I523" s="166" t="str">
        <f>IFERROR($E523/VLOOKUP($F523,'Data Mercado'!$A$7:$I$300,4,FALSE),"")</f>
        <v/>
      </c>
      <c r="J523" s="166" t="str">
        <f>IFERROR($E523/VLOOKUP($F523,'Data Mercado'!$A$7:$I$300,5,FALSE),"")</f>
        <v/>
      </c>
      <c r="K523" s="166" t="str">
        <f>IFERROR($E523/VLOOKUP($F523,'Data Mercado'!$A$7:$I$300,6,FALSE),"")</f>
        <v/>
      </c>
    </row>
    <row r="524" spans="1:11" s="162" customFormat="1" ht="19" customHeight="1">
      <c r="A524" s="163"/>
      <c r="B524" s="165"/>
      <c r="C524" s="143"/>
      <c r="D524" s="143"/>
      <c r="E524" s="196"/>
      <c r="F524" s="159"/>
      <c r="G524" s="166" t="str">
        <f>IFERROR($E524/VLOOKUP($F524,'Data Mercado'!$A$7:$I$300,2,FALSE),"")</f>
        <v/>
      </c>
      <c r="H524" s="166" t="str">
        <f>IFERROR($E524/VLOOKUP($F524,'Data Mercado'!$A$7:$I$300,3,FALSE),"")</f>
        <v/>
      </c>
      <c r="I524" s="166" t="str">
        <f>IFERROR($E524/VLOOKUP($F524,'Data Mercado'!$A$7:$I$300,4,FALSE),"")</f>
        <v/>
      </c>
      <c r="J524" s="166" t="str">
        <f>IFERROR($E524/VLOOKUP($F524,'Data Mercado'!$A$7:$I$300,5,FALSE),"")</f>
        <v/>
      </c>
      <c r="K524" s="166" t="str">
        <f>IFERROR($E524/VLOOKUP($F524,'Data Mercado'!$A$7:$I$300,6,FALSE),"")</f>
        <v/>
      </c>
    </row>
    <row r="525" spans="1:11" s="162" customFormat="1" ht="19" customHeight="1">
      <c r="A525" s="163"/>
      <c r="B525" s="165"/>
      <c r="C525" s="143"/>
      <c r="D525" s="143"/>
      <c r="E525" s="196"/>
      <c r="F525" s="159"/>
      <c r="G525" s="166" t="str">
        <f>IFERROR($E525/VLOOKUP($F525,'Data Mercado'!$A$7:$I$300,2,FALSE),"")</f>
        <v/>
      </c>
      <c r="H525" s="166" t="str">
        <f>IFERROR($E525/VLOOKUP($F525,'Data Mercado'!$A$7:$I$300,3,FALSE),"")</f>
        <v/>
      </c>
      <c r="I525" s="166" t="str">
        <f>IFERROR($E525/VLOOKUP($F525,'Data Mercado'!$A$7:$I$300,4,FALSE),"")</f>
        <v/>
      </c>
      <c r="J525" s="166" t="str">
        <f>IFERROR($E525/VLOOKUP($F525,'Data Mercado'!$A$7:$I$300,5,FALSE),"")</f>
        <v/>
      </c>
      <c r="K525" s="166" t="str">
        <f>IFERROR($E525/VLOOKUP($F525,'Data Mercado'!$A$7:$I$300,6,FALSE),"")</f>
        <v/>
      </c>
    </row>
    <row r="526" spans="1:11" s="162" customFormat="1" ht="19" customHeight="1">
      <c r="A526" s="163"/>
      <c r="B526" s="165"/>
      <c r="C526" s="143"/>
      <c r="D526" s="143"/>
      <c r="E526" s="196"/>
      <c r="F526" s="159"/>
      <c r="G526" s="166" t="str">
        <f>IFERROR($E526/VLOOKUP($F526,'Data Mercado'!$A$7:$I$300,2,FALSE),"")</f>
        <v/>
      </c>
      <c r="H526" s="166" t="str">
        <f>IFERROR($E526/VLOOKUP($F526,'Data Mercado'!$A$7:$I$300,3,FALSE),"")</f>
        <v/>
      </c>
      <c r="I526" s="166" t="str">
        <f>IFERROR($E526/VLOOKUP($F526,'Data Mercado'!$A$7:$I$300,4,FALSE),"")</f>
        <v/>
      </c>
      <c r="J526" s="166" t="str">
        <f>IFERROR($E526/VLOOKUP($F526,'Data Mercado'!$A$7:$I$300,5,FALSE),"")</f>
        <v/>
      </c>
      <c r="K526" s="166" t="str">
        <f>IFERROR($E526/VLOOKUP($F526,'Data Mercado'!$A$7:$I$300,6,FALSE),"")</f>
        <v/>
      </c>
    </row>
    <row r="527" spans="1:11" s="162" customFormat="1" ht="19" customHeight="1">
      <c r="A527" s="163"/>
      <c r="B527" s="165"/>
      <c r="C527" s="143"/>
      <c r="D527" s="143"/>
      <c r="E527" s="196"/>
      <c r="F527" s="159"/>
      <c r="G527" s="166" t="str">
        <f>IFERROR($E527/VLOOKUP($F527,'Data Mercado'!$A$7:$I$300,2,FALSE),"")</f>
        <v/>
      </c>
      <c r="H527" s="166" t="str">
        <f>IFERROR($E527/VLOOKUP($F527,'Data Mercado'!$A$7:$I$300,3,FALSE),"")</f>
        <v/>
      </c>
      <c r="I527" s="166" t="str">
        <f>IFERROR($E527/VLOOKUP($F527,'Data Mercado'!$A$7:$I$300,4,FALSE),"")</f>
        <v/>
      </c>
      <c r="J527" s="166" t="str">
        <f>IFERROR($E527/VLOOKUP($F527,'Data Mercado'!$A$7:$I$300,5,FALSE),"")</f>
        <v/>
      </c>
      <c r="K527" s="166" t="str">
        <f>IFERROR($E527/VLOOKUP($F527,'Data Mercado'!$A$7:$I$300,6,FALSE),"")</f>
        <v/>
      </c>
    </row>
    <row r="528" spans="1:11" s="162" customFormat="1" ht="19" customHeight="1">
      <c r="A528" s="163"/>
      <c r="B528" s="165"/>
      <c r="C528" s="143"/>
      <c r="D528" s="143"/>
      <c r="E528" s="196"/>
      <c r="F528" s="159"/>
      <c r="G528" s="166" t="str">
        <f>IFERROR($E528/VLOOKUP($F528,'Data Mercado'!$A$7:$I$300,2,FALSE),"")</f>
        <v/>
      </c>
      <c r="H528" s="166" t="str">
        <f>IFERROR($E528/VLOOKUP($F528,'Data Mercado'!$A$7:$I$300,3,FALSE),"")</f>
        <v/>
      </c>
      <c r="I528" s="166" t="str">
        <f>IFERROR($E528/VLOOKUP($F528,'Data Mercado'!$A$7:$I$300,4,FALSE),"")</f>
        <v/>
      </c>
      <c r="J528" s="166" t="str">
        <f>IFERROR($E528/VLOOKUP($F528,'Data Mercado'!$A$7:$I$300,5,FALSE),"")</f>
        <v/>
      </c>
      <c r="K528" s="166" t="str">
        <f>IFERROR($E528/VLOOKUP($F528,'Data Mercado'!$A$7:$I$300,6,FALSE),"")</f>
        <v/>
      </c>
    </row>
    <row r="529" spans="1:11" s="162" customFormat="1" ht="19" customHeight="1">
      <c r="A529" s="163"/>
      <c r="B529" s="165"/>
      <c r="C529" s="143"/>
      <c r="D529" s="143"/>
      <c r="E529" s="196"/>
      <c r="F529" s="159"/>
      <c r="G529" s="166" t="str">
        <f>IFERROR($E529/VLOOKUP($F529,'Data Mercado'!$A$7:$I$300,2,FALSE),"")</f>
        <v/>
      </c>
      <c r="H529" s="166" t="str">
        <f>IFERROR($E529/VLOOKUP($F529,'Data Mercado'!$A$7:$I$300,3,FALSE),"")</f>
        <v/>
      </c>
      <c r="I529" s="166" t="str">
        <f>IFERROR($E529/VLOOKUP($F529,'Data Mercado'!$A$7:$I$300,4,FALSE),"")</f>
        <v/>
      </c>
      <c r="J529" s="166" t="str">
        <f>IFERROR($E529/VLOOKUP($F529,'Data Mercado'!$A$7:$I$300,5,FALSE),"")</f>
        <v/>
      </c>
      <c r="K529" s="166" t="str">
        <f>IFERROR($E529/VLOOKUP($F529,'Data Mercado'!$A$7:$I$300,6,FALSE),"")</f>
        <v/>
      </c>
    </row>
    <row r="530" spans="1:11" s="162" customFormat="1" ht="19" customHeight="1">
      <c r="A530" s="163"/>
      <c r="B530" s="165"/>
      <c r="C530" s="143"/>
      <c r="D530" s="143"/>
      <c r="E530" s="196"/>
      <c r="F530" s="159"/>
      <c r="G530" s="166" t="str">
        <f>IFERROR($E530/VLOOKUP($F530,'Data Mercado'!$A$7:$I$300,2,FALSE),"")</f>
        <v/>
      </c>
      <c r="H530" s="166" t="str">
        <f>IFERROR($E530/VLOOKUP($F530,'Data Mercado'!$A$7:$I$300,3,FALSE),"")</f>
        <v/>
      </c>
      <c r="I530" s="166" t="str">
        <f>IFERROR($E530/VLOOKUP($F530,'Data Mercado'!$A$7:$I$300,4,FALSE),"")</f>
        <v/>
      </c>
      <c r="J530" s="166" t="str">
        <f>IFERROR($E530/VLOOKUP($F530,'Data Mercado'!$A$7:$I$300,5,FALSE),"")</f>
        <v/>
      </c>
      <c r="K530" s="166" t="str">
        <f>IFERROR($E530/VLOOKUP($F530,'Data Mercado'!$A$7:$I$300,6,FALSE),"")</f>
        <v/>
      </c>
    </row>
    <row r="531" spans="1:11" s="162" customFormat="1" ht="19" customHeight="1">
      <c r="A531" s="163"/>
      <c r="B531" s="165"/>
      <c r="C531" s="143"/>
      <c r="D531" s="143"/>
      <c r="E531" s="196"/>
      <c r="F531" s="159"/>
      <c r="G531" s="166" t="str">
        <f>IFERROR($E531/VLOOKUP($F531,'Data Mercado'!$A$7:$I$300,2,FALSE),"")</f>
        <v/>
      </c>
      <c r="H531" s="166" t="str">
        <f>IFERROR($E531/VLOOKUP($F531,'Data Mercado'!$A$7:$I$300,3,FALSE),"")</f>
        <v/>
      </c>
      <c r="I531" s="166" t="str">
        <f>IFERROR($E531/VLOOKUP($F531,'Data Mercado'!$A$7:$I$300,4,FALSE),"")</f>
        <v/>
      </c>
      <c r="J531" s="166" t="str">
        <f>IFERROR($E531/VLOOKUP($F531,'Data Mercado'!$A$7:$I$300,5,FALSE),"")</f>
        <v/>
      </c>
      <c r="K531" s="166" t="str">
        <f>IFERROR($E531/VLOOKUP($F531,'Data Mercado'!$A$7:$I$300,6,FALSE),"")</f>
        <v/>
      </c>
    </row>
    <row r="532" spans="1:11" s="162" customFormat="1" ht="19" customHeight="1">
      <c r="A532" s="163"/>
      <c r="B532" s="165"/>
      <c r="C532" s="143"/>
      <c r="D532" s="143"/>
      <c r="E532" s="196"/>
      <c r="F532" s="159"/>
      <c r="G532" s="166" t="str">
        <f>IFERROR($E532/VLOOKUP($F532,'Data Mercado'!$A$7:$I$300,2,FALSE),"")</f>
        <v/>
      </c>
      <c r="H532" s="166" t="str">
        <f>IFERROR($E532/VLOOKUP($F532,'Data Mercado'!$A$7:$I$300,3,FALSE),"")</f>
        <v/>
      </c>
      <c r="I532" s="166" t="str">
        <f>IFERROR($E532/VLOOKUP($F532,'Data Mercado'!$A$7:$I$300,4,FALSE),"")</f>
        <v/>
      </c>
      <c r="J532" s="166" t="str">
        <f>IFERROR($E532/VLOOKUP($F532,'Data Mercado'!$A$7:$I$300,5,FALSE),"")</f>
        <v/>
      </c>
      <c r="K532" s="166" t="str">
        <f>IFERROR($E532/VLOOKUP($F532,'Data Mercado'!$A$7:$I$300,6,FALSE),"")</f>
        <v/>
      </c>
    </row>
    <row r="533" spans="1:11" s="162" customFormat="1" ht="19" customHeight="1">
      <c r="A533" s="163"/>
      <c r="B533" s="165"/>
      <c r="C533" s="143"/>
      <c r="D533" s="143"/>
      <c r="E533" s="196"/>
      <c r="F533" s="159"/>
      <c r="G533" s="166" t="str">
        <f>IFERROR($E533/VLOOKUP($F533,'Data Mercado'!$A$7:$I$300,2,FALSE),"")</f>
        <v/>
      </c>
      <c r="H533" s="166" t="str">
        <f>IFERROR($E533/VLOOKUP($F533,'Data Mercado'!$A$7:$I$300,3,FALSE),"")</f>
        <v/>
      </c>
      <c r="I533" s="166" t="str">
        <f>IFERROR($E533/VLOOKUP($F533,'Data Mercado'!$A$7:$I$300,4,FALSE),"")</f>
        <v/>
      </c>
      <c r="J533" s="166" t="str">
        <f>IFERROR($E533/VLOOKUP($F533,'Data Mercado'!$A$7:$I$300,5,FALSE),"")</f>
        <v/>
      </c>
      <c r="K533" s="166" t="str">
        <f>IFERROR($E533/VLOOKUP($F533,'Data Mercado'!$A$7:$I$300,6,FALSE),"")</f>
        <v/>
      </c>
    </row>
    <row r="534" spans="1:11" s="162" customFormat="1" ht="19" customHeight="1">
      <c r="A534" s="163"/>
      <c r="B534" s="165"/>
      <c r="C534" s="143"/>
      <c r="D534" s="143"/>
      <c r="E534" s="196"/>
      <c r="F534" s="159"/>
      <c r="G534" s="166" t="str">
        <f>IFERROR($E534/VLOOKUP($F534,'Data Mercado'!$A$7:$I$300,2,FALSE),"")</f>
        <v/>
      </c>
      <c r="H534" s="166" t="str">
        <f>IFERROR($E534/VLOOKUP($F534,'Data Mercado'!$A$7:$I$300,3,FALSE),"")</f>
        <v/>
      </c>
      <c r="I534" s="166" t="str">
        <f>IFERROR($E534/VLOOKUP($F534,'Data Mercado'!$A$7:$I$300,4,FALSE),"")</f>
        <v/>
      </c>
      <c r="J534" s="166" t="str">
        <f>IFERROR($E534/VLOOKUP($F534,'Data Mercado'!$A$7:$I$300,5,FALSE),"")</f>
        <v/>
      </c>
      <c r="K534" s="166" t="str">
        <f>IFERROR($E534/VLOOKUP($F534,'Data Mercado'!$A$7:$I$300,6,FALSE),"")</f>
        <v/>
      </c>
    </row>
    <row r="535" spans="1:11" s="162" customFormat="1" ht="19" customHeight="1">
      <c r="A535" s="163"/>
      <c r="B535" s="165"/>
      <c r="C535" s="143"/>
      <c r="D535" s="143"/>
      <c r="E535" s="196"/>
      <c r="F535" s="159"/>
      <c r="G535" s="166" t="str">
        <f>IFERROR($E535/VLOOKUP($F535,'Data Mercado'!$A$7:$I$300,2,FALSE),"")</f>
        <v/>
      </c>
      <c r="H535" s="166" t="str">
        <f>IFERROR($E535/VLOOKUP($F535,'Data Mercado'!$A$7:$I$300,3,FALSE),"")</f>
        <v/>
      </c>
      <c r="I535" s="166" t="str">
        <f>IFERROR($E535/VLOOKUP($F535,'Data Mercado'!$A$7:$I$300,4,FALSE),"")</f>
        <v/>
      </c>
      <c r="J535" s="166" t="str">
        <f>IFERROR($E535/VLOOKUP($F535,'Data Mercado'!$A$7:$I$300,5,FALSE),"")</f>
        <v/>
      </c>
      <c r="K535" s="166" t="str">
        <f>IFERROR($E535/VLOOKUP($F535,'Data Mercado'!$A$7:$I$300,6,FALSE),"")</f>
        <v/>
      </c>
    </row>
    <row r="536" spans="1:11" s="162" customFormat="1" ht="19" customHeight="1">
      <c r="A536" s="163"/>
      <c r="B536" s="165"/>
      <c r="C536" s="143"/>
      <c r="D536" s="143"/>
      <c r="E536" s="196"/>
      <c r="F536" s="159"/>
      <c r="G536" s="166" t="str">
        <f>IFERROR($E536/VLOOKUP($F536,'Data Mercado'!$A$7:$I$300,2,FALSE),"")</f>
        <v/>
      </c>
      <c r="H536" s="166" t="str">
        <f>IFERROR($E536/VLOOKUP($F536,'Data Mercado'!$A$7:$I$300,3,FALSE),"")</f>
        <v/>
      </c>
      <c r="I536" s="166" t="str">
        <f>IFERROR($E536/VLOOKUP($F536,'Data Mercado'!$A$7:$I$300,4,FALSE),"")</f>
        <v/>
      </c>
      <c r="J536" s="166" t="str">
        <f>IFERROR($E536/VLOOKUP($F536,'Data Mercado'!$A$7:$I$300,5,FALSE),"")</f>
        <v/>
      </c>
      <c r="K536" s="166" t="str">
        <f>IFERROR($E536/VLOOKUP($F536,'Data Mercado'!$A$7:$I$300,6,FALSE),"")</f>
        <v/>
      </c>
    </row>
    <row r="537" spans="1:11" s="162" customFormat="1" ht="19" customHeight="1">
      <c r="A537" s="163"/>
      <c r="B537" s="165"/>
      <c r="C537" s="143"/>
      <c r="D537" s="143"/>
      <c r="E537" s="196"/>
      <c r="F537" s="159"/>
      <c r="G537" s="166" t="str">
        <f>IFERROR($E537/VLOOKUP($F537,'Data Mercado'!$A$7:$I$300,2,FALSE),"")</f>
        <v/>
      </c>
      <c r="H537" s="166" t="str">
        <f>IFERROR($E537/VLOOKUP($F537,'Data Mercado'!$A$7:$I$300,3,FALSE),"")</f>
        <v/>
      </c>
      <c r="I537" s="166" t="str">
        <f>IFERROR($E537/VLOOKUP($F537,'Data Mercado'!$A$7:$I$300,4,FALSE),"")</f>
        <v/>
      </c>
      <c r="J537" s="166" t="str">
        <f>IFERROR($E537/VLOOKUP($F537,'Data Mercado'!$A$7:$I$300,5,FALSE),"")</f>
        <v/>
      </c>
      <c r="K537" s="166" t="str">
        <f>IFERROR($E537/VLOOKUP($F537,'Data Mercado'!$A$7:$I$300,6,FALSE),"")</f>
        <v/>
      </c>
    </row>
    <row r="538" spans="1:11" s="162" customFormat="1" ht="19" customHeight="1">
      <c r="A538" s="163"/>
      <c r="B538" s="165"/>
      <c r="C538" s="143"/>
      <c r="D538" s="143"/>
      <c r="E538" s="196"/>
      <c r="F538" s="159"/>
      <c r="G538" s="166" t="str">
        <f>IFERROR($E538/VLOOKUP($F538,'Data Mercado'!$A$7:$I$300,2,FALSE),"")</f>
        <v/>
      </c>
      <c r="H538" s="166" t="str">
        <f>IFERROR($E538/VLOOKUP($F538,'Data Mercado'!$A$7:$I$300,3,FALSE),"")</f>
        <v/>
      </c>
      <c r="I538" s="166" t="str">
        <f>IFERROR($E538/VLOOKUP($F538,'Data Mercado'!$A$7:$I$300,4,FALSE),"")</f>
        <v/>
      </c>
      <c r="J538" s="166" t="str">
        <f>IFERROR($E538/VLOOKUP($F538,'Data Mercado'!$A$7:$I$300,5,FALSE),"")</f>
        <v/>
      </c>
      <c r="K538" s="166" t="str">
        <f>IFERROR($E538/VLOOKUP($F538,'Data Mercado'!$A$7:$I$300,6,FALSE),"")</f>
        <v/>
      </c>
    </row>
    <row r="539" spans="1:11" s="162" customFormat="1" ht="19" customHeight="1">
      <c r="A539" s="163"/>
      <c r="B539" s="165"/>
      <c r="C539" s="143"/>
      <c r="D539" s="143"/>
      <c r="E539" s="196"/>
      <c r="F539" s="159"/>
      <c r="G539" s="166" t="str">
        <f>IFERROR($E539/VLOOKUP($F539,'Data Mercado'!$A$7:$I$300,2,FALSE),"")</f>
        <v/>
      </c>
      <c r="H539" s="166" t="str">
        <f>IFERROR($E539/VLOOKUP($F539,'Data Mercado'!$A$7:$I$300,3,FALSE),"")</f>
        <v/>
      </c>
      <c r="I539" s="166" t="str">
        <f>IFERROR($E539/VLOOKUP($F539,'Data Mercado'!$A$7:$I$300,4,FALSE),"")</f>
        <v/>
      </c>
      <c r="J539" s="166" t="str">
        <f>IFERROR($E539/VLOOKUP($F539,'Data Mercado'!$A$7:$I$300,5,FALSE),"")</f>
        <v/>
      </c>
      <c r="K539" s="166" t="str">
        <f>IFERROR($E539/VLOOKUP($F539,'Data Mercado'!$A$7:$I$300,6,FALSE),"")</f>
        <v/>
      </c>
    </row>
    <row r="540" spans="1:11" s="162" customFormat="1" ht="19" customHeight="1">
      <c r="A540" s="163"/>
      <c r="B540" s="165"/>
      <c r="C540" s="143"/>
      <c r="D540" s="143"/>
      <c r="E540" s="196"/>
      <c r="F540" s="159"/>
      <c r="G540" s="166" t="str">
        <f>IFERROR($E540/VLOOKUP($F540,'Data Mercado'!$A$7:$I$300,2,FALSE),"")</f>
        <v/>
      </c>
      <c r="H540" s="166" t="str">
        <f>IFERROR($E540/VLOOKUP($F540,'Data Mercado'!$A$7:$I$300,3,FALSE),"")</f>
        <v/>
      </c>
      <c r="I540" s="166" t="str">
        <f>IFERROR($E540/VLOOKUP($F540,'Data Mercado'!$A$7:$I$300,4,FALSE),"")</f>
        <v/>
      </c>
      <c r="J540" s="166" t="str">
        <f>IFERROR($E540/VLOOKUP($F540,'Data Mercado'!$A$7:$I$300,5,FALSE),"")</f>
        <v/>
      </c>
      <c r="K540" s="166" t="str">
        <f>IFERROR($E540/VLOOKUP($F540,'Data Mercado'!$A$7:$I$300,6,FALSE),"")</f>
        <v/>
      </c>
    </row>
    <row r="541" spans="1:11" s="162" customFormat="1" ht="19" customHeight="1">
      <c r="A541" s="163"/>
      <c r="B541" s="165"/>
      <c r="C541" s="143"/>
      <c r="D541" s="143"/>
      <c r="E541" s="196"/>
      <c r="F541" s="159"/>
      <c r="G541" s="166" t="str">
        <f>IFERROR($E541/VLOOKUP($F541,'Data Mercado'!$A$7:$I$300,2,FALSE),"")</f>
        <v/>
      </c>
      <c r="H541" s="166" t="str">
        <f>IFERROR($E541/VLOOKUP($F541,'Data Mercado'!$A$7:$I$300,3,FALSE),"")</f>
        <v/>
      </c>
      <c r="I541" s="166" t="str">
        <f>IFERROR($E541/VLOOKUP($F541,'Data Mercado'!$A$7:$I$300,4,FALSE),"")</f>
        <v/>
      </c>
      <c r="J541" s="166" t="str">
        <f>IFERROR($E541/VLOOKUP($F541,'Data Mercado'!$A$7:$I$300,5,FALSE),"")</f>
        <v/>
      </c>
      <c r="K541" s="166" t="str">
        <f>IFERROR($E541/VLOOKUP($F541,'Data Mercado'!$A$7:$I$300,6,FALSE),"")</f>
        <v/>
      </c>
    </row>
    <row r="542" spans="1:11" s="162" customFormat="1" ht="19" customHeight="1">
      <c r="A542" s="163"/>
      <c r="B542" s="165"/>
      <c r="C542" s="143"/>
      <c r="D542" s="143"/>
      <c r="E542" s="196"/>
      <c r="F542" s="159"/>
      <c r="G542" s="166" t="str">
        <f>IFERROR($E542/VLOOKUP($F542,'Data Mercado'!$A$7:$I$300,2,FALSE),"")</f>
        <v/>
      </c>
      <c r="H542" s="166" t="str">
        <f>IFERROR($E542/VLOOKUP($F542,'Data Mercado'!$A$7:$I$300,3,FALSE),"")</f>
        <v/>
      </c>
      <c r="I542" s="166" t="str">
        <f>IFERROR($E542/VLOOKUP($F542,'Data Mercado'!$A$7:$I$300,4,FALSE),"")</f>
        <v/>
      </c>
      <c r="J542" s="166" t="str">
        <f>IFERROR($E542/VLOOKUP($F542,'Data Mercado'!$A$7:$I$300,5,FALSE),"")</f>
        <v/>
      </c>
      <c r="K542" s="166" t="str">
        <f>IFERROR($E542/VLOOKUP($F542,'Data Mercado'!$A$7:$I$300,6,FALSE),"")</f>
        <v/>
      </c>
    </row>
    <row r="543" spans="1:11" s="162" customFormat="1" ht="19" customHeight="1">
      <c r="A543" s="163"/>
      <c r="B543" s="165"/>
      <c r="C543" s="143"/>
      <c r="D543" s="143"/>
      <c r="E543" s="196"/>
      <c r="F543" s="159"/>
      <c r="G543" s="166" t="str">
        <f>IFERROR($E543/VLOOKUP($F543,'Data Mercado'!$A$7:$I$300,2,FALSE),"")</f>
        <v/>
      </c>
      <c r="H543" s="166" t="str">
        <f>IFERROR($E543/VLOOKUP($F543,'Data Mercado'!$A$7:$I$300,3,FALSE),"")</f>
        <v/>
      </c>
      <c r="I543" s="166" t="str">
        <f>IFERROR($E543/VLOOKUP($F543,'Data Mercado'!$A$7:$I$300,4,FALSE),"")</f>
        <v/>
      </c>
      <c r="J543" s="166" t="str">
        <f>IFERROR($E543/VLOOKUP($F543,'Data Mercado'!$A$7:$I$300,5,FALSE),"")</f>
        <v/>
      </c>
      <c r="K543" s="166" t="str">
        <f>IFERROR($E543/VLOOKUP($F543,'Data Mercado'!$A$7:$I$300,6,FALSE),"")</f>
        <v/>
      </c>
    </row>
    <row r="544" spans="1:11" s="162" customFormat="1" ht="19" customHeight="1">
      <c r="A544" s="163"/>
      <c r="B544" s="165"/>
      <c r="C544" s="143"/>
      <c r="D544" s="143"/>
      <c r="E544" s="196"/>
      <c r="F544" s="159"/>
      <c r="G544" s="166" t="str">
        <f>IFERROR($E544/VLOOKUP($F544,'Data Mercado'!$A$7:$I$300,2,FALSE),"")</f>
        <v/>
      </c>
      <c r="H544" s="166" t="str">
        <f>IFERROR($E544/VLOOKUP($F544,'Data Mercado'!$A$7:$I$300,3,FALSE),"")</f>
        <v/>
      </c>
      <c r="I544" s="166" t="str">
        <f>IFERROR($E544/VLOOKUP($F544,'Data Mercado'!$A$7:$I$300,4,FALSE),"")</f>
        <v/>
      </c>
      <c r="J544" s="166" t="str">
        <f>IFERROR($E544/VLOOKUP($F544,'Data Mercado'!$A$7:$I$300,5,FALSE),"")</f>
        <v/>
      </c>
      <c r="K544" s="166" t="str">
        <f>IFERROR($E544/VLOOKUP($F544,'Data Mercado'!$A$7:$I$300,6,FALSE),"")</f>
        <v/>
      </c>
    </row>
    <row r="545" spans="1:11" s="162" customFormat="1" ht="19" customHeight="1">
      <c r="A545" s="163"/>
      <c r="B545" s="165"/>
      <c r="C545" s="143"/>
      <c r="D545" s="143"/>
      <c r="E545" s="196"/>
      <c r="F545" s="159"/>
      <c r="G545" s="166" t="str">
        <f>IFERROR($E545/VLOOKUP($F545,'Data Mercado'!$A$7:$I$300,2,FALSE),"")</f>
        <v/>
      </c>
      <c r="H545" s="166" t="str">
        <f>IFERROR($E545/VLOOKUP($F545,'Data Mercado'!$A$7:$I$300,3,FALSE),"")</f>
        <v/>
      </c>
      <c r="I545" s="166" t="str">
        <f>IFERROR($E545/VLOOKUP($F545,'Data Mercado'!$A$7:$I$300,4,FALSE),"")</f>
        <v/>
      </c>
      <c r="J545" s="166" t="str">
        <f>IFERROR($E545/VLOOKUP($F545,'Data Mercado'!$A$7:$I$300,5,FALSE),"")</f>
        <v/>
      </c>
      <c r="K545" s="166" t="str">
        <f>IFERROR($E545/VLOOKUP($F545,'Data Mercado'!$A$7:$I$300,6,FALSE),"")</f>
        <v/>
      </c>
    </row>
    <row r="546" spans="1:11" s="162" customFormat="1" ht="19" customHeight="1">
      <c r="A546" s="163"/>
      <c r="B546" s="165"/>
      <c r="C546" s="143"/>
      <c r="D546" s="143"/>
      <c r="E546" s="196"/>
      <c r="F546" s="159"/>
      <c r="G546" s="166" t="str">
        <f>IFERROR($E546/VLOOKUP($F546,'Data Mercado'!$A$7:$I$300,2,FALSE),"")</f>
        <v/>
      </c>
      <c r="H546" s="166" t="str">
        <f>IFERROR($E546/VLOOKUP($F546,'Data Mercado'!$A$7:$I$300,3,FALSE),"")</f>
        <v/>
      </c>
      <c r="I546" s="166" t="str">
        <f>IFERROR($E546/VLOOKUP($F546,'Data Mercado'!$A$7:$I$300,4,FALSE),"")</f>
        <v/>
      </c>
      <c r="J546" s="166" t="str">
        <f>IFERROR($E546/VLOOKUP($F546,'Data Mercado'!$A$7:$I$300,5,FALSE),"")</f>
        <v/>
      </c>
      <c r="K546" s="166" t="str">
        <f>IFERROR($E546/VLOOKUP($F546,'Data Mercado'!$A$7:$I$300,6,FALSE),"")</f>
        <v/>
      </c>
    </row>
    <row r="547" spans="1:11" s="162" customFormat="1" ht="19" customHeight="1">
      <c r="A547" s="163"/>
      <c r="B547" s="165"/>
      <c r="C547" s="143"/>
      <c r="D547" s="143"/>
      <c r="E547" s="196"/>
      <c r="F547" s="159"/>
      <c r="G547" s="166" t="str">
        <f>IFERROR($E547/VLOOKUP($F547,'Data Mercado'!$A$7:$I$300,2,FALSE),"")</f>
        <v/>
      </c>
      <c r="H547" s="166" t="str">
        <f>IFERROR($E547/VLOOKUP($F547,'Data Mercado'!$A$7:$I$300,3,FALSE),"")</f>
        <v/>
      </c>
      <c r="I547" s="166" t="str">
        <f>IFERROR($E547/VLOOKUP($F547,'Data Mercado'!$A$7:$I$300,4,FALSE),"")</f>
        <v/>
      </c>
      <c r="J547" s="166" t="str">
        <f>IFERROR($E547/VLOOKUP($F547,'Data Mercado'!$A$7:$I$300,5,FALSE),"")</f>
        <v/>
      </c>
      <c r="K547" s="166" t="str">
        <f>IFERROR($E547/VLOOKUP($F547,'Data Mercado'!$A$7:$I$300,6,FALSE),"")</f>
        <v/>
      </c>
    </row>
    <row r="548" spans="1:11" s="162" customFormat="1" ht="19" customHeight="1">
      <c r="A548" s="163"/>
      <c r="B548" s="165"/>
      <c r="C548" s="143"/>
      <c r="D548" s="143"/>
      <c r="E548" s="196"/>
      <c r="F548" s="159"/>
      <c r="G548" s="166" t="str">
        <f>IFERROR($E548/VLOOKUP($F548,'Data Mercado'!$A$7:$I$300,2,FALSE),"")</f>
        <v/>
      </c>
      <c r="H548" s="166" t="str">
        <f>IFERROR($E548/VLOOKUP($F548,'Data Mercado'!$A$7:$I$300,3,FALSE),"")</f>
        <v/>
      </c>
      <c r="I548" s="166" t="str">
        <f>IFERROR($E548/VLOOKUP($F548,'Data Mercado'!$A$7:$I$300,4,FALSE),"")</f>
        <v/>
      </c>
      <c r="J548" s="166" t="str">
        <f>IFERROR($E548/VLOOKUP($F548,'Data Mercado'!$A$7:$I$300,5,FALSE),"")</f>
        <v/>
      </c>
      <c r="K548" s="166" t="str">
        <f>IFERROR($E548/VLOOKUP($F548,'Data Mercado'!$A$7:$I$300,6,FALSE),"")</f>
        <v/>
      </c>
    </row>
    <row r="549" spans="1:11" s="162" customFormat="1" ht="19" customHeight="1">
      <c r="A549" s="163"/>
      <c r="B549" s="165"/>
      <c r="C549" s="143"/>
      <c r="D549" s="143"/>
      <c r="E549" s="196"/>
      <c r="F549" s="159"/>
      <c r="G549" s="166" t="str">
        <f>IFERROR($E549/VLOOKUP($F549,'Data Mercado'!$A$7:$I$300,2,FALSE),"")</f>
        <v/>
      </c>
      <c r="H549" s="166" t="str">
        <f>IFERROR($E549/VLOOKUP($F549,'Data Mercado'!$A$7:$I$300,3,FALSE),"")</f>
        <v/>
      </c>
      <c r="I549" s="166" t="str">
        <f>IFERROR($E549/VLOOKUP($F549,'Data Mercado'!$A$7:$I$300,4,FALSE),"")</f>
        <v/>
      </c>
      <c r="J549" s="166" t="str">
        <f>IFERROR($E549/VLOOKUP($F549,'Data Mercado'!$A$7:$I$300,5,FALSE),"")</f>
        <v/>
      </c>
      <c r="K549" s="166" t="str">
        <f>IFERROR($E549/VLOOKUP($F549,'Data Mercado'!$A$7:$I$300,6,FALSE),"")</f>
        <v/>
      </c>
    </row>
    <row r="550" spans="1:11" s="162" customFormat="1" ht="19" customHeight="1">
      <c r="A550" s="163"/>
      <c r="B550" s="165"/>
      <c r="C550" s="143"/>
      <c r="D550" s="143"/>
      <c r="E550" s="196"/>
      <c r="F550" s="159"/>
      <c r="G550" s="166" t="str">
        <f>IFERROR($E550/VLOOKUP($F550,'Data Mercado'!$A$7:$I$300,2,FALSE),"")</f>
        <v/>
      </c>
      <c r="H550" s="166" t="str">
        <f>IFERROR($E550/VLOOKUP($F550,'Data Mercado'!$A$7:$I$300,3,FALSE),"")</f>
        <v/>
      </c>
      <c r="I550" s="166" t="str">
        <f>IFERROR($E550/VLOOKUP($F550,'Data Mercado'!$A$7:$I$300,4,FALSE),"")</f>
        <v/>
      </c>
      <c r="J550" s="166" t="str">
        <f>IFERROR($E550/VLOOKUP($F550,'Data Mercado'!$A$7:$I$300,5,FALSE),"")</f>
        <v/>
      </c>
      <c r="K550" s="166" t="str">
        <f>IFERROR($E550/VLOOKUP($F550,'Data Mercado'!$A$7:$I$300,6,FALSE),"")</f>
        <v/>
      </c>
    </row>
    <row r="551" spans="1:11" s="162" customFormat="1" ht="19" customHeight="1">
      <c r="A551" s="163"/>
      <c r="B551" s="165"/>
      <c r="C551" s="143"/>
      <c r="D551" s="143"/>
      <c r="E551" s="196"/>
      <c r="F551" s="159"/>
      <c r="G551" s="166" t="str">
        <f>IFERROR($E551/VLOOKUP($F551,'Data Mercado'!$A$7:$I$300,2,FALSE),"")</f>
        <v/>
      </c>
      <c r="H551" s="166" t="str">
        <f>IFERROR($E551/VLOOKUP($F551,'Data Mercado'!$A$7:$I$300,3,FALSE),"")</f>
        <v/>
      </c>
      <c r="I551" s="166" t="str">
        <f>IFERROR($E551/VLOOKUP($F551,'Data Mercado'!$A$7:$I$300,4,FALSE),"")</f>
        <v/>
      </c>
      <c r="J551" s="166" t="str">
        <f>IFERROR($E551/VLOOKUP($F551,'Data Mercado'!$A$7:$I$300,5,FALSE),"")</f>
        <v/>
      </c>
      <c r="K551" s="166" t="str">
        <f>IFERROR($E551/VLOOKUP($F551,'Data Mercado'!$A$7:$I$300,6,FALSE),"")</f>
        <v/>
      </c>
    </row>
    <row r="552" spans="1:11" s="162" customFormat="1" ht="19" customHeight="1">
      <c r="A552" s="163"/>
      <c r="B552" s="165"/>
      <c r="C552" s="143"/>
      <c r="D552" s="143"/>
      <c r="E552" s="196"/>
      <c r="F552" s="159"/>
      <c r="G552" s="166" t="str">
        <f>IFERROR($E552/VLOOKUP($F552,'Data Mercado'!$A$7:$I$300,2,FALSE),"")</f>
        <v/>
      </c>
      <c r="H552" s="166" t="str">
        <f>IFERROR($E552/VLOOKUP($F552,'Data Mercado'!$A$7:$I$300,3,FALSE),"")</f>
        <v/>
      </c>
      <c r="I552" s="166" t="str">
        <f>IFERROR($E552/VLOOKUP($F552,'Data Mercado'!$A$7:$I$300,4,FALSE),"")</f>
        <v/>
      </c>
      <c r="J552" s="166" t="str">
        <f>IFERROR($E552/VLOOKUP($F552,'Data Mercado'!$A$7:$I$300,5,FALSE),"")</f>
        <v/>
      </c>
      <c r="K552" s="166" t="str">
        <f>IFERROR($E552/VLOOKUP($F552,'Data Mercado'!$A$7:$I$300,6,FALSE),"")</f>
        <v/>
      </c>
    </row>
    <row r="553" spans="1:11" s="162" customFormat="1" ht="19" customHeight="1">
      <c r="A553" s="163"/>
      <c r="B553" s="165"/>
      <c r="C553" s="143"/>
      <c r="D553" s="143"/>
      <c r="E553" s="196"/>
      <c r="F553" s="159"/>
      <c r="G553" s="166" t="str">
        <f>IFERROR($E553/VLOOKUP($F553,'Data Mercado'!$A$7:$I$300,2,FALSE),"")</f>
        <v/>
      </c>
      <c r="H553" s="166" t="str">
        <f>IFERROR($E553/VLOOKUP($F553,'Data Mercado'!$A$7:$I$300,3,FALSE),"")</f>
        <v/>
      </c>
      <c r="I553" s="166" t="str">
        <f>IFERROR($E553/VLOOKUP($F553,'Data Mercado'!$A$7:$I$300,4,FALSE),"")</f>
        <v/>
      </c>
      <c r="J553" s="166" t="str">
        <f>IFERROR($E553/VLOOKUP($F553,'Data Mercado'!$A$7:$I$300,5,FALSE),"")</f>
        <v/>
      </c>
      <c r="K553" s="166" t="str">
        <f>IFERROR($E553/VLOOKUP($F553,'Data Mercado'!$A$7:$I$300,6,FALSE),"")</f>
        <v/>
      </c>
    </row>
    <row r="554" spans="1:11" s="162" customFormat="1" ht="19" customHeight="1">
      <c r="A554" s="163"/>
      <c r="B554" s="165"/>
      <c r="C554" s="143"/>
      <c r="D554" s="143"/>
      <c r="E554" s="196"/>
      <c r="F554" s="159"/>
      <c r="G554" s="166" t="str">
        <f>IFERROR($E554/VLOOKUP($F554,'Data Mercado'!$A$7:$I$300,2,FALSE),"")</f>
        <v/>
      </c>
      <c r="H554" s="166" t="str">
        <f>IFERROR($E554/VLOOKUP($F554,'Data Mercado'!$A$7:$I$300,3,FALSE),"")</f>
        <v/>
      </c>
      <c r="I554" s="166" t="str">
        <f>IFERROR($E554/VLOOKUP($F554,'Data Mercado'!$A$7:$I$300,4,FALSE),"")</f>
        <v/>
      </c>
      <c r="J554" s="166" t="str">
        <f>IFERROR($E554/VLOOKUP($F554,'Data Mercado'!$A$7:$I$300,5,FALSE),"")</f>
        <v/>
      </c>
      <c r="K554" s="166" t="str">
        <f>IFERROR($E554/VLOOKUP($F554,'Data Mercado'!$A$7:$I$300,6,FALSE),"")</f>
        <v/>
      </c>
    </row>
    <row r="555" spans="1:11" s="162" customFormat="1" ht="19" customHeight="1">
      <c r="A555" s="163"/>
      <c r="B555" s="165"/>
      <c r="C555" s="143"/>
      <c r="D555" s="143"/>
      <c r="E555" s="196"/>
      <c r="F555" s="159"/>
      <c r="G555" s="166" t="str">
        <f>IFERROR($E555/VLOOKUP($F555,'Data Mercado'!$A$7:$I$300,2,FALSE),"")</f>
        <v/>
      </c>
      <c r="H555" s="166" t="str">
        <f>IFERROR($E555/VLOOKUP($F555,'Data Mercado'!$A$7:$I$300,3,FALSE),"")</f>
        <v/>
      </c>
      <c r="I555" s="166" t="str">
        <f>IFERROR($E555/VLOOKUP($F555,'Data Mercado'!$A$7:$I$300,4,FALSE),"")</f>
        <v/>
      </c>
      <c r="J555" s="166" t="str">
        <f>IFERROR($E555/VLOOKUP($F555,'Data Mercado'!$A$7:$I$300,5,FALSE),"")</f>
        <v/>
      </c>
      <c r="K555" s="166" t="str">
        <f>IFERROR($E555/VLOOKUP($F555,'Data Mercado'!$A$7:$I$300,6,FALSE),"")</f>
        <v/>
      </c>
    </row>
    <row r="556" spans="1:11" s="162" customFormat="1" ht="19" customHeight="1">
      <c r="A556" s="163"/>
      <c r="B556" s="165"/>
      <c r="C556" s="143"/>
      <c r="D556" s="143"/>
      <c r="E556" s="196"/>
      <c r="F556" s="159"/>
      <c r="G556" s="166" t="str">
        <f>IFERROR($E556/VLOOKUP($F556,'Data Mercado'!$A$7:$I$300,2,FALSE),"")</f>
        <v/>
      </c>
      <c r="H556" s="166" t="str">
        <f>IFERROR($E556/VLOOKUP($F556,'Data Mercado'!$A$7:$I$300,3,FALSE),"")</f>
        <v/>
      </c>
      <c r="I556" s="166" t="str">
        <f>IFERROR($E556/VLOOKUP($F556,'Data Mercado'!$A$7:$I$300,4,FALSE),"")</f>
        <v/>
      </c>
      <c r="J556" s="166" t="str">
        <f>IFERROR($E556/VLOOKUP($F556,'Data Mercado'!$A$7:$I$300,5,FALSE),"")</f>
        <v/>
      </c>
      <c r="K556" s="166" t="str">
        <f>IFERROR($E556/VLOOKUP($F556,'Data Mercado'!$A$7:$I$300,6,FALSE),"")</f>
        <v/>
      </c>
    </row>
    <row r="557" spans="1:11" s="162" customFormat="1" ht="19" customHeight="1">
      <c r="A557" s="163"/>
      <c r="B557" s="165"/>
      <c r="C557" s="143"/>
      <c r="D557" s="143"/>
      <c r="E557" s="196"/>
      <c r="F557" s="159"/>
      <c r="G557" s="166" t="str">
        <f>IFERROR($E557/VLOOKUP($F557,'Data Mercado'!$A$7:$I$300,2,FALSE),"")</f>
        <v/>
      </c>
      <c r="H557" s="166" t="str">
        <f>IFERROR($E557/VLOOKUP($F557,'Data Mercado'!$A$7:$I$300,3,FALSE),"")</f>
        <v/>
      </c>
      <c r="I557" s="166" t="str">
        <f>IFERROR($E557/VLOOKUP($F557,'Data Mercado'!$A$7:$I$300,4,FALSE),"")</f>
        <v/>
      </c>
      <c r="J557" s="166" t="str">
        <f>IFERROR($E557/VLOOKUP($F557,'Data Mercado'!$A$7:$I$300,5,FALSE),"")</f>
        <v/>
      </c>
      <c r="K557" s="166" t="str">
        <f>IFERROR($E557/VLOOKUP($F557,'Data Mercado'!$A$7:$I$300,6,FALSE),"")</f>
        <v/>
      </c>
    </row>
    <row r="558" spans="1:11" s="162" customFormat="1" ht="19" customHeight="1">
      <c r="A558" s="163"/>
      <c r="B558" s="165"/>
      <c r="C558" s="143"/>
      <c r="D558" s="143"/>
      <c r="E558" s="196"/>
      <c r="F558" s="159"/>
      <c r="G558" s="166" t="str">
        <f>IFERROR($E558/VLOOKUP($F558,'Data Mercado'!$A$7:$I$300,2,FALSE),"")</f>
        <v/>
      </c>
      <c r="H558" s="166" t="str">
        <f>IFERROR($E558/VLOOKUP($F558,'Data Mercado'!$A$7:$I$300,3,FALSE),"")</f>
        <v/>
      </c>
      <c r="I558" s="166" t="str">
        <f>IFERROR($E558/VLOOKUP($F558,'Data Mercado'!$A$7:$I$300,4,FALSE),"")</f>
        <v/>
      </c>
      <c r="J558" s="166" t="str">
        <f>IFERROR($E558/VLOOKUP($F558,'Data Mercado'!$A$7:$I$300,5,FALSE),"")</f>
        <v/>
      </c>
      <c r="K558" s="166" t="str">
        <f>IFERROR($E558/VLOOKUP($F558,'Data Mercado'!$A$7:$I$300,6,FALSE),"")</f>
        <v/>
      </c>
    </row>
    <row r="559" spans="1:11" s="162" customFormat="1" ht="19" customHeight="1">
      <c r="A559" s="163"/>
      <c r="B559" s="165"/>
      <c r="C559" s="143"/>
      <c r="D559" s="143"/>
      <c r="E559" s="196"/>
      <c r="F559" s="159"/>
      <c r="G559" s="166" t="str">
        <f>IFERROR($E559/VLOOKUP($F559,'Data Mercado'!$A$7:$I$300,2,FALSE),"")</f>
        <v/>
      </c>
      <c r="H559" s="166" t="str">
        <f>IFERROR($E559/VLOOKUP($F559,'Data Mercado'!$A$7:$I$300,3,FALSE),"")</f>
        <v/>
      </c>
      <c r="I559" s="166" t="str">
        <f>IFERROR($E559/VLOOKUP($F559,'Data Mercado'!$A$7:$I$300,4,FALSE),"")</f>
        <v/>
      </c>
      <c r="J559" s="166" t="str">
        <f>IFERROR($E559/VLOOKUP($F559,'Data Mercado'!$A$7:$I$300,5,FALSE),"")</f>
        <v/>
      </c>
      <c r="K559" s="166" t="str">
        <f>IFERROR($E559/VLOOKUP($F559,'Data Mercado'!$A$7:$I$300,6,FALSE),"")</f>
        <v/>
      </c>
    </row>
    <row r="560" spans="1:11" s="162" customFormat="1" ht="19" customHeight="1">
      <c r="A560" s="163"/>
      <c r="B560" s="165"/>
      <c r="C560" s="143"/>
      <c r="D560" s="143"/>
      <c r="E560" s="196"/>
      <c r="F560" s="159"/>
      <c r="G560" s="166" t="str">
        <f>IFERROR($E560/VLOOKUP($F560,'Data Mercado'!$A$7:$I$300,2,FALSE),"")</f>
        <v/>
      </c>
      <c r="H560" s="166" t="str">
        <f>IFERROR($E560/VLOOKUP($F560,'Data Mercado'!$A$7:$I$300,3,FALSE),"")</f>
        <v/>
      </c>
      <c r="I560" s="166" t="str">
        <f>IFERROR($E560/VLOOKUP($F560,'Data Mercado'!$A$7:$I$300,4,FALSE),"")</f>
        <v/>
      </c>
      <c r="J560" s="166" t="str">
        <f>IFERROR($E560/VLOOKUP($F560,'Data Mercado'!$A$7:$I$300,5,FALSE),"")</f>
        <v/>
      </c>
      <c r="K560" s="166" t="str">
        <f>IFERROR($E560/VLOOKUP($F560,'Data Mercado'!$A$7:$I$300,6,FALSE),"")</f>
        <v/>
      </c>
    </row>
    <row r="561" spans="1:11" s="162" customFormat="1" ht="19" customHeight="1">
      <c r="A561" s="163"/>
      <c r="B561" s="165"/>
      <c r="C561" s="143"/>
      <c r="D561" s="143"/>
      <c r="E561" s="196"/>
      <c r="F561" s="159"/>
      <c r="G561" s="166" t="str">
        <f>IFERROR($E561/VLOOKUP($F561,'Data Mercado'!$A$7:$I$300,2,FALSE),"")</f>
        <v/>
      </c>
      <c r="H561" s="166" t="str">
        <f>IFERROR($E561/VLOOKUP($F561,'Data Mercado'!$A$7:$I$300,3,FALSE),"")</f>
        <v/>
      </c>
      <c r="I561" s="166" t="str">
        <f>IFERROR($E561/VLOOKUP($F561,'Data Mercado'!$A$7:$I$300,4,FALSE),"")</f>
        <v/>
      </c>
      <c r="J561" s="166" t="str">
        <f>IFERROR($E561/VLOOKUP($F561,'Data Mercado'!$A$7:$I$300,5,FALSE),"")</f>
        <v/>
      </c>
      <c r="K561" s="166" t="str">
        <f>IFERROR($E561/VLOOKUP($F561,'Data Mercado'!$A$7:$I$300,6,FALSE),"")</f>
        <v/>
      </c>
    </row>
    <row r="562" spans="1:11" s="162" customFormat="1" ht="19" customHeight="1">
      <c r="A562" s="163"/>
      <c r="B562" s="165"/>
      <c r="C562" s="143"/>
      <c r="D562" s="143"/>
      <c r="E562" s="196"/>
      <c r="F562" s="159"/>
      <c r="G562" s="166" t="str">
        <f>IFERROR($E562/VLOOKUP($F562,'Data Mercado'!$A$7:$I$300,2,FALSE),"")</f>
        <v/>
      </c>
      <c r="H562" s="166" t="str">
        <f>IFERROR($E562/VLOOKUP($F562,'Data Mercado'!$A$7:$I$300,3,FALSE),"")</f>
        <v/>
      </c>
      <c r="I562" s="166" t="str">
        <f>IFERROR($E562/VLOOKUP($F562,'Data Mercado'!$A$7:$I$300,4,FALSE),"")</f>
        <v/>
      </c>
      <c r="J562" s="166" t="str">
        <f>IFERROR($E562/VLOOKUP($F562,'Data Mercado'!$A$7:$I$300,5,FALSE),"")</f>
        <v/>
      </c>
      <c r="K562" s="166" t="str">
        <f>IFERROR($E562/VLOOKUP($F562,'Data Mercado'!$A$7:$I$300,6,FALSE),"")</f>
        <v/>
      </c>
    </row>
    <row r="563" spans="1:11" s="162" customFormat="1" ht="19" customHeight="1">
      <c r="A563" s="163"/>
      <c r="B563" s="165"/>
      <c r="C563" s="143"/>
      <c r="D563" s="143"/>
      <c r="E563" s="196"/>
      <c r="F563" s="159"/>
      <c r="G563" s="166" t="str">
        <f>IFERROR($E563/VLOOKUP($F563,'Data Mercado'!$A$7:$I$300,2,FALSE),"")</f>
        <v/>
      </c>
      <c r="H563" s="166" t="str">
        <f>IFERROR($E563/VLOOKUP($F563,'Data Mercado'!$A$7:$I$300,3,FALSE),"")</f>
        <v/>
      </c>
      <c r="I563" s="166" t="str">
        <f>IFERROR($E563/VLOOKUP($F563,'Data Mercado'!$A$7:$I$300,4,FALSE),"")</f>
        <v/>
      </c>
      <c r="J563" s="166" t="str">
        <f>IFERROR($E563/VLOOKUP($F563,'Data Mercado'!$A$7:$I$300,5,FALSE),"")</f>
        <v/>
      </c>
      <c r="K563" s="166" t="str">
        <f>IFERROR($E563/VLOOKUP($F563,'Data Mercado'!$A$7:$I$300,6,FALSE),"")</f>
        <v/>
      </c>
    </row>
    <row r="564" spans="1:11" s="162" customFormat="1" ht="19" customHeight="1">
      <c r="A564" s="163"/>
      <c r="B564" s="165"/>
      <c r="C564" s="143"/>
      <c r="D564" s="143"/>
      <c r="E564" s="196"/>
      <c r="F564" s="159"/>
      <c r="G564" s="166" t="str">
        <f>IFERROR($E564/VLOOKUP($F564,'Data Mercado'!$A$7:$I$300,2,FALSE),"")</f>
        <v/>
      </c>
      <c r="H564" s="166" t="str">
        <f>IFERROR($E564/VLOOKUP($F564,'Data Mercado'!$A$7:$I$300,3,FALSE),"")</f>
        <v/>
      </c>
      <c r="I564" s="166" t="str">
        <f>IFERROR($E564/VLOOKUP($F564,'Data Mercado'!$A$7:$I$300,4,FALSE),"")</f>
        <v/>
      </c>
      <c r="J564" s="166" t="str">
        <f>IFERROR($E564/VLOOKUP($F564,'Data Mercado'!$A$7:$I$300,5,FALSE),"")</f>
        <v/>
      </c>
      <c r="K564" s="166" t="str">
        <f>IFERROR($E564/VLOOKUP($F564,'Data Mercado'!$A$7:$I$300,6,FALSE),"")</f>
        <v/>
      </c>
    </row>
    <row r="565" spans="1:11" s="162" customFormat="1" ht="19" customHeight="1">
      <c r="A565" s="163"/>
      <c r="B565" s="165"/>
      <c r="C565" s="143"/>
      <c r="D565" s="143"/>
      <c r="E565" s="196"/>
      <c r="F565" s="159"/>
      <c r="G565" s="166" t="str">
        <f>IFERROR($E565/VLOOKUP($F565,'Data Mercado'!$A$7:$I$300,2,FALSE),"")</f>
        <v/>
      </c>
      <c r="H565" s="166" t="str">
        <f>IFERROR($E565/VLOOKUP($F565,'Data Mercado'!$A$7:$I$300,3,FALSE),"")</f>
        <v/>
      </c>
      <c r="I565" s="166" t="str">
        <f>IFERROR($E565/VLOOKUP($F565,'Data Mercado'!$A$7:$I$300,4,FALSE),"")</f>
        <v/>
      </c>
      <c r="J565" s="166" t="str">
        <f>IFERROR($E565/VLOOKUP($F565,'Data Mercado'!$A$7:$I$300,5,FALSE),"")</f>
        <v/>
      </c>
      <c r="K565" s="166" t="str">
        <f>IFERROR($E565/VLOOKUP($F565,'Data Mercado'!$A$7:$I$300,6,FALSE),"")</f>
        <v/>
      </c>
    </row>
    <row r="566" spans="1:11" s="162" customFormat="1" ht="19" customHeight="1">
      <c r="A566" s="163"/>
      <c r="B566" s="165"/>
      <c r="C566" s="143"/>
      <c r="D566" s="143"/>
      <c r="E566" s="196"/>
      <c r="F566" s="159"/>
      <c r="G566" s="166" t="str">
        <f>IFERROR($E566/VLOOKUP($F566,'Data Mercado'!$A$7:$I$300,2,FALSE),"")</f>
        <v/>
      </c>
      <c r="H566" s="166" t="str">
        <f>IFERROR($E566/VLOOKUP($F566,'Data Mercado'!$A$7:$I$300,3,FALSE),"")</f>
        <v/>
      </c>
      <c r="I566" s="166" t="str">
        <f>IFERROR($E566/VLOOKUP($F566,'Data Mercado'!$A$7:$I$300,4,FALSE),"")</f>
        <v/>
      </c>
      <c r="J566" s="166" t="str">
        <f>IFERROR($E566/VLOOKUP($F566,'Data Mercado'!$A$7:$I$300,5,FALSE),"")</f>
        <v/>
      </c>
      <c r="K566" s="166" t="str">
        <f>IFERROR($E566/VLOOKUP($F566,'Data Mercado'!$A$7:$I$300,6,FALSE),"")</f>
        <v/>
      </c>
    </row>
    <row r="567" spans="1:11" s="162" customFormat="1" ht="19" customHeight="1">
      <c r="A567" s="163"/>
      <c r="B567" s="165"/>
      <c r="C567" s="143"/>
      <c r="D567" s="143"/>
      <c r="E567" s="196"/>
      <c r="F567" s="159"/>
      <c r="G567" s="166" t="str">
        <f>IFERROR($E567/VLOOKUP($F567,'Data Mercado'!$A$7:$I$300,2,FALSE),"")</f>
        <v/>
      </c>
      <c r="H567" s="166" t="str">
        <f>IFERROR($E567/VLOOKUP($F567,'Data Mercado'!$A$7:$I$300,3,FALSE),"")</f>
        <v/>
      </c>
      <c r="I567" s="166" t="str">
        <f>IFERROR($E567/VLOOKUP($F567,'Data Mercado'!$A$7:$I$300,4,FALSE),"")</f>
        <v/>
      </c>
      <c r="J567" s="166" t="str">
        <f>IFERROR($E567/VLOOKUP($F567,'Data Mercado'!$A$7:$I$300,5,FALSE),"")</f>
        <v/>
      </c>
      <c r="K567" s="166" t="str">
        <f>IFERROR($E567/VLOOKUP($F567,'Data Mercado'!$A$7:$I$300,6,FALSE),"")</f>
        <v/>
      </c>
    </row>
    <row r="568" spans="1:11" s="162" customFormat="1" ht="19" customHeight="1">
      <c r="A568" s="163"/>
      <c r="B568" s="165"/>
      <c r="C568" s="143"/>
      <c r="D568" s="143"/>
      <c r="E568" s="196"/>
      <c r="F568" s="159"/>
      <c r="G568" s="166" t="str">
        <f>IFERROR($E568/VLOOKUP($F568,'Data Mercado'!$A$7:$I$300,2,FALSE),"")</f>
        <v/>
      </c>
      <c r="H568" s="166" t="str">
        <f>IFERROR($E568/VLOOKUP($F568,'Data Mercado'!$A$7:$I$300,3,FALSE),"")</f>
        <v/>
      </c>
      <c r="I568" s="166" t="str">
        <f>IFERROR($E568/VLOOKUP($F568,'Data Mercado'!$A$7:$I$300,4,FALSE),"")</f>
        <v/>
      </c>
      <c r="J568" s="166" t="str">
        <f>IFERROR($E568/VLOOKUP($F568,'Data Mercado'!$A$7:$I$300,5,FALSE),"")</f>
        <v/>
      </c>
      <c r="K568" s="166" t="str">
        <f>IFERROR($E568/VLOOKUP($F568,'Data Mercado'!$A$7:$I$300,6,FALSE),"")</f>
        <v/>
      </c>
    </row>
    <row r="569" spans="1:11" s="162" customFormat="1" ht="19" customHeight="1">
      <c r="A569" s="163"/>
      <c r="B569" s="165"/>
      <c r="C569" s="143"/>
      <c r="D569" s="143"/>
      <c r="E569" s="196"/>
      <c r="F569" s="159"/>
      <c r="G569" s="166" t="str">
        <f>IFERROR($E569/VLOOKUP($F569,'Data Mercado'!$A$7:$I$300,2,FALSE),"")</f>
        <v/>
      </c>
      <c r="H569" s="166" t="str">
        <f>IFERROR($E569/VLOOKUP($F569,'Data Mercado'!$A$7:$I$300,3,FALSE),"")</f>
        <v/>
      </c>
      <c r="I569" s="166" t="str">
        <f>IFERROR($E569/VLOOKUP($F569,'Data Mercado'!$A$7:$I$300,4,FALSE),"")</f>
        <v/>
      </c>
      <c r="J569" s="166" t="str">
        <f>IFERROR($E569/VLOOKUP($F569,'Data Mercado'!$A$7:$I$300,5,FALSE),"")</f>
        <v/>
      </c>
      <c r="K569" s="166" t="str">
        <f>IFERROR($E569/VLOOKUP($F569,'Data Mercado'!$A$7:$I$300,6,FALSE),"")</f>
        <v/>
      </c>
    </row>
    <row r="570" spans="1:11" s="162" customFormat="1" ht="19" customHeight="1">
      <c r="A570" s="163"/>
      <c r="B570" s="165"/>
      <c r="C570" s="143"/>
      <c r="D570" s="143"/>
      <c r="E570" s="196"/>
      <c r="F570" s="159"/>
      <c r="G570" s="166" t="str">
        <f>IFERROR($E570/VLOOKUP($F570,'Data Mercado'!$A$7:$I$300,2,FALSE),"")</f>
        <v/>
      </c>
      <c r="H570" s="166" t="str">
        <f>IFERROR($E570/VLOOKUP($F570,'Data Mercado'!$A$7:$I$300,3,FALSE),"")</f>
        <v/>
      </c>
      <c r="I570" s="166" t="str">
        <f>IFERROR($E570/VLOOKUP($F570,'Data Mercado'!$A$7:$I$300,4,FALSE),"")</f>
        <v/>
      </c>
      <c r="J570" s="166" t="str">
        <f>IFERROR($E570/VLOOKUP($F570,'Data Mercado'!$A$7:$I$300,5,FALSE),"")</f>
        <v/>
      </c>
      <c r="K570" s="166" t="str">
        <f>IFERROR($E570/VLOOKUP($F570,'Data Mercado'!$A$7:$I$300,6,FALSE),"")</f>
        <v/>
      </c>
    </row>
    <row r="571" spans="1:11" s="162" customFormat="1" ht="19" customHeight="1">
      <c r="A571" s="163"/>
      <c r="B571" s="165"/>
      <c r="C571" s="143"/>
      <c r="D571" s="143"/>
      <c r="E571" s="196"/>
      <c r="F571" s="159"/>
      <c r="G571" s="166" t="str">
        <f>IFERROR($E571/VLOOKUP($F571,'Data Mercado'!$A$7:$I$300,2,FALSE),"")</f>
        <v/>
      </c>
      <c r="H571" s="166" t="str">
        <f>IFERROR($E571/VLOOKUP($F571,'Data Mercado'!$A$7:$I$300,3,FALSE),"")</f>
        <v/>
      </c>
      <c r="I571" s="166" t="str">
        <f>IFERROR($E571/VLOOKUP($F571,'Data Mercado'!$A$7:$I$300,4,FALSE),"")</f>
        <v/>
      </c>
      <c r="J571" s="166" t="str">
        <f>IFERROR($E571/VLOOKUP($F571,'Data Mercado'!$A$7:$I$300,5,FALSE),"")</f>
        <v/>
      </c>
      <c r="K571" s="166" t="str">
        <f>IFERROR($E571/VLOOKUP($F571,'Data Mercado'!$A$7:$I$300,6,FALSE),"")</f>
        <v/>
      </c>
    </row>
    <row r="572" spans="1:11" s="162" customFormat="1" ht="19" customHeight="1">
      <c r="A572" s="163"/>
      <c r="B572" s="165"/>
      <c r="C572" s="143"/>
      <c r="D572" s="143"/>
      <c r="E572" s="196"/>
      <c r="F572" s="159"/>
      <c r="G572" s="166" t="str">
        <f>IFERROR($E572/VLOOKUP($F572,'Data Mercado'!$A$7:$I$300,2,FALSE),"")</f>
        <v/>
      </c>
      <c r="H572" s="166" t="str">
        <f>IFERROR($E572/VLOOKUP($F572,'Data Mercado'!$A$7:$I$300,3,FALSE),"")</f>
        <v/>
      </c>
      <c r="I572" s="166" t="str">
        <f>IFERROR($E572/VLOOKUP($F572,'Data Mercado'!$A$7:$I$300,4,FALSE),"")</f>
        <v/>
      </c>
      <c r="J572" s="166" t="str">
        <f>IFERROR($E572/VLOOKUP($F572,'Data Mercado'!$A$7:$I$300,5,FALSE),"")</f>
        <v/>
      </c>
      <c r="K572" s="166" t="str">
        <f>IFERROR($E572/VLOOKUP($F572,'Data Mercado'!$A$7:$I$300,6,FALSE),"")</f>
        <v/>
      </c>
    </row>
    <row r="573" spans="1:11" s="162" customFormat="1" ht="19" customHeight="1">
      <c r="A573" s="163"/>
      <c r="B573" s="165"/>
      <c r="C573" s="143"/>
      <c r="D573" s="143"/>
      <c r="E573" s="196"/>
      <c r="F573" s="159"/>
      <c r="G573" s="166" t="str">
        <f>IFERROR($E573/VLOOKUP($F573,'Data Mercado'!$A$7:$I$300,2,FALSE),"")</f>
        <v/>
      </c>
      <c r="H573" s="166" t="str">
        <f>IFERROR($E573/VLOOKUP($F573,'Data Mercado'!$A$7:$I$300,3,FALSE),"")</f>
        <v/>
      </c>
      <c r="I573" s="166" t="str">
        <f>IFERROR($E573/VLOOKUP($F573,'Data Mercado'!$A$7:$I$300,4,FALSE),"")</f>
        <v/>
      </c>
      <c r="J573" s="166" t="str">
        <f>IFERROR($E573/VLOOKUP($F573,'Data Mercado'!$A$7:$I$300,5,FALSE),"")</f>
        <v/>
      </c>
      <c r="K573" s="166" t="str">
        <f>IFERROR($E573/VLOOKUP($F573,'Data Mercado'!$A$7:$I$300,6,FALSE),"")</f>
        <v/>
      </c>
    </row>
    <row r="574" spans="1:11" s="162" customFormat="1" ht="19" customHeight="1">
      <c r="A574" s="163"/>
      <c r="B574" s="165"/>
      <c r="C574" s="143"/>
      <c r="D574" s="143"/>
      <c r="E574" s="196"/>
      <c r="F574" s="159"/>
      <c r="G574" s="166" t="str">
        <f>IFERROR($E574/VLOOKUP($F574,'Data Mercado'!$A$7:$I$300,2,FALSE),"")</f>
        <v/>
      </c>
      <c r="H574" s="166" t="str">
        <f>IFERROR($E574/VLOOKUP($F574,'Data Mercado'!$A$7:$I$300,3,FALSE),"")</f>
        <v/>
      </c>
      <c r="I574" s="166" t="str">
        <f>IFERROR($E574/VLOOKUP($F574,'Data Mercado'!$A$7:$I$300,4,FALSE),"")</f>
        <v/>
      </c>
      <c r="J574" s="166" t="str">
        <f>IFERROR($E574/VLOOKUP($F574,'Data Mercado'!$A$7:$I$300,5,FALSE),"")</f>
        <v/>
      </c>
      <c r="K574" s="166" t="str">
        <f>IFERROR($E574/VLOOKUP($F574,'Data Mercado'!$A$7:$I$300,6,FALSE),"")</f>
        <v/>
      </c>
    </row>
    <row r="575" spans="1:11" s="162" customFormat="1" ht="19" customHeight="1">
      <c r="A575" s="163"/>
      <c r="B575" s="165"/>
      <c r="C575" s="143"/>
      <c r="D575" s="143"/>
      <c r="E575" s="196"/>
      <c r="F575" s="159"/>
      <c r="G575" s="166" t="str">
        <f>IFERROR($E575/VLOOKUP($F575,'Data Mercado'!$A$7:$I$300,2,FALSE),"")</f>
        <v/>
      </c>
      <c r="H575" s="166" t="str">
        <f>IFERROR($E575/VLOOKUP($F575,'Data Mercado'!$A$7:$I$300,3,FALSE),"")</f>
        <v/>
      </c>
      <c r="I575" s="166" t="str">
        <f>IFERROR($E575/VLOOKUP($F575,'Data Mercado'!$A$7:$I$300,4,FALSE),"")</f>
        <v/>
      </c>
      <c r="J575" s="166" t="str">
        <f>IFERROR($E575/VLOOKUP($F575,'Data Mercado'!$A$7:$I$300,5,FALSE),"")</f>
        <v/>
      </c>
      <c r="K575" s="166" t="str">
        <f>IFERROR($E575/VLOOKUP($F575,'Data Mercado'!$A$7:$I$300,6,FALSE),"")</f>
        <v/>
      </c>
    </row>
    <row r="576" spans="1:11" s="162" customFormat="1" ht="19" customHeight="1">
      <c r="A576" s="163"/>
      <c r="B576" s="165"/>
      <c r="C576" s="143"/>
      <c r="D576" s="143"/>
      <c r="E576" s="196"/>
      <c r="F576" s="159"/>
      <c r="G576" s="166" t="str">
        <f>IFERROR($E576/VLOOKUP($F576,'Data Mercado'!$A$7:$I$300,2,FALSE),"")</f>
        <v/>
      </c>
      <c r="H576" s="166" t="str">
        <f>IFERROR($E576/VLOOKUP($F576,'Data Mercado'!$A$7:$I$300,3,FALSE),"")</f>
        <v/>
      </c>
      <c r="I576" s="166" t="str">
        <f>IFERROR($E576/VLOOKUP($F576,'Data Mercado'!$A$7:$I$300,4,FALSE),"")</f>
        <v/>
      </c>
      <c r="J576" s="166" t="str">
        <f>IFERROR($E576/VLOOKUP($F576,'Data Mercado'!$A$7:$I$300,5,FALSE),"")</f>
        <v/>
      </c>
      <c r="K576" s="166" t="str">
        <f>IFERROR($E576/VLOOKUP($F576,'Data Mercado'!$A$7:$I$300,6,FALSE),"")</f>
        <v/>
      </c>
    </row>
    <row r="577" spans="1:11" s="162" customFormat="1" ht="19" customHeight="1">
      <c r="A577" s="163"/>
      <c r="B577" s="165"/>
      <c r="C577" s="143"/>
      <c r="D577" s="143"/>
      <c r="E577" s="196"/>
      <c r="F577" s="159"/>
      <c r="G577" s="166" t="str">
        <f>IFERROR($E577/VLOOKUP($F577,'Data Mercado'!$A$7:$I$300,2,FALSE),"")</f>
        <v/>
      </c>
      <c r="H577" s="166" t="str">
        <f>IFERROR($E577/VLOOKUP($F577,'Data Mercado'!$A$7:$I$300,3,FALSE),"")</f>
        <v/>
      </c>
      <c r="I577" s="166" t="str">
        <f>IFERROR($E577/VLOOKUP($F577,'Data Mercado'!$A$7:$I$300,4,FALSE),"")</f>
        <v/>
      </c>
      <c r="J577" s="166" t="str">
        <f>IFERROR($E577/VLOOKUP($F577,'Data Mercado'!$A$7:$I$300,5,FALSE),"")</f>
        <v/>
      </c>
      <c r="K577" s="166" t="str">
        <f>IFERROR($E577/VLOOKUP($F577,'Data Mercado'!$A$7:$I$300,6,FALSE),"")</f>
        <v/>
      </c>
    </row>
    <row r="578" spans="1:11" s="162" customFormat="1" ht="19" customHeight="1">
      <c r="A578" s="163"/>
      <c r="B578" s="165"/>
      <c r="C578" s="143"/>
      <c r="D578" s="143"/>
      <c r="E578" s="196"/>
      <c r="F578" s="159"/>
      <c r="G578" s="166" t="str">
        <f>IFERROR($E578/VLOOKUP($F578,'Data Mercado'!$A$7:$I$300,2,FALSE),"")</f>
        <v/>
      </c>
      <c r="H578" s="166" t="str">
        <f>IFERROR($E578/VLOOKUP($F578,'Data Mercado'!$A$7:$I$300,3,FALSE),"")</f>
        <v/>
      </c>
      <c r="I578" s="166" t="str">
        <f>IFERROR($E578/VLOOKUP($F578,'Data Mercado'!$A$7:$I$300,4,FALSE),"")</f>
        <v/>
      </c>
      <c r="J578" s="166" t="str">
        <f>IFERROR($E578/VLOOKUP($F578,'Data Mercado'!$A$7:$I$300,5,FALSE),"")</f>
        <v/>
      </c>
      <c r="K578" s="166" t="str">
        <f>IFERROR($E578/VLOOKUP($F578,'Data Mercado'!$A$7:$I$300,6,FALSE),"")</f>
        <v/>
      </c>
    </row>
    <row r="579" spans="1:11" s="162" customFormat="1" ht="19" customHeight="1">
      <c r="A579" s="163"/>
      <c r="B579" s="165"/>
      <c r="C579" s="143"/>
      <c r="D579" s="143"/>
      <c r="E579" s="196"/>
      <c r="F579" s="159"/>
      <c r="G579" s="166" t="str">
        <f>IFERROR($E579/VLOOKUP($F579,'Data Mercado'!$A$7:$I$300,2,FALSE),"")</f>
        <v/>
      </c>
      <c r="H579" s="166" t="str">
        <f>IFERROR($E579/VLOOKUP($F579,'Data Mercado'!$A$7:$I$300,3,FALSE),"")</f>
        <v/>
      </c>
      <c r="I579" s="166" t="str">
        <f>IFERROR($E579/VLOOKUP($F579,'Data Mercado'!$A$7:$I$300,4,FALSE),"")</f>
        <v/>
      </c>
      <c r="J579" s="166" t="str">
        <f>IFERROR($E579/VLOOKUP($F579,'Data Mercado'!$A$7:$I$300,5,FALSE),"")</f>
        <v/>
      </c>
      <c r="K579" s="166" t="str">
        <f>IFERROR($E579/VLOOKUP($F579,'Data Mercado'!$A$7:$I$300,6,FALSE),"")</f>
        <v/>
      </c>
    </row>
    <row r="580" spans="1:11" s="162" customFormat="1" ht="19" customHeight="1">
      <c r="A580" s="163"/>
      <c r="B580" s="165"/>
      <c r="C580" s="143"/>
      <c r="D580" s="143"/>
      <c r="E580" s="196"/>
      <c r="F580" s="159"/>
      <c r="G580" s="166" t="str">
        <f>IFERROR($E580/VLOOKUP($F580,'Data Mercado'!$A$7:$I$300,2,FALSE),"")</f>
        <v/>
      </c>
      <c r="H580" s="166" t="str">
        <f>IFERROR($E580/VLOOKUP($F580,'Data Mercado'!$A$7:$I$300,3,FALSE),"")</f>
        <v/>
      </c>
      <c r="I580" s="166" t="str">
        <f>IFERROR($E580/VLOOKUP($F580,'Data Mercado'!$A$7:$I$300,4,FALSE),"")</f>
        <v/>
      </c>
      <c r="J580" s="166" t="str">
        <f>IFERROR($E580/VLOOKUP($F580,'Data Mercado'!$A$7:$I$300,5,FALSE),"")</f>
        <v/>
      </c>
      <c r="K580" s="166" t="str">
        <f>IFERROR($E580/VLOOKUP($F580,'Data Mercado'!$A$7:$I$300,6,FALSE),"")</f>
        <v/>
      </c>
    </row>
    <row r="581" spans="1:11" s="162" customFormat="1" ht="19" customHeight="1">
      <c r="A581" s="163"/>
      <c r="B581" s="165"/>
      <c r="C581" s="143"/>
      <c r="D581" s="143"/>
      <c r="E581" s="196"/>
      <c r="F581" s="159"/>
      <c r="G581" s="166" t="str">
        <f>IFERROR($E581/VLOOKUP($F581,'Data Mercado'!$A$7:$I$300,2,FALSE),"")</f>
        <v/>
      </c>
      <c r="H581" s="166" t="str">
        <f>IFERROR($E581/VLOOKUP($F581,'Data Mercado'!$A$7:$I$300,3,FALSE),"")</f>
        <v/>
      </c>
      <c r="I581" s="166" t="str">
        <f>IFERROR($E581/VLOOKUP($F581,'Data Mercado'!$A$7:$I$300,4,FALSE),"")</f>
        <v/>
      </c>
      <c r="J581" s="166" t="str">
        <f>IFERROR($E581/VLOOKUP($F581,'Data Mercado'!$A$7:$I$300,5,FALSE),"")</f>
        <v/>
      </c>
      <c r="K581" s="166" t="str">
        <f>IFERROR($E581/VLOOKUP($F581,'Data Mercado'!$A$7:$I$300,6,FALSE),"")</f>
        <v/>
      </c>
    </row>
    <row r="582" spans="1:11" s="162" customFormat="1" ht="19" customHeight="1">
      <c r="A582" s="163"/>
      <c r="B582" s="165"/>
      <c r="C582" s="143"/>
      <c r="D582" s="143"/>
      <c r="E582" s="196"/>
      <c r="F582" s="159"/>
      <c r="G582" s="166" t="str">
        <f>IFERROR($E582/VLOOKUP($F582,'Data Mercado'!$A$7:$I$300,2,FALSE),"")</f>
        <v/>
      </c>
      <c r="H582" s="166" t="str">
        <f>IFERROR($E582/VLOOKUP($F582,'Data Mercado'!$A$7:$I$300,3,FALSE),"")</f>
        <v/>
      </c>
      <c r="I582" s="166" t="str">
        <f>IFERROR($E582/VLOOKUP($F582,'Data Mercado'!$A$7:$I$300,4,FALSE),"")</f>
        <v/>
      </c>
      <c r="J582" s="166" t="str">
        <f>IFERROR($E582/VLOOKUP($F582,'Data Mercado'!$A$7:$I$300,5,FALSE),"")</f>
        <v/>
      </c>
      <c r="K582" s="166" t="str">
        <f>IFERROR($E582/VLOOKUP($F582,'Data Mercado'!$A$7:$I$300,6,FALSE),"")</f>
        <v/>
      </c>
    </row>
    <row r="583" spans="1:11" s="162" customFormat="1" ht="19" customHeight="1">
      <c r="A583" s="163"/>
      <c r="B583" s="165"/>
      <c r="C583" s="143"/>
      <c r="D583" s="143"/>
      <c r="E583" s="196"/>
      <c r="F583" s="159"/>
      <c r="G583" s="166" t="str">
        <f>IFERROR($E583/VLOOKUP($F583,'Data Mercado'!$A$7:$I$300,2,FALSE),"")</f>
        <v/>
      </c>
      <c r="H583" s="166" t="str">
        <f>IFERROR($E583/VLOOKUP($F583,'Data Mercado'!$A$7:$I$300,3,FALSE),"")</f>
        <v/>
      </c>
      <c r="I583" s="166" t="str">
        <f>IFERROR($E583/VLOOKUP($F583,'Data Mercado'!$A$7:$I$300,4,FALSE),"")</f>
        <v/>
      </c>
      <c r="J583" s="166" t="str">
        <f>IFERROR($E583/VLOOKUP($F583,'Data Mercado'!$A$7:$I$300,5,FALSE),"")</f>
        <v/>
      </c>
      <c r="K583" s="166" t="str">
        <f>IFERROR($E583/VLOOKUP($F583,'Data Mercado'!$A$7:$I$300,6,FALSE),"")</f>
        <v/>
      </c>
    </row>
    <row r="584" spans="1:11" s="162" customFormat="1" ht="19" customHeight="1">
      <c r="A584" s="163"/>
      <c r="B584" s="165"/>
      <c r="C584" s="143"/>
      <c r="D584" s="143"/>
      <c r="E584" s="196"/>
      <c r="F584" s="159"/>
      <c r="G584" s="166" t="str">
        <f>IFERROR($E584/VLOOKUP($F584,'Data Mercado'!$A$7:$I$300,2,FALSE),"")</f>
        <v/>
      </c>
      <c r="H584" s="166" t="str">
        <f>IFERROR($E584/VLOOKUP($F584,'Data Mercado'!$A$7:$I$300,3,FALSE),"")</f>
        <v/>
      </c>
      <c r="I584" s="166" t="str">
        <f>IFERROR($E584/VLOOKUP($F584,'Data Mercado'!$A$7:$I$300,4,FALSE),"")</f>
        <v/>
      </c>
      <c r="J584" s="166" t="str">
        <f>IFERROR($E584/VLOOKUP($F584,'Data Mercado'!$A$7:$I$300,5,FALSE),"")</f>
        <v/>
      </c>
      <c r="K584" s="166" t="str">
        <f>IFERROR($E584/VLOOKUP($F584,'Data Mercado'!$A$7:$I$300,6,FALSE),"")</f>
        <v/>
      </c>
    </row>
    <row r="585" spans="1:11" s="162" customFormat="1" ht="19" customHeight="1">
      <c r="A585" s="163"/>
      <c r="B585" s="165"/>
      <c r="C585" s="143"/>
      <c r="D585" s="143"/>
      <c r="E585" s="196"/>
      <c r="F585" s="159"/>
      <c r="G585" s="166" t="str">
        <f>IFERROR($E585/VLOOKUP($F585,'Data Mercado'!$A$7:$I$300,2,FALSE),"")</f>
        <v/>
      </c>
      <c r="H585" s="166" t="str">
        <f>IFERROR($E585/VLOOKUP($F585,'Data Mercado'!$A$7:$I$300,3,FALSE),"")</f>
        <v/>
      </c>
      <c r="I585" s="166" t="str">
        <f>IFERROR($E585/VLOOKUP($F585,'Data Mercado'!$A$7:$I$300,4,FALSE),"")</f>
        <v/>
      </c>
      <c r="J585" s="166" t="str">
        <f>IFERROR($E585/VLOOKUP($F585,'Data Mercado'!$A$7:$I$300,5,FALSE),"")</f>
        <v/>
      </c>
      <c r="K585" s="166" t="str">
        <f>IFERROR($E585/VLOOKUP($F585,'Data Mercado'!$A$7:$I$300,6,FALSE),"")</f>
        <v/>
      </c>
    </row>
    <row r="586" spans="1:11" s="162" customFormat="1" ht="19" customHeight="1">
      <c r="A586" s="163"/>
      <c r="B586" s="165"/>
      <c r="C586" s="143"/>
      <c r="D586" s="143"/>
      <c r="E586" s="196"/>
      <c r="F586" s="159"/>
      <c r="G586" s="166" t="str">
        <f>IFERROR($E586/VLOOKUP($F586,'Data Mercado'!$A$7:$I$300,2,FALSE),"")</f>
        <v/>
      </c>
      <c r="H586" s="166" t="str">
        <f>IFERROR($E586/VLOOKUP($F586,'Data Mercado'!$A$7:$I$300,3,FALSE),"")</f>
        <v/>
      </c>
      <c r="I586" s="166" t="str">
        <f>IFERROR($E586/VLOOKUP($F586,'Data Mercado'!$A$7:$I$300,4,FALSE),"")</f>
        <v/>
      </c>
      <c r="J586" s="166" t="str">
        <f>IFERROR($E586/VLOOKUP($F586,'Data Mercado'!$A$7:$I$300,5,FALSE),"")</f>
        <v/>
      </c>
      <c r="K586" s="166" t="str">
        <f>IFERROR($E586/VLOOKUP($F586,'Data Mercado'!$A$7:$I$300,6,FALSE),"")</f>
        <v/>
      </c>
    </row>
    <row r="587" spans="1:11" s="162" customFormat="1" ht="19" customHeight="1">
      <c r="A587" s="163"/>
      <c r="B587" s="165"/>
      <c r="C587" s="143"/>
      <c r="D587" s="143"/>
      <c r="E587" s="196"/>
      <c r="F587" s="159"/>
      <c r="G587" s="166" t="str">
        <f>IFERROR($E587/VLOOKUP($F587,'Data Mercado'!$A$7:$I$300,2,FALSE),"")</f>
        <v/>
      </c>
      <c r="H587" s="166" t="str">
        <f>IFERROR($E587/VLOOKUP($F587,'Data Mercado'!$A$7:$I$300,3,FALSE),"")</f>
        <v/>
      </c>
      <c r="I587" s="166" t="str">
        <f>IFERROR($E587/VLOOKUP($F587,'Data Mercado'!$A$7:$I$300,4,FALSE),"")</f>
        <v/>
      </c>
      <c r="J587" s="166" t="str">
        <f>IFERROR($E587/VLOOKUP($F587,'Data Mercado'!$A$7:$I$300,5,FALSE),"")</f>
        <v/>
      </c>
      <c r="K587" s="166" t="str">
        <f>IFERROR($E587/VLOOKUP($F587,'Data Mercado'!$A$7:$I$300,6,FALSE),"")</f>
        <v/>
      </c>
    </row>
    <row r="588" spans="1:11" s="162" customFormat="1" ht="19" customHeight="1">
      <c r="A588" s="163"/>
      <c r="B588" s="165"/>
      <c r="C588" s="143"/>
      <c r="D588" s="143"/>
      <c r="E588" s="196"/>
      <c r="F588" s="159"/>
      <c r="G588" s="166" t="str">
        <f>IFERROR($E588/VLOOKUP($F588,'Data Mercado'!$A$7:$I$300,2,FALSE),"")</f>
        <v/>
      </c>
      <c r="H588" s="166" t="str">
        <f>IFERROR($E588/VLOOKUP($F588,'Data Mercado'!$A$7:$I$300,3,FALSE),"")</f>
        <v/>
      </c>
      <c r="I588" s="166" t="str">
        <f>IFERROR($E588/VLOOKUP($F588,'Data Mercado'!$A$7:$I$300,4,FALSE),"")</f>
        <v/>
      </c>
      <c r="J588" s="166" t="str">
        <f>IFERROR($E588/VLOOKUP($F588,'Data Mercado'!$A$7:$I$300,5,FALSE),"")</f>
        <v/>
      </c>
      <c r="K588" s="166" t="str">
        <f>IFERROR($E588/VLOOKUP($F588,'Data Mercado'!$A$7:$I$300,6,FALSE),"")</f>
        <v/>
      </c>
    </row>
    <row r="589" spans="1:11" s="162" customFormat="1" ht="19" customHeight="1">
      <c r="A589" s="163"/>
      <c r="B589" s="165"/>
      <c r="C589" s="143"/>
      <c r="D589" s="143"/>
      <c r="E589" s="196"/>
      <c r="F589" s="159"/>
      <c r="G589" s="166" t="str">
        <f>IFERROR($E589/VLOOKUP($F589,'Data Mercado'!$A$7:$I$300,2,FALSE),"")</f>
        <v/>
      </c>
      <c r="H589" s="166" t="str">
        <f>IFERROR($E589/VLOOKUP($F589,'Data Mercado'!$A$7:$I$300,3,FALSE),"")</f>
        <v/>
      </c>
      <c r="I589" s="166" t="str">
        <f>IFERROR($E589/VLOOKUP($F589,'Data Mercado'!$A$7:$I$300,4,FALSE),"")</f>
        <v/>
      </c>
      <c r="J589" s="166" t="str">
        <f>IFERROR($E589/VLOOKUP($F589,'Data Mercado'!$A$7:$I$300,5,FALSE),"")</f>
        <v/>
      </c>
      <c r="K589" s="166" t="str">
        <f>IFERROR($E589/VLOOKUP($F589,'Data Mercado'!$A$7:$I$300,6,FALSE),"")</f>
        <v/>
      </c>
    </row>
    <row r="590" spans="1:11" s="162" customFormat="1" ht="19" customHeight="1">
      <c r="A590" s="163"/>
      <c r="B590" s="165"/>
      <c r="C590" s="143"/>
      <c r="D590" s="143"/>
      <c r="E590" s="196"/>
      <c r="F590" s="159"/>
      <c r="G590" s="166" t="str">
        <f>IFERROR($E590/VLOOKUP($F590,'Data Mercado'!$A$7:$I$300,2,FALSE),"")</f>
        <v/>
      </c>
      <c r="H590" s="166" t="str">
        <f>IFERROR($E590/VLOOKUP($F590,'Data Mercado'!$A$7:$I$300,3,FALSE),"")</f>
        <v/>
      </c>
      <c r="I590" s="166" t="str">
        <f>IFERROR($E590/VLOOKUP($F590,'Data Mercado'!$A$7:$I$300,4,FALSE),"")</f>
        <v/>
      </c>
      <c r="J590" s="166" t="str">
        <f>IFERROR($E590/VLOOKUP($F590,'Data Mercado'!$A$7:$I$300,5,FALSE),"")</f>
        <v/>
      </c>
      <c r="K590" s="166" t="str">
        <f>IFERROR($E590/VLOOKUP($F590,'Data Mercado'!$A$7:$I$300,6,FALSE),"")</f>
        <v/>
      </c>
    </row>
    <row r="591" spans="1:11" s="162" customFormat="1" ht="19" customHeight="1">
      <c r="A591" s="163"/>
      <c r="B591" s="165"/>
      <c r="C591" s="143"/>
      <c r="D591" s="143"/>
      <c r="E591" s="196"/>
      <c r="F591" s="159"/>
      <c r="G591" s="166" t="str">
        <f>IFERROR($E591/VLOOKUP($F591,'Data Mercado'!$A$7:$I$300,2,FALSE),"")</f>
        <v/>
      </c>
      <c r="H591" s="166" t="str">
        <f>IFERROR($E591/VLOOKUP($F591,'Data Mercado'!$A$7:$I$300,3,FALSE),"")</f>
        <v/>
      </c>
      <c r="I591" s="166" t="str">
        <f>IFERROR($E591/VLOOKUP($F591,'Data Mercado'!$A$7:$I$300,4,FALSE),"")</f>
        <v/>
      </c>
      <c r="J591" s="166" t="str">
        <f>IFERROR($E591/VLOOKUP($F591,'Data Mercado'!$A$7:$I$300,5,FALSE),"")</f>
        <v/>
      </c>
      <c r="K591" s="166" t="str">
        <f>IFERROR($E591/VLOOKUP($F591,'Data Mercado'!$A$7:$I$300,6,FALSE),"")</f>
        <v/>
      </c>
    </row>
    <row r="592" spans="1:11" s="162" customFormat="1" ht="19" customHeight="1">
      <c r="A592" s="163"/>
      <c r="B592" s="165"/>
      <c r="C592" s="143"/>
      <c r="D592" s="143"/>
      <c r="E592" s="196"/>
      <c r="F592" s="159"/>
      <c r="G592" s="166" t="str">
        <f>IFERROR($E592/VLOOKUP($F592,'Data Mercado'!$A$7:$I$300,2,FALSE),"")</f>
        <v/>
      </c>
      <c r="H592" s="166" t="str">
        <f>IFERROR($E592/VLOOKUP($F592,'Data Mercado'!$A$7:$I$300,3,FALSE),"")</f>
        <v/>
      </c>
      <c r="I592" s="166" t="str">
        <f>IFERROR($E592/VLOOKUP($F592,'Data Mercado'!$A$7:$I$300,4,FALSE),"")</f>
        <v/>
      </c>
      <c r="J592" s="166" t="str">
        <f>IFERROR($E592/VLOOKUP($F592,'Data Mercado'!$A$7:$I$300,5,FALSE),"")</f>
        <v/>
      </c>
      <c r="K592" s="166" t="str">
        <f>IFERROR($E592/VLOOKUP($F592,'Data Mercado'!$A$7:$I$300,6,FALSE),"")</f>
        <v/>
      </c>
    </row>
    <row r="593" spans="1:11" s="162" customFormat="1" ht="19" customHeight="1">
      <c r="A593" s="163"/>
      <c r="B593" s="165"/>
      <c r="C593" s="143"/>
      <c r="D593" s="143"/>
      <c r="E593" s="196"/>
      <c r="F593" s="159"/>
      <c r="G593" s="166" t="str">
        <f>IFERROR($E593/VLOOKUP($F593,'Data Mercado'!$A$7:$I$300,2,FALSE),"")</f>
        <v/>
      </c>
      <c r="H593" s="166" t="str">
        <f>IFERROR($E593/VLOOKUP($F593,'Data Mercado'!$A$7:$I$300,3,FALSE),"")</f>
        <v/>
      </c>
      <c r="I593" s="166" t="str">
        <f>IFERROR($E593/VLOOKUP($F593,'Data Mercado'!$A$7:$I$300,4,FALSE),"")</f>
        <v/>
      </c>
      <c r="J593" s="166" t="str">
        <f>IFERROR($E593/VLOOKUP($F593,'Data Mercado'!$A$7:$I$300,5,FALSE),"")</f>
        <v/>
      </c>
      <c r="K593" s="166" t="str">
        <f>IFERROR($E593/VLOOKUP($F593,'Data Mercado'!$A$7:$I$300,6,FALSE),"")</f>
        <v/>
      </c>
    </row>
    <row r="594" spans="1:11" s="162" customFormat="1" ht="19" customHeight="1">
      <c r="A594" s="163"/>
      <c r="B594" s="165"/>
      <c r="C594" s="143"/>
      <c r="D594" s="143"/>
      <c r="E594" s="196"/>
      <c r="F594" s="159"/>
      <c r="G594" s="166" t="str">
        <f>IFERROR($E594/VLOOKUP($F594,'Data Mercado'!$A$7:$I$300,2,FALSE),"")</f>
        <v/>
      </c>
      <c r="H594" s="166" t="str">
        <f>IFERROR($E594/VLOOKUP($F594,'Data Mercado'!$A$7:$I$300,3,FALSE),"")</f>
        <v/>
      </c>
      <c r="I594" s="166" t="str">
        <f>IFERROR($E594/VLOOKUP($F594,'Data Mercado'!$A$7:$I$300,4,FALSE),"")</f>
        <v/>
      </c>
      <c r="J594" s="166" t="str">
        <f>IFERROR($E594/VLOOKUP($F594,'Data Mercado'!$A$7:$I$300,5,FALSE),"")</f>
        <v/>
      </c>
      <c r="K594" s="166" t="str">
        <f>IFERROR($E594/VLOOKUP($F594,'Data Mercado'!$A$7:$I$300,6,FALSE),"")</f>
        <v/>
      </c>
    </row>
    <row r="595" spans="1:11" s="162" customFormat="1" ht="19" customHeight="1">
      <c r="A595" s="163"/>
      <c r="B595" s="165"/>
      <c r="C595" s="143"/>
      <c r="D595" s="143"/>
      <c r="E595" s="196"/>
      <c r="F595" s="159"/>
      <c r="G595" s="166" t="str">
        <f>IFERROR($E595/VLOOKUP($F595,'Data Mercado'!$A$7:$I$300,2,FALSE),"")</f>
        <v/>
      </c>
      <c r="H595" s="166" t="str">
        <f>IFERROR($E595/VLOOKUP($F595,'Data Mercado'!$A$7:$I$300,3,FALSE),"")</f>
        <v/>
      </c>
      <c r="I595" s="166" t="str">
        <f>IFERROR($E595/VLOOKUP($F595,'Data Mercado'!$A$7:$I$300,4,FALSE),"")</f>
        <v/>
      </c>
      <c r="J595" s="166" t="str">
        <f>IFERROR($E595/VLOOKUP($F595,'Data Mercado'!$A$7:$I$300,5,FALSE),"")</f>
        <v/>
      </c>
      <c r="K595" s="166" t="str">
        <f>IFERROR($E595/VLOOKUP($F595,'Data Mercado'!$A$7:$I$300,6,FALSE),"")</f>
        <v/>
      </c>
    </row>
    <row r="596" spans="1:11" s="162" customFormat="1" ht="19" customHeight="1">
      <c r="A596" s="163"/>
      <c r="B596" s="165"/>
      <c r="C596" s="143"/>
      <c r="D596" s="143"/>
      <c r="E596" s="196"/>
      <c r="F596" s="159"/>
      <c r="G596" s="166" t="str">
        <f>IFERROR($E596/VLOOKUP($F596,'Data Mercado'!$A$7:$I$300,2,FALSE),"")</f>
        <v/>
      </c>
      <c r="H596" s="166" t="str">
        <f>IFERROR($E596/VLOOKUP($F596,'Data Mercado'!$A$7:$I$300,3,FALSE),"")</f>
        <v/>
      </c>
      <c r="I596" s="166" t="str">
        <f>IFERROR($E596/VLOOKUP($F596,'Data Mercado'!$A$7:$I$300,4,FALSE),"")</f>
        <v/>
      </c>
      <c r="J596" s="166" t="str">
        <f>IFERROR($E596/VLOOKUP($F596,'Data Mercado'!$A$7:$I$300,5,FALSE),"")</f>
        <v/>
      </c>
      <c r="K596" s="166" t="str">
        <f>IFERROR($E596/VLOOKUP($F596,'Data Mercado'!$A$7:$I$300,6,FALSE),"")</f>
        <v/>
      </c>
    </row>
    <row r="597" spans="1:11" s="162" customFormat="1" ht="19" customHeight="1">
      <c r="A597" s="163"/>
      <c r="B597" s="165"/>
      <c r="C597" s="143"/>
      <c r="D597" s="143"/>
      <c r="E597" s="196"/>
      <c r="F597" s="159"/>
      <c r="G597" s="166" t="str">
        <f>IFERROR($E597/VLOOKUP($F597,'Data Mercado'!$A$7:$I$300,2,FALSE),"")</f>
        <v/>
      </c>
      <c r="H597" s="166" t="str">
        <f>IFERROR($E597/VLOOKUP($F597,'Data Mercado'!$A$7:$I$300,3,FALSE),"")</f>
        <v/>
      </c>
      <c r="I597" s="166" t="str">
        <f>IFERROR($E597/VLOOKUP($F597,'Data Mercado'!$A$7:$I$300,4,FALSE),"")</f>
        <v/>
      </c>
      <c r="J597" s="166" t="str">
        <f>IFERROR($E597/VLOOKUP($F597,'Data Mercado'!$A$7:$I$300,5,FALSE),"")</f>
        <v/>
      </c>
      <c r="K597" s="166" t="str">
        <f>IFERROR($E597/VLOOKUP($F597,'Data Mercado'!$A$7:$I$300,6,FALSE),"")</f>
        <v/>
      </c>
    </row>
    <row r="598" spans="1:11" s="162" customFormat="1" ht="19" customHeight="1">
      <c r="A598" s="163"/>
      <c r="B598" s="165"/>
      <c r="C598" s="143"/>
      <c r="D598" s="143"/>
      <c r="E598" s="196"/>
      <c r="F598" s="159"/>
      <c r="G598" s="166" t="str">
        <f>IFERROR($E598/VLOOKUP($F598,'Data Mercado'!$A$7:$I$300,2,FALSE),"")</f>
        <v/>
      </c>
      <c r="H598" s="166" t="str">
        <f>IFERROR($E598/VLOOKUP($F598,'Data Mercado'!$A$7:$I$300,3,FALSE),"")</f>
        <v/>
      </c>
      <c r="I598" s="166" t="str">
        <f>IFERROR($E598/VLOOKUP($F598,'Data Mercado'!$A$7:$I$300,4,FALSE),"")</f>
        <v/>
      </c>
      <c r="J598" s="166" t="str">
        <f>IFERROR($E598/VLOOKUP($F598,'Data Mercado'!$A$7:$I$300,5,FALSE),"")</f>
        <v/>
      </c>
      <c r="K598" s="166" t="str">
        <f>IFERROR($E598/VLOOKUP($F598,'Data Mercado'!$A$7:$I$300,6,FALSE),"")</f>
        <v/>
      </c>
    </row>
    <row r="599" spans="1:11" s="162" customFormat="1" ht="19" customHeight="1">
      <c r="A599" s="163"/>
      <c r="B599" s="165"/>
      <c r="C599" s="143"/>
      <c r="D599" s="143"/>
      <c r="E599" s="196"/>
      <c r="F599" s="159"/>
      <c r="G599" s="166" t="str">
        <f>IFERROR($E599/VLOOKUP($F599,'Data Mercado'!$A$7:$I$300,2,FALSE),"")</f>
        <v/>
      </c>
      <c r="H599" s="166" t="str">
        <f>IFERROR($E599/VLOOKUP($F599,'Data Mercado'!$A$7:$I$300,3,FALSE),"")</f>
        <v/>
      </c>
      <c r="I599" s="166" t="str">
        <f>IFERROR($E599/VLOOKUP($F599,'Data Mercado'!$A$7:$I$300,4,FALSE),"")</f>
        <v/>
      </c>
      <c r="J599" s="166" t="str">
        <f>IFERROR($E599/VLOOKUP($F599,'Data Mercado'!$A$7:$I$300,5,FALSE),"")</f>
        <v/>
      </c>
      <c r="K599" s="166" t="str">
        <f>IFERROR($E599/VLOOKUP($F599,'Data Mercado'!$A$7:$I$300,6,FALSE),"")</f>
        <v/>
      </c>
    </row>
    <row r="600" spans="1:11" s="162" customFormat="1" ht="19" customHeight="1">
      <c r="A600" s="163"/>
      <c r="B600" s="165"/>
      <c r="C600" s="143"/>
      <c r="D600" s="143"/>
      <c r="E600" s="196"/>
      <c r="F600" s="159"/>
      <c r="G600" s="166" t="str">
        <f>IFERROR($E600/VLOOKUP($F600,'Data Mercado'!$A$7:$I$300,2,FALSE),"")</f>
        <v/>
      </c>
      <c r="H600" s="166" t="str">
        <f>IFERROR($E600/VLOOKUP($F600,'Data Mercado'!$A$7:$I$300,3,FALSE),"")</f>
        <v/>
      </c>
      <c r="I600" s="166" t="str">
        <f>IFERROR($E600/VLOOKUP($F600,'Data Mercado'!$A$7:$I$300,4,FALSE),"")</f>
        <v/>
      </c>
      <c r="J600" s="166" t="str">
        <f>IFERROR($E600/VLOOKUP($F600,'Data Mercado'!$A$7:$I$300,5,FALSE),"")</f>
        <v/>
      </c>
      <c r="K600" s="166" t="str">
        <f>IFERROR($E600/VLOOKUP($F600,'Data Mercado'!$A$7:$I$300,6,FALSE),"")</f>
        <v/>
      </c>
    </row>
    <row r="601" spans="1:11" s="162" customFormat="1" ht="19" customHeight="1">
      <c r="A601" s="163"/>
      <c r="B601" s="165"/>
      <c r="C601" s="143"/>
      <c r="D601" s="143"/>
      <c r="E601" s="196"/>
      <c r="F601" s="159"/>
      <c r="G601" s="166" t="str">
        <f>IFERROR($E601/VLOOKUP($F601,'Data Mercado'!$A$7:$I$300,2,FALSE),"")</f>
        <v/>
      </c>
      <c r="H601" s="166" t="str">
        <f>IFERROR($E601/VLOOKUP($F601,'Data Mercado'!$A$7:$I$300,3,FALSE),"")</f>
        <v/>
      </c>
      <c r="I601" s="166" t="str">
        <f>IFERROR($E601/VLOOKUP($F601,'Data Mercado'!$A$7:$I$300,4,FALSE),"")</f>
        <v/>
      </c>
      <c r="J601" s="166" t="str">
        <f>IFERROR($E601/VLOOKUP($F601,'Data Mercado'!$A$7:$I$300,5,FALSE),"")</f>
        <v/>
      </c>
      <c r="K601" s="166" t="str">
        <f>IFERROR($E601/VLOOKUP($F601,'Data Mercado'!$A$7:$I$300,6,FALSE),"")</f>
        <v/>
      </c>
    </row>
    <row r="602" spans="1:11" s="162" customFormat="1" ht="19" customHeight="1">
      <c r="A602" s="163"/>
      <c r="B602" s="165"/>
      <c r="C602" s="143"/>
      <c r="D602" s="143"/>
      <c r="E602" s="196"/>
      <c r="F602" s="159"/>
      <c r="G602" s="166" t="str">
        <f>IFERROR($E602/VLOOKUP($F602,'Data Mercado'!$A$7:$I$300,2,FALSE),"")</f>
        <v/>
      </c>
      <c r="H602" s="166" t="str">
        <f>IFERROR($E602/VLOOKUP($F602,'Data Mercado'!$A$7:$I$300,3,FALSE),"")</f>
        <v/>
      </c>
      <c r="I602" s="166" t="str">
        <f>IFERROR($E602/VLOOKUP($F602,'Data Mercado'!$A$7:$I$300,4,FALSE),"")</f>
        <v/>
      </c>
      <c r="J602" s="166" t="str">
        <f>IFERROR($E602/VLOOKUP($F602,'Data Mercado'!$A$7:$I$300,5,FALSE),"")</f>
        <v/>
      </c>
      <c r="K602" s="166" t="str">
        <f>IFERROR($E602/VLOOKUP($F602,'Data Mercado'!$A$7:$I$300,6,FALSE),"")</f>
        <v/>
      </c>
    </row>
    <row r="603" spans="1:11" s="162" customFormat="1" ht="19" customHeight="1">
      <c r="A603" s="163"/>
      <c r="B603" s="165"/>
      <c r="C603" s="143"/>
      <c r="D603" s="143"/>
      <c r="E603" s="196"/>
      <c r="F603" s="159"/>
      <c r="G603" s="166" t="str">
        <f>IFERROR($E603/VLOOKUP($F603,'Data Mercado'!$A$7:$I$300,2,FALSE),"")</f>
        <v/>
      </c>
      <c r="H603" s="166" t="str">
        <f>IFERROR($E603/VLOOKUP($F603,'Data Mercado'!$A$7:$I$300,3,FALSE),"")</f>
        <v/>
      </c>
      <c r="I603" s="166" t="str">
        <f>IFERROR($E603/VLOOKUP($F603,'Data Mercado'!$A$7:$I$300,4,FALSE),"")</f>
        <v/>
      </c>
      <c r="J603" s="166" t="str">
        <f>IFERROR($E603/VLOOKUP($F603,'Data Mercado'!$A$7:$I$300,5,FALSE),"")</f>
        <v/>
      </c>
      <c r="K603" s="166" t="str">
        <f>IFERROR($E603/VLOOKUP($F603,'Data Mercado'!$A$7:$I$300,6,FALSE),"")</f>
        <v/>
      </c>
    </row>
    <row r="604" spans="1:11" s="162" customFormat="1" ht="19" customHeight="1">
      <c r="A604" s="163"/>
      <c r="B604" s="165"/>
      <c r="C604" s="143"/>
      <c r="D604" s="143"/>
      <c r="E604" s="196"/>
      <c r="F604" s="159"/>
      <c r="G604" s="166" t="str">
        <f>IFERROR($E604/VLOOKUP($F604,'Data Mercado'!$A$7:$I$300,2,FALSE),"")</f>
        <v/>
      </c>
      <c r="H604" s="166" t="str">
        <f>IFERROR($E604/VLOOKUP($F604,'Data Mercado'!$A$7:$I$300,3,FALSE),"")</f>
        <v/>
      </c>
      <c r="I604" s="166" t="str">
        <f>IFERROR($E604/VLOOKUP($F604,'Data Mercado'!$A$7:$I$300,4,FALSE),"")</f>
        <v/>
      </c>
      <c r="J604" s="166" t="str">
        <f>IFERROR($E604/VLOOKUP($F604,'Data Mercado'!$A$7:$I$300,5,FALSE),"")</f>
        <v/>
      </c>
      <c r="K604" s="166" t="str">
        <f>IFERROR($E604/VLOOKUP($F604,'Data Mercado'!$A$7:$I$300,6,FALSE),"")</f>
        <v/>
      </c>
    </row>
    <row r="605" spans="1:11" s="162" customFormat="1" ht="19" customHeight="1">
      <c r="A605" s="163"/>
      <c r="B605" s="165"/>
      <c r="C605" s="143"/>
      <c r="D605" s="143"/>
      <c r="E605" s="196"/>
      <c r="F605" s="159"/>
      <c r="G605" s="166" t="str">
        <f>IFERROR($E605/VLOOKUP($F605,'Data Mercado'!$A$7:$I$300,2,FALSE),"")</f>
        <v/>
      </c>
      <c r="H605" s="166" t="str">
        <f>IFERROR($E605/VLOOKUP($F605,'Data Mercado'!$A$7:$I$300,3,FALSE),"")</f>
        <v/>
      </c>
      <c r="I605" s="166" t="str">
        <f>IFERROR($E605/VLOOKUP($F605,'Data Mercado'!$A$7:$I$300,4,FALSE),"")</f>
        <v/>
      </c>
      <c r="J605" s="166" t="str">
        <f>IFERROR($E605/VLOOKUP($F605,'Data Mercado'!$A$7:$I$300,5,FALSE),"")</f>
        <v/>
      </c>
      <c r="K605" s="166" t="str">
        <f>IFERROR($E605/VLOOKUP($F605,'Data Mercado'!$A$7:$I$300,6,FALSE),"")</f>
        <v/>
      </c>
    </row>
    <row r="606" spans="1:11" s="162" customFormat="1" ht="19" customHeight="1">
      <c r="A606" s="163"/>
      <c r="B606" s="165"/>
      <c r="C606" s="143"/>
      <c r="D606" s="143"/>
      <c r="E606" s="196"/>
      <c r="F606" s="159"/>
      <c r="G606" s="166" t="str">
        <f>IFERROR($E606/VLOOKUP($F606,'Data Mercado'!$A$7:$I$300,2,FALSE),"")</f>
        <v/>
      </c>
      <c r="H606" s="166" t="str">
        <f>IFERROR($E606/VLOOKUP($F606,'Data Mercado'!$A$7:$I$300,3,FALSE),"")</f>
        <v/>
      </c>
      <c r="I606" s="166" t="str">
        <f>IFERROR($E606/VLOOKUP($F606,'Data Mercado'!$A$7:$I$300,4,FALSE),"")</f>
        <v/>
      </c>
      <c r="J606" s="166" t="str">
        <f>IFERROR($E606/VLOOKUP($F606,'Data Mercado'!$A$7:$I$300,5,FALSE),"")</f>
        <v/>
      </c>
      <c r="K606" s="166" t="str">
        <f>IFERROR($E606/VLOOKUP($F606,'Data Mercado'!$A$7:$I$300,6,FALSE),"")</f>
        <v/>
      </c>
    </row>
    <row r="607" spans="1:11" s="162" customFormat="1" ht="19" customHeight="1">
      <c r="A607" s="163"/>
      <c r="B607" s="165"/>
      <c r="C607" s="143"/>
      <c r="D607" s="143"/>
      <c r="E607" s="196"/>
      <c r="F607" s="159"/>
      <c r="G607" s="166" t="str">
        <f>IFERROR($E607/VLOOKUP($F607,'Data Mercado'!$A$7:$I$300,2,FALSE),"")</f>
        <v/>
      </c>
      <c r="H607" s="166" t="str">
        <f>IFERROR($E607/VLOOKUP($F607,'Data Mercado'!$A$7:$I$300,3,FALSE),"")</f>
        <v/>
      </c>
      <c r="I607" s="166" t="str">
        <f>IFERROR($E607/VLOOKUP($F607,'Data Mercado'!$A$7:$I$300,4,FALSE),"")</f>
        <v/>
      </c>
      <c r="J607" s="166" t="str">
        <f>IFERROR($E607/VLOOKUP($F607,'Data Mercado'!$A$7:$I$300,5,FALSE),"")</f>
        <v/>
      </c>
      <c r="K607" s="166" t="str">
        <f>IFERROR($E607/VLOOKUP($F607,'Data Mercado'!$A$7:$I$300,6,FALSE),"")</f>
        <v/>
      </c>
    </row>
    <row r="608" spans="1:11" s="162" customFormat="1" ht="19" customHeight="1">
      <c r="A608" s="163"/>
      <c r="B608" s="165"/>
      <c r="C608" s="143"/>
      <c r="D608" s="143"/>
      <c r="E608" s="196"/>
      <c r="F608" s="159"/>
      <c r="G608" s="166" t="str">
        <f>IFERROR($E608/VLOOKUP($F608,'Data Mercado'!$A$7:$I$300,2,FALSE),"")</f>
        <v/>
      </c>
      <c r="H608" s="166" t="str">
        <f>IFERROR($E608/VLOOKUP($F608,'Data Mercado'!$A$7:$I$300,3,FALSE),"")</f>
        <v/>
      </c>
      <c r="I608" s="166" t="str">
        <f>IFERROR($E608/VLOOKUP($F608,'Data Mercado'!$A$7:$I$300,4,FALSE),"")</f>
        <v/>
      </c>
      <c r="J608" s="166" t="str">
        <f>IFERROR($E608/VLOOKUP($F608,'Data Mercado'!$A$7:$I$300,5,FALSE),"")</f>
        <v/>
      </c>
      <c r="K608" s="166" t="str">
        <f>IFERROR($E608/VLOOKUP($F608,'Data Mercado'!$A$7:$I$300,6,FALSE),"")</f>
        <v/>
      </c>
    </row>
    <row r="609" spans="1:11" s="162" customFormat="1" ht="19" customHeight="1">
      <c r="A609" s="163"/>
      <c r="B609" s="165"/>
      <c r="C609" s="143"/>
      <c r="D609" s="143"/>
      <c r="E609" s="196"/>
      <c r="F609" s="159"/>
      <c r="G609" s="166" t="str">
        <f>IFERROR($E609/VLOOKUP($F609,'Data Mercado'!$A$7:$I$300,2,FALSE),"")</f>
        <v/>
      </c>
      <c r="H609" s="166" t="str">
        <f>IFERROR($E609/VLOOKUP($F609,'Data Mercado'!$A$7:$I$300,3,FALSE),"")</f>
        <v/>
      </c>
      <c r="I609" s="166" t="str">
        <f>IFERROR($E609/VLOOKUP($F609,'Data Mercado'!$A$7:$I$300,4,FALSE),"")</f>
        <v/>
      </c>
      <c r="J609" s="166" t="str">
        <f>IFERROR($E609/VLOOKUP($F609,'Data Mercado'!$A$7:$I$300,5,FALSE),"")</f>
        <v/>
      </c>
      <c r="K609" s="166" t="str">
        <f>IFERROR($E609/VLOOKUP($F609,'Data Mercado'!$A$7:$I$300,6,FALSE),"")</f>
        <v/>
      </c>
    </row>
    <row r="610" spans="1:11" s="162" customFormat="1" ht="19" customHeight="1">
      <c r="A610" s="163"/>
      <c r="B610" s="165"/>
      <c r="C610" s="143"/>
      <c r="D610" s="143"/>
      <c r="E610" s="196"/>
      <c r="F610" s="159"/>
      <c r="G610" s="166" t="str">
        <f>IFERROR($E610/VLOOKUP($F610,'Data Mercado'!$A$7:$I$300,2,FALSE),"")</f>
        <v/>
      </c>
      <c r="H610" s="166" t="str">
        <f>IFERROR($E610/VLOOKUP($F610,'Data Mercado'!$A$7:$I$300,3,FALSE),"")</f>
        <v/>
      </c>
      <c r="I610" s="166" t="str">
        <f>IFERROR($E610/VLOOKUP($F610,'Data Mercado'!$A$7:$I$300,4,FALSE),"")</f>
        <v/>
      </c>
      <c r="J610" s="166" t="str">
        <f>IFERROR($E610/VLOOKUP($F610,'Data Mercado'!$A$7:$I$300,5,FALSE),"")</f>
        <v/>
      </c>
      <c r="K610" s="166" t="str">
        <f>IFERROR($E610/VLOOKUP($F610,'Data Mercado'!$A$7:$I$300,6,FALSE),"")</f>
        <v/>
      </c>
    </row>
    <row r="611" spans="1:11" s="162" customFormat="1" ht="19" customHeight="1">
      <c r="A611" s="163"/>
      <c r="B611" s="165"/>
      <c r="C611" s="143"/>
      <c r="D611" s="143"/>
      <c r="E611" s="196"/>
      <c r="F611" s="159"/>
      <c r="G611" s="166" t="str">
        <f>IFERROR($E611/VLOOKUP($F611,'Data Mercado'!$A$7:$I$300,2,FALSE),"")</f>
        <v/>
      </c>
      <c r="H611" s="166" t="str">
        <f>IFERROR($E611/VLOOKUP($F611,'Data Mercado'!$A$7:$I$300,3,FALSE),"")</f>
        <v/>
      </c>
      <c r="I611" s="166" t="str">
        <f>IFERROR($E611/VLOOKUP($F611,'Data Mercado'!$A$7:$I$300,4,FALSE),"")</f>
        <v/>
      </c>
      <c r="J611" s="166" t="str">
        <f>IFERROR($E611/VLOOKUP($F611,'Data Mercado'!$A$7:$I$300,5,FALSE),"")</f>
        <v/>
      </c>
      <c r="K611" s="166" t="str">
        <f>IFERROR($E611/VLOOKUP($F611,'Data Mercado'!$A$7:$I$300,6,FALSE),"")</f>
        <v/>
      </c>
    </row>
    <row r="612" spans="1:11" s="162" customFormat="1" ht="19" customHeight="1">
      <c r="A612" s="163"/>
      <c r="B612" s="165"/>
      <c r="C612" s="143"/>
      <c r="D612" s="143"/>
      <c r="E612" s="196"/>
      <c r="F612" s="159"/>
      <c r="G612" s="166" t="str">
        <f>IFERROR($E612/VLOOKUP($F612,'Data Mercado'!$A$7:$I$300,2,FALSE),"")</f>
        <v/>
      </c>
      <c r="H612" s="166" t="str">
        <f>IFERROR($E612/VLOOKUP($F612,'Data Mercado'!$A$7:$I$300,3,FALSE),"")</f>
        <v/>
      </c>
      <c r="I612" s="166" t="str">
        <f>IFERROR($E612/VLOOKUP($F612,'Data Mercado'!$A$7:$I$300,4,FALSE),"")</f>
        <v/>
      </c>
      <c r="J612" s="166" t="str">
        <f>IFERROR($E612/VLOOKUP($F612,'Data Mercado'!$A$7:$I$300,5,FALSE),"")</f>
        <v/>
      </c>
      <c r="K612" s="166" t="str">
        <f>IFERROR($E612/VLOOKUP($F612,'Data Mercado'!$A$7:$I$300,6,FALSE),"")</f>
        <v/>
      </c>
    </row>
    <row r="613" spans="1:11" s="162" customFormat="1" ht="19" customHeight="1">
      <c r="A613" s="163"/>
      <c r="B613" s="165"/>
      <c r="C613" s="143"/>
      <c r="D613" s="143"/>
      <c r="E613" s="196"/>
      <c r="F613" s="159"/>
      <c r="G613" s="166" t="str">
        <f>IFERROR($E613/VLOOKUP($F613,'Data Mercado'!$A$7:$I$300,2,FALSE),"")</f>
        <v/>
      </c>
      <c r="H613" s="166" t="str">
        <f>IFERROR($E613/VLOOKUP($F613,'Data Mercado'!$A$7:$I$300,3,FALSE),"")</f>
        <v/>
      </c>
      <c r="I613" s="166" t="str">
        <f>IFERROR($E613/VLOOKUP($F613,'Data Mercado'!$A$7:$I$300,4,FALSE),"")</f>
        <v/>
      </c>
      <c r="J613" s="166" t="str">
        <f>IFERROR($E613/VLOOKUP($F613,'Data Mercado'!$A$7:$I$300,5,FALSE),"")</f>
        <v/>
      </c>
      <c r="K613" s="166" t="str">
        <f>IFERROR($E613/VLOOKUP($F613,'Data Mercado'!$A$7:$I$300,6,FALSE),"")</f>
        <v/>
      </c>
    </row>
    <row r="614" spans="1:11" s="162" customFormat="1" ht="19" customHeight="1">
      <c r="A614" s="163"/>
      <c r="B614" s="165"/>
      <c r="C614" s="143"/>
      <c r="D614" s="143"/>
      <c r="E614" s="196"/>
      <c r="F614" s="159"/>
      <c r="G614" s="166" t="str">
        <f>IFERROR($E614/VLOOKUP($F614,'Data Mercado'!$A$7:$I$300,2,FALSE),"")</f>
        <v/>
      </c>
      <c r="H614" s="166" t="str">
        <f>IFERROR($E614/VLOOKUP($F614,'Data Mercado'!$A$7:$I$300,3,FALSE),"")</f>
        <v/>
      </c>
      <c r="I614" s="166" t="str">
        <f>IFERROR($E614/VLOOKUP($F614,'Data Mercado'!$A$7:$I$300,4,FALSE),"")</f>
        <v/>
      </c>
      <c r="J614" s="166" t="str">
        <f>IFERROR($E614/VLOOKUP($F614,'Data Mercado'!$A$7:$I$300,5,FALSE),"")</f>
        <v/>
      </c>
      <c r="K614" s="166" t="str">
        <f>IFERROR($E614/VLOOKUP($F614,'Data Mercado'!$A$7:$I$300,6,FALSE),"")</f>
        <v/>
      </c>
    </row>
    <row r="615" spans="1:11" s="162" customFormat="1" ht="19" customHeight="1">
      <c r="A615" s="163"/>
      <c r="B615" s="165"/>
      <c r="C615" s="143"/>
      <c r="D615" s="143"/>
      <c r="E615" s="196"/>
      <c r="F615" s="159"/>
      <c r="G615" s="166" t="str">
        <f>IFERROR($E615/VLOOKUP($F615,'Data Mercado'!$A$7:$I$300,2,FALSE),"")</f>
        <v/>
      </c>
      <c r="H615" s="166" t="str">
        <f>IFERROR($E615/VLOOKUP($F615,'Data Mercado'!$A$7:$I$300,3,FALSE),"")</f>
        <v/>
      </c>
      <c r="I615" s="166" t="str">
        <f>IFERROR($E615/VLOOKUP($F615,'Data Mercado'!$A$7:$I$300,4,FALSE),"")</f>
        <v/>
      </c>
      <c r="J615" s="166" t="str">
        <f>IFERROR($E615/VLOOKUP($F615,'Data Mercado'!$A$7:$I$300,5,FALSE),"")</f>
        <v/>
      </c>
      <c r="K615" s="166" t="str">
        <f>IFERROR($E615/VLOOKUP($F615,'Data Mercado'!$A$7:$I$300,6,FALSE),"")</f>
        <v/>
      </c>
    </row>
    <row r="616" spans="1:11" s="162" customFormat="1" ht="19" customHeight="1">
      <c r="A616" s="163"/>
      <c r="B616" s="165"/>
      <c r="C616" s="143"/>
      <c r="D616" s="143"/>
      <c r="E616" s="196"/>
      <c r="F616" s="159"/>
      <c r="G616" s="166" t="str">
        <f>IFERROR($E616/VLOOKUP($F616,'Data Mercado'!$A$7:$I$300,2,FALSE),"")</f>
        <v/>
      </c>
      <c r="H616" s="166" t="str">
        <f>IFERROR($E616/VLOOKUP($F616,'Data Mercado'!$A$7:$I$300,3,FALSE),"")</f>
        <v/>
      </c>
      <c r="I616" s="166" t="str">
        <f>IFERROR($E616/VLOOKUP($F616,'Data Mercado'!$A$7:$I$300,4,FALSE),"")</f>
        <v/>
      </c>
      <c r="J616" s="166" t="str">
        <f>IFERROR($E616/VLOOKUP($F616,'Data Mercado'!$A$7:$I$300,5,FALSE),"")</f>
        <v/>
      </c>
      <c r="K616" s="166" t="str">
        <f>IFERROR($E616/VLOOKUP($F616,'Data Mercado'!$A$7:$I$300,6,FALSE),"")</f>
        <v/>
      </c>
    </row>
    <row r="617" spans="1:11" s="162" customFormat="1" ht="19" customHeight="1">
      <c r="A617" s="163"/>
      <c r="B617" s="165"/>
      <c r="C617" s="143"/>
      <c r="D617" s="143"/>
      <c r="E617" s="196"/>
      <c r="F617" s="159"/>
      <c r="G617" s="166" t="str">
        <f>IFERROR($E617/VLOOKUP($F617,'Data Mercado'!$A$7:$I$300,2,FALSE),"")</f>
        <v/>
      </c>
      <c r="H617" s="166" t="str">
        <f>IFERROR($E617/VLOOKUP($F617,'Data Mercado'!$A$7:$I$300,3,FALSE),"")</f>
        <v/>
      </c>
      <c r="I617" s="166" t="str">
        <f>IFERROR($E617/VLOOKUP($F617,'Data Mercado'!$A$7:$I$300,4,FALSE),"")</f>
        <v/>
      </c>
      <c r="J617" s="166" t="str">
        <f>IFERROR($E617/VLOOKUP($F617,'Data Mercado'!$A$7:$I$300,5,FALSE),"")</f>
        <v/>
      </c>
      <c r="K617" s="166" t="str">
        <f>IFERROR($E617/VLOOKUP($F617,'Data Mercado'!$A$7:$I$300,6,FALSE),"")</f>
        <v/>
      </c>
    </row>
    <row r="618" spans="1:11" s="162" customFormat="1" ht="19" customHeight="1">
      <c r="A618" s="163"/>
      <c r="B618" s="165"/>
      <c r="C618" s="143"/>
      <c r="D618" s="143"/>
      <c r="E618" s="196"/>
      <c r="F618" s="159"/>
      <c r="G618" s="166" t="str">
        <f>IFERROR($E618/VLOOKUP($F618,'Data Mercado'!$A$7:$I$300,2,FALSE),"")</f>
        <v/>
      </c>
      <c r="H618" s="166" t="str">
        <f>IFERROR($E618/VLOOKUP($F618,'Data Mercado'!$A$7:$I$300,3,FALSE),"")</f>
        <v/>
      </c>
      <c r="I618" s="166" t="str">
        <f>IFERROR($E618/VLOOKUP($F618,'Data Mercado'!$A$7:$I$300,4,FALSE),"")</f>
        <v/>
      </c>
      <c r="J618" s="166" t="str">
        <f>IFERROR($E618/VLOOKUP($F618,'Data Mercado'!$A$7:$I$300,5,FALSE),"")</f>
        <v/>
      </c>
      <c r="K618" s="166" t="str">
        <f>IFERROR($E618/VLOOKUP($F618,'Data Mercado'!$A$7:$I$300,6,FALSE),"")</f>
        <v/>
      </c>
    </row>
    <row r="619" spans="1:11" s="162" customFormat="1" ht="19" customHeight="1">
      <c r="A619" s="163"/>
      <c r="B619" s="165"/>
      <c r="C619" s="143"/>
      <c r="D619" s="143"/>
      <c r="E619" s="196"/>
      <c r="F619" s="159"/>
      <c r="G619" s="166" t="str">
        <f>IFERROR($E619/VLOOKUP($F619,'Data Mercado'!$A$7:$I$300,2,FALSE),"")</f>
        <v/>
      </c>
      <c r="H619" s="166" t="str">
        <f>IFERROR($E619/VLOOKUP($F619,'Data Mercado'!$A$7:$I$300,3,FALSE),"")</f>
        <v/>
      </c>
      <c r="I619" s="166" t="str">
        <f>IFERROR($E619/VLOOKUP($F619,'Data Mercado'!$A$7:$I$300,4,FALSE),"")</f>
        <v/>
      </c>
      <c r="J619" s="166" t="str">
        <f>IFERROR($E619/VLOOKUP($F619,'Data Mercado'!$A$7:$I$300,5,FALSE),"")</f>
        <v/>
      </c>
      <c r="K619" s="166" t="str">
        <f>IFERROR($E619/VLOOKUP($F619,'Data Mercado'!$A$7:$I$300,6,FALSE),"")</f>
        <v/>
      </c>
    </row>
    <row r="620" spans="1:11" s="162" customFormat="1" ht="19" customHeight="1">
      <c r="A620" s="163"/>
      <c r="B620" s="165"/>
      <c r="C620" s="143"/>
      <c r="D620" s="143"/>
      <c r="E620" s="196"/>
      <c r="F620" s="159"/>
      <c r="G620" s="166" t="str">
        <f>IFERROR($E620/VLOOKUP($F620,'Data Mercado'!$A$7:$I$300,2,FALSE),"")</f>
        <v/>
      </c>
      <c r="H620" s="166" t="str">
        <f>IFERROR($E620/VLOOKUP($F620,'Data Mercado'!$A$7:$I$300,3,FALSE),"")</f>
        <v/>
      </c>
      <c r="I620" s="166" t="str">
        <f>IFERROR($E620/VLOOKUP($F620,'Data Mercado'!$A$7:$I$300,4,FALSE),"")</f>
        <v/>
      </c>
      <c r="J620" s="166" t="str">
        <f>IFERROR($E620/VLOOKUP($F620,'Data Mercado'!$A$7:$I$300,5,FALSE),"")</f>
        <v/>
      </c>
      <c r="K620" s="166" t="str">
        <f>IFERROR($E620/VLOOKUP($F620,'Data Mercado'!$A$7:$I$300,6,FALSE),"")</f>
        <v/>
      </c>
    </row>
    <row r="621" spans="1:11" s="162" customFormat="1" ht="19" customHeight="1">
      <c r="A621" s="163"/>
      <c r="B621" s="165"/>
      <c r="C621" s="143"/>
      <c r="D621" s="143"/>
      <c r="E621" s="196"/>
      <c r="F621" s="159"/>
      <c r="G621" s="166" t="str">
        <f>IFERROR($E621/VLOOKUP($F621,'Data Mercado'!$A$7:$I$300,2,FALSE),"")</f>
        <v/>
      </c>
      <c r="H621" s="166" t="str">
        <f>IFERROR($E621/VLOOKUP($F621,'Data Mercado'!$A$7:$I$300,3,FALSE),"")</f>
        <v/>
      </c>
      <c r="I621" s="166" t="str">
        <f>IFERROR($E621/VLOOKUP($F621,'Data Mercado'!$A$7:$I$300,4,FALSE),"")</f>
        <v/>
      </c>
      <c r="J621" s="166" t="str">
        <f>IFERROR($E621/VLOOKUP($F621,'Data Mercado'!$A$7:$I$300,5,FALSE),"")</f>
        <v/>
      </c>
      <c r="K621" s="166" t="str">
        <f>IFERROR($E621/VLOOKUP($F621,'Data Mercado'!$A$7:$I$300,6,FALSE),"")</f>
        <v/>
      </c>
    </row>
    <row r="622" spans="1:11" s="162" customFormat="1" ht="19" customHeight="1">
      <c r="A622" s="163"/>
      <c r="B622" s="165"/>
      <c r="C622" s="143"/>
      <c r="D622" s="143"/>
      <c r="E622" s="196"/>
      <c r="F622" s="159"/>
      <c r="G622" s="166" t="str">
        <f>IFERROR($E622/VLOOKUP($F622,'Data Mercado'!$A$7:$I$300,2,FALSE),"")</f>
        <v/>
      </c>
      <c r="H622" s="166" t="str">
        <f>IFERROR($E622/VLOOKUP($F622,'Data Mercado'!$A$7:$I$300,3,FALSE),"")</f>
        <v/>
      </c>
      <c r="I622" s="166" t="str">
        <f>IFERROR($E622/VLOOKUP($F622,'Data Mercado'!$A$7:$I$300,4,FALSE),"")</f>
        <v/>
      </c>
      <c r="J622" s="166" t="str">
        <f>IFERROR($E622/VLOOKUP($F622,'Data Mercado'!$A$7:$I$300,5,FALSE),"")</f>
        <v/>
      </c>
      <c r="K622" s="166" t="str">
        <f>IFERROR($E622/VLOOKUP($F622,'Data Mercado'!$A$7:$I$300,6,FALSE),"")</f>
        <v/>
      </c>
    </row>
    <row r="623" spans="1:11" s="162" customFormat="1" ht="19" customHeight="1">
      <c r="A623" s="163"/>
      <c r="B623" s="165"/>
      <c r="C623" s="143"/>
      <c r="D623" s="143"/>
      <c r="E623" s="196"/>
      <c r="F623" s="159"/>
      <c r="G623" s="166" t="str">
        <f>IFERROR($E623/VLOOKUP($F623,'Data Mercado'!$A$7:$I$300,2,FALSE),"")</f>
        <v/>
      </c>
      <c r="H623" s="166" t="str">
        <f>IFERROR($E623/VLOOKUP($F623,'Data Mercado'!$A$7:$I$300,3,FALSE),"")</f>
        <v/>
      </c>
      <c r="I623" s="166" t="str">
        <f>IFERROR($E623/VLOOKUP($F623,'Data Mercado'!$A$7:$I$300,4,FALSE),"")</f>
        <v/>
      </c>
      <c r="J623" s="166" t="str">
        <f>IFERROR($E623/VLOOKUP($F623,'Data Mercado'!$A$7:$I$300,5,FALSE),"")</f>
        <v/>
      </c>
      <c r="K623" s="166" t="str">
        <f>IFERROR($E623/VLOOKUP($F623,'Data Mercado'!$A$7:$I$300,6,FALSE),"")</f>
        <v/>
      </c>
    </row>
    <row r="624" spans="1:11" s="162" customFormat="1" ht="19" customHeight="1">
      <c r="A624" s="163"/>
      <c r="B624" s="165"/>
      <c r="C624" s="143"/>
      <c r="D624" s="143"/>
      <c r="E624" s="196"/>
      <c r="F624" s="159"/>
      <c r="G624" s="166" t="str">
        <f>IFERROR($E624/VLOOKUP($F624,'Data Mercado'!$A$7:$I$300,2,FALSE),"")</f>
        <v/>
      </c>
      <c r="H624" s="166" t="str">
        <f>IFERROR($E624/VLOOKUP($F624,'Data Mercado'!$A$7:$I$300,3,FALSE),"")</f>
        <v/>
      </c>
      <c r="I624" s="166" t="str">
        <f>IFERROR($E624/VLOOKUP($F624,'Data Mercado'!$A$7:$I$300,4,FALSE),"")</f>
        <v/>
      </c>
      <c r="J624" s="166" t="str">
        <f>IFERROR($E624/VLOOKUP($F624,'Data Mercado'!$A$7:$I$300,5,FALSE),"")</f>
        <v/>
      </c>
      <c r="K624" s="166" t="str">
        <f>IFERROR($E624/VLOOKUP($F624,'Data Mercado'!$A$7:$I$300,6,FALSE),"")</f>
        <v/>
      </c>
    </row>
    <row r="625" spans="1:11" s="162" customFormat="1" ht="19" customHeight="1">
      <c r="A625" s="163"/>
      <c r="B625" s="165"/>
      <c r="C625" s="143"/>
      <c r="D625" s="143"/>
      <c r="E625" s="196"/>
      <c r="F625" s="159"/>
      <c r="G625" s="166" t="str">
        <f>IFERROR($E625/VLOOKUP($F625,'Data Mercado'!$A$7:$I$300,2,FALSE),"")</f>
        <v/>
      </c>
      <c r="H625" s="166" t="str">
        <f>IFERROR($E625/VLOOKUP($F625,'Data Mercado'!$A$7:$I$300,3,FALSE),"")</f>
        <v/>
      </c>
      <c r="I625" s="166" t="str">
        <f>IFERROR($E625/VLOOKUP($F625,'Data Mercado'!$A$7:$I$300,4,FALSE),"")</f>
        <v/>
      </c>
      <c r="J625" s="166" t="str">
        <f>IFERROR($E625/VLOOKUP($F625,'Data Mercado'!$A$7:$I$300,5,FALSE),"")</f>
        <v/>
      </c>
      <c r="K625" s="166" t="str">
        <f>IFERROR($E625/VLOOKUP($F625,'Data Mercado'!$A$7:$I$300,6,FALSE),"")</f>
        <v/>
      </c>
    </row>
    <row r="626" spans="1:11" s="162" customFormat="1" ht="19" customHeight="1">
      <c r="A626" s="163"/>
      <c r="B626" s="165"/>
      <c r="C626" s="143"/>
      <c r="D626" s="143"/>
      <c r="E626" s="196"/>
      <c r="F626" s="159"/>
      <c r="G626" s="166" t="str">
        <f>IFERROR($E626/VLOOKUP($F626,'Data Mercado'!$A$7:$I$300,2,FALSE),"")</f>
        <v/>
      </c>
      <c r="H626" s="166" t="str">
        <f>IFERROR($E626/VLOOKUP($F626,'Data Mercado'!$A$7:$I$300,3,FALSE),"")</f>
        <v/>
      </c>
      <c r="I626" s="166" t="str">
        <f>IFERROR($E626/VLOOKUP($F626,'Data Mercado'!$A$7:$I$300,4,FALSE),"")</f>
        <v/>
      </c>
      <c r="J626" s="166" t="str">
        <f>IFERROR($E626/VLOOKUP($F626,'Data Mercado'!$A$7:$I$300,5,FALSE),"")</f>
        <v/>
      </c>
      <c r="K626" s="166" t="str">
        <f>IFERROR($E626/VLOOKUP($F626,'Data Mercado'!$A$7:$I$300,6,FALSE),"")</f>
        <v/>
      </c>
    </row>
    <row r="627" spans="1:11" s="162" customFormat="1" ht="19" customHeight="1">
      <c r="A627" s="163"/>
      <c r="B627" s="165"/>
      <c r="C627" s="143"/>
      <c r="D627" s="143"/>
      <c r="E627" s="196"/>
      <c r="F627" s="159"/>
      <c r="G627" s="166" t="str">
        <f>IFERROR($E627/VLOOKUP($F627,'Data Mercado'!$A$7:$I$300,2,FALSE),"")</f>
        <v/>
      </c>
      <c r="H627" s="166" t="str">
        <f>IFERROR($E627/VLOOKUP($F627,'Data Mercado'!$A$7:$I$300,3,FALSE),"")</f>
        <v/>
      </c>
      <c r="I627" s="166" t="str">
        <f>IFERROR($E627/VLOOKUP($F627,'Data Mercado'!$A$7:$I$300,4,FALSE),"")</f>
        <v/>
      </c>
      <c r="J627" s="166" t="str">
        <f>IFERROR($E627/VLOOKUP($F627,'Data Mercado'!$A$7:$I$300,5,FALSE),"")</f>
        <v/>
      </c>
      <c r="K627" s="166" t="str">
        <f>IFERROR($E627/VLOOKUP($F627,'Data Mercado'!$A$7:$I$300,6,FALSE),"")</f>
        <v/>
      </c>
    </row>
    <row r="628" spans="1:11" s="162" customFormat="1" ht="19" customHeight="1">
      <c r="A628" s="163"/>
      <c r="B628" s="165"/>
      <c r="C628" s="143"/>
      <c r="D628" s="143"/>
      <c r="E628" s="196"/>
      <c r="F628" s="159"/>
      <c r="G628" s="166" t="str">
        <f>IFERROR($E628/VLOOKUP($F628,'Data Mercado'!$A$7:$I$300,2,FALSE),"")</f>
        <v/>
      </c>
      <c r="H628" s="166" t="str">
        <f>IFERROR($E628/VLOOKUP($F628,'Data Mercado'!$A$7:$I$300,3,FALSE),"")</f>
        <v/>
      </c>
      <c r="I628" s="166" t="str">
        <f>IFERROR($E628/VLOOKUP($F628,'Data Mercado'!$A$7:$I$300,4,FALSE),"")</f>
        <v/>
      </c>
      <c r="J628" s="166" t="str">
        <f>IFERROR($E628/VLOOKUP($F628,'Data Mercado'!$A$7:$I$300,5,FALSE),"")</f>
        <v/>
      </c>
      <c r="K628" s="166" t="str">
        <f>IFERROR($E628/VLOOKUP($F628,'Data Mercado'!$A$7:$I$300,6,FALSE),"")</f>
        <v/>
      </c>
    </row>
    <row r="629" spans="1:11" s="162" customFormat="1" ht="19" customHeight="1">
      <c r="A629" s="163"/>
      <c r="B629" s="165"/>
      <c r="C629" s="143"/>
      <c r="D629" s="143"/>
      <c r="E629" s="196"/>
      <c r="F629" s="159"/>
      <c r="G629" s="166" t="str">
        <f>IFERROR($E629/VLOOKUP($F629,'Data Mercado'!$A$7:$I$300,2,FALSE),"")</f>
        <v/>
      </c>
      <c r="H629" s="166" t="str">
        <f>IFERROR($E629/VLOOKUP($F629,'Data Mercado'!$A$7:$I$300,3,FALSE),"")</f>
        <v/>
      </c>
      <c r="I629" s="166" t="str">
        <f>IFERROR($E629/VLOOKUP($F629,'Data Mercado'!$A$7:$I$300,4,FALSE),"")</f>
        <v/>
      </c>
      <c r="J629" s="166" t="str">
        <f>IFERROR($E629/VLOOKUP($F629,'Data Mercado'!$A$7:$I$300,5,FALSE),"")</f>
        <v/>
      </c>
      <c r="K629" s="166" t="str">
        <f>IFERROR($E629/VLOOKUP($F629,'Data Mercado'!$A$7:$I$300,6,FALSE),"")</f>
        <v/>
      </c>
    </row>
    <row r="630" spans="1:11" s="162" customFormat="1" ht="19" customHeight="1">
      <c r="A630" s="163"/>
      <c r="B630" s="165"/>
      <c r="C630" s="143"/>
      <c r="D630" s="143"/>
      <c r="E630" s="196"/>
      <c r="F630" s="159"/>
      <c r="G630" s="166" t="str">
        <f>IFERROR($E630/VLOOKUP($F630,'Data Mercado'!$A$7:$I$300,2,FALSE),"")</f>
        <v/>
      </c>
      <c r="H630" s="166" t="str">
        <f>IFERROR($E630/VLOOKUP($F630,'Data Mercado'!$A$7:$I$300,3,FALSE),"")</f>
        <v/>
      </c>
      <c r="I630" s="166" t="str">
        <f>IFERROR($E630/VLOOKUP($F630,'Data Mercado'!$A$7:$I$300,4,FALSE),"")</f>
        <v/>
      </c>
      <c r="J630" s="166" t="str">
        <f>IFERROR($E630/VLOOKUP($F630,'Data Mercado'!$A$7:$I$300,5,FALSE),"")</f>
        <v/>
      </c>
      <c r="K630" s="166" t="str">
        <f>IFERROR($E630/VLOOKUP($F630,'Data Mercado'!$A$7:$I$300,6,FALSE),"")</f>
        <v/>
      </c>
    </row>
    <row r="631" spans="1:11" s="162" customFormat="1" ht="19" customHeight="1">
      <c r="A631" s="163"/>
      <c r="B631" s="165"/>
      <c r="C631" s="143"/>
      <c r="D631" s="143"/>
      <c r="E631" s="196"/>
      <c r="F631" s="159"/>
      <c r="G631" s="166" t="str">
        <f>IFERROR($E631/VLOOKUP($F631,'Data Mercado'!$A$7:$I$300,2,FALSE),"")</f>
        <v/>
      </c>
      <c r="H631" s="166" t="str">
        <f>IFERROR($E631/VLOOKUP($F631,'Data Mercado'!$A$7:$I$300,3,FALSE),"")</f>
        <v/>
      </c>
      <c r="I631" s="166" t="str">
        <f>IFERROR($E631/VLOOKUP($F631,'Data Mercado'!$A$7:$I$300,4,FALSE),"")</f>
        <v/>
      </c>
      <c r="J631" s="166" t="str">
        <f>IFERROR($E631/VLOOKUP($F631,'Data Mercado'!$A$7:$I$300,5,FALSE),"")</f>
        <v/>
      </c>
      <c r="K631" s="166" t="str">
        <f>IFERROR($E631/VLOOKUP($F631,'Data Mercado'!$A$7:$I$300,6,FALSE),"")</f>
        <v/>
      </c>
    </row>
    <row r="632" spans="1:11" s="162" customFormat="1" ht="19" customHeight="1">
      <c r="A632" s="163"/>
      <c r="B632" s="165"/>
      <c r="C632" s="143"/>
      <c r="D632" s="143"/>
      <c r="E632" s="196"/>
      <c r="F632" s="159"/>
      <c r="G632" s="166" t="str">
        <f>IFERROR($E632/VLOOKUP($F632,'Data Mercado'!$A$7:$I$300,2,FALSE),"")</f>
        <v/>
      </c>
      <c r="H632" s="166" t="str">
        <f>IFERROR($E632/VLOOKUP($F632,'Data Mercado'!$A$7:$I$300,3,FALSE),"")</f>
        <v/>
      </c>
      <c r="I632" s="166" t="str">
        <f>IFERROR($E632/VLOOKUP($F632,'Data Mercado'!$A$7:$I$300,4,FALSE),"")</f>
        <v/>
      </c>
      <c r="J632" s="166" t="str">
        <f>IFERROR($E632/VLOOKUP($F632,'Data Mercado'!$A$7:$I$300,5,FALSE),"")</f>
        <v/>
      </c>
      <c r="K632" s="166" t="str">
        <f>IFERROR($E632/VLOOKUP($F632,'Data Mercado'!$A$7:$I$300,6,FALSE),"")</f>
        <v/>
      </c>
    </row>
    <row r="633" spans="1:11" s="162" customFormat="1" ht="19" customHeight="1">
      <c r="A633" s="163"/>
      <c r="B633" s="165"/>
      <c r="C633" s="143"/>
      <c r="D633" s="143"/>
      <c r="E633" s="196"/>
      <c r="F633" s="159"/>
      <c r="G633" s="166" t="str">
        <f>IFERROR($E633/VLOOKUP($F633,'Data Mercado'!$A$7:$I$300,2,FALSE),"")</f>
        <v/>
      </c>
      <c r="H633" s="166" t="str">
        <f>IFERROR($E633/VLOOKUP($F633,'Data Mercado'!$A$7:$I$300,3,FALSE),"")</f>
        <v/>
      </c>
      <c r="I633" s="166" t="str">
        <f>IFERROR($E633/VLOOKUP($F633,'Data Mercado'!$A$7:$I$300,4,FALSE),"")</f>
        <v/>
      </c>
      <c r="J633" s="166" t="str">
        <f>IFERROR($E633/VLOOKUP($F633,'Data Mercado'!$A$7:$I$300,5,FALSE),"")</f>
        <v/>
      </c>
      <c r="K633" s="166" t="str">
        <f>IFERROR($E633/VLOOKUP($F633,'Data Mercado'!$A$7:$I$300,6,FALSE),"")</f>
        <v/>
      </c>
    </row>
    <row r="634" spans="1:11" s="162" customFormat="1" ht="19" customHeight="1">
      <c r="A634" s="163"/>
      <c r="B634" s="165"/>
      <c r="C634" s="143"/>
      <c r="D634" s="143"/>
      <c r="E634" s="196"/>
      <c r="F634" s="159"/>
      <c r="G634" s="166" t="str">
        <f>IFERROR($E634/VLOOKUP($F634,'Data Mercado'!$A$7:$I$300,2,FALSE),"")</f>
        <v/>
      </c>
      <c r="H634" s="166" t="str">
        <f>IFERROR($E634/VLOOKUP($F634,'Data Mercado'!$A$7:$I$300,3,FALSE),"")</f>
        <v/>
      </c>
      <c r="I634" s="166" t="str">
        <f>IFERROR($E634/VLOOKUP($F634,'Data Mercado'!$A$7:$I$300,4,FALSE),"")</f>
        <v/>
      </c>
      <c r="J634" s="166" t="str">
        <f>IFERROR($E634/VLOOKUP($F634,'Data Mercado'!$A$7:$I$300,5,FALSE),"")</f>
        <v/>
      </c>
      <c r="K634" s="166" t="str">
        <f>IFERROR($E634/VLOOKUP($F634,'Data Mercado'!$A$7:$I$300,6,FALSE),"")</f>
        <v/>
      </c>
    </row>
    <row r="635" spans="1:11" s="162" customFormat="1" ht="19" customHeight="1">
      <c r="A635" s="163"/>
      <c r="B635" s="165"/>
      <c r="C635" s="143"/>
      <c r="D635" s="143"/>
      <c r="E635" s="196"/>
      <c r="F635" s="159"/>
      <c r="G635" s="166" t="str">
        <f>IFERROR($E635/VLOOKUP($F635,'Data Mercado'!$A$7:$I$300,2,FALSE),"")</f>
        <v/>
      </c>
      <c r="H635" s="166" t="str">
        <f>IFERROR($E635/VLOOKUP($F635,'Data Mercado'!$A$7:$I$300,3,FALSE),"")</f>
        <v/>
      </c>
      <c r="I635" s="166" t="str">
        <f>IFERROR($E635/VLOOKUP($F635,'Data Mercado'!$A$7:$I$300,4,FALSE),"")</f>
        <v/>
      </c>
      <c r="J635" s="166" t="str">
        <f>IFERROR($E635/VLOOKUP($F635,'Data Mercado'!$A$7:$I$300,5,FALSE),"")</f>
        <v/>
      </c>
      <c r="K635" s="166" t="str">
        <f>IFERROR($E635/VLOOKUP($F635,'Data Mercado'!$A$7:$I$300,6,FALSE),"")</f>
        <v/>
      </c>
    </row>
    <row r="636" spans="1:11" s="162" customFormat="1" ht="19" customHeight="1">
      <c r="A636" s="163"/>
      <c r="B636" s="165"/>
      <c r="C636" s="143"/>
      <c r="D636" s="143"/>
      <c r="E636" s="196"/>
      <c r="F636" s="159"/>
      <c r="G636" s="166" t="str">
        <f>IFERROR($E636/VLOOKUP($F636,'Data Mercado'!$A$7:$I$300,2,FALSE),"")</f>
        <v/>
      </c>
      <c r="H636" s="166" t="str">
        <f>IFERROR($E636/VLOOKUP($F636,'Data Mercado'!$A$7:$I$300,3,FALSE),"")</f>
        <v/>
      </c>
      <c r="I636" s="166" t="str">
        <f>IFERROR($E636/VLOOKUP($F636,'Data Mercado'!$A$7:$I$300,4,FALSE),"")</f>
        <v/>
      </c>
      <c r="J636" s="166" t="str">
        <f>IFERROR($E636/VLOOKUP($F636,'Data Mercado'!$A$7:$I$300,5,FALSE),"")</f>
        <v/>
      </c>
      <c r="K636" s="166" t="str">
        <f>IFERROR($E636/VLOOKUP($F636,'Data Mercado'!$A$7:$I$300,6,FALSE),"")</f>
        <v/>
      </c>
    </row>
    <row r="637" spans="1:11" s="162" customFormat="1" ht="19" customHeight="1">
      <c r="A637" s="163"/>
      <c r="B637" s="165"/>
      <c r="C637" s="143"/>
      <c r="D637" s="143"/>
      <c r="E637" s="196"/>
      <c r="F637" s="159"/>
      <c r="G637" s="166" t="str">
        <f>IFERROR($E637/VLOOKUP($F637,'Data Mercado'!$A$7:$I$300,2,FALSE),"")</f>
        <v/>
      </c>
      <c r="H637" s="166" t="str">
        <f>IFERROR($E637/VLOOKUP($F637,'Data Mercado'!$A$7:$I$300,3,FALSE),"")</f>
        <v/>
      </c>
      <c r="I637" s="166" t="str">
        <f>IFERROR($E637/VLOOKUP($F637,'Data Mercado'!$A$7:$I$300,4,FALSE),"")</f>
        <v/>
      </c>
      <c r="J637" s="166" t="str">
        <f>IFERROR($E637/VLOOKUP($F637,'Data Mercado'!$A$7:$I$300,5,FALSE),"")</f>
        <v/>
      </c>
      <c r="K637" s="166" t="str">
        <f>IFERROR($E637/VLOOKUP($F637,'Data Mercado'!$A$7:$I$300,6,FALSE),"")</f>
        <v/>
      </c>
    </row>
    <row r="638" spans="1:11" s="162" customFormat="1" ht="19" customHeight="1">
      <c r="A638" s="163"/>
      <c r="B638" s="165"/>
      <c r="C638" s="143"/>
      <c r="D638" s="143"/>
      <c r="E638" s="196"/>
      <c r="F638" s="159"/>
      <c r="G638" s="166" t="str">
        <f>IFERROR($E638/VLOOKUP($F638,'Data Mercado'!$A$7:$I$300,2,FALSE),"")</f>
        <v/>
      </c>
      <c r="H638" s="166" t="str">
        <f>IFERROR($E638/VLOOKUP($F638,'Data Mercado'!$A$7:$I$300,3,FALSE),"")</f>
        <v/>
      </c>
      <c r="I638" s="166" t="str">
        <f>IFERROR($E638/VLOOKUP($F638,'Data Mercado'!$A$7:$I$300,4,FALSE),"")</f>
        <v/>
      </c>
      <c r="J638" s="166" t="str">
        <f>IFERROR($E638/VLOOKUP($F638,'Data Mercado'!$A$7:$I$300,5,FALSE),"")</f>
        <v/>
      </c>
      <c r="K638" s="166" t="str">
        <f>IFERROR($E638/VLOOKUP($F638,'Data Mercado'!$A$7:$I$300,6,FALSE),"")</f>
        <v/>
      </c>
    </row>
    <row r="639" spans="1:11" s="162" customFormat="1" ht="19" customHeight="1">
      <c r="A639" s="163"/>
      <c r="B639" s="165"/>
      <c r="C639" s="143"/>
      <c r="D639" s="143"/>
      <c r="E639" s="196"/>
      <c r="F639" s="159"/>
      <c r="G639" s="166" t="str">
        <f>IFERROR($E639/VLOOKUP($F639,'Data Mercado'!$A$7:$I$300,2,FALSE),"")</f>
        <v/>
      </c>
      <c r="H639" s="166" t="str">
        <f>IFERROR($E639/VLOOKUP($F639,'Data Mercado'!$A$7:$I$300,3,FALSE),"")</f>
        <v/>
      </c>
      <c r="I639" s="166" t="str">
        <f>IFERROR($E639/VLOOKUP($F639,'Data Mercado'!$A$7:$I$300,4,FALSE),"")</f>
        <v/>
      </c>
      <c r="J639" s="166" t="str">
        <f>IFERROR($E639/VLOOKUP($F639,'Data Mercado'!$A$7:$I$300,5,FALSE),"")</f>
        <v/>
      </c>
      <c r="K639" s="166" t="str">
        <f>IFERROR($E639/VLOOKUP($F639,'Data Mercado'!$A$7:$I$300,6,FALSE),"")</f>
        <v/>
      </c>
    </row>
    <row r="640" spans="1:11" s="162" customFormat="1" ht="19" customHeight="1">
      <c r="A640" s="163"/>
      <c r="B640" s="165"/>
      <c r="C640" s="143"/>
      <c r="D640" s="143"/>
      <c r="E640" s="196"/>
      <c r="F640" s="159"/>
      <c r="G640" s="166" t="str">
        <f>IFERROR($E640/VLOOKUP($F640,'Data Mercado'!$A$7:$I$300,2,FALSE),"")</f>
        <v/>
      </c>
      <c r="H640" s="166" t="str">
        <f>IFERROR($E640/VLOOKUP($F640,'Data Mercado'!$A$7:$I$300,3,FALSE),"")</f>
        <v/>
      </c>
      <c r="I640" s="166" t="str">
        <f>IFERROR($E640/VLOOKUP($F640,'Data Mercado'!$A$7:$I$300,4,FALSE),"")</f>
        <v/>
      </c>
      <c r="J640" s="166" t="str">
        <f>IFERROR($E640/VLOOKUP($F640,'Data Mercado'!$A$7:$I$300,5,FALSE),"")</f>
        <v/>
      </c>
      <c r="K640" s="166" t="str">
        <f>IFERROR($E640/VLOOKUP($F640,'Data Mercado'!$A$7:$I$300,6,FALSE),"")</f>
        <v/>
      </c>
    </row>
    <row r="641" spans="1:11" s="162" customFormat="1" ht="19" customHeight="1">
      <c r="A641" s="163"/>
      <c r="B641" s="165"/>
      <c r="C641" s="143"/>
      <c r="D641" s="143"/>
      <c r="E641" s="196"/>
      <c r="F641" s="159"/>
      <c r="G641" s="166" t="str">
        <f>IFERROR($E641/VLOOKUP($F641,'Data Mercado'!$A$7:$I$300,2,FALSE),"")</f>
        <v/>
      </c>
      <c r="H641" s="166" t="str">
        <f>IFERROR($E641/VLOOKUP($F641,'Data Mercado'!$A$7:$I$300,3,FALSE),"")</f>
        <v/>
      </c>
      <c r="I641" s="166" t="str">
        <f>IFERROR($E641/VLOOKUP($F641,'Data Mercado'!$A$7:$I$300,4,FALSE),"")</f>
        <v/>
      </c>
      <c r="J641" s="166" t="str">
        <f>IFERROR($E641/VLOOKUP($F641,'Data Mercado'!$A$7:$I$300,5,FALSE),"")</f>
        <v/>
      </c>
      <c r="K641" s="166" t="str">
        <f>IFERROR($E641/VLOOKUP($F641,'Data Mercado'!$A$7:$I$300,6,FALSE),"")</f>
        <v/>
      </c>
    </row>
    <row r="642" spans="1:11" s="162" customFormat="1" ht="19" customHeight="1">
      <c r="A642" s="163"/>
      <c r="B642" s="165"/>
      <c r="C642" s="143"/>
      <c r="D642" s="143"/>
      <c r="E642" s="196"/>
      <c r="F642" s="159"/>
      <c r="G642" s="166" t="str">
        <f>IFERROR($E642/VLOOKUP($F642,'Data Mercado'!$A$7:$I$300,2,FALSE),"")</f>
        <v/>
      </c>
      <c r="H642" s="166" t="str">
        <f>IFERROR($E642/VLOOKUP($F642,'Data Mercado'!$A$7:$I$300,3,FALSE),"")</f>
        <v/>
      </c>
      <c r="I642" s="166" t="str">
        <f>IFERROR($E642/VLOOKUP($F642,'Data Mercado'!$A$7:$I$300,4,FALSE),"")</f>
        <v/>
      </c>
      <c r="J642" s="166" t="str">
        <f>IFERROR($E642/VLOOKUP($F642,'Data Mercado'!$A$7:$I$300,5,FALSE),"")</f>
        <v/>
      </c>
      <c r="K642" s="166" t="str">
        <f>IFERROR($E642/VLOOKUP($F642,'Data Mercado'!$A$7:$I$300,6,FALSE),"")</f>
        <v/>
      </c>
    </row>
    <row r="643" spans="1:11" s="162" customFormat="1" ht="19" customHeight="1">
      <c r="A643" s="163"/>
      <c r="B643" s="165"/>
      <c r="C643" s="143"/>
      <c r="D643" s="143"/>
      <c r="E643" s="196"/>
      <c r="F643" s="159"/>
      <c r="G643" s="166" t="str">
        <f>IFERROR($E643/VLOOKUP($F643,'Data Mercado'!$A$7:$I$300,2,FALSE),"")</f>
        <v/>
      </c>
      <c r="H643" s="166" t="str">
        <f>IFERROR($E643/VLOOKUP($F643,'Data Mercado'!$A$7:$I$300,3,FALSE),"")</f>
        <v/>
      </c>
      <c r="I643" s="166" t="str">
        <f>IFERROR($E643/VLOOKUP($F643,'Data Mercado'!$A$7:$I$300,4,FALSE),"")</f>
        <v/>
      </c>
      <c r="J643" s="166" t="str">
        <f>IFERROR($E643/VLOOKUP($F643,'Data Mercado'!$A$7:$I$300,5,FALSE),"")</f>
        <v/>
      </c>
      <c r="K643" s="166" t="str">
        <f>IFERROR($E643/VLOOKUP($F643,'Data Mercado'!$A$7:$I$300,6,FALSE),"")</f>
        <v/>
      </c>
    </row>
    <row r="644" spans="1:11" s="162" customFormat="1" ht="19" customHeight="1">
      <c r="A644" s="163"/>
      <c r="B644" s="165"/>
      <c r="C644" s="143"/>
      <c r="D644" s="143"/>
      <c r="E644" s="196"/>
      <c r="F644" s="159"/>
      <c r="G644" s="166" t="str">
        <f>IFERROR($E644/VLOOKUP($F644,'Data Mercado'!$A$7:$I$300,2,FALSE),"")</f>
        <v/>
      </c>
      <c r="H644" s="166" t="str">
        <f>IFERROR($E644/VLOOKUP($F644,'Data Mercado'!$A$7:$I$300,3,FALSE),"")</f>
        <v/>
      </c>
      <c r="I644" s="166" t="str">
        <f>IFERROR($E644/VLOOKUP($F644,'Data Mercado'!$A$7:$I$300,4,FALSE),"")</f>
        <v/>
      </c>
      <c r="J644" s="166" t="str">
        <f>IFERROR($E644/VLOOKUP($F644,'Data Mercado'!$A$7:$I$300,5,FALSE),"")</f>
        <v/>
      </c>
      <c r="K644" s="166" t="str">
        <f>IFERROR($E644/VLOOKUP($F644,'Data Mercado'!$A$7:$I$300,6,FALSE),"")</f>
        <v/>
      </c>
    </row>
    <row r="645" spans="1:11" s="162" customFormat="1" ht="19" customHeight="1">
      <c r="A645" s="163"/>
      <c r="B645" s="165"/>
      <c r="C645" s="143"/>
      <c r="D645" s="143"/>
      <c r="E645" s="196"/>
      <c r="F645" s="159"/>
      <c r="G645" s="166" t="str">
        <f>IFERROR($E645/VLOOKUP($F645,'Data Mercado'!$A$7:$I$300,2,FALSE),"")</f>
        <v/>
      </c>
      <c r="H645" s="166" t="str">
        <f>IFERROR($E645/VLOOKUP($F645,'Data Mercado'!$A$7:$I$300,3,FALSE),"")</f>
        <v/>
      </c>
      <c r="I645" s="166" t="str">
        <f>IFERROR($E645/VLOOKUP($F645,'Data Mercado'!$A$7:$I$300,4,FALSE),"")</f>
        <v/>
      </c>
      <c r="J645" s="166" t="str">
        <f>IFERROR($E645/VLOOKUP($F645,'Data Mercado'!$A$7:$I$300,5,FALSE),"")</f>
        <v/>
      </c>
      <c r="K645" s="166" t="str">
        <f>IFERROR($E645/VLOOKUP($F645,'Data Mercado'!$A$7:$I$300,6,FALSE),"")</f>
        <v/>
      </c>
    </row>
    <row r="646" spans="1:11" s="162" customFormat="1" ht="19" customHeight="1">
      <c r="A646" s="163"/>
      <c r="B646" s="165"/>
      <c r="C646" s="143"/>
      <c r="D646" s="143"/>
      <c r="E646" s="196"/>
      <c r="F646" s="159"/>
      <c r="G646" s="166" t="str">
        <f>IFERROR($E646/VLOOKUP($F646,'Data Mercado'!$A$7:$I$300,2,FALSE),"")</f>
        <v/>
      </c>
      <c r="H646" s="166" t="str">
        <f>IFERROR($E646/VLOOKUP($F646,'Data Mercado'!$A$7:$I$300,3,FALSE),"")</f>
        <v/>
      </c>
      <c r="I646" s="166" t="str">
        <f>IFERROR($E646/VLOOKUP($F646,'Data Mercado'!$A$7:$I$300,4,FALSE),"")</f>
        <v/>
      </c>
      <c r="J646" s="166" t="str">
        <f>IFERROR($E646/VLOOKUP($F646,'Data Mercado'!$A$7:$I$300,5,FALSE),"")</f>
        <v/>
      </c>
      <c r="K646" s="166" t="str">
        <f>IFERROR($E646/VLOOKUP($F646,'Data Mercado'!$A$7:$I$300,6,FALSE),"")</f>
        <v/>
      </c>
    </row>
    <row r="647" spans="1:11" s="162" customFormat="1" ht="19" customHeight="1">
      <c r="A647" s="163"/>
      <c r="B647" s="165"/>
      <c r="C647" s="143"/>
      <c r="D647" s="143"/>
      <c r="E647" s="196"/>
      <c r="F647" s="159"/>
      <c r="G647" s="166" t="str">
        <f>IFERROR($E647/VLOOKUP($F647,'Data Mercado'!$A$7:$I$300,2,FALSE),"")</f>
        <v/>
      </c>
      <c r="H647" s="166" t="str">
        <f>IFERROR($E647/VLOOKUP($F647,'Data Mercado'!$A$7:$I$300,3,FALSE),"")</f>
        <v/>
      </c>
      <c r="I647" s="166" t="str">
        <f>IFERROR($E647/VLOOKUP($F647,'Data Mercado'!$A$7:$I$300,4,FALSE),"")</f>
        <v/>
      </c>
      <c r="J647" s="166" t="str">
        <f>IFERROR($E647/VLOOKUP($F647,'Data Mercado'!$A$7:$I$300,5,FALSE),"")</f>
        <v/>
      </c>
      <c r="K647" s="166" t="str">
        <f>IFERROR($E647/VLOOKUP($F647,'Data Mercado'!$A$7:$I$300,6,FALSE),"")</f>
        <v/>
      </c>
    </row>
    <row r="648" spans="1:11" s="162" customFormat="1" ht="19" customHeight="1">
      <c r="A648" s="163"/>
      <c r="B648" s="165"/>
      <c r="C648" s="143"/>
      <c r="D648" s="143"/>
      <c r="E648" s="196"/>
      <c r="F648" s="159"/>
      <c r="G648" s="166" t="str">
        <f>IFERROR($E648/VLOOKUP($F648,'Data Mercado'!$A$7:$I$300,2,FALSE),"")</f>
        <v/>
      </c>
      <c r="H648" s="166" t="str">
        <f>IFERROR($E648/VLOOKUP($F648,'Data Mercado'!$A$7:$I$300,3,FALSE),"")</f>
        <v/>
      </c>
      <c r="I648" s="166" t="str">
        <f>IFERROR($E648/VLOOKUP($F648,'Data Mercado'!$A$7:$I$300,4,FALSE),"")</f>
        <v/>
      </c>
      <c r="J648" s="166" t="str">
        <f>IFERROR($E648/VLOOKUP($F648,'Data Mercado'!$A$7:$I$300,5,FALSE),"")</f>
        <v/>
      </c>
      <c r="K648" s="166" t="str">
        <f>IFERROR($E648/VLOOKUP($F648,'Data Mercado'!$A$7:$I$300,6,FALSE),"")</f>
        <v/>
      </c>
    </row>
    <row r="649" spans="1:11" s="162" customFormat="1" ht="19" customHeight="1">
      <c r="A649" s="163"/>
      <c r="B649" s="165"/>
      <c r="C649" s="143"/>
      <c r="D649" s="143"/>
      <c r="E649" s="196"/>
      <c r="F649" s="159"/>
      <c r="G649" s="166" t="str">
        <f>IFERROR($E649/VLOOKUP($F649,'Data Mercado'!$A$7:$I$300,2,FALSE),"")</f>
        <v/>
      </c>
      <c r="H649" s="166" t="str">
        <f>IFERROR($E649/VLOOKUP($F649,'Data Mercado'!$A$7:$I$300,3,FALSE),"")</f>
        <v/>
      </c>
      <c r="I649" s="166" t="str">
        <f>IFERROR($E649/VLOOKUP($F649,'Data Mercado'!$A$7:$I$300,4,FALSE),"")</f>
        <v/>
      </c>
      <c r="J649" s="166" t="str">
        <f>IFERROR($E649/VLOOKUP($F649,'Data Mercado'!$A$7:$I$300,5,FALSE),"")</f>
        <v/>
      </c>
      <c r="K649" s="166" t="str">
        <f>IFERROR($E649/VLOOKUP($F649,'Data Mercado'!$A$7:$I$300,6,FALSE),"")</f>
        <v/>
      </c>
    </row>
    <row r="650" spans="1:11" s="162" customFormat="1" ht="19" customHeight="1">
      <c r="A650" s="163"/>
      <c r="B650" s="165"/>
      <c r="C650" s="143"/>
      <c r="D650" s="143"/>
      <c r="E650" s="196"/>
      <c r="F650" s="159"/>
      <c r="G650" s="166" t="str">
        <f>IFERROR($E650/VLOOKUP($F650,'Data Mercado'!$A$7:$I$300,2,FALSE),"")</f>
        <v/>
      </c>
      <c r="H650" s="166" t="str">
        <f>IFERROR($E650/VLOOKUP($F650,'Data Mercado'!$A$7:$I$300,3,FALSE),"")</f>
        <v/>
      </c>
      <c r="I650" s="166" t="str">
        <f>IFERROR($E650/VLOOKUP($F650,'Data Mercado'!$A$7:$I$300,4,FALSE),"")</f>
        <v/>
      </c>
      <c r="J650" s="166" t="str">
        <f>IFERROR($E650/VLOOKUP($F650,'Data Mercado'!$A$7:$I$300,5,FALSE),"")</f>
        <v/>
      </c>
      <c r="K650" s="166" t="str">
        <f>IFERROR($E650/VLOOKUP($F650,'Data Mercado'!$A$7:$I$300,6,FALSE),"")</f>
        <v/>
      </c>
    </row>
    <row r="651" spans="1:11" s="162" customFormat="1" ht="19" customHeight="1">
      <c r="A651" s="163"/>
      <c r="B651" s="165"/>
      <c r="C651" s="143"/>
      <c r="D651" s="143"/>
      <c r="E651" s="196"/>
      <c r="F651" s="159"/>
      <c r="G651" s="166" t="str">
        <f>IFERROR($E651/VLOOKUP($F651,'Data Mercado'!$A$7:$I$300,2,FALSE),"")</f>
        <v/>
      </c>
      <c r="H651" s="166" t="str">
        <f>IFERROR($E651/VLOOKUP($F651,'Data Mercado'!$A$7:$I$300,3,FALSE),"")</f>
        <v/>
      </c>
      <c r="I651" s="166" t="str">
        <f>IFERROR($E651/VLOOKUP($F651,'Data Mercado'!$A$7:$I$300,4,FALSE),"")</f>
        <v/>
      </c>
      <c r="J651" s="166" t="str">
        <f>IFERROR($E651/VLOOKUP($F651,'Data Mercado'!$A$7:$I$300,5,FALSE),"")</f>
        <v/>
      </c>
      <c r="K651" s="166" t="str">
        <f>IFERROR($E651/VLOOKUP($F651,'Data Mercado'!$A$7:$I$300,6,FALSE),"")</f>
        <v/>
      </c>
    </row>
    <row r="652" spans="1:11" s="162" customFormat="1" ht="19" customHeight="1">
      <c r="A652" s="163"/>
      <c r="B652" s="165"/>
      <c r="C652" s="143"/>
      <c r="D652" s="143"/>
      <c r="E652" s="196"/>
      <c r="F652" s="159"/>
      <c r="G652" s="166" t="str">
        <f>IFERROR($E652/VLOOKUP($F652,'Data Mercado'!$A$7:$I$300,2,FALSE),"")</f>
        <v/>
      </c>
      <c r="H652" s="166" t="str">
        <f>IFERROR($E652/VLOOKUP($F652,'Data Mercado'!$A$7:$I$300,3,FALSE),"")</f>
        <v/>
      </c>
      <c r="I652" s="166" t="str">
        <f>IFERROR($E652/VLOOKUP($F652,'Data Mercado'!$A$7:$I$300,4,FALSE),"")</f>
        <v/>
      </c>
      <c r="J652" s="166" t="str">
        <f>IFERROR($E652/VLOOKUP($F652,'Data Mercado'!$A$7:$I$300,5,FALSE),"")</f>
        <v/>
      </c>
      <c r="K652" s="166" t="str">
        <f>IFERROR($E652/VLOOKUP($F652,'Data Mercado'!$A$7:$I$300,6,FALSE),"")</f>
        <v/>
      </c>
    </row>
    <row r="653" spans="1:11" s="162" customFormat="1" ht="19" customHeight="1">
      <c r="A653" s="163"/>
      <c r="B653" s="165"/>
      <c r="C653" s="143"/>
      <c r="D653" s="143"/>
      <c r="E653" s="196"/>
      <c r="F653" s="159"/>
      <c r="G653" s="166" t="str">
        <f>IFERROR($E653/VLOOKUP($F653,'Data Mercado'!$A$7:$I$300,2,FALSE),"")</f>
        <v/>
      </c>
      <c r="H653" s="166" t="str">
        <f>IFERROR($E653/VLOOKUP($F653,'Data Mercado'!$A$7:$I$300,3,FALSE),"")</f>
        <v/>
      </c>
      <c r="I653" s="166" t="str">
        <f>IFERROR($E653/VLOOKUP($F653,'Data Mercado'!$A$7:$I$300,4,FALSE),"")</f>
        <v/>
      </c>
      <c r="J653" s="166" t="str">
        <f>IFERROR($E653/VLOOKUP($F653,'Data Mercado'!$A$7:$I$300,5,FALSE),"")</f>
        <v/>
      </c>
      <c r="K653" s="166" t="str">
        <f>IFERROR($E653/VLOOKUP($F653,'Data Mercado'!$A$7:$I$300,6,FALSE),"")</f>
        <v/>
      </c>
    </row>
    <row r="654" spans="1:11" s="162" customFormat="1" ht="19" customHeight="1">
      <c r="A654" s="163"/>
      <c r="B654" s="165"/>
      <c r="C654" s="143"/>
      <c r="D654" s="143"/>
      <c r="E654" s="196"/>
      <c r="F654" s="159"/>
      <c r="G654" s="166" t="str">
        <f>IFERROR($E654/VLOOKUP($F654,'Data Mercado'!$A$7:$I$300,2,FALSE),"")</f>
        <v/>
      </c>
      <c r="H654" s="166" t="str">
        <f>IFERROR($E654/VLOOKUP($F654,'Data Mercado'!$A$7:$I$300,3,FALSE),"")</f>
        <v/>
      </c>
      <c r="I654" s="166" t="str">
        <f>IFERROR($E654/VLOOKUP($F654,'Data Mercado'!$A$7:$I$300,4,FALSE),"")</f>
        <v/>
      </c>
      <c r="J654" s="166" t="str">
        <f>IFERROR($E654/VLOOKUP($F654,'Data Mercado'!$A$7:$I$300,5,FALSE),"")</f>
        <v/>
      </c>
      <c r="K654" s="166" t="str">
        <f>IFERROR($E654/VLOOKUP($F654,'Data Mercado'!$A$7:$I$300,6,FALSE),"")</f>
        <v/>
      </c>
    </row>
    <row r="655" spans="1:11" s="162" customFormat="1" ht="19" customHeight="1">
      <c r="A655" s="163"/>
      <c r="B655" s="165"/>
      <c r="C655" s="143"/>
      <c r="D655" s="143"/>
      <c r="E655" s="196"/>
      <c r="F655" s="159"/>
      <c r="G655" s="166" t="str">
        <f>IFERROR($E655/VLOOKUP($F655,'Data Mercado'!$A$7:$I$300,2,FALSE),"")</f>
        <v/>
      </c>
      <c r="H655" s="166" t="str">
        <f>IFERROR($E655/VLOOKUP($F655,'Data Mercado'!$A$7:$I$300,3,FALSE),"")</f>
        <v/>
      </c>
      <c r="I655" s="166" t="str">
        <f>IFERROR($E655/VLOOKUP($F655,'Data Mercado'!$A$7:$I$300,4,FALSE),"")</f>
        <v/>
      </c>
      <c r="J655" s="166" t="str">
        <f>IFERROR($E655/VLOOKUP($F655,'Data Mercado'!$A$7:$I$300,5,FALSE),"")</f>
        <v/>
      </c>
      <c r="K655" s="166" t="str">
        <f>IFERROR($E655/VLOOKUP($F655,'Data Mercado'!$A$7:$I$300,6,FALSE),"")</f>
        <v/>
      </c>
    </row>
    <row r="656" spans="1:11" s="162" customFormat="1" ht="19" customHeight="1">
      <c r="A656" s="163"/>
      <c r="B656" s="165"/>
      <c r="C656" s="143"/>
      <c r="D656" s="143"/>
      <c r="E656" s="196"/>
      <c r="F656" s="159"/>
      <c r="G656" s="166" t="str">
        <f>IFERROR($E656/VLOOKUP($F656,'Data Mercado'!$A$7:$I$300,2,FALSE),"")</f>
        <v/>
      </c>
      <c r="H656" s="166" t="str">
        <f>IFERROR($E656/VLOOKUP($F656,'Data Mercado'!$A$7:$I$300,3,FALSE),"")</f>
        <v/>
      </c>
      <c r="I656" s="166" t="str">
        <f>IFERROR($E656/VLOOKUP($F656,'Data Mercado'!$A$7:$I$300,4,FALSE),"")</f>
        <v/>
      </c>
      <c r="J656" s="166" t="str">
        <f>IFERROR($E656/VLOOKUP($F656,'Data Mercado'!$A$7:$I$300,5,FALSE),"")</f>
        <v/>
      </c>
      <c r="K656" s="166" t="str">
        <f>IFERROR($E656/VLOOKUP($F656,'Data Mercado'!$A$7:$I$300,6,FALSE),"")</f>
        <v/>
      </c>
    </row>
    <row r="657" spans="1:11" s="162" customFormat="1" ht="19" customHeight="1">
      <c r="A657" s="163"/>
      <c r="B657" s="165"/>
      <c r="C657" s="143"/>
      <c r="D657" s="143"/>
      <c r="E657" s="196"/>
      <c r="F657" s="159"/>
      <c r="G657" s="166" t="str">
        <f>IFERROR($E657/VLOOKUP($F657,'Data Mercado'!$A$7:$I$300,2,FALSE),"")</f>
        <v/>
      </c>
      <c r="H657" s="166" t="str">
        <f>IFERROR($E657/VLOOKUP($F657,'Data Mercado'!$A$7:$I$300,3,FALSE),"")</f>
        <v/>
      </c>
      <c r="I657" s="166" t="str">
        <f>IFERROR($E657/VLOOKUP($F657,'Data Mercado'!$A$7:$I$300,4,FALSE),"")</f>
        <v/>
      </c>
      <c r="J657" s="166" t="str">
        <f>IFERROR($E657/VLOOKUP($F657,'Data Mercado'!$A$7:$I$300,5,FALSE),"")</f>
        <v/>
      </c>
      <c r="K657" s="166" t="str">
        <f>IFERROR($E657/VLOOKUP($F657,'Data Mercado'!$A$7:$I$300,6,FALSE),"")</f>
        <v/>
      </c>
    </row>
    <row r="658" spans="1:11" s="162" customFormat="1" ht="19" customHeight="1">
      <c r="A658" s="163"/>
      <c r="B658" s="165"/>
      <c r="C658" s="143"/>
      <c r="D658" s="143"/>
      <c r="E658" s="196"/>
      <c r="F658" s="159"/>
      <c r="G658" s="166" t="str">
        <f>IFERROR($E658/VLOOKUP($F658,'Data Mercado'!$A$7:$I$300,2,FALSE),"")</f>
        <v/>
      </c>
      <c r="H658" s="166" t="str">
        <f>IFERROR($E658/VLOOKUP($F658,'Data Mercado'!$A$7:$I$300,3,FALSE),"")</f>
        <v/>
      </c>
      <c r="I658" s="166" t="str">
        <f>IFERROR($E658/VLOOKUP($F658,'Data Mercado'!$A$7:$I$300,4,FALSE),"")</f>
        <v/>
      </c>
      <c r="J658" s="166" t="str">
        <f>IFERROR($E658/VLOOKUP($F658,'Data Mercado'!$A$7:$I$300,5,FALSE),"")</f>
        <v/>
      </c>
      <c r="K658" s="166" t="str">
        <f>IFERROR($E658/VLOOKUP($F658,'Data Mercado'!$A$7:$I$300,6,FALSE),"")</f>
        <v/>
      </c>
    </row>
    <row r="659" spans="1:11" s="162" customFormat="1" ht="19" customHeight="1">
      <c r="A659" s="163"/>
      <c r="B659" s="165"/>
      <c r="C659" s="143"/>
      <c r="D659" s="143"/>
      <c r="E659" s="196"/>
      <c r="F659" s="159"/>
      <c r="G659" s="166" t="str">
        <f>IFERROR($E659/VLOOKUP($F659,'Data Mercado'!$A$7:$I$300,2,FALSE),"")</f>
        <v/>
      </c>
      <c r="H659" s="166" t="str">
        <f>IFERROR($E659/VLOOKUP($F659,'Data Mercado'!$A$7:$I$300,3,FALSE),"")</f>
        <v/>
      </c>
      <c r="I659" s="166" t="str">
        <f>IFERROR($E659/VLOOKUP($F659,'Data Mercado'!$A$7:$I$300,4,FALSE),"")</f>
        <v/>
      </c>
      <c r="J659" s="166" t="str">
        <f>IFERROR($E659/VLOOKUP($F659,'Data Mercado'!$A$7:$I$300,5,FALSE),"")</f>
        <v/>
      </c>
      <c r="K659" s="166" t="str">
        <f>IFERROR($E659/VLOOKUP($F659,'Data Mercado'!$A$7:$I$300,6,FALSE),"")</f>
        <v/>
      </c>
    </row>
    <row r="660" spans="1:11" s="162" customFormat="1" ht="19" customHeight="1">
      <c r="A660" s="163"/>
      <c r="B660" s="165"/>
      <c r="C660" s="143"/>
      <c r="D660" s="143"/>
      <c r="E660" s="196"/>
      <c r="F660" s="159"/>
      <c r="G660" s="166" t="str">
        <f>IFERROR($E660/VLOOKUP($F660,'Data Mercado'!$A$7:$I$300,2,FALSE),"")</f>
        <v/>
      </c>
      <c r="H660" s="166" t="str">
        <f>IFERROR($E660/VLOOKUP($F660,'Data Mercado'!$A$7:$I$300,3,FALSE),"")</f>
        <v/>
      </c>
      <c r="I660" s="166" t="str">
        <f>IFERROR($E660/VLOOKUP($F660,'Data Mercado'!$A$7:$I$300,4,FALSE),"")</f>
        <v/>
      </c>
      <c r="J660" s="166" t="str">
        <f>IFERROR($E660/VLOOKUP($F660,'Data Mercado'!$A$7:$I$300,5,FALSE),"")</f>
        <v/>
      </c>
      <c r="K660" s="166" t="str">
        <f>IFERROR($E660/VLOOKUP($F660,'Data Mercado'!$A$7:$I$300,6,FALSE),"")</f>
        <v/>
      </c>
    </row>
    <row r="661" spans="1:11" s="162" customFormat="1" ht="19" customHeight="1">
      <c r="A661" s="163"/>
      <c r="B661" s="165"/>
      <c r="C661" s="143"/>
      <c r="D661" s="143"/>
      <c r="E661" s="196"/>
      <c r="F661" s="159"/>
      <c r="G661" s="166" t="str">
        <f>IFERROR($E661/VLOOKUP($F661,'Data Mercado'!$A$7:$I$300,2,FALSE),"")</f>
        <v/>
      </c>
      <c r="H661" s="166" t="str">
        <f>IFERROR($E661/VLOOKUP($F661,'Data Mercado'!$A$7:$I$300,3,FALSE),"")</f>
        <v/>
      </c>
      <c r="I661" s="166" t="str">
        <f>IFERROR($E661/VLOOKUP($F661,'Data Mercado'!$A$7:$I$300,4,FALSE),"")</f>
        <v/>
      </c>
      <c r="J661" s="166" t="str">
        <f>IFERROR($E661/VLOOKUP($F661,'Data Mercado'!$A$7:$I$300,5,FALSE),"")</f>
        <v/>
      </c>
      <c r="K661" s="166" t="str">
        <f>IFERROR($E661/VLOOKUP($F661,'Data Mercado'!$A$7:$I$300,6,FALSE),"")</f>
        <v/>
      </c>
    </row>
    <row r="662" spans="1:11" s="162" customFormat="1" ht="19" customHeight="1">
      <c r="A662" s="163"/>
      <c r="B662" s="165"/>
      <c r="C662" s="143"/>
      <c r="D662" s="143"/>
      <c r="E662" s="196"/>
      <c r="F662" s="159"/>
      <c r="G662" s="166" t="str">
        <f>IFERROR($E662/VLOOKUP($F662,'Data Mercado'!$A$7:$I$300,2,FALSE),"")</f>
        <v/>
      </c>
      <c r="H662" s="166" t="str">
        <f>IFERROR($E662/VLOOKUP($F662,'Data Mercado'!$A$7:$I$300,3,FALSE),"")</f>
        <v/>
      </c>
      <c r="I662" s="166" t="str">
        <f>IFERROR($E662/VLOOKUP($F662,'Data Mercado'!$A$7:$I$300,4,FALSE),"")</f>
        <v/>
      </c>
      <c r="J662" s="166" t="str">
        <f>IFERROR($E662/VLOOKUP($F662,'Data Mercado'!$A$7:$I$300,5,FALSE),"")</f>
        <v/>
      </c>
      <c r="K662" s="166" t="str">
        <f>IFERROR($E662/VLOOKUP($F662,'Data Mercado'!$A$7:$I$300,6,FALSE),"")</f>
        <v/>
      </c>
    </row>
    <row r="663" spans="1:11" s="162" customFormat="1" ht="19" customHeight="1">
      <c r="A663" s="163"/>
      <c r="B663" s="165"/>
      <c r="C663" s="143"/>
      <c r="D663" s="143"/>
      <c r="E663" s="196"/>
      <c r="F663" s="159"/>
      <c r="G663" s="166" t="str">
        <f>IFERROR($E663/VLOOKUP($F663,'Data Mercado'!$A$7:$I$300,2,FALSE),"")</f>
        <v/>
      </c>
      <c r="H663" s="166" t="str">
        <f>IFERROR($E663/VLOOKUP($F663,'Data Mercado'!$A$7:$I$300,3,FALSE),"")</f>
        <v/>
      </c>
      <c r="I663" s="166" t="str">
        <f>IFERROR($E663/VLOOKUP($F663,'Data Mercado'!$A$7:$I$300,4,FALSE),"")</f>
        <v/>
      </c>
      <c r="J663" s="166" t="str">
        <f>IFERROR($E663/VLOOKUP($F663,'Data Mercado'!$A$7:$I$300,5,FALSE),"")</f>
        <v/>
      </c>
      <c r="K663" s="166" t="str">
        <f>IFERROR($E663/VLOOKUP($F663,'Data Mercado'!$A$7:$I$300,6,FALSE),"")</f>
        <v/>
      </c>
    </row>
    <row r="664" spans="1:11" s="162" customFormat="1" ht="19" customHeight="1">
      <c r="A664" s="163"/>
      <c r="B664" s="165"/>
      <c r="C664" s="143"/>
      <c r="D664" s="143"/>
      <c r="E664" s="196"/>
      <c r="F664" s="159"/>
      <c r="G664" s="166" t="str">
        <f>IFERROR($E664/VLOOKUP($F664,'Data Mercado'!$A$7:$I$300,2,FALSE),"")</f>
        <v/>
      </c>
      <c r="H664" s="166" t="str">
        <f>IFERROR($E664/VLOOKUP($F664,'Data Mercado'!$A$7:$I$300,3,FALSE),"")</f>
        <v/>
      </c>
      <c r="I664" s="166" t="str">
        <f>IFERROR($E664/VLOOKUP($F664,'Data Mercado'!$A$7:$I$300,4,FALSE),"")</f>
        <v/>
      </c>
      <c r="J664" s="166" t="str">
        <f>IFERROR($E664/VLOOKUP($F664,'Data Mercado'!$A$7:$I$300,5,FALSE),"")</f>
        <v/>
      </c>
      <c r="K664" s="166" t="str">
        <f>IFERROR($E664/VLOOKUP($F664,'Data Mercado'!$A$7:$I$300,6,FALSE),"")</f>
        <v/>
      </c>
    </row>
    <row r="665" spans="1:11" s="162" customFormat="1" ht="19" customHeight="1">
      <c r="A665" s="163"/>
      <c r="B665" s="165"/>
      <c r="C665" s="143"/>
      <c r="D665" s="143"/>
      <c r="E665" s="196"/>
      <c r="F665" s="159"/>
      <c r="G665" s="166" t="str">
        <f>IFERROR($E665/VLOOKUP($F665,'Data Mercado'!$A$7:$I$300,2,FALSE),"")</f>
        <v/>
      </c>
      <c r="H665" s="166" t="str">
        <f>IFERROR($E665/VLOOKUP($F665,'Data Mercado'!$A$7:$I$300,3,FALSE),"")</f>
        <v/>
      </c>
      <c r="I665" s="166" t="str">
        <f>IFERROR($E665/VLOOKUP($F665,'Data Mercado'!$A$7:$I$300,4,FALSE),"")</f>
        <v/>
      </c>
      <c r="J665" s="166" t="str">
        <f>IFERROR($E665/VLOOKUP($F665,'Data Mercado'!$A$7:$I$300,5,FALSE),"")</f>
        <v/>
      </c>
      <c r="K665" s="166" t="str">
        <f>IFERROR($E665/VLOOKUP($F665,'Data Mercado'!$A$7:$I$300,6,FALSE),"")</f>
        <v/>
      </c>
    </row>
    <row r="666" spans="1:11" s="162" customFormat="1" ht="19" customHeight="1">
      <c r="A666" s="163"/>
      <c r="B666" s="165"/>
      <c r="C666" s="143"/>
      <c r="D666" s="143"/>
      <c r="E666" s="196"/>
      <c r="F666" s="159"/>
      <c r="G666" s="166" t="str">
        <f>IFERROR($E666/VLOOKUP($F666,'Data Mercado'!$A$7:$I$300,2,FALSE),"")</f>
        <v/>
      </c>
      <c r="H666" s="166" t="str">
        <f>IFERROR($E666/VLOOKUP($F666,'Data Mercado'!$A$7:$I$300,3,FALSE),"")</f>
        <v/>
      </c>
      <c r="I666" s="166" t="str">
        <f>IFERROR($E666/VLOOKUP($F666,'Data Mercado'!$A$7:$I$300,4,FALSE),"")</f>
        <v/>
      </c>
      <c r="J666" s="166" t="str">
        <f>IFERROR($E666/VLOOKUP($F666,'Data Mercado'!$A$7:$I$300,5,FALSE),"")</f>
        <v/>
      </c>
      <c r="K666" s="166" t="str">
        <f>IFERROR($E666/VLOOKUP($F666,'Data Mercado'!$A$7:$I$300,6,FALSE),"")</f>
        <v/>
      </c>
    </row>
    <row r="667" spans="1:11" s="162" customFormat="1" ht="19" customHeight="1">
      <c r="A667" s="163"/>
      <c r="B667" s="165"/>
      <c r="C667" s="143"/>
      <c r="D667" s="143"/>
      <c r="E667" s="196"/>
      <c r="F667" s="159"/>
      <c r="G667" s="166" t="str">
        <f>IFERROR($E667/VLOOKUP($F667,'Data Mercado'!$A$7:$I$300,2,FALSE),"")</f>
        <v/>
      </c>
      <c r="H667" s="166" t="str">
        <f>IFERROR($E667/VLOOKUP($F667,'Data Mercado'!$A$7:$I$300,3,FALSE),"")</f>
        <v/>
      </c>
      <c r="I667" s="166" t="str">
        <f>IFERROR($E667/VLOOKUP($F667,'Data Mercado'!$A$7:$I$300,4,FALSE),"")</f>
        <v/>
      </c>
      <c r="J667" s="166" t="str">
        <f>IFERROR($E667/VLOOKUP($F667,'Data Mercado'!$A$7:$I$300,5,FALSE),"")</f>
        <v/>
      </c>
      <c r="K667" s="166" t="str">
        <f>IFERROR($E667/VLOOKUP($F667,'Data Mercado'!$A$7:$I$300,6,FALSE),"")</f>
        <v/>
      </c>
    </row>
    <row r="668" spans="1:11" s="162" customFormat="1" ht="19" customHeight="1">
      <c r="A668" s="163"/>
      <c r="B668" s="165"/>
      <c r="C668" s="143"/>
      <c r="D668" s="143"/>
      <c r="E668" s="196"/>
      <c r="F668" s="159"/>
      <c r="G668" s="166" t="str">
        <f>IFERROR($E668/VLOOKUP($F668,'Data Mercado'!$A$7:$I$300,2,FALSE),"")</f>
        <v/>
      </c>
      <c r="H668" s="166" t="str">
        <f>IFERROR($E668/VLOOKUP($F668,'Data Mercado'!$A$7:$I$300,3,FALSE),"")</f>
        <v/>
      </c>
      <c r="I668" s="166" t="str">
        <f>IFERROR($E668/VLOOKUP($F668,'Data Mercado'!$A$7:$I$300,4,FALSE),"")</f>
        <v/>
      </c>
      <c r="J668" s="166" t="str">
        <f>IFERROR($E668/VLOOKUP($F668,'Data Mercado'!$A$7:$I$300,5,FALSE),"")</f>
        <v/>
      </c>
      <c r="K668" s="166" t="str">
        <f>IFERROR($E668/VLOOKUP($F668,'Data Mercado'!$A$7:$I$300,6,FALSE),"")</f>
        <v/>
      </c>
    </row>
    <row r="669" spans="1:11" s="162" customFormat="1" ht="19" customHeight="1">
      <c r="A669" s="163"/>
      <c r="B669" s="165"/>
      <c r="C669" s="143"/>
      <c r="D669" s="143"/>
      <c r="E669" s="196"/>
      <c r="F669" s="159"/>
      <c r="G669" s="166" t="str">
        <f>IFERROR($E669/VLOOKUP($F669,'Data Mercado'!$A$7:$I$300,2,FALSE),"")</f>
        <v/>
      </c>
      <c r="H669" s="166" t="str">
        <f>IFERROR($E669/VLOOKUP($F669,'Data Mercado'!$A$7:$I$300,3,FALSE),"")</f>
        <v/>
      </c>
      <c r="I669" s="166" t="str">
        <f>IFERROR($E669/VLOOKUP($F669,'Data Mercado'!$A$7:$I$300,4,FALSE),"")</f>
        <v/>
      </c>
      <c r="J669" s="166" t="str">
        <f>IFERROR($E669/VLOOKUP($F669,'Data Mercado'!$A$7:$I$300,5,FALSE),"")</f>
        <v/>
      </c>
      <c r="K669" s="166" t="str">
        <f>IFERROR($E669/VLOOKUP($F669,'Data Mercado'!$A$7:$I$300,6,FALSE),"")</f>
        <v/>
      </c>
    </row>
    <row r="670" spans="1:11" s="162" customFormat="1" ht="19" customHeight="1">
      <c r="A670" s="163"/>
      <c r="B670" s="165"/>
      <c r="C670" s="143"/>
      <c r="D670" s="143"/>
      <c r="E670" s="196"/>
      <c r="F670" s="159"/>
      <c r="G670" s="166" t="str">
        <f>IFERROR($E670/VLOOKUP($F670,'Data Mercado'!$A$7:$I$300,2,FALSE),"")</f>
        <v/>
      </c>
      <c r="H670" s="166" t="str">
        <f>IFERROR($E670/VLOOKUP($F670,'Data Mercado'!$A$7:$I$300,3,FALSE),"")</f>
        <v/>
      </c>
      <c r="I670" s="166" t="str">
        <f>IFERROR($E670/VLOOKUP($F670,'Data Mercado'!$A$7:$I$300,4,FALSE),"")</f>
        <v/>
      </c>
      <c r="J670" s="166" t="str">
        <f>IFERROR($E670/VLOOKUP($F670,'Data Mercado'!$A$7:$I$300,5,FALSE),"")</f>
        <v/>
      </c>
      <c r="K670" s="166" t="str">
        <f>IFERROR($E670/VLOOKUP($F670,'Data Mercado'!$A$7:$I$300,6,FALSE),"")</f>
        <v/>
      </c>
    </row>
    <row r="671" spans="1:11" s="162" customFormat="1" ht="19" customHeight="1">
      <c r="A671" s="163"/>
      <c r="B671" s="165"/>
      <c r="C671" s="143"/>
      <c r="D671" s="143"/>
      <c r="E671" s="196"/>
      <c r="F671" s="159"/>
      <c r="G671" s="166" t="str">
        <f>IFERROR($E671/VLOOKUP($F671,'Data Mercado'!$A$7:$I$300,2,FALSE),"")</f>
        <v/>
      </c>
      <c r="H671" s="166" t="str">
        <f>IFERROR($E671/VLOOKUP($F671,'Data Mercado'!$A$7:$I$300,3,FALSE),"")</f>
        <v/>
      </c>
      <c r="I671" s="166" t="str">
        <f>IFERROR($E671/VLOOKUP($F671,'Data Mercado'!$A$7:$I$300,4,FALSE),"")</f>
        <v/>
      </c>
      <c r="J671" s="166" t="str">
        <f>IFERROR($E671/VLOOKUP($F671,'Data Mercado'!$A$7:$I$300,5,FALSE),"")</f>
        <v/>
      </c>
      <c r="K671" s="166" t="str">
        <f>IFERROR($E671/VLOOKUP($F671,'Data Mercado'!$A$7:$I$300,6,FALSE),"")</f>
        <v/>
      </c>
    </row>
    <row r="672" spans="1:11" s="162" customFormat="1" ht="19" customHeight="1">
      <c r="A672" s="163"/>
      <c r="B672" s="165"/>
      <c r="C672" s="143"/>
      <c r="D672" s="143"/>
      <c r="E672" s="196"/>
      <c r="F672" s="159"/>
      <c r="G672" s="166" t="str">
        <f>IFERROR($E672/VLOOKUP($F672,'Data Mercado'!$A$7:$I$300,2,FALSE),"")</f>
        <v/>
      </c>
      <c r="H672" s="166" t="str">
        <f>IFERROR($E672/VLOOKUP($F672,'Data Mercado'!$A$7:$I$300,3,FALSE),"")</f>
        <v/>
      </c>
      <c r="I672" s="166" t="str">
        <f>IFERROR($E672/VLOOKUP($F672,'Data Mercado'!$A$7:$I$300,4,FALSE),"")</f>
        <v/>
      </c>
      <c r="J672" s="166" t="str">
        <f>IFERROR($E672/VLOOKUP($F672,'Data Mercado'!$A$7:$I$300,5,FALSE),"")</f>
        <v/>
      </c>
      <c r="K672" s="166" t="str">
        <f>IFERROR($E672/VLOOKUP($F672,'Data Mercado'!$A$7:$I$300,6,FALSE),"")</f>
        <v/>
      </c>
    </row>
    <row r="673" spans="1:11" s="162" customFormat="1" ht="19" customHeight="1">
      <c r="A673" s="163"/>
      <c r="B673" s="165"/>
      <c r="C673" s="143"/>
      <c r="D673" s="143"/>
      <c r="E673" s="196"/>
      <c r="F673" s="159"/>
      <c r="G673" s="166" t="str">
        <f>IFERROR($E673/VLOOKUP($F673,'Data Mercado'!$A$7:$I$300,2,FALSE),"")</f>
        <v/>
      </c>
      <c r="H673" s="166" t="str">
        <f>IFERROR($E673/VLOOKUP($F673,'Data Mercado'!$A$7:$I$300,3,FALSE),"")</f>
        <v/>
      </c>
      <c r="I673" s="166" t="str">
        <f>IFERROR($E673/VLOOKUP($F673,'Data Mercado'!$A$7:$I$300,4,FALSE),"")</f>
        <v/>
      </c>
      <c r="J673" s="166" t="str">
        <f>IFERROR($E673/VLOOKUP($F673,'Data Mercado'!$A$7:$I$300,5,FALSE),"")</f>
        <v/>
      </c>
      <c r="K673" s="166" t="str">
        <f>IFERROR($E673/VLOOKUP($F673,'Data Mercado'!$A$7:$I$300,6,FALSE),"")</f>
        <v/>
      </c>
    </row>
    <row r="674" spans="1:11" s="162" customFormat="1" ht="19" customHeight="1">
      <c r="A674" s="163"/>
      <c r="B674" s="165"/>
      <c r="C674" s="143"/>
      <c r="D674" s="143"/>
      <c r="E674" s="196"/>
      <c r="F674" s="159"/>
      <c r="G674" s="166" t="str">
        <f>IFERROR($E674/VLOOKUP($F674,'Data Mercado'!$A$7:$I$300,2,FALSE),"")</f>
        <v/>
      </c>
      <c r="H674" s="166" t="str">
        <f>IFERROR($E674/VLOOKUP($F674,'Data Mercado'!$A$7:$I$300,3,FALSE),"")</f>
        <v/>
      </c>
      <c r="I674" s="166" t="str">
        <f>IFERROR($E674/VLOOKUP($F674,'Data Mercado'!$A$7:$I$300,4,FALSE),"")</f>
        <v/>
      </c>
      <c r="J674" s="166" t="str">
        <f>IFERROR($E674/VLOOKUP($F674,'Data Mercado'!$A$7:$I$300,5,FALSE),"")</f>
        <v/>
      </c>
      <c r="K674" s="166" t="str">
        <f>IFERROR($E674/VLOOKUP($F674,'Data Mercado'!$A$7:$I$300,6,FALSE),"")</f>
        <v/>
      </c>
    </row>
    <row r="675" spans="1:11" s="162" customFormat="1" ht="19" customHeight="1">
      <c r="A675" s="163"/>
      <c r="B675" s="165"/>
      <c r="C675" s="143"/>
      <c r="D675" s="143"/>
      <c r="E675" s="196"/>
      <c r="F675" s="159"/>
      <c r="G675" s="166" t="str">
        <f>IFERROR($E675/VLOOKUP($F675,'Data Mercado'!$A$7:$I$300,2,FALSE),"")</f>
        <v/>
      </c>
      <c r="H675" s="166" t="str">
        <f>IFERROR($E675/VLOOKUP($F675,'Data Mercado'!$A$7:$I$300,3,FALSE),"")</f>
        <v/>
      </c>
      <c r="I675" s="166" t="str">
        <f>IFERROR($E675/VLOOKUP($F675,'Data Mercado'!$A$7:$I$300,4,FALSE),"")</f>
        <v/>
      </c>
      <c r="J675" s="166" t="str">
        <f>IFERROR($E675/VLOOKUP($F675,'Data Mercado'!$A$7:$I$300,5,FALSE),"")</f>
        <v/>
      </c>
      <c r="K675" s="166" t="str">
        <f>IFERROR($E675/VLOOKUP($F675,'Data Mercado'!$A$7:$I$300,6,FALSE),"")</f>
        <v/>
      </c>
    </row>
    <row r="676" spans="1:11" s="162" customFormat="1" ht="19" customHeight="1">
      <c r="A676" s="163"/>
      <c r="B676" s="165"/>
      <c r="C676" s="143"/>
      <c r="D676" s="143"/>
      <c r="E676" s="196"/>
      <c r="F676" s="159"/>
      <c r="G676" s="166" t="str">
        <f>IFERROR($E676/VLOOKUP($F676,'Data Mercado'!$A$7:$I$300,2,FALSE),"")</f>
        <v/>
      </c>
      <c r="H676" s="166" t="str">
        <f>IFERROR($E676/VLOOKUP($F676,'Data Mercado'!$A$7:$I$300,3,FALSE),"")</f>
        <v/>
      </c>
      <c r="I676" s="166" t="str">
        <f>IFERROR($E676/VLOOKUP($F676,'Data Mercado'!$A$7:$I$300,4,FALSE),"")</f>
        <v/>
      </c>
      <c r="J676" s="166" t="str">
        <f>IFERROR($E676/VLOOKUP($F676,'Data Mercado'!$A$7:$I$300,5,FALSE),"")</f>
        <v/>
      </c>
      <c r="K676" s="166" t="str">
        <f>IFERROR($E676/VLOOKUP($F676,'Data Mercado'!$A$7:$I$300,6,FALSE),"")</f>
        <v/>
      </c>
    </row>
    <row r="677" spans="1:11" s="162" customFormat="1" ht="19" customHeight="1">
      <c r="A677" s="163"/>
      <c r="B677" s="165"/>
      <c r="C677" s="143"/>
      <c r="D677" s="143"/>
      <c r="E677" s="196"/>
      <c r="F677" s="159"/>
      <c r="G677" s="166" t="str">
        <f>IFERROR($E677/VLOOKUP($F677,'Data Mercado'!$A$7:$I$300,2,FALSE),"")</f>
        <v/>
      </c>
      <c r="H677" s="166" t="str">
        <f>IFERROR($E677/VLOOKUP($F677,'Data Mercado'!$A$7:$I$300,3,FALSE),"")</f>
        <v/>
      </c>
      <c r="I677" s="166" t="str">
        <f>IFERROR($E677/VLOOKUP($F677,'Data Mercado'!$A$7:$I$300,4,FALSE),"")</f>
        <v/>
      </c>
      <c r="J677" s="166" t="str">
        <f>IFERROR($E677/VLOOKUP($F677,'Data Mercado'!$A$7:$I$300,5,FALSE),"")</f>
        <v/>
      </c>
      <c r="K677" s="166" t="str">
        <f>IFERROR($E677/VLOOKUP($F677,'Data Mercado'!$A$7:$I$300,6,FALSE),"")</f>
        <v/>
      </c>
    </row>
    <row r="678" spans="1:11" s="162" customFormat="1" ht="19" customHeight="1">
      <c r="A678" s="163"/>
      <c r="B678" s="165"/>
      <c r="C678" s="143"/>
      <c r="D678" s="143"/>
      <c r="E678" s="196"/>
      <c r="F678" s="159"/>
      <c r="G678" s="166" t="str">
        <f>IFERROR($E678/VLOOKUP($F678,'Data Mercado'!$A$7:$I$300,2,FALSE),"")</f>
        <v/>
      </c>
      <c r="H678" s="166" t="str">
        <f>IFERROR($E678/VLOOKUP($F678,'Data Mercado'!$A$7:$I$300,3,FALSE),"")</f>
        <v/>
      </c>
      <c r="I678" s="166" t="str">
        <f>IFERROR($E678/VLOOKUP($F678,'Data Mercado'!$A$7:$I$300,4,FALSE),"")</f>
        <v/>
      </c>
      <c r="J678" s="166" t="str">
        <f>IFERROR($E678/VLOOKUP($F678,'Data Mercado'!$A$7:$I$300,5,FALSE),"")</f>
        <v/>
      </c>
      <c r="K678" s="166" t="str">
        <f>IFERROR($E678/VLOOKUP($F678,'Data Mercado'!$A$7:$I$300,6,FALSE),"")</f>
        <v/>
      </c>
    </row>
    <row r="679" spans="1:11" s="162" customFormat="1" ht="19" customHeight="1">
      <c r="A679" s="163"/>
      <c r="B679" s="165"/>
      <c r="C679" s="143"/>
      <c r="D679" s="143"/>
      <c r="E679" s="196"/>
      <c r="F679" s="159"/>
      <c r="G679" s="166" t="str">
        <f>IFERROR($E679/VLOOKUP($F679,'Data Mercado'!$A$7:$I$300,2,FALSE),"")</f>
        <v/>
      </c>
      <c r="H679" s="166" t="str">
        <f>IFERROR($E679/VLOOKUP($F679,'Data Mercado'!$A$7:$I$300,3,FALSE),"")</f>
        <v/>
      </c>
      <c r="I679" s="166" t="str">
        <f>IFERROR($E679/VLOOKUP($F679,'Data Mercado'!$A$7:$I$300,4,FALSE),"")</f>
        <v/>
      </c>
      <c r="J679" s="166" t="str">
        <f>IFERROR($E679/VLOOKUP($F679,'Data Mercado'!$A$7:$I$300,5,FALSE),"")</f>
        <v/>
      </c>
      <c r="K679" s="166" t="str">
        <f>IFERROR($E679/VLOOKUP($F679,'Data Mercado'!$A$7:$I$300,6,FALSE),"")</f>
        <v/>
      </c>
    </row>
    <row r="680" spans="1:11" s="162" customFormat="1" ht="19" customHeight="1">
      <c r="A680" s="163"/>
      <c r="B680" s="165"/>
      <c r="C680" s="143"/>
      <c r="D680" s="143"/>
      <c r="E680" s="196"/>
      <c r="F680" s="159"/>
      <c r="G680" s="166" t="str">
        <f>IFERROR($E680/VLOOKUP($F680,'Data Mercado'!$A$7:$I$300,2,FALSE),"")</f>
        <v/>
      </c>
      <c r="H680" s="166" t="str">
        <f>IFERROR($E680/VLOOKUP($F680,'Data Mercado'!$A$7:$I$300,3,FALSE),"")</f>
        <v/>
      </c>
      <c r="I680" s="166" t="str">
        <f>IFERROR($E680/VLOOKUP($F680,'Data Mercado'!$A$7:$I$300,4,FALSE),"")</f>
        <v/>
      </c>
      <c r="J680" s="166" t="str">
        <f>IFERROR($E680/VLOOKUP($F680,'Data Mercado'!$A$7:$I$300,5,FALSE),"")</f>
        <v/>
      </c>
      <c r="K680" s="166" t="str">
        <f>IFERROR($E680/VLOOKUP($F680,'Data Mercado'!$A$7:$I$300,6,FALSE),"")</f>
        <v/>
      </c>
    </row>
    <row r="681" spans="1:11" s="162" customFormat="1" ht="19" customHeight="1">
      <c r="A681" s="163"/>
      <c r="B681" s="165"/>
      <c r="C681" s="143"/>
      <c r="D681" s="143"/>
      <c r="E681" s="196"/>
      <c r="F681" s="159"/>
      <c r="G681" s="166" t="str">
        <f>IFERROR($E681/VLOOKUP($F681,'Data Mercado'!$A$7:$I$300,2,FALSE),"")</f>
        <v/>
      </c>
      <c r="H681" s="166" t="str">
        <f>IFERROR($E681/VLOOKUP($F681,'Data Mercado'!$A$7:$I$300,3,FALSE),"")</f>
        <v/>
      </c>
      <c r="I681" s="166" t="str">
        <f>IFERROR($E681/VLOOKUP($F681,'Data Mercado'!$A$7:$I$300,4,FALSE),"")</f>
        <v/>
      </c>
      <c r="J681" s="166" t="str">
        <f>IFERROR($E681/VLOOKUP($F681,'Data Mercado'!$A$7:$I$300,5,FALSE),"")</f>
        <v/>
      </c>
      <c r="K681" s="166" t="str">
        <f>IFERROR($E681/VLOOKUP($F681,'Data Mercado'!$A$7:$I$300,6,FALSE),"")</f>
        <v/>
      </c>
    </row>
    <row r="682" spans="1:11" s="162" customFormat="1" ht="19" customHeight="1">
      <c r="A682" s="163"/>
      <c r="B682" s="165"/>
      <c r="C682" s="143"/>
      <c r="D682" s="143"/>
      <c r="E682" s="196"/>
      <c r="F682" s="159"/>
      <c r="G682" s="166" t="str">
        <f>IFERROR($E682/VLOOKUP($F682,'Data Mercado'!$A$7:$I$300,2,FALSE),"")</f>
        <v/>
      </c>
      <c r="H682" s="166" t="str">
        <f>IFERROR($E682/VLOOKUP($F682,'Data Mercado'!$A$7:$I$300,3,FALSE),"")</f>
        <v/>
      </c>
      <c r="I682" s="166" t="str">
        <f>IFERROR($E682/VLOOKUP($F682,'Data Mercado'!$A$7:$I$300,4,FALSE),"")</f>
        <v/>
      </c>
      <c r="J682" s="166" t="str">
        <f>IFERROR($E682/VLOOKUP($F682,'Data Mercado'!$A$7:$I$300,5,FALSE),"")</f>
        <v/>
      </c>
      <c r="K682" s="166" t="str">
        <f>IFERROR($E682/VLOOKUP($F682,'Data Mercado'!$A$7:$I$300,6,FALSE),"")</f>
        <v/>
      </c>
    </row>
    <row r="683" spans="1:11" s="162" customFormat="1" ht="19" customHeight="1">
      <c r="A683" s="163"/>
      <c r="B683" s="165"/>
      <c r="C683" s="143"/>
      <c r="D683" s="143"/>
      <c r="E683" s="196"/>
      <c r="F683" s="159"/>
      <c r="G683" s="166" t="str">
        <f>IFERROR($E683/VLOOKUP($F683,'Data Mercado'!$A$7:$I$300,2,FALSE),"")</f>
        <v/>
      </c>
      <c r="H683" s="166" t="str">
        <f>IFERROR($E683/VLOOKUP($F683,'Data Mercado'!$A$7:$I$300,3,FALSE),"")</f>
        <v/>
      </c>
      <c r="I683" s="166" t="str">
        <f>IFERROR($E683/VLOOKUP($F683,'Data Mercado'!$A$7:$I$300,4,FALSE),"")</f>
        <v/>
      </c>
      <c r="J683" s="166" t="str">
        <f>IFERROR($E683/VLOOKUP($F683,'Data Mercado'!$A$7:$I$300,5,FALSE),"")</f>
        <v/>
      </c>
      <c r="K683" s="166" t="str">
        <f>IFERROR($E683/VLOOKUP($F683,'Data Mercado'!$A$7:$I$300,6,FALSE),"")</f>
        <v/>
      </c>
    </row>
    <row r="684" spans="1:11" s="162" customFormat="1" ht="19" customHeight="1">
      <c r="A684" s="163"/>
      <c r="B684" s="165"/>
      <c r="C684" s="143"/>
      <c r="D684" s="143"/>
      <c r="E684" s="196"/>
      <c r="F684" s="159"/>
      <c r="G684" s="166" t="str">
        <f>IFERROR($E684/VLOOKUP($F684,'Data Mercado'!$A$7:$I$300,2,FALSE),"")</f>
        <v/>
      </c>
      <c r="H684" s="166" t="str">
        <f>IFERROR($E684/VLOOKUP($F684,'Data Mercado'!$A$7:$I$300,3,FALSE),"")</f>
        <v/>
      </c>
      <c r="I684" s="166" t="str">
        <f>IFERROR($E684/VLOOKUP($F684,'Data Mercado'!$A$7:$I$300,4,FALSE),"")</f>
        <v/>
      </c>
      <c r="J684" s="166" t="str">
        <f>IFERROR($E684/VLOOKUP($F684,'Data Mercado'!$A$7:$I$300,5,FALSE),"")</f>
        <v/>
      </c>
      <c r="K684" s="166" t="str">
        <f>IFERROR($E684/VLOOKUP($F684,'Data Mercado'!$A$7:$I$300,6,FALSE),"")</f>
        <v/>
      </c>
    </row>
    <row r="685" spans="1:11" s="162" customFormat="1" ht="19" customHeight="1">
      <c r="A685" s="163"/>
      <c r="B685" s="165"/>
      <c r="C685" s="143"/>
      <c r="D685" s="143"/>
      <c r="E685" s="196"/>
      <c r="F685" s="159"/>
      <c r="G685" s="166" t="str">
        <f>IFERROR($E685/VLOOKUP($F685,'Data Mercado'!$A$7:$I$300,2,FALSE),"")</f>
        <v/>
      </c>
      <c r="H685" s="166" t="str">
        <f>IFERROR($E685/VLOOKUP($F685,'Data Mercado'!$A$7:$I$300,3,FALSE),"")</f>
        <v/>
      </c>
      <c r="I685" s="166" t="str">
        <f>IFERROR($E685/VLOOKUP($F685,'Data Mercado'!$A$7:$I$300,4,FALSE),"")</f>
        <v/>
      </c>
      <c r="J685" s="166" t="str">
        <f>IFERROR($E685/VLOOKUP($F685,'Data Mercado'!$A$7:$I$300,5,FALSE),"")</f>
        <v/>
      </c>
      <c r="K685" s="166" t="str">
        <f>IFERROR($E685/VLOOKUP($F685,'Data Mercado'!$A$7:$I$300,6,FALSE),"")</f>
        <v/>
      </c>
    </row>
    <row r="686" spans="1:11" s="162" customFormat="1" ht="19" customHeight="1">
      <c r="A686" s="163"/>
      <c r="B686" s="165"/>
      <c r="C686" s="143"/>
      <c r="D686" s="143"/>
      <c r="E686" s="196"/>
      <c r="F686" s="159"/>
      <c r="G686" s="166" t="str">
        <f>IFERROR($E686/VLOOKUP($F686,'Data Mercado'!$A$7:$I$300,2,FALSE),"")</f>
        <v/>
      </c>
      <c r="H686" s="166" t="str">
        <f>IFERROR($E686/VLOOKUP($F686,'Data Mercado'!$A$7:$I$300,3,FALSE),"")</f>
        <v/>
      </c>
      <c r="I686" s="166" t="str">
        <f>IFERROR($E686/VLOOKUP($F686,'Data Mercado'!$A$7:$I$300,4,FALSE),"")</f>
        <v/>
      </c>
      <c r="J686" s="166" t="str">
        <f>IFERROR($E686/VLOOKUP($F686,'Data Mercado'!$A$7:$I$300,5,FALSE),"")</f>
        <v/>
      </c>
      <c r="K686" s="166" t="str">
        <f>IFERROR($E686/VLOOKUP($F686,'Data Mercado'!$A$7:$I$300,6,FALSE),"")</f>
        <v/>
      </c>
    </row>
    <row r="687" spans="1:11" s="162" customFormat="1" ht="19" customHeight="1">
      <c r="A687" s="163"/>
      <c r="B687" s="165"/>
      <c r="C687" s="143"/>
      <c r="D687" s="143"/>
      <c r="E687" s="196"/>
      <c r="F687" s="159"/>
      <c r="G687" s="166" t="str">
        <f>IFERROR($E687/VLOOKUP($F687,'Data Mercado'!$A$7:$I$300,2,FALSE),"")</f>
        <v/>
      </c>
      <c r="H687" s="166" t="str">
        <f>IFERROR($E687/VLOOKUP($F687,'Data Mercado'!$A$7:$I$300,3,FALSE),"")</f>
        <v/>
      </c>
      <c r="I687" s="166" t="str">
        <f>IFERROR($E687/VLOOKUP($F687,'Data Mercado'!$A$7:$I$300,4,FALSE),"")</f>
        <v/>
      </c>
      <c r="J687" s="166" t="str">
        <f>IFERROR($E687/VLOOKUP($F687,'Data Mercado'!$A$7:$I$300,5,FALSE),"")</f>
        <v/>
      </c>
      <c r="K687" s="166" t="str">
        <f>IFERROR($E687/VLOOKUP($F687,'Data Mercado'!$A$7:$I$300,6,FALSE),"")</f>
        <v/>
      </c>
    </row>
    <row r="688" spans="1:11" s="162" customFormat="1" ht="19" customHeight="1">
      <c r="A688" s="163"/>
      <c r="B688" s="165"/>
      <c r="C688" s="143"/>
      <c r="D688" s="143"/>
      <c r="E688" s="196"/>
      <c r="F688" s="159"/>
      <c r="G688" s="166" t="str">
        <f>IFERROR($E688/VLOOKUP($F688,'Data Mercado'!$A$7:$I$300,2,FALSE),"")</f>
        <v/>
      </c>
      <c r="H688" s="166" t="str">
        <f>IFERROR($E688/VLOOKUP($F688,'Data Mercado'!$A$7:$I$300,3,FALSE),"")</f>
        <v/>
      </c>
      <c r="I688" s="166" t="str">
        <f>IFERROR($E688/VLOOKUP($F688,'Data Mercado'!$A$7:$I$300,4,FALSE),"")</f>
        <v/>
      </c>
      <c r="J688" s="166" t="str">
        <f>IFERROR($E688/VLOOKUP($F688,'Data Mercado'!$A$7:$I$300,5,FALSE),"")</f>
        <v/>
      </c>
      <c r="K688" s="166" t="str">
        <f>IFERROR($E688/VLOOKUP($F688,'Data Mercado'!$A$7:$I$300,6,FALSE),"")</f>
        <v/>
      </c>
    </row>
    <row r="689" spans="1:11" s="162" customFormat="1" ht="19" customHeight="1">
      <c r="A689" s="163"/>
      <c r="B689" s="165"/>
      <c r="C689" s="143"/>
      <c r="D689" s="143"/>
      <c r="E689" s="196"/>
      <c r="F689" s="159"/>
      <c r="G689" s="166" t="str">
        <f>IFERROR($E689/VLOOKUP($F689,'Data Mercado'!$A$7:$I$300,2,FALSE),"")</f>
        <v/>
      </c>
      <c r="H689" s="166" t="str">
        <f>IFERROR($E689/VLOOKUP($F689,'Data Mercado'!$A$7:$I$300,3,FALSE),"")</f>
        <v/>
      </c>
      <c r="I689" s="166" t="str">
        <f>IFERROR($E689/VLOOKUP($F689,'Data Mercado'!$A$7:$I$300,4,FALSE),"")</f>
        <v/>
      </c>
      <c r="J689" s="166" t="str">
        <f>IFERROR($E689/VLOOKUP($F689,'Data Mercado'!$A$7:$I$300,5,FALSE),"")</f>
        <v/>
      </c>
      <c r="K689" s="166" t="str">
        <f>IFERROR($E689/VLOOKUP($F689,'Data Mercado'!$A$7:$I$300,6,FALSE),"")</f>
        <v/>
      </c>
    </row>
    <row r="690" spans="1:11" s="162" customFormat="1" ht="19" customHeight="1">
      <c r="A690" s="163"/>
      <c r="B690" s="165"/>
      <c r="C690" s="143"/>
      <c r="D690" s="143"/>
      <c r="E690" s="196"/>
      <c r="F690" s="159"/>
      <c r="G690" s="166" t="str">
        <f>IFERROR($E690/VLOOKUP($F690,'Data Mercado'!$A$7:$I$300,2,FALSE),"")</f>
        <v/>
      </c>
      <c r="H690" s="166" t="str">
        <f>IFERROR($E690/VLOOKUP($F690,'Data Mercado'!$A$7:$I$300,3,FALSE),"")</f>
        <v/>
      </c>
      <c r="I690" s="166" t="str">
        <f>IFERROR($E690/VLOOKUP($F690,'Data Mercado'!$A$7:$I$300,4,FALSE),"")</f>
        <v/>
      </c>
      <c r="J690" s="166" t="str">
        <f>IFERROR($E690/VLOOKUP($F690,'Data Mercado'!$A$7:$I$300,5,FALSE),"")</f>
        <v/>
      </c>
      <c r="K690" s="166" t="str">
        <f>IFERROR($E690/VLOOKUP($F690,'Data Mercado'!$A$7:$I$300,6,FALSE),"")</f>
        <v/>
      </c>
    </row>
    <row r="691" spans="1:11" s="162" customFormat="1" ht="19" customHeight="1">
      <c r="A691" s="163"/>
      <c r="B691" s="165"/>
      <c r="C691" s="143"/>
      <c r="D691" s="143"/>
      <c r="E691" s="196"/>
      <c r="F691" s="159"/>
      <c r="G691" s="166" t="str">
        <f>IFERROR($E691/VLOOKUP($F691,'Data Mercado'!$A$7:$I$300,2,FALSE),"")</f>
        <v/>
      </c>
      <c r="H691" s="166" t="str">
        <f>IFERROR($E691/VLOOKUP($F691,'Data Mercado'!$A$7:$I$300,3,FALSE),"")</f>
        <v/>
      </c>
      <c r="I691" s="166" t="str">
        <f>IFERROR($E691/VLOOKUP($F691,'Data Mercado'!$A$7:$I$300,4,FALSE),"")</f>
        <v/>
      </c>
      <c r="J691" s="166" t="str">
        <f>IFERROR($E691/VLOOKUP($F691,'Data Mercado'!$A$7:$I$300,5,FALSE),"")</f>
        <v/>
      </c>
      <c r="K691" s="166" t="str">
        <f>IFERROR($E691/VLOOKUP($F691,'Data Mercado'!$A$7:$I$300,6,FALSE),"")</f>
        <v/>
      </c>
    </row>
    <row r="692" spans="1:11" s="162" customFormat="1" ht="19" customHeight="1">
      <c r="A692" s="163"/>
      <c r="B692" s="165"/>
      <c r="C692" s="143"/>
      <c r="D692" s="143"/>
      <c r="E692" s="196"/>
      <c r="F692" s="159"/>
      <c r="G692" s="166" t="str">
        <f>IFERROR($E692/VLOOKUP($F692,'Data Mercado'!$A$7:$I$300,2,FALSE),"")</f>
        <v/>
      </c>
      <c r="H692" s="166" t="str">
        <f>IFERROR($E692/VLOOKUP($F692,'Data Mercado'!$A$7:$I$300,3,FALSE),"")</f>
        <v/>
      </c>
      <c r="I692" s="166" t="str">
        <f>IFERROR($E692/VLOOKUP($F692,'Data Mercado'!$A$7:$I$300,4,FALSE),"")</f>
        <v/>
      </c>
      <c r="J692" s="166" t="str">
        <f>IFERROR($E692/VLOOKUP($F692,'Data Mercado'!$A$7:$I$300,5,FALSE),"")</f>
        <v/>
      </c>
      <c r="K692" s="166" t="str">
        <f>IFERROR($E692/VLOOKUP($F692,'Data Mercado'!$A$7:$I$300,6,FALSE),"")</f>
        <v/>
      </c>
    </row>
    <row r="693" spans="1:11" s="162" customFormat="1" ht="19" customHeight="1">
      <c r="A693" s="163"/>
      <c r="B693" s="165"/>
      <c r="C693" s="143"/>
      <c r="D693" s="143"/>
      <c r="E693" s="196"/>
      <c r="F693" s="159"/>
      <c r="G693" s="166" t="str">
        <f>IFERROR($E693/VLOOKUP($F693,'Data Mercado'!$A$7:$I$300,2,FALSE),"")</f>
        <v/>
      </c>
      <c r="H693" s="166" t="str">
        <f>IFERROR($E693/VLOOKUP($F693,'Data Mercado'!$A$7:$I$300,3,FALSE),"")</f>
        <v/>
      </c>
      <c r="I693" s="166" t="str">
        <f>IFERROR($E693/VLOOKUP($F693,'Data Mercado'!$A$7:$I$300,4,FALSE),"")</f>
        <v/>
      </c>
      <c r="J693" s="166" t="str">
        <f>IFERROR($E693/VLOOKUP($F693,'Data Mercado'!$A$7:$I$300,5,FALSE),"")</f>
        <v/>
      </c>
      <c r="K693" s="166" t="str">
        <f>IFERROR($E693/VLOOKUP($F693,'Data Mercado'!$A$7:$I$300,6,FALSE),"")</f>
        <v/>
      </c>
    </row>
    <row r="694" spans="1:11" s="162" customFormat="1" ht="19" customHeight="1">
      <c r="A694" s="163"/>
      <c r="B694" s="165"/>
      <c r="C694" s="143"/>
      <c r="D694" s="143"/>
      <c r="E694" s="196"/>
      <c r="F694" s="159"/>
      <c r="G694" s="166" t="str">
        <f>IFERROR($E694/VLOOKUP($F694,'Data Mercado'!$A$7:$I$300,2,FALSE),"")</f>
        <v/>
      </c>
      <c r="H694" s="166" t="str">
        <f>IFERROR($E694/VLOOKUP($F694,'Data Mercado'!$A$7:$I$300,3,FALSE),"")</f>
        <v/>
      </c>
      <c r="I694" s="166" t="str">
        <f>IFERROR($E694/VLOOKUP($F694,'Data Mercado'!$A$7:$I$300,4,FALSE),"")</f>
        <v/>
      </c>
      <c r="J694" s="166" t="str">
        <f>IFERROR($E694/VLOOKUP($F694,'Data Mercado'!$A$7:$I$300,5,FALSE),"")</f>
        <v/>
      </c>
      <c r="K694" s="166" t="str">
        <f>IFERROR($E694/VLOOKUP($F694,'Data Mercado'!$A$7:$I$300,6,FALSE),"")</f>
        <v/>
      </c>
    </row>
    <row r="695" spans="1:11" s="162" customFormat="1" ht="19" customHeight="1">
      <c r="A695" s="163"/>
      <c r="B695" s="165"/>
      <c r="C695" s="143"/>
      <c r="D695" s="143"/>
      <c r="E695" s="196"/>
      <c r="F695" s="159"/>
      <c r="G695" s="166" t="str">
        <f>IFERROR($E695/VLOOKUP($F695,'Data Mercado'!$A$7:$I$300,2,FALSE),"")</f>
        <v/>
      </c>
      <c r="H695" s="166" t="str">
        <f>IFERROR($E695/VLOOKUP($F695,'Data Mercado'!$A$7:$I$300,3,FALSE),"")</f>
        <v/>
      </c>
      <c r="I695" s="166" t="str">
        <f>IFERROR($E695/VLOOKUP($F695,'Data Mercado'!$A$7:$I$300,4,FALSE),"")</f>
        <v/>
      </c>
      <c r="J695" s="166" t="str">
        <f>IFERROR($E695/VLOOKUP($F695,'Data Mercado'!$A$7:$I$300,5,FALSE),"")</f>
        <v/>
      </c>
      <c r="K695" s="166" t="str">
        <f>IFERROR($E695/VLOOKUP($F695,'Data Mercado'!$A$7:$I$300,6,FALSE),"")</f>
        <v/>
      </c>
    </row>
    <row r="696" spans="1:11" s="162" customFormat="1" ht="19" customHeight="1">
      <c r="A696" s="163"/>
      <c r="B696" s="165"/>
      <c r="C696" s="143"/>
      <c r="D696" s="143"/>
      <c r="E696" s="196"/>
      <c r="F696" s="159"/>
      <c r="G696" s="166" t="str">
        <f>IFERROR($E696/VLOOKUP($F696,'Data Mercado'!$A$7:$I$300,2,FALSE),"")</f>
        <v/>
      </c>
      <c r="H696" s="166" t="str">
        <f>IFERROR($E696/VLOOKUP($F696,'Data Mercado'!$A$7:$I$300,3,FALSE),"")</f>
        <v/>
      </c>
      <c r="I696" s="166" t="str">
        <f>IFERROR($E696/VLOOKUP($F696,'Data Mercado'!$A$7:$I$300,4,FALSE),"")</f>
        <v/>
      </c>
      <c r="J696" s="166" t="str">
        <f>IFERROR($E696/VLOOKUP($F696,'Data Mercado'!$A$7:$I$300,5,FALSE),"")</f>
        <v/>
      </c>
      <c r="K696" s="166" t="str">
        <f>IFERROR($E696/VLOOKUP($F696,'Data Mercado'!$A$7:$I$300,6,FALSE),"")</f>
        <v/>
      </c>
    </row>
    <row r="697" spans="1:11" s="162" customFormat="1" ht="19" customHeight="1">
      <c r="A697" s="163"/>
      <c r="B697" s="165"/>
      <c r="C697" s="143"/>
      <c r="D697" s="143"/>
      <c r="E697" s="196"/>
      <c r="F697" s="159"/>
      <c r="G697" s="166" t="str">
        <f>IFERROR($E697/VLOOKUP($F697,'Data Mercado'!$A$7:$I$300,2,FALSE),"")</f>
        <v/>
      </c>
      <c r="H697" s="166" t="str">
        <f>IFERROR($E697/VLOOKUP($F697,'Data Mercado'!$A$7:$I$300,3,FALSE),"")</f>
        <v/>
      </c>
      <c r="I697" s="166" t="str">
        <f>IFERROR($E697/VLOOKUP($F697,'Data Mercado'!$A$7:$I$300,4,FALSE),"")</f>
        <v/>
      </c>
      <c r="J697" s="166" t="str">
        <f>IFERROR($E697/VLOOKUP($F697,'Data Mercado'!$A$7:$I$300,5,FALSE),"")</f>
        <v/>
      </c>
      <c r="K697" s="166" t="str">
        <f>IFERROR($E697/VLOOKUP($F697,'Data Mercado'!$A$7:$I$300,6,FALSE),"")</f>
        <v/>
      </c>
    </row>
    <row r="698" spans="1:11" s="162" customFormat="1" ht="19" customHeight="1">
      <c r="A698" s="163"/>
      <c r="B698" s="165"/>
      <c r="C698" s="143"/>
      <c r="D698" s="143"/>
      <c r="E698" s="196"/>
      <c r="F698" s="159"/>
      <c r="G698" s="166" t="str">
        <f>IFERROR($E698/VLOOKUP($F698,'Data Mercado'!$A$7:$I$300,2,FALSE),"")</f>
        <v/>
      </c>
      <c r="H698" s="166" t="str">
        <f>IFERROR($E698/VLOOKUP($F698,'Data Mercado'!$A$7:$I$300,3,FALSE),"")</f>
        <v/>
      </c>
      <c r="I698" s="166" t="str">
        <f>IFERROR($E698/VLOOKUP($F698,'Data Mercado'!$A$7:$I$300,4,FALSE),"")</f>
        <v/>
      </c>
      <c r="J698" s="166" t="str">
        <f>IFERROR($E698/VLOOKUP($F698,'Data Mercado'!$A$7:$I$300,5,FALSE),"")</f>
        <v/>
      </c>
      <c r="K698" s="166" t="str">
        <f>IFERROR($E698/VLOOKUP($F698,'Data Mercado'!$A$7:$I$300,6,FALSE),"")</f>
        <v/>
      </c>
    </row>
    <row r="699" spans="1:11" s="162" customFormat="1" ht="19" customHeight="1">
      <c r="A699" s="163"/>
      <c r="B699" s="165"/>
      <c r="C699" s="143"/>
      <c r="D699" s="143"/>
      <c r="E699" s="196"/>
      <c r="F699" s="159"/>
      <c r="G699" s="166" t="str">
        <f>IFERROR($E699/VLOOKUP($F699,'Data Mercado'!$A$7:$I$300,2,FALSE),"")</f>
        <v/>
      </c>
      <c r="H699" s="166" t="str">
        <f>IFERROR($E699/VLOOKUP($F699,'Data Mercado'!$A$7:$I$300,3,FALSE),"")</f>
        <v/>
      </c>
      <c r="I699" s="166" t="str">
        <f>IFERROR($E699/VLOOKUP($F699,'Data Mercado'!$A$7:$I$300,4,FALSE),"")</f>
        <v/>
      </c>
      <c r="J699" s="166" t="str">
        <f>IFERROR($E699/VLOOKUP($F699,'Data Mercado'!$A$7:$I$300,5,FALSE),"")</f>
        <v/>
      </c>
      <c r="K699" s="166" t="str">
        <f>IFERROR($E699/VLOOKUP($F699,'Data Mercado'!$A$7:$I$300,6,FALSE),"")</f>
        <v/>
      </c>
    </row>
    <row r="700" spans="1:11" s="162" customFormat="1" ht="19" customHeight="1">
      <c r="A700" s="163"/>
      <c r="B700" s="165"/>
      <c r="C700" s="143"/>
      <c r="D700" s="143"/>
      <c r="E700" s="196"/>
      <c r="F700" s="159"/>
      <c r="G700" s="166" t="str">
        <f>IFERROR($E700/VLOOKUP($F700,'Data Mercado'!$A$7:$I$300,2,FALSE),"")</f>
        <v/>
      </c>
      <c r="H700" s="166" t="str">
        <f>IFERROR($E700/VLOOKUP($F700,'Data Mercado'!$A$7:$I$300,3,FALSE),"")</f>
        <v/>
      </c>
      <c r="I700" s="166" t="str">
        <f>IFERROR($E700/VLOOKUP($F700,'Data Mercado'!$A$7:$I$300,4,FALSE),"")</f>
        <v/>
      </c>
      <c r="J700" s="166" t="str">
        <f>IFERROR($E700/VLOOKUP($F700,'Data Mercado'!$A$7:$I$300,5,FALSE),"")</f>
        <v/>
      </c>
      <c r="K700" s="166" t="str">
        <f>IFERROR($E700/VLOOKUP($F700,'Data Mercado'!$A$7:$I$300,6,FALSE),"")</f>
        <v/>
      </c>
    </row>
    <row r="701" spans="1:11" s="162" customFormat="1" ht="19" customHeight="1">
      <c r="A701" s="163"/>
      <c r="B701" s="165"/>
      <c r="C701" s="143"/>
      <c r="D701" s="143"/>
      <c r="E701" s="196"/>
      <c r="F701" s="159"/>
      <c r="G701" s="166" t="str">
        <f>IFERROR($E701/VLOOKUP($F701,'Data Mercado'!$A$7:$I$300,2,FALSE),"")</f>
        <v/>
      </c>
      <c r="H701" s="166" t="str">
        <f>IFERROR($E701/VLOOKUP($F701,'Data Mercado'!$A$7:$I$300,3,FALSE),"")</f>
        <v/>
      </c>
      <c r="I701" s="166" t="str">
        <f>IFERROR($E701/VLOOKUP($F701,'Data Mercado'!$A$7:$I$300,4,FALSE),"")</f>
        <v/>
      </c>
      <c r="J701" s="166" t="str">
        <f>IFERROR($E701/VLOOKUP($F701,'Data Mercado'!$A$7:$I$300,5,FALSE),"")</f>
        <v/>
      </c>
      <c r="K701" s="166" t="str">
        <f>IFERROR($E701/VLOOKUP($F701,'Data Mercado'!$A$7:$I$300,6,FALSE),"")</f>
        <v/>
      </c>
    </row>
    <row r="702" spans="1:11" s="162" customFormat="1" ht="19" customHeight="1">
      <c r="A702" s="163"/>
      <c r="B702" s="165"/>
      <c r="C702" s="143"/>
      <c r="D702" s="143"/>
      <c r="E702" s="196"/>
      <c r="F702" s="159"/>
      <c r="G702" s="166" t="str">
        <f>IFERROR($E702/VLOOKUP($F702,'Data Mercado'!$A$7:$I$300,2,FALSE),"")</f>
        <v/>
      </c>
      <c r="H702" s="166" t="str">
        <f>IFERROR($E702/VLOOKUP($F702,'Data Mercado'!$A$7:$I$300,3,FALSE),"")</f>
        <v/>
      </c>
      <c r="I702" s="166" t="str">
        <f>IFERROR($E702/VLOOKUP($F702,'Data Mercado'!$A$7:$I$300,4,FALSE),"")</f>
        <v/>
      </c>
      <c r="J702" s="166" t="str">
        <f>IFERROR($E702/VLOOKUP($F702,'Data Mercado'!$A$7:$I$300,5,FALSE),"")</f>
        <v/>
      </c>
      <c r="K702" s="166" t="str">
        <f>IFERROR($E702/VLOOKUP($F702,'Data Mercado'!$A$7:$I$300,6,FALSE),"")</f>
        <v/>
      </c>
    </row>
    <row r="703" spans="1:11" s="162" customFormat="1" ht="19" customHeight="1">
      <c r="A703" s="163"/>
      <c r="B703" s="165"/>
      <c r="C703" s="143"/>
      <c r="D703" s="143"/>
      <c r="E703" s="196"/>
      <c r="F703" s="159"/>
      <c r="G703" s="166" t="str">
        <f>IFERROR($E703/VLOOKUP($F703,'Data Mercado'!$A$7:$I$300,2,FALSE),"")</f>
        <v/>
      </c>
      <c r="H703" s="166" t="str">
        <f>IFERROR($E703/VLOOKUP($F703,'Data Mercado'!$A$7:$I$300,3,FALSE),"")</f>
        <v/>
      </c>
      <c r="I703" s="166" t="str">
        <f>IFERROR($E703/VLOOKUP($F703,'Data Mercado'!$A$7:$I$300,4,FALSE),"")</f>
        <v/>
      </c>
      <c r="J703" s="166" t="str">
        <f>IFERROR($E703/VLOOKUP($F703,'Data Mercado'!$A$7:$I$300,5,FALSE),"")</f>
        <v/>
      </c>
      <c r="K703" s="166" t="str">
        <f>IFERROR($E703/VLOOKUP($F703,'Data Mercado'!$A$7:$I$300,6,FALSE),"")</f>
        <v/>
      </c>
    </row>
    <row r="704" spans="1:11" s="162" customFormat="1" ht="19" customHeight="1">
      <c r="A704" s="163"/>
      <c r="B704" s="165"/>
      <c r="C704" s="143"/>
      <c r="D704" s="143"/>
      <c r="E704" s="196"/>
      <c r="F704" s="159"/>
      <c r="G704" s="166" t="str">
        <f>IFERROR($E704/VLOOKUP($F704,'Data Mercado'!$A$7:$I$300,2,FALSE),"")</f>
        <v/>
      </c>
      <c r="H704" s="166" t="str">
        <f>IFERROR($E704/VLOOKUP($F704,'Data Mercado'!$A$7:$I$300,3,FALSE),"")</f>
        <v/>
      </c>
      <c r="I704" s="166" t="str">
        <f>IFERROR($E704/VLOOKUP($F704,'Data Mercado'!$A$7:$I$300,4,FALSE),"")</f>
        <v/>
      </c>
      <c r="J704" s="166" t="str">
        <f>IFERROR($E704/VLOOKUP($F704,'Data Mercado'!$A$7:$I$300,5,FALSE),"")</f>
        <v/>
      </c>
      <c r="K704" s="166" t="str">
        <f>IFERROR($E704/VLOOKUP($F704,'Data Mercado'!$A$7:$I$300,6,FALSE),"")</f>
        <v/>
      </c>
    </row>
    <row r="705" spans="1:11" s="162" customFormat="1" ht="19" customHeight="1">
      <c r="A705" s="163"/>
      <c r="B705" s="165"/>
      <c r="C705" s="143"/>
      <c r="D705" s="143"/>
      <c r="E705" s="196"/>
      <c r="F705" s="159"/>
      <c r="G705" s="166" t="str">
        <f>IFERROR($E705/VLOOKUP($F705,'Data Mercado'!$A$7:$I$300,2,FALSE),"")</f>
        <v/>
      </c>
      <c r="H705" s="166" t="str">
        <f>IFERROR($E705/VLOOKUP($F705,'Data Mercado'!$A$7:$I$300,3,FALSE),"")</f>
        <v/>
      </c>
      <c r="I705" s="166" t="str">
        <f>IFERROR($E705/VLOOKUP($F705,'Data Mercado'!$A$7:$I$300,4,FALSE),"")</f>
        <v/>
      </c>
      <c r="J705" s="166" t="str">
        <f>IFERROR($E705/VLOOKUP($F705,'Data Mercado'!$A$7:$I$300,5,FALSE),"")</f>
        <v/>
      </c>
      <c r="K705" s="166" t="str">
        <f>IFERROR($E705/VLOOKUP($F705,'Data Mercado'!$A$7:$I$300,6,FALSE),"")</f>
        <v/>
      </c>
    </row>
    <row r="706" spans="1:11" s="162" customFormat="1" ht="19" customHeight="1">
      <c r="A706" s="163"/>
      <c r="B706" s="165"/>
      <c r="C706" s="143"/>
      <c r="D706" s="143"/>
      <c r="E706" s="196"/>
      <c r="F706" s="159"/>
      <c r="G706" s="166" t="str">
        <f>IFERROR($E706/VLOOKUP($F706,'Data Mercado'!$A$7:$I$300,2,FALSE),"")</f>
        <v/>
      </c>
      <c r="H706" s="166" t="str">
        <f>IFERROR($E706/VLOOKUP($F706,'Data Mercado'!$A$7:$I$300,3,FALSE),"")</f>
        <v/>
      </c>
      <c r="I706" s="166" t="str">
        <f>IFERROR($E706/VLOOKUP($F706,'Data Mercado'!$A$7:$I$300,4,FALSE),"")</f>
        <v/>
      </c>
      <c r="J706" s="166" t="str">
        <f>IFERROR($E706/VLOOKUP($F706,'Data Mercado'!$A$7:$I$300,5,FALSE),"")</f>
        <v/>
      </c>
      <c r="K706" s="166" t="str">
        <f>IFERROR($E706/VLOOKUP($F706,'Data Mercado'!$A$7:$I$300,6,FALSE),"")</f>
        <v/>
      </c>
    </row>
    <row r="707" spans="1:11" s="162" customFormat="1" ht="19" customHeight="1">
      <c r="A707" s="163"/>
      <c r="B707" s="165"/>
      <c r="C707" s="143"/>
      <c r="D707" s="143"/>
      <c r="E707" s="196"/>
      <c r="F707" s="159"/>
      <c r="G707" s="166" t="str">
        <f>IFERROR($E707/VLOOKUP($F707,'Data Mercado'!$A$7:$I$300,2,FALSE),"")</f>
        <v/>
      </c>
      <c r="H707" s="166" t="str">
        <f>IFERROR($E707/VLOOKUP($F707,'Data Mercado'!$A$7:$I$300,3,FALSE),"")</f>
        <v/>
      </c>
      <c r="I707" s="166" t="str">
        <f>IFERROR($E707/VLOOKUP($F707,'Data Mercado'!$A$7:$I$300,4,FALSE),"")</f>
        <v/>
      </c>
      <c r="J707" s="166" t="str">
        <f>IFERROR($E707/VLOOKUP($F707,'Data Mercado'!$A$7:$I$300,5,FALSE),"")</f>
        <v/>
      </c>
      <c r="K707" s="166" t="str">
        <f>IFERROR($E707/VLOOKUP($F707,'Data Mercado'!$A$7:$I$300,6,FALSE),"")</f>
        <v/>
      </c>
    </row>
    <row r="708" spans="1:11" s="162" customFormat="1" ht="19" customHeight="1">
      <c r="A708" s="163"/>
      <c r="B708" s="165"/>
      <c r="C708" s="143"/>
      <c r="D708" s="143"/>
      <c r="E708" s="196"/>
      <c r="F708" s="159"/>
      <c r="G708" s="166" t="str">
        <f>IFERROR($E708/VLOOKUP($F708,'Data Mercado'!$A$7:$I$300,2,FALSE),"")</f>
        <v/>
      </c>
      <c r="H708" s="166" t="str">
        <f>IFERROR($E708/VLOOKUP($F708,'Data Mercado'!$A$7:$I$300,3,FALSE),"")</f>
        <v/>
      </c>
      <c r="I708" s="166" t="str">
        <f>IFERROR($E708/VLOOKUP($F708,'Data Mercado'!$A$7:$I$300,4,FALSE),"")</f>
        <v/>
      </c>
      <c r="J708" s="166" t="str">
        <f>IFERROR($E708/VLOOKUP($F708,'Data Mercado'!$A$7:$I$300,5,FALSE),"")</f>
        <v/>
      </c>
      <c r="K708" s="166" t="str">
        <f>IFERROR($E708/VLOOKUP($F708,'Data Mercado'!$A$7:$I$300,6,FALSE),"")</f>
        <v/>
      </c>
    </row>
    <row r="709" spans="1:11" s="162" customFormat="1" ht="19" customHeight="1">
      <c r="A709" s="163"/>
      <c r="B709" s="165"/>
      <c r="C709" s="143"/>
      <c r="D709" s="143"/>
      <c r="E709" s="196"/>
      <c r="F709" s="159"/>
      <c r="G709" s="166" t="str">
        <f>IFERROR($E709/VLOOKUP($F709,'Data Mercado'!$A$7:$I$300,2,FALSE),"")</f>
        <v/>
      </c>
      <c r="H709" s="166" t="str">
        <f>IFERROR($E709/VLOOKUP($F709,'Data Mercado'!$A$7:$I$300,3,FALSE),"")</f>
        <v/>
      </c>
      <c r="I709" s="166" t="str">
        <f>IFERROR($E709/VLOOKUP($F709,'Data Mercado'!$A$7:$I$300,4,FALSE),"")</f>
        <v/>
      </c>
      <c r="J709" s="166" t="str">
        <f>IFERROR($E709/VLOOKUP($F709,'Data Mercado'!$A$7:$I$300,5,FALSE),"")</f>
        <v/>
      </c>
      <c r="K709" s="166" t="str">
        <f>IFERROR($E709/VLOOKUP($F709,'Data Mercado'!$A$7:$I$300,6,FALSE),"")</f>
        <v/>
      </c>
    </row>
    <row r="710" spans="1:11" s="162" customFormat="1" ht="19" customHeight="1">
      <c r="A710" s="163"/>
      <c r="B710" s="165"/>
      <c r="C710" s="143"/>
      <c r="D710" s="143"/>
      <c r="E710" s="196"/>
      <c r="F710" s="159"/>
      <c r="G710" s="166" t="str">
        <f>IFERROR($E710/VLOOKUP($F710,'Data Mercado'!$A$7:$I$300,2,FALSE),"")</f>
        <v/>
      </c>
      <c r="H710" s="166" t="str">
        <f>IFERROR($E710/VLOOKUP($F710,'Data Mercado'!$A$7:$I$300,3,FALSE),"")</f>
        <v/>
      </c>
      <c r="I710" s="166" t="str">
        <f>IFERROR($E710/VLOOKUP($F710,'Data Mercado'!$A$7:$I$300,4,FALSE),"")</f>
        <v/>
      </c>
      <c r="J710" s="166" t="str">
        <f>IFERROR($E710/VLOOKUP($F710,'Data Mercado'!$A$7:$I$300,5,FALSE),"")</f>
        <v/>
      </c>
      <c r="K710" s="166" t="str">
        <f>IFERROR($E710/VLOOKUP($F710,'Data Mercado'!$A$7:$I$300,6,FALSE),"")</f>
        <v/>
      </c>
    </row>
    <row r="711" spans="1:11" s="162" customFormat="1" ht="19" customHeight="1">
      <c r="A711" s="163"/>
      <c r="B711" s="165"/>
      <c r="C711" s="143"/>
      <c r="D711" s="143"/>
      <c r="E711" s="196"/>
      <c r="F711" s="159"/>
      <c r="G711" s="166" t="str">
        <f>IFERROR($E711/VLOOKUP($F711,'Data Mercado'!$A$7:$I$300,2,FALSE),"")</f>
        <v/>
      </c>
      <c r="H711" s="166" t="str">
        <f>IFERROR($E711/VLOOKUP($F711,'Data Mercado'!$A$7:$I$300,3,FALSE),"")</f>
        <v/>
      </c>
      <c r="I711" s="166" t="str">
        <f>IFERROR($E711/VLOOKUP($F711,'Data Mercado'!$A$7:$I$300,4,FALSE),"")</f>
        <v/>
      </c>
      <c r="J711" s="166" t="str">
        <f>IFERROR($E711/VLOOKUP($F711,'Data Mercado'!$A$7:$I$300,5,FALSE),"")</f>
        <v/>
      </c>
      <c r="K711" s="166" t="str">
        <f>IFERROR($E711/VLOOKUP($F711,'Data Mercado'!$A$7:$I$300,6,FALSE),"")</f>
        <v/>
      </c>
    </row>
    <row r="712" spans="1:11" s="162" customFormat="1" ht="19" customHeight="1">
      <c r="A712" s="163"/>
      <c r="B712" s="165"/>
      <c r="C712" s="143"/>
      <c r="D712" s="143"/>
      <c r="E712" s="196"/>
      <c r="F712" s="159"/>
      <c r="G712" s="166" t="str">
        <f>IFERROR($E712/VLOOKUP($F712,'Data Mercado'!$A$7:$I$300,2,FALSE),"")</f>
        <v/>
      </c>
      <c r="H712" s="166" t="str">
        <f>IFERROR($E712/VLOOKUP($F712,'Data Mercado'!$A$7:$I$300,3,FALSE),"")</f>
        <v/>
      </c>
      <c r="I712" s="166" t="str">
        <f>IFERROR($E712/VLOOKUP($F712,'Data Mercado'!$A$7:$I$300,4,FALSE),"")</f>
        <v/>
      </c>
      <c r="J712" s="166" t="str">
        <f>IFERROR($E712/VLOOKUP($F712,'Data Mercado'!$A$7:$I$300,5,FALSE),"")</f>
        <v/>
      </c>
      <c r="K712" s="166" t="str">
        <f>IFERROR($E712/VLOOKUP($F712,'Data Mercado'!$A$7:$I$300,6,FALSE),"")</f>
        <v/>
      </c>
    </row>
    <row r="713" spans="1:11" s="162" customFormat="1" ht="19" customHeight="1">
      <c r="A713" s="163"/>
      <c r="B713" s="165"/>
      <c r="C713" s="143"/>
      <c r="D713" s="143"/>
      <c r="E713" s="196"/>
      <c r="F713" s="159"/>
      <c r="G713" s="166" t="str">
        <f>IFERROR($E713/VLOOKUP($F713,'Data Mercado'!$A$7:$I$300,2,FALSE),"")</f>
        <v/>
      </c>
      <c r="H713" s="166" t="str">
        <f>IFERROR($E713/VLOOKUP($F713,'Data Mercado'!$A$7:$I$300,3,FALSE),"")</f>
        <v/>
      </c>
      <c r="I713" s="166" t="str">
        <f>IFERROR($E713/VLOOKUP($F713,'Data Mercado'!$A$7:$I$300,4,FALSE),"")</f>
        <v/>
      </c>
      <c r="J713" s="166" t="str">
        <f>IFERROR($E713/VLOOKUP($F713,'Data Mercado'!$A$7:$I$300,5,FALSE),"")</f>
        <v/>
      </c>
      <c r="K713" s="166" t="str">
        <f>IFERROR($E713/VLOOKUP($F713,'Data Mercado'!$A$7:$I$300,6,FALSE),"")</f>
        <v/>
      </c>
    </row>
    <row r="714" spans="1:11" s="162" customFormat="1" ht="19" customHeight="1">
      <c r="A714" s="163"/>
      <c r="B714" s="165"/>
      <c r="C714" s="143"/>
      <c r="D714" s="143"/>
      <c r="E714" s="196"/>
      <c r="F714" s="159"/>
      <c r="G714" s="166" t="str">
        <f>IFERROR($E714/VLOOKUP($F714,'Data Mercado'!$A$7:$I$300,2,FALSE),"")</f>
        <v/>
      </c>
      <c r="H714" s="166" t="str">
        <f>IFERROR($E714/VLOOKUP($F714,'Data Mercado'!$A$7:$I$300,3,FALSE),"")</f>
        <v/>
      </c>
      <c r="I714" s="166" t="str">
        <f>IFERROR($E714/VLOOKUP($F714,'Data Mercado'!$A$7:$I$300,4,FALSE),"")</f>
        <v/>
      </c>
      <c r="J714" s="166" t="str">
        <f>IFERROR($E714/VLOOKUP($F714,'Data Mercado'!$A$7:$I$300,5,FALSE),"")</f>
        <v/>
      </c>
      <c r="K714" s="166" t="str">
        <f>IFERROR($E714/VLOOKUP($F714,'Data Mercado'!$A$7:$I$300,6,FALSE),"")</f>
        <v/>
      </c>
    </row>
    <row r="715" spans="1:11" s="162" customFormat="1" ht="19" customHeight="1">
      <c r="A715" s="163"/>
      <c r="B715" s="165"/>
      <c r="C715" s="143"/>
      <c r="D715" s="143"/>
      <c r="E715" s="196"/>
      <c r="F715" s="159"/>
      <c r="G715" s="166" t="str">
        <f>IFERROR($E715/VLOOKUP($F715,'Data Mercado'!$A$7:$I$300,2,FALSE),"")</f>
        <v/>
      </c>
      <c r="H715" s="166" t="str">
        <f>IFERROR($E715/VLOOKUP($F715,'Data Mercado'!$A$7:$I$300,3,FALSE),"")</f>
        <v/>
      </c>
      <c r="I715" s="166" t="str">
        <f>IFERROR($E715/VLOOKUP($F715,'Data Mercado'!$A$7:$I$300,4,FALSE),"")</f>
        <v/>
      </c>
      <c r="J715" s="166" t="str">
        <f>IFERROR($E715/VLOOKUP($F715,'Data Mercado'!$A$7:$I$300,5,FALSE),"")</f>
        <v/>
      </c>
      <c r="K715" s="166" t="str">
        <f>IFERROR($E715/VLOOKUP($F715,'Data Mercado'!$A$7:$I$300,6,FALSE),"")</f>
        <v/>
      </c>
    </row>
    <row r="716" spans="1:11" s="162" customFormat="1" ht="19" customHeight="1">
      <c r="A716" s="163"/>
      <c r="B716" s="165"/>
      <c r="C716" s="143"/>
      <c r="D716" s="143"/>
      <c r="E716" s="196"/>
      <c r="F716" s="159"/>
      <c r="G716" s="166" t="str">
        <f>IFERROR($E716/VLOOKUP($F716,'Data Mercado'!$A$7:$I$300,2,FALSE),"")</f>
        <v/>
      </c>
      <c r="H716" s="166" t="str">
        <f>IFERROR($E716/VLOOKUP($F716,'Data Mercado'!$A$7:$I$300,3,FALSE),"")</f>
        <v/>
      </c>
      <c r="I716" s="166" t="str">
        <f>IFERROR($E716/VLOOKUP($F716,'Data Mercado'!$A$7:$I$300,4,FALSE),"")</f>
        <v/>
      </c>
      <c r="J716" s="166" t="str">
        <f>IFERROR($E716/VLOOKUP($F716,'Data Mercado'!$A$7:$I$300,5,FALSE),"")</f>
        <v/>
      </c>
      <c r="K716" s="166" t="str">
        <f>IFERROR($E716/VLOOKUP($F716,'Data Mercado'!$A$7:$I$300,6,FALSE),"")</f>
        <v/>
      </c>
    </row>
    <row r="717" spans="1:11" s="162" customFormat="1" ht="19" customHeight="1">
      <c r="A717" s="163"/>
      <c r="B717" s="165"/>
      <c r="C717" s="143"/>
      <c r="D717" s="143"/>
      <c r="E717" s="196"/>
      <c r="F717" s="159"/>
      <c r="G717" s="166" t="str">
        <f>IFERROR($E717/VLOOKUP($F717,'Data Mercado'!$A$7:$I$300,2,FALSE),"")</f>
        <v/>
      </c>
      <c r="H717" s="166" t="str">
        <f>IFERROR($E717/VLOOKUP($F717,'Data Mercado'!$A$7:$I$300,3,FALSE),"")</f>
        <v/>
      </c>
      <c r="I717" s="166" t="str">
        <f>IFERROR($E717/VLOOKUP($F717,'Data Mercado'!$A$7:$I$300,4,FALSE),"")</f>
        <v/>
      </c>
      <c r="J717" s="166" t="str">
        <f>IFERROR($E717/VLOOKUP($F717,'Data Mercado'!$A$7:$I$300,5,FALSE),"")</f>
        <v/>
      </c>
      <c r="K717" s="166" t="str">
        <f>IFERROR($E717/VLOOKUP($F717,'Data Mercado'!$A$7:$I$300,6,FALSE),"")</f>
        <v/>
      </c>
    </row>
    <row r="718" spans="1:11" s="162" customFormat="1" ht="19" customHeight="1">
      <c r="A718" s="163"/>
      <c r="B718" s="165"/>
      <c r="C718" s="143"/>
      <c r="D718" s="143"/>
      <c r="E718" s="196"/>
      <c r="F718" s="159"/>
      <c r="G718" s="166" t="str">
        <f>IFERROR($E718/VLOOKUP($F718,'Data Mercado'!$A$7:$I$300,2,FALSE),"")</f>
        <v/>
      </c>
      <c r="H718" s="166" t="str">
        <f>IFERROR($E718/VLOOKUP($F718,'Data Mercado'!$A$7:$I$300,3,FALSE),"")</f>
        <v/>
      </c>
      <c r="I718" s="166" t="str">
        <f>IFERROR($E718/VLOOKUP($F718,'Data Mercado'!$A$7:$I$300,4,FALSE),"")</f>
        <v/>
      </c>
      <c r="J718" s="166" t="str">
        <f>IFERROR($E718/VLOOKUP($F718,'Data Mercado'!$A$7:$I$300,5,FALSE),"")</f>
        <v/>
      </c>
      <c r="K718" s="166" t="str">
        <f>IFERROR($E718/VLOOKUP($F718,'Data Mercado'!$A$7:$I$300,6,FALSE),"")</f>
        <v/>
      </c>
    </row>
    <row r="719" spans="1:11" s="162" customFormat="1" ht="19" customHeight="1">
      <c r="A719" s="163"/>
      <c r="B719" s="165"/>
      <c r="C719" s="143"/>
      <c r="D719" s="143"/>
      <c r="E719" s="196"/>
      <c r="F719" s="159"/>
      <c r="G719" s="166" t="str">
        <f>IFERROR($E719/VLOOKUP($F719,'Data Mercado'!$A$7:$I$300,2,FALSE),"")</f>
        <v/>
      </c>
      <c r="H719" s="166" t="str">
        <f>IFERROR($E719/VLOOKUP($F719,'Data Mercado'!$A$7:$I$300,3,FALSE),"")</f>
        <v/>
      </c>
      <c r="I719" s="166" t="str">
        <f>IFERROR($E719/VLOOKUP($F719,'Data Mercado'!$A$7:$I$300,4,FALSE),"")</f>
        <v/>
      </c>
      <c r="J719" s="166" t="str">
        <f>IFERROR($E719/VLOOKUP($F719,'Data Mercado'!$A$7:$I$300,5,FALSE),"")</f>
        <v/>
      </c>
      <c r="K719" s="166" t="str">
        <f>IFERROR($E719/VLOOKUP($F719,'Data Mercado'!$A$7:$I$300,6,FALSE),"")</f>
        <v/>
      </c>
    </row>
    <row r="720" spans="1:11" s="162" customFormat="1" ht="19" customHeight="1">
      <c r="A720" s="163"/>
      <c r="B720" s="165"/>
      <c r="C720" s="143"/>
      <c r="D720" s="143"/>
      <c r="E720" s="196"/>
      <c r="F720" s="159"/>
      <c r="G720" s="166" t="str">
        <f>IFERROR($E720/VLOOKUP($F720,'Data Mercado'!$A$7:$I$300,2,FALSE),"")</f>
        <v/>
      </c>
      <c r="H720" s="166" t="str">
        <f>IFERROR($E720/VLOOKUP($F720,'Data Mercado'!$A$7:$I$300,3,FALSE),"")</f>
        <v/>
      </c>
      <c r="I720" s="166" t="str">
        <f>IFERROR($E720/VLOOKUP($F720,'Data Mercado'!$A$7:$I$300,4,FALSE),"")</f>
        <v/>
      </c>
      <c r="J720" s="166" t="str">
        <f>IFERROR($E720/VLOOKUP($F720,'Data Mercado'!$A$7:$I$300,5,FALSE),"")</f>
        <v/>
      </c>
      <c r="K720" s="166" t="str">
        <f>IFERROR($E720/VLOOKUP($F720,'Data Mercado'!$A$7:$I$300,6,FALSE),"")</f>
        <v/>
      </c>
    </row>
    <row r="721" spans="1:11" s="162" customFormat="1" ht="19" customHeight="1">
      <c r="A721" s="163"/>
      <c r="B721" s="165"/>
      <c r="C721" s="143"/>
      <c r="D721" s="143"/>
      <c r="E721" s="196"/>
      <c r="F721" s="159"/>
      <c r="G721" s="166" t="str">
        <f>IFERROR($E721/VLOOKUP($F721,'Data Mercado'!$A$7:$I$300,2,FALSE),"")</f>
        <v/>
      </c>
      <c r="H721" s="166" t="str">
        <f>IFERROR($E721/VLOOKUP($F721,'Data Mercado'!$A$7:$I$300,3,FALSE),"")</f>
        <v/>
      </c>
      <c r="I721" s="166" t="str">
        <f>IFERROR($E721/VLOOKUP($F721,'Data Mercado'!$A$7:$I$300,4,FALSE),"")</f>
        <v/>
      </c>
      <c r="J721" s="166" t="str">
        <f>IFERROR($E721/VLOOKUP($F721,'Data Mercado'!$A$7:$I$300,5,FALSE),"")</f>
        <v/>
      </c>
      <c r="K721" s="166" t="str">
        <f>IFERROR($E721/VLOOKUP($F721,'Data Mercado'!$A$7:$I$300,6,FALSE),"")</f>
        <v/>
      </c>
    </row>
    <row r="722" spans="1:11" s="162" customFormat="1" ht="19" customHeight="1">
      <c r="A722" s="163"/>
      <c r="B722" s="165"/>
      <c r="C722" s="143"/>
      <c r="D722" s="143"/>
      <c r="E722" s="196"/>
      <c r="F722" s="159"/>
      <c r="G722" s="166" t="str">
        <f>IFERROR($E722/VLOOKUP($F722,'Data Mercado'!$A$7:$I$300,2,FALSE),"")</f>
        <v/>
      </c>
      <c r="H722" s="166" t="str">
        <f>IFERROR($E722/VLOOKUP($F722,'Data Mercado'!$A$7:$I$300,3,FALSE),"")</f>
        <v/>
      </c>
      <c r="I722" s="166" t="str">
        <f>IFERROR($E722/VLOOKUP($F722,'Data Mercado'!$A$7:$I$300,4,FALSE),"")</f>
        <v/>
      </c>
      <c r="J722" s="166" t="str">
        <f>IFERROR($E722/VLOOKUP($F722,'Data Mercado'!$A$7:$I$300,5,FALSE),"")</f>
        <v/>
      </c>
      <c r="K722" s="166" t="str">
        <f>IFERROR($E722/VLOOKUP($F722,'Data Mercado'!$A$7:$I$300,6,FALSE),"")</f>
        <v/>
      </c>
    </row>
    <row r="723" spans="1:11" s="162" customFormat="1" ht="19" customHeight="1">
      <c r="A723" s="163"/>
      <c r="B723" s="165"/>
      <c r="C723" s="143"/>
      <c r="D723" s="143"/>
      <c r="E723" s="196"/>
      <c r="F723" s="159"/>
      <c r="G723" s="166" t="str">
        <f>IFERROR($E723/VLOOKUP($F723,'Data Mercado'!$A$7:$I$300,2,FALSE),"")</f>
        <v/>
      </c>
      <c r="H723" s="166" t="str">
        <f>IFERROR($E723/VLOOKUP($F723,'Data Mercado'!$A$7:$I$300,3,FALSE),"")</f>
        <v/>
      </c>
      <c r="I723" s="166" t="str">
        <f>IFERROR($E723/VLOOKUP($F723,'Data Mercado'!$A$7:$I$300,4,FALSE),"")</f>
        <v/>
      </c>
      <c r="J723" s="166" t="str">
        <f>IFERROR($E723/VLOOKUP($F723,'Data Mercado'!$A$7:$I$300,5,FALSE),"")</f>
        <v/>
      </c>
      <c r="K723" s="166" t="str">
        <f>IFERROR($E723/VLOOKUP($F723,'Data Mercado'!$A$7:$I$300,6,FALSE),"")</f>
        <v/>
      </c>
    </row>
    <row r="724" spans="1:11" s="162" customFormat="1" ht="19" customHeight="1">
      <c r="A724" s="163"/>
      <c r="B724" s="165"/>
      <c r="C724" s="143"/>
      <c r="D724" s="143"/>
      <c r="E724" s="196"/>
      <c r="F724" s="159"/>
      <c r="G724" s="166" t="str">
        <f>IFERROR($E724/VLOOKUP($F724,'Data Mercado'!$A$7:$I$300,2,FALSE),"")</f>
        <v/>
      </c>
      <c r="H724" s="166" t="str">
        <f>IFERROR($E724/VLOOKUP($F724,'Data Mercado'!$A$7:$I$300,3,FALSE),"")</f>
        <v/>
      </c>
      <c r="I724" s="166" t="str">
        <f>IFERROR($E724/VLOOKUP($F724,'Data Mercado'!$A$7:$I$300,4,FALSE),"")</f>
        <v/>
      </c>
      <c r="J724" s="166" t="str">
        <f>IFERROR($E724/VLOOKUP($F724,'Data Mercado'!$A$7:$I$300,5,FALSE),"")</f>
        <v/>
      </c>
      <c r="K724" s="166" t="str">
        <f>IFERROR($E724/VLOOKUP($F724,'Data Mercado'!$A$7:$I$300,6,FALSE),"")</f>
        <v/>
      </c>
    </row>
    <row r="725" spans="1:11" s="162" customFormat="1" ht="19" customHeight="1">
      <c r="A725" s="163"/>
      <c r="B725" s="165"/>
      <c r="C725" s="143"/>
      <c r="D725" s="143"/>
      <c r="E725" s="196"/>
      <c r="F725" s="159"/>
      <c r="G725" s="166" t="str">
        <f>IFERROR($E725/VLOOKUP($F725,'Data Mercado'!$A$7:$I$300,2,FALSE),"")</f>
        <v/>
      </c>
      <c r="H725" s="166" t="str">
        <f>IFERROR($E725/VLOOKUP($F725,'Data Mercado'!$A$7:$I$300,3,FALSE),"")</f>
        <v/>
      </c>
      <c r="I725" s="166" t="str">
        <f>IFERROR($E725/VLOOKUP($F725,'Data Mercado'!$A$7:$I$300,4,FALSE),"")</f>
        <v/>
      </c>
      <c r="J725" s="166" t="str">
        <f>IFERROR($E725/VLOOKUP($F725,'Data Mercado'!$A$7:$I$300,5,FALSE),"")</f>
        <v/>
      </c>
      <c r="K725" s="166" t="str">
        <f>IFERROR($E725/VLOOKUP($F725,'Data Mercado'!$A$7:$I$300,6,FALSE),"")</f>
        <v/>
      </c>
    </row>
    <row r="726" spans="1:11" s="162" customFormat="1" ht="19" customHeight="1">
      <c r="A726" s="163"/>
      <c r="B726" s="165"/>
      <c r="C726" s="143"/>
      <c r="D726" s="143"/>
      <c r="E726" s="196"/>
      <c r="F726" s="159"/>
      <c r="G726" s="166" t="str">
        <f>IFERROR($E726/VLOOKUP($F726,'Data Mercado'!$A$7:$I$300,2,FALSE),"")</f>
        <v/>
      </c>
      <c r="H726" s="166" t="str">
        <f>IFERROR($E726/VLOOKUP($F726,'Data Mercado'!$A$7:$I$300,3,FALSE),"")</f>
        <v/>
      </c>
      <c r="I726" s="166" t="str">
        <f>IFERROR($E726/VLOOKUP($F726,'Data Mercado'!$A$7:$I$300,4,FALSE),"")</f>
        <v/>
      </c>
      <c r="J726" s="166" t="str">
        <f>IFERROR($E726/VLOOKUP($F726,'Data Mercado'!$A$7:$I$300,5,FALSE),"")</f>
        <v/>
      </c>
      <c r="K726" s="166" t="str">
        <f>IFERROR($E726/VLOOKUP($F726,'Data Mercado'!$A$7:$I$300,6,FALSE),"")</f>
        <v/>
      </c>
    </row>
    <row r="727" spans="1:11" s="162" customFormat="1" ht="19" customHeight="1">
      <c r="A727" s="163"/>
      <c r="B727" s="165"/>
      <c r="C727" s="143"/>
      <c r="D727" s="143"/>
      <c r="E727" s="196"/>
      <c r="F727" s="159"/>
      <c r="G727" s="166" t="str">
        <f>IFERROR($E727/VLOOKUP($F727,'Data Mercado'!$A$7:$I$300,2,FALSE),"")</f>
        <v/>
      </c>
      <c r="H727" s="166" t="str">
        <f>IFERROR($E727/VLOOKUP($F727,'Data Mercado'!$A$7:$I$300,3,FALSE),"")</f>
        <v/>
      </c>
      <c r="I727" s="166" t="str">
        <f>IFERROR($E727/VLOOKUP($F727,'Data Mercado'!$A$7:$I$300,4,FALSE),"")</f>
        <v/>
      </c>
      <c r="J727" s="166" t="str">
        <f>IFERROR($E727/VLOOKUP($F727,'Data Mercado'!$A$7:$I$300,5,FALSE),"")</f>
        <v/>
      </c>
      <c r="K727" s="166" t="str">
        <f>IFERROR($E727/VLOOKUP($F727,'Data Mercado'!$A$7:$I$300,6,FALSE),"")</f>
        <v/>
      </c>
    </row>
    <row r="728" spans="1:11" s="162" customFormat="1" ht="19" customHeight="1">
      <c r="A728" s="163"/>
      <c r="B728" s="165"/>
      <c r="C728" s="143"/>
      <c r="D728" s="143"/>
      <c r="E728" s="196"/>
      <c r="F728" s="159"/>
      <c r="G728" s="166" t="str">
        <f>IFERROR($E728/VLOOKUP($F728,'Data Mercado'!$A$7:$I$300,2,FALSE),"")</f>
        <v/>
      </c>
      <c r="H728" s="166" t="str">
        <f>IFERROR($E728/VLOOKUP($F728,'Data Mercado'!$A$7:$I$300,3,FALSE),"")</f>
        <v/>
      </c>
      <c r="I728" s="166" t="str">
        <f>IFERROR($E728/VLOOKUP($F728,'Data Mercado'!$A$7:$I$300,4,FALSE),"")</f>
        <v/>
      </c>
      <c r="J728" s="166" t="str">
        <f>IFERROR($E728/VLOOKUP($F728,'Data Mercado'!$A$7:$I$300,5,FALSE),"")</f>
        <v/>
      </c>
      <c r="K728" s="166" t="str">
        <f>IFERROR($E728/VLOOKUP($F728,'Data Mercado'!$A$7:$I$300,6,FALSE),"")</f>
        <v/>
      </c>
    </row>
    <row r="729" spans="1:11" s="162" customFormat="1" ht="19" customHeight="1">
      <c r="A729" s="163"/>
      <c r="B729" s="165"/>
      <c r="C729" s="143"/>
      <c r="D729" s="143"/>
      <c r="E729" s="196"/>
      <c r="F729" s="159"/>
      <c r="G729" s="166" t="str">
        <f>IFERROR($E729/VLOOKUP($F729,'Data Mercado'!$A$7:$I$300,2,FALSE),"")</f>
        <v/>
      </c>
      <c r="H729" s="166" t="str">
        <f>IFERROR($E729/VLOOKUP($F729,'Data Mercado'!$A$7:$I$300,3,FALSE),"")</f>
        <v/>
      </c>
      <c r="I729" s="166" t="str">
        <f>IFERROR($E729/VLOOKUP($F729,'Data Mercado'!$A$7:$I$300,4,FALSE),"")</f>
        <v/>
      </c>
      <c r="J729" s="166" t="str">
        <f>IFERROR($E729/VLOOKUP($F729,'Data Mercado'!$A$7:$I$300,5,FALSE),"")</f>
        <v/>
      </c>
      <c r="K729" s="166" t="str">
        <f>IFERROR($E729/VLOOKUP($F729,'Data Mercado'!$A$7:$I$300,6,FALSE),"")</f>
        <v/>
      </c>
    </row>
    <row r="730" spans="1:11" s="162" customFormat="1" ht="19" customHeight="1">
      <c r="A730" s="163"/>
      <c r="B730" s="165"/>
      <c r="C730" s="143"/>
      <c r="D730" s="143"/>
      <c r="E730" s="196"/>
      <c r="F730" s="159"/>
      <c r="G730" s="166" t="str">
        <f>IFERROR($E730/VLOOKUP($F730,'Data Mercado'!$A$7:$I$300,2,FALSE),"")</f>
        <v/>
      </c>
      <c r="H730" s="166" t="str">
        <f>IFERROR($E730/VLOOKUP($F730,'Data Mercado'!$A$7:$I$300,3,FALSE),"")</f>
        <v/>
      </c>
      <c r="I730" s="166" t="str">
        <f>IFERROR($E730/VLOOKUP($F730,'Data Mercado'!$A$7:$I$300,4,FALSE),"")</f>
        <v/>
      </c>
      <c r="J730" s="166" t="str">
        <f>IFERROR($E730/VLOOKUP($F730,'Data Mercado'!$A$7:$I$300,5,FALSE),"")</f>
        <v/>
      </c>
      <c r="K730" s="166" t="str">
        <f>IFERROR($E730/VLOOKUP($F730,'Data Mercado'!$A$7:$I$300,6,FALSE),"")</f>
        <v/>
      </c>
    </row>
    <row r="731" spans="1:11" s="162" customFormat="1" ht="19" customHeight="1">
      <c r="A731" s="163"/>
      <c r="B731" s="165"/>
      <c r="C731" s="143"/>
      <c r="D731" s="143"/>
      <c r="E731" s="196"/>
      <c r="F731" s="159"/>
      <c r="G731" s="166" t="str">
        <f>IFERROR($E731/VLOOKUP($F731,'Data Mercado'!$A$7:$I$300,2,FALSE),"")</f>
        <v/>
      </c>
      <c r="H731" s="166" t="str">
        <f>IFERROR($E731/VLOOKUP($F731,'Data Mercado'!$A$7:$I$300,3,FALSE),"")</f>
        <v/>
      </c>
      <c r="I731" s="166" t="str">
        <f>IFERROR($E731/VLOOKUP($F731,'Data Mercado'!$A$7:$I$300,4,FALSE),"")</f>
        <v/>
      </c>
      <c r="J731" s="166" t="str">
        <f>IFERROR($E731/VLOOKUP($F731,'Data Mercado'!$A$7:$I$300,5,FALSE),"")</f>
        <v/>
      </c>
      <c r="K731" s="166" t="str">
        <f>IFERROR($E731/VLOOKUP($F731,'Data Mercado'!$A$7:$I$300,6,FALSE),"")</f>
        <v/>
      </c>
    </row>
    <row r="732" spans="1:11" s="162" customFormat="1" ht="19" customHeight="1">
      <c r="A732" s="163"/>
      <c r="B732" s="165"/>
      <c r="C732" s="143"/>
      <c r="D732" s="143"/>
      <c r="E732" s="196"/>
      <c r="F732" s="159"/>
      <c r="G732" s="166" t="str">
        <f>IFERROR($E732/VLOOKUP($F732,'Data Mercado'!$A$7:$I$300,2,FALSE),"")</f>
        <v/>
      </c>
      <c r="H732" s="166" t="str">
        <f>IFERROR($E732/VLOOKUP($F732,'Data Mercado'!$A$7:$I$300,3,FALSE),"")</f>
        <v/>
      </c>
      <c r="I732" s="166" t="str">
        <f>IFERROR($E732/VLOOKUP($F732,'Data Mercado'!$A$7:$I$300,4,FALSE),"")</f>
        <v/>
      </c>
      <c r="J732" s="166" t="str">
        <f>IFERROR($E732/VLOOKUP($F732,'Data Mercado'!$A$7:$I$300,5,FALSE),"")</f>
        <v/>
      </c>
      <c r="K732" s="166" t="str">
        <f>IFERROR($E732/VLOOKUP($F732,'Data Mercado'!$A$7:$I$300,6,FALSE),"")</f>
        <v/>
      </c>
    </row>
    <row r="733" spans="1:11" s="162" customFormat="1" ht="19" customHeight="1">
      <c r="A733" s="163"/>
      <c r="B733" s="165"/>
      <c r="C733" s="143"/>
      <c r="D733" s="143"/>
      <c r="E733" s="196"/>
      <c r="F733" s="159"/>
      <c r="G733" s="166" t="str">
        <f>IFERROR($E733/VLOOKUP($F733,'Data Mercado'!$A$7:$I$300,2,FALSE),"")</f>
        <v/>
      </c>
      <c r="H733" s="166" t="str">
        <f>IFERROR($E733/VLOOKUP($F733,'Data Mercado'!$A$7:$I$300,3,FALSE),"")</f>
        <v/>
      </c>
      <c r="I733" s="166" t="str">
        <f>IFERROR($E733/VLOOKUP($F733,'Data Mercado'!$A$7:$I$300,4,FALSE),"")</f>
        <v/>
      </c>
      <c r="J733" s="166" t="str">
        <f>IFERROR($E733/VLOOKUP($F733,'Data Mercado'!$A$7:$I$300,5,FALSE),"")</f>
        <v/>
      </c>
      <c r="K733" s="166" t="str">
        <f>IFERROR($E733/VLOOKUP($F733,'Data Mercado'!$A$7:$I$300,6,FALSE),"")</f>
        <v/>
      </c>
    </row>
    <row r="734" spans="1:11" s="162" customFormat="1" ht="19" customHeight="1">
      <c r="A734" s="163"/>
      <c r="B734" s="165"/>
      <c r="C734" s="143"/>
      <c r="D734" s="143"/>
      <c r="E734" s="196"/>
      <c r="F734" s="159"/>
      <c r="G734" s="166" t="str">
        <f>IFERROR($E734/VLOOKUP($F734,'Data Mercado'!$A$7:$I$300,2,FALSE),"")</f>
        <v/>
      </c>
      <c r="H734" s="166" t="str">
        <f>IFERROR($E734/VLOOKUP($F734,'Data Mercado'!$A$7:$I$300,3,FALSE),"")</f>
        <v/>
      </c>
      <c r="I734" s="166" t="str">
        <f>IFERROR($E734/VLOOKUP($F734,'Data Mercado'!$A$7:$I$300,4,FALSE),"")</f>
        <v/>
      </c>
      <c r="J734" s="166" t="str">
        <f>IFERROR($E734/VLOOKUP($F734,'Data Mercado'!$A$7:$I$300,5,FALSE),"")</f>
        <v/>
      </c>
      <c r="K734" s="166" t="str">
        <f>IFERROR($E734/VLOOKUP($F734,'Data Mercado'!$A$7:$I$300,6,FALSE),"")</f>
        <v/>
      </c>
    </row>
    <row r="735" spans="1:11" s="162" customFormat="1" ht="19" customHeight="1">
      <c r="A735" s="163"/>
      <c r="B735" s="165"/>
      <c r="C735" s="143"/>
      <c r="D735" s="143"/>
      <c r="E735" s="196"/>
      <c r="F735" s="159"/>
      <c r="G735" s="166" t="str">
        <f>IFERROR($E735/VLOOKUP($F735,'Data Mercado'!$A$7:$I$300,2,FALSE),"")</f>
        <v/>
      </c>
      <c r="H735" s="166" t="str">
        <f>IFERROR($E735/VLOOKUP($F735,'Data Mercado'!$A$7:$I$300,3,FALSE),"")</f>
        <v/>
      </c>
      <c r="I735" s="166" t="str">
        <f>IFERROR($E735/VLOOKUP($F735,'Data Mercado'!$A$7:$I$300,4,FALSE),"")</f>
        <v/>
      </c>
      <c r="J735" s="166" t="str">
        <f>IFERROR($E735/VLOOKUP($F735,'Data Mercado'!$A$7:$I$300,5,FALSE),"")</f>
        <v/>
      </c>
      <c r="K735" s="166" t="str">
        <f>IFERROR($E735/VLOOKUP($F735,'Data Mercado'!$A$7:$I$300,6,FALSE),"")</f>
        <v/>
      </c>
    </row>
    <row r="736" spans="1:11" s="162" customFormat="1" ht="19" customHeight="1">
      <c r="A736" s="163"/>
      <c r="B736" s="165"/>
      <c r="C736" s="143"/>
      <c r="D736" s="143"/>
      <c r="E736" s="196"/>
      <c r="F736" s="159"/>
      <c r="G736" s="166" t="str">
        <f>IFERROR($E736/VLOOKUP($F736,'Data Mercado'!$A$7:$I$300,2,FALSE),"")</f>
        <v/>
      </c>
      <c r="H736" s="166" t="str">
        <f>IFERROR($E736/VLOOKUP($F736,'Data Mercado'!$A$7:$I$300,3,FALSE),"")</f>
        <v/>
      </c>
      <c r="I736" s="166" t="str">
        <f>IFERROR($E736/VLOOKUP($F736,'Data Mercado'!$A$7:$I$300,4,FALSE),"")</f>
        <v/>
      </c>
      <c r="J736" s="166" t="str">
        <f>IFERROR($E736/VLOOKUP($F736,'Data Mercado'!$A$7:$I$300,5,FALSE),"")</f>
        <v/>
      </c>
      <c r="K736" s="166" t="str">
        <f>IFERROR($E736/VLOOKUP($F736,'Data Mercado'!$A$7:$I$300,6,FALSE),"")</f>
        <v/>
      </c>
    </row>
    <row r="737" spans="1:11" s="162" customFormat="1" ht="19" customHeight="1">
      <c r="A737" s="163"/>
      <c r="B737" s="165"/>
      <c r="C737" s="143"/>
      <c r="D737" s="143"/>
      <c r="E737" s="196"/>
      <c r="F737" s="159"/>
      <c r="G737" s="166" t="str">
        <f>IFERROR($E737/VLOOKUP($F737,'Data Mercado'!$A$7:$I$300,2,FALSE),"")</f>
        <v/>
      </c>
      <c r="H737" s="166" t="str">
        <f>IFERROR($E737/VLOOKUP($F737,'Data Mercado'!$A$7:$I$300,3,FALSE),"")</f>
        <v/>
      </c>
      <c r="I737" s="166" t="str">
        <f>IFERROR($E737/VLOOKUP($F737,'Data Mercado'!$A$7:$I$300,4,FALSE),"")</f>
        <v/>
      </c>
      <c r="J737" s="166" t="str">
        <f>IFERROR($E737/VLOOKUP($F737,'Data Mercado'!$A$7:$I$300,5,FALSE),"")</f>
        <v/>
      </c>
      <c r="K737" s="166" t="str">
        <f>IFERROR($E737/VLOOKUP($F737,'Data Mercado'!$A$7:$I$300,6,FALSE),"")</f>
        <v/>
      </c>
    </row>
    <row r="738" spans="1:11" s="162" customFormat="1" ht="19" customHeight="1">
      <c r="A738" s="163"/>
      <c r="B738" s="165"/>
      <c r="C738" s="143"/>
      <c r="D738" s="143"/>
      <c r="E738" s="196"/>
      <c r="F738" s="159"/>
      <c r="G738" s="166" t="str">
        <f>IFERROR($E738/VLOOKUP($F738,'Data Mercado'!$A$7:$I$300,2,FALSE),"")</f>
        <v/>
      </c>
      <c r="H738" s="166" t="str">
        <f>IFERROR($E738/VLOOKUP($F738,'Data Mercado'!$A$7:$I$300,3,FALSE),"")</f>
        <v/>
      </c>
      <c r="I738" s="166" t="str">
        <f>IFERROR($E738/VLOOKUP($F738,'Data Mercado'!$A$7:$I$300,4,FALSE),"")</f>
        <v/>
      </c>
      <c r="J738" s="166" t="str">
        <f>IFERROR($E738/VLOOKUP($F738,'Data Mercado'!$A$7:$I$300,5,FALSE),"")</f>
        <v/>
      </c>
      <c r="K738" s="166" t="str">
        <f>IFERROR($E738/VLOOKUP($F738,'Data Mercado'!$A$7:$I$300,6,FALSE),"")</f>
        <v/>
      </c>
    </row>
    <row r="739" spans="1:11" s="162" customFormat="1" ht="19" customHeight="1">
      <c r="A739" s="163"/>
      <c r="B739" s="165"/>
      <c r="C739" s="143"/>
      <c r="D739" s="143"/>
      <c r="E739" s="196"/>
      <c r="F739" s="159"/>
      <c r="G739" s="166" t="str">
        <f>IFERROR($E739/VLOOKUP($F739,'Data Mercado'!$A$7:$I$300,2,FALSE),"")</f>
        <v/>
      </c>
      <c r="H739" s="166" t="str">
        <f>IFERROR($E739/VLOOKUP($F739,'Data Mercado'!$A$7:$I$300,3,FALSE),"")</f>
        <v/>
      </c>
      <c r="I739" s="166" t="str">
        <f>IFERROR($E739/VLOOKUP($F739,'Data Mercado'!$A$7:$I$300,4,FALSE),"")</f>
        <v/>
      </c>
      <c r="J739" s="166" t="str">
        <f>IFERROR($E739/VLOOKUP($F739,'Data Mercado'!$A$7:$I$300,5,FALSE),"")</f>
        <v/>
      </c>
      <c r="K739" s="166" t="str">
        <f>IFERROR($E739/VLOOKUP($F739,'Data Mercado'!$A$7:$I$300,6,FALSE),"")</f>
        <v/>
      </c>
    </row>
    <row r="740" spans="1:11" s="162" customFormat="1" ht="19" customHeight="1">
      <c r="A740" s="163"/>
      <c r="B740" s="165"/>
      <c r="C740" s="143"/>
      <c r="D740" s="143"/>
      <c r="E740" s="196"/>
      <c r="F740" s="159"/>
      <c r="G740" s="166" t="str">
        <f>IFERROR($E740/VLOOKUP($F740,'Data Mercado'!$A$7:$I$300,2,FALSE),"")</f>
        <v/>
      </c>
      <c r="H740" s="166" t="str">
        <f>IFERROR($E740/VLOOKUP($F740,'Data Mercado'!$A$7:$I$300,3,FALSE),"")</f>
        <v/>
      </c>
      <c r="I740" s="166" t="str">
        <f>IFERROR($E740/VLOOKUP($F740,'Data Mercado'!$A$7:$I$300,4,FALSE),"")</f>
        <v/>
      </c>
      <c r="J740" s="166" t="str">
        <f>IFERROR($E740/VLOOKUP($F740,'Data Mercado'!$A$7:$I$300,5,FALSE),"")</f>
        <v/>
      </c>
      <c r="K740" s="166" t="str">
        <f>IFERROR($E740/VLOOKUP($F740,'Data Mercado'!$A$7:$I$300,6,FALSE),"")</f>
        <v/>
      </c>
    </row>
    <row r="741" spans="1:11" s="162" customFormat="1" ht="19" customHeight="1">
      <c r="A741" s="163"/>
      <c r="B741" s="165"/>
      <c r="C741" s="143"/>
      <c r="D741" s="143"/>
      <c r="E741" s="196"/>
      <c r="F741" s="159"/>
      <c r="G741" s="166" t="str">
        <f>IFERROR($E741/VLOOKUP($F741,'Data Mercado'!$A$7:$I$300,2,FALSE),"")</f>
        <v/>
      </c>
      <c r="H741" s="166" t="str">
        <f>IFERROR($E741/VLOOKUP($F741,'Data Mercado'!$A$7:$I$300,3,FALSE),"")</f>
        <v/>
      </c>
      <c r="I741" s="166" t="str">
        <f>IFERROR($E741/VLOOKUP($F741,'Data Mercado'!$A$7:$I$300,4,FALSE),"")</f>
        <v/>
      </c>
      <c r="J741" s="166" t="str">
        <f>IFERROR($E741/VLOOKUP($F741,'Data Mercado'!$A$7:$I$300,5,FALSE),"")</f>
        <v/>
      </c>
      <c r="K741" s="166" t="str">
        <f>IFERROR($E741/VLOOKUP($F741,'Data Mercado'!$A$7:$I$300,6,FALSE),"")</f>
        <v/>
      </c>
    </row>
    <row r="742" spans="1:11" s="162" customFormat="1" ht="19" customHeight="1">
      <c r="A742" s="163"/>
      <c r="B742" s="165"/>
      <c r="C742" s="143"/>
      <c r="D742" s="143"/>
      <c r="E742" s="196"/>
      <c r="F742" s="159"/>
      <c r="G742" s="166" t="str">
        <f>IFERROR($E742/VLOOKUP($F742,'Data Mercado'!$A$7:$I$300,2,FALSE),"")</f>
        <v/>
      </c>
      <c r="H742" s="166" t="str">
        <f>IFERROR($E742/VLOOKUP($F742,'Data Mercado'!$A$7:$I$300,3,FALSE),"")</f>
        <v/>
      </c>
      <c r="I742" s="166" t="str">
        <f>IFERROR($E742/VLOOKUP($F742,'Data Mercado'!$A$7:$I$300,4,FALSE),"")</f>
        <v/>
      </c>
      <c r="J742" s="166" t="str">
        <f>IFERROR($E742/VLOOKUP($F742,'Data Mercado'!$A$7:$I$300,5,FALSE),"")</f>
        <v/>
      </c>
      <c r="K742" s="166" t="str">
        <f>IFERROR($E742/VLOOKUP($F742,'Data Mercado'!$A$7:$I$300,6,FALSE),"")</f>
        <v/>
      </c>
    </row>
    <row r="743" spans="1:11" s="162" customFormat="1" ht="19" customHeight="1">
      <c r="A743" s="163"/>
      <c r="B743" s="165"/>
      <c r="C743" s="143"/>
      <c r="D743" s="143"/>
      <c r="E743" s="196"/>
      <c r="F743" s="159"/>
      <c r="G743" s="166" t="str">
        <f>IFERROR($E743/VLOOKUP($F743,'Data Mercado'!$A$7:$I$300,2,FALSE),"")</f>
        <v/>
      </c>
      <c r="H743" s="166" t="str">
        <f>IFERROR($E743/VLOOKUP($F743,'Data Mercado'!$A$7:$I$300,3,FALSE),"")</f>
        <v/>
      </c>
      <c r="I743" s="166" t="str">
        <f>IFERROR($E743/VLOOKUP($F743,'Data Mercado'!$A$7:$I$300,4,FALSE),"")</f>
        <v/>
      </c>
      <c r="J743" s="166" t="str">
        <f>IFERROR($E743/VLOOKUP($F743,'Data Mercado'!$A$7:$I$300,5,FALSE),"")</f>
        <v/>
      </c>
      <c r="K743" s="166" t="str">
        <f>IFERROR($E743/VLOOKUP($F743,'Data Mercado'!$A$7:$I$300,6,FALSE),"")</f>
        <v/>
      </c>
    </row>
    <row r="744" spans="1:11" s="162" customFormat="1" ht="19" customHeight="1">
      <c r="A744" s="163"/>
      <c r="B744" s="165"/>
      <c r="C744" s="143"/>
      <c r="D744" s="143"/>
      <c r="E744" s="196"/>
      <c r="F744" s="159"/>
      <c r="G744" s="166" t="str">
        <f>IFERROR($E744/VLOOKUP($F744,'Data Mercado'!$A$7:$I$300,2,FALSE),"")</f>
        <v/>
      </c>
      <c r="H744" s="166" t="str">
        <f>IFERROR($E744/VLOOKUP($F744,'Data Mercado'!$A$7:$I$300,3,FALSE),"")</f>
        <v/>
      </c>
      <c r="I744" s="166" t="str">
        <f>IFERROR($E744/VLOOKUP($F744,'Data Mercado'!$A$7:$I$300,4,FALSE),"")</f>
        <v/>
      </c>
      <c r="J744" s="166" t="str">
        <f>IFERROR($E744/VLOOKUP($F744,'Data Mercado'!$A$7:$I$300,5,FALSE),"")</f>
        <v/>
      </c>
      <c r="K744" s="166" t="str">
        <f>IFERROR($E744/VLOOKUP($F744,'Data Mercado'!$A$7:$I$300,6,FALSE),"")</f>
        <v/>
      </c>
    </row>
    <row r="745" spans="1:11" s="162" customFormat="1" ht="19" customHeight="1">
      <c r="A745" s="163"/>
      <c r="B745" s="165"/>
      <c r="C745" s="143"/>
      <c r="D745" s="143"/>
      <c r="E745" s="196"/>
      <c r="F745" s="159"/>
      <c r="G745" s="166" t="str">
        <f>IFERROR($E745/VLOOKUP($F745,'Data Mercado'!$A$7:$I$300,2,FALSE),"")</f>
        <v/>
      </c>
      <c r="H745" s="166" t="str">
        <f>IFERROR($E745/VLOOKUP($F745,'Data Mercado'!$A$7:$I$300,3,FALSE),"")</f>
        <v/>
      </c>
      <c r="I745" s="166" t="str">
        <f>IFERROR($E745/VLOOKUP($F745,'Data Mercado'!$A$7:$I$300,4,FALSE),"")</f>
        <v/>
      </c>
      <c r="J745" s="166" t="str">
        <f>IFERROR($E745/VLOOKUP($F745,'Data Mercado'!$A$7:$I$300,5,FALSE),"")</f>
        <v/>
      </c>
      <c r="K745" s="166" t="str">
        <f>IFERROR($E745/VLOOKUP($F745,'Data Mercado'!$A$7:$I$300,6,FALSE),"")</f>
        <v/>
      </c>
    </row>
    <row r="746" spans="1:11" s="162" customFormat="1" ht="19" customHeight="1">
      <c r="A746" s="163"/>
      <c r="B746" s="165"/>
      <c r="C746" s="143"/>
      <c r="D746" s="143"/>
      <c r="E746" s="196"/>
      <c r="F746" s="159"/>
      <c r="G746" s="166" t="str">
        <f>IFERROR($E746/VLOOKUP($F746,'Data Mercado'!$A$7:$I$300,2,FALSE),"")</f>
        <v/>
      </c>
      <c r="H746" s="166" t="str">
        <f>IFERROR($E746/VLOOKUP($F746,'Data Mercado'!$A$7:$I$300,3,FALSE),"")</f>
        <v/>
      </c>
      <c r="I746" s="166" t="str">
        <f>IFERROR($E746/VLOOKUP($F746,'Data Mercado'!$A$7:$I$300,4,FALSE),"")</f>
        <v/>
      </c>
      <c r="J746" s="166" t="str">
        <f>IFERROR($E746/VLOOKUP($F746,'Data Mercado'!$A$7:$I$300,5,FALSE),"")</f>
        <v/>
      </c>
      <c r="K746" s="166" t="str">
        <f>IFERROR($E746/VLOOKUP($F746,'Data Mercado'!$A$7:$I$300,6,FALSE),"")</f>
        <v/>
      </c>
    </row>
    <row r="747" spans="1:11" s="162" customFormat="1" ht="19" customHeight="1">
      <c r="A747" s="163"/>
      <c r="B747" s="165"/>
      <c r="C747" s="143"/>
      <c r="D747" s="143"/>
      <c r="E747" s="196"/>
      <c r="F747" s="159"/>
      <c r="G747" s="166" t="str">
        <f>IFERROR($E747/VLOOKUP($F747,'Data Mercado'!$A$7:$I$300,2,FALSE),"")</f>
        <v/>
      </c>
      <c r="H747" s="166" t="str">
        <f>IFERROR($E747/VLOOKUP($F747,'Data Mercado'!$A$7:$I$300,3,FALSE),"")</f>
        <v/>
      </c>
      <c r="I747" s="166" t="str">
        <f>IFERROR($E747/VLOOKUP($F747,'Data Mercado'!$A$7:$I$300,4,FALSE),"")</f>
        <v/>
      </c>
      <c r="J747" s="166" t="str">
        <f>IFERROR($E747/VLOOKUP($F747,'Data Mercado'!$A$7:$I$300,5,FALSE),"")</f>
        <v/>
      </c>
      <c r="K747" s="166" t="str">
        <f>IFERROR($E747/VLOOKUP($F747,'Data Mercado'!$A$7:$I$300,6,FALSE),"")</f>
        <v/>
      </c>
    </row>
    <row r="748" spans="1:11" s="162" customFormat="1" ht="19" customHeight="1">
      <c r="A748" s="163"/>
      <c r="B748" s="165"/>
      <c r="C748" s="143"/>
      <c r="D748" s="143"/>
      <c r="E748" s="196"/>
      <c r="F748" s="159"/>
      <c r="G748" s="166" t="str">
        <f>IFERROR($E748/VLOOKUP($F748,'Data Mercado'!$A$7:$I$300,2,FALSE),"")</f>
        <v/>
      </c>
      <c r="H748" s="166" t="str">
        <f>IFERROR($E748/VLOOKUP($F748,'Data Mercado'!$A$7:$I$300,3,FALSE),"")</f>
        <v/>
      </c>
      <c r="I748" s="166" t="str">
        <f>IFERROR($E748/VLOOKUP($F748,'Data Mercado'!$A$7:$I$300,4,FALSE),"")</f>
        <v/>
      </c>
      <c r="J748" s="166" t="str">
        <f>IFERROR($E748/VLOOKUP($F748,'Data Mercado'!$A$7:$I$300,5,FALSE),"")</f>
        <v/>
      </c>
      <c r="K748" s="166" t="str">
        <f>IFERROR($E748/VLOOKUP($F748,'Data Mercado'!$A$7:$I$300,6,FALSE),"")</f>
        <v/>
      </c>
    </row>
    <row r="749" spans="1:11" s="162" customFormat="1" ht="19" customHeight="1">
      <c r="A749" s="163"/>
      <c r="B749" s="165"/>
      <c r="C749" s="143"/>
      <c r="D749" s="143"/>
      <c r="E749" s="196"/>
      <c r="F749" s="159"/>
      <c r="G749" s="166" t="str">
        <f>IFERROR($E749/VLOOKUP($F749,'Data Mercado'!$A$7:$I$300,2,FALSE),"")</f>
        <v/>
      </c>
      <c r="H749" s="166" t="str">
        <f>IFERROR($E749/VLOOKUP($F749,'Data Mercado'!$A$7:$I$300,3,FALSE),"")</f>
        <v/>
      </c>
      <c r="I749" s="166" t="str">
        <f>IFERROR($E749/VLOOKUP($F749,'Data Mercado'!$A$7:$I$300,4,FALSE),"")</f>
        <v/>
      </c>
      <c r="J749" s="166" t="str">
        <f>IFERROR($E749/VLOOKUP($F749,'Data Mercado'!$A$7:$I$300,5,FALSE),"")</f>
        <v/>
      </c>
      <c r="K749" s="166" t="str">
        <f>IFERROR($E749/VLOOKUP($F749,'Data Mercado'!$A$7:$I$300,6,FALSE),"")</f>
        <v/>
      </c>
    </row>
    <row r="750" spans="1:11" s="162" customFormat="1" ht="19" customHeight="1">
      <c r="A750" s="163"/>
      <c r="B750" s="165"/>
      <c r="C750" s="143"/>
      <c r="D750" s="143"/>
      <c r="E750" s="196"/>
      <c r="F750" s="159"/>
      <c r="G750" s="166" t="str">
        <f>IFERROR($E750/VLOOKUP($F750,'Data Mercado'!$A$7:$I$300,2,FALSE),"")</f>
        <v/>
      </c>
      <c r="H750" s="166" t="str">
        <f>IFERROR($E750/VLOOKUP($F750,'Data Mercado'!$A$7:$I$300,3,FALSE),"")</f>
        <v/>
      </c>
      <c r="I750" s="166" t="str">
        <f>IFERROR($E750/VLOOKUP($F750,'Data Mercado'!$A$7:$I$300,4,FALSE),"")</f>
        <v/>
      </c>
      <c r="J750" s="166" t="str">
        <f>IFERROR($E750/VLOOKUP($F750,'Data Mercado'!$A$7:$I$300,5,FALSE),"")</f>
        <v/>
      </c>
      <c r="K750" s="166" t="str">
        <f>IFERROR($E750/VLOOKUP($F750,'Data Mercado'!$A$7:$I$300,6,FALSE),"")</f>
        <v/>
      </c>
    </row>
    <row r="751" spans="1:11" s="162" customFormat="1" ht="19" customHeight="1">
      <c r="A751" s="163"/>
      <c r="B751" s="165"/>
      <c r="C751" s="143"/>
      <c r="D751" s="143"/>
      <c r="E751" s="196"/>
      <c r="F751" s="159"/>
      <c r="G751" s="166" t="str">
        <f>IFERROR($E751/VLOOKUP($F751,'Data Mercado'!$A$7:$I$300,2,FALSE),"")</f>
        <v/>
      </c>
      <c r="H751" s="166" t="str">
        <f>IFERROR($E751/VLOOKUP($F751,'Data Mercado'!$A$7:$I$300,3,FALSE),"")</f>
        <v/>
      </c>
      <c r="I751" s="166" t="str">
        <f>IFERROR($E751/VLOOKUP($F751,'Data Mercado'!$A$7:$I$300,4,FALSE),"")</f>
        <v/>
      </c>
      <c r="J751" s="166" t="str">
        <f>IFERROR($E751/VLOOKUP($F751,'Data Mercado'!$A$7:$I$300,5,FALSE),"")</f>
        <v/>
      </c>
      <c r="K751" s="166" t="str">
        <f>IFERROR($E751/VLOOKUP($F751,'Data Mercado'!$A$7:$I$300,6,FALSE),"")</f>
        <v/>
      </c>
    </row>
    <row r="752" spans="1:11" s="162" customFormat="1" ht="19" customHeight="1">
      <c r="A752" s="163"/>
      <c r="B752" s="165"/>
      <c r="C752" s="143"/>
      <c r="D752" s="143"/>
      <c r="E752" s="196"/>
      <c r="F752" s="159"/>
      <c r="G752" s="166" t="str">
        <f>IFERROR($E752/VLOOKUP($F752,'Data Mercado'!$A$7:$I$300,2,FALSE),"")</f>
        <v/>
      </c>
      <c r="H752" s="166" t="str">
        <f>IFERROR($E752/VLOOKUP($F752,'Data Mercado'!$A$7:$I$300,3,FALSE),"")</f>
        <v/>
      </c>
      <c r="I752" s="166" t="str">
        <f>IFERROR($E752/VLOOKUP($F752,'Data Mercado'!$A$7:$I$300,4,FALSE),"")</f>
        <v/>
      </c>
      <c r="J752" s="166" t="str">
        <f>IFERROR($E752/VLOOKUP($F752,'Data Mercado'!$A$7:$I$300,5,FALSE),"")</f>
        <v/>
      </c>
      <c r="K752" s="166" t="str">
        <f>IFERROR($E752/VLOOKUP($F752,'Data Mercado'!$A$7:$I$300,6,FALSE),"")</f>
        <v/>
      </c>
    </row>
    <row r="753" spans="1:11" s="162" customFormat="1" ht="19" customHeight="1">
      <c r="A753" s="163"/>
      <c r="B753" s="165"/>
      <c r="C753" s="143"/>
      <c r="D753" s="143"/>
      <c r="E753" s="196"/>
      <c r="F753" s="159"/>
      <c r="G753" s="166" t="str">
        <f>IFERROR($E753/VLOOKUP($F753,'Data Mercado'!$A$7:$I$300,2,FALSE),"")</f>
        <v/>
      </c>
      <c r="H753" s="166" t="str">
        <f>IFERROR($E753/VLOOKUP($F753,'Data Mercado'!$A$7:$I$300,3,FALSE),"")</f>
        <v/>
      </c>
      <c r="I753" s="166" t="str">
        <f>IFERROR($E753/VLOOKUP($F753,'Data Mercado'!$A$7:$I$300,4,FALSE),"")</f>
        <v/>
      </c>
      <c r="J753" s="166" t="str">
        <f>IFERROR($E753/VLOOKUP($F753,'Data Mercado'!$A$7:$I$300,5,FALSE),"")</f>
        <v/>
      </c>
      <c r="K753" s="166" t="str">
        <f>IFERROR($E753/VLOOKUP($F753,'Data Mercado'!$A$7:$I$300,6,FALSE),"")</f>
        <v/>
      </c>
    </row>
    <row r="754" spans="1:11" s="162" customFormat="1" ht="19" customHeight="1">
      <c r="A754" s="163"/>
      <c r="B754" s="165"/>
      <c r="C754" s="143"/>
      <c r="D754" s="143"/>
      <c r="E754" s="196"/>
      <c r="F754" s="159"/>
      <c r="G754" s="166" t="str">
        <f>IFERROR($E754/VLOOKUP($F754,'Data Mercado'!$A$7:$I$300,2,FALSE),"")</f>
        <v/>
      </c>
      <c r="H754" s="166" t="str">
        <f>IFERROR($E754/VLOOKUP($F754,'Data Mercado'!$A$7:$I$300,3,FALSE),"")</f>
        <v/>
      </c>
      <c r="I754" s="166" t="str">
        <f>IFERROR($E754/VLOOKUP($F754,'Data Mercado'!$A$7:$I$300,4,FALSE),"")</f>
        <v/>
      </c>
      <c r="J754" s="166" t="str">
        <f>IFERROR($E754/VLOOKUP($F754,'Data Mercado'!$A$7:$I$300,5,FALSE),"")</f>
        <v/>
      </c>
      <c r="K754" s="166" t="str">
        <f>IFERROR($E754/VLOOKUP($F754,'Data Mercado'!$A$7:$I$300,6,FALSE),"")</f>
        <v/>
      </c>
    </row>
    <row r="755" spans="1:11" s="162" customFormat="1" ht="19" customHeight="1">
      <c r="A755" s="163"/>
      <c r="B755" s="165"/>
      <c r="C755" s="143"/>
      <c r="D755" s="143"/>
      <c r="E755" s="196"/>
      <c r="F755" s="159"/>
      <c r="G755" s="166" t="str">
        <f>IFERROR($E755/VLOOKUP($F755,'Data Mercado'!$A$7:$I$300,2,FALSE),"")</f>
        <v/>
      </c>
      <c r="H755" s="166" t="str">
        <f>IFERROR($E755/VLOOKUP($F755,'Data Mercado'!$A$7:$I$300,3,FALSE),"")</f>
        <v/>
      </c>
      <c r="I755" s="166" t="str">
        <f>IFERROR($E755/VLOOKUP($F755,'Data Mercado'!$A$7:$I$300,4,FALSE),"")</f>
        <v/>
      </c>
      <c r="J755" s="166" t="str">
        <f>IFERROR($E755/VLOOKUP($F755,'Data Mercado'!$A$7:$I$300,5,FALSE),"")</f>
        <v/>
      </c>
      <c r="K755" s="166" t="str">
        <f>IFERROR($E755/VLOOKUP($F755,'Data Mercado'!$A$7:$I$300,6,FALSE),"")</f>
        <v/>
      </c>
    </row>
    <row r="756" spans="1:11" s="162" customFormat="1" ht="19" customHeight="1">
      <c r="A756" s="163"/>
      <c r="B756" s="165"/>
      <c r="C756" s="143"/>
      <c r="D756" s="143"/>
      <c r="E756" s="196"/>
      <c r="F756" s="159"/>
      <c r="G756" s="166" t="str">
        <f>IFERROR($E756/VLOOKUP($F756,'Data Mercado'!$A$7:$I$300,2,FALSE),"")</f>
        <v/>
      </c>
      <c r="H756" s="166" t="str">
        <f>IFERROR($E756/VLOOKUP($F756,'Data Mercado'!$A$7:$I$300,3,FALSE),"")</f>
        <v/>
      </c>
      <c r="I756" s="166" t="str">
        <f>IFERROR($E756/VLOOKUP($F756,'Data Mercado'!$A$7:$I$300,4,FALSE),"")</f>
        <v/>
      </c>
      <c r="J756" s="166" t="str">
        <f>IFERROR($E756/VLOOKUP($F756,'Data Mercado'!$A$7:$I$300,5,FALSE),"")</f>
        <v/>
      </c>
      <c r="K756" s="166" t="str">
        <f>IFERROR($E756/VLOOKUP($F756,'Data Mercado'!$A$7:$I$300,6,FALSE),"")</f>
        <v/>
      </c>
    </row>
    <row r="757" spans="1:11" s="162" customFormat="1" ht="19" customHeight="1">
      <c r="A757" s="163"/>
      <c r="B757" s="165"/>
      <c r="C757" s="143"/>
      <c r="D757" s="143"/>
      <c r="E757" s="196"/>
      <c r="F757" s="159"/>
      <c r="G757" s="166" t="str">
        <f>IFERROR($E757/VLOOKUP($F757,'Data Mercado'!$A$7:$I$300,2,FALSE),"")</f>
        <v/>
      </c>
      <c r="H757" s="166" t="str">
        <f>IFERROR($E757/VLOOKUP($F757,'Data Mercado'!$A$7:$I$300,3,FALSE),"")</f>
        <v/>
      </c>
      <c r="I757" s="166" t="str">
        <f>IFERROR($E757/VLOOKUP($F757,'Data Mercado'!$A$7:$I$300,4,FALSE),"")</f>
        <v/>
      </c>
      <c r="J757" s="166" t="str">
        <f>IFERROR($E757/VLOOKUP($F757,'Data Mercado'!$A$7:$I$300,5,FALSE),"")</f>
        <v/>
      </c>
      <c r="K757" s="166" t="str">
        <f>IFERROR($E757/VLOOKUP($F757,'Data Mercado'!$A$7:$I$300,6,FALSE),"")</f>
        <v/>
      </c>
    </row>
    <row r="758" spans="1:11" s="162" customFormat="1" ht="19" customHeight="1">
      <c r="A758" s="163"/>
      <c r="B758" s="165"/>
      <c r="C758" s="143"/>
      <c r="D758" s="143"/>
      <c r="E758" s="196"/>
      <c r="F758" s="159"/>
      <c r="G758" s="166" t="str">
        <f>IFERROR($E758/VLOOKUP($F758,'Data Mercado'!$A$7:$I$300,2,FALSE),"")</f>
        <v/>
      </c>
      <c r="H758" s="166" t="str">
        <f>IFERROR($E758/VLOOKUP($F758,'Data Mercado'!$A$7:$I$300,3,FALSE),"")</f>
        <v/>
      </c>
      <c r="I758" s="166" t="str">
        <f>IFERROR($E758/VLOOKUP($F758,'Data Mercado'!$A$7:$I$300,4,FALSE),"")</f>
        <v/>
      </c>
      <c r="J758" s="166" t="str">
        <f>IFERROR($E758/VLOOKUP($F758,'Data Mercado'!$A$7:$I$300,5,FALSE),"")</f>
        <v/>
      </c>
      <c r="K758" s="166" t="str">
        <f>IFERROR($E758/VLOOKUP($F758,'Data Mercado'!$A$7:$I$300,6,FALSE),"")</f>
        <v/>
      </c>
    </row>
    <row r="759" spans="1:11" s="162" customFormat="1" ht="19" customHeight="1">
      <c r="A759" s="163"/>
      <c r="B759" s="165"/>
      <c r="C759" s="143"/>
      <c r="D759" s="143"/>
      <c r="E759" s="196"/>
      <c r="F759" s="159"/>
      <c r="G759" s="166" t="str">
        <f>IFERROR($E759/VLOOKUP($F759,'Data Mercado'!$A$7:$I$300,2,FALSE),"")</f>
        <v/>
      </c>
      <c r="H759" s="166" t="str">
        <f>IFERROR($E759/VLOOKUP($F759,'Data Mercado'!$A$7:$I$300,3,FALSE),"")</f>
        <v/>
      </c>
      <c r="I759" s="166" t="str">
        <f>IFERROR($E759/VLOOKUP($F759,'Data Mercado'!$A$7:$I$300,4,FALSE),"")</f>
        <v/>
      </c>
      <c r="J759" s="166" t="str">
        <f>IFERROR($E759/VLOOKUP($F759,'Data Mercado'!$A$7:$I$300,5,FALSE),"")</f>
        <v/>
      </c>
      <c r="K759" s="166" t="str">
        <f>IFERROR($E759/VLOOKUP($F759,'Data Mercado'!$A$7:$I$300,6,FALSE),"")</f>
        <v/>
      </c>
    </row>
    <row r="760" spans="1:11" s="162" customFormat="1" ht="19" customHeight="1">
      <c r="A760" s="163"/>
      <c r="B760" s="165"/>
      <c r="C760" s="143"/>
      <c r="D760" s="143"/>
      <c r="E760" s="196"/>
      <c r="F760" s="159"/>
      <c r="G760" s="166" t="str">
        <f>IFERROR($E760/VLOOKUP($F760,'Data Mercado'!$A$7:$I$300,2,FALSE),"")</f>
        <v/>
      </c>
      <c r="H760" s="166" t="str">
        <f>IFERROR($E760/VLOOKUP($F760,'Data Mercado'!$A$7:$I$300,3,FALSE),"")</f>
        <v/>
      </c>
      <c r="I760" s="166" t="str">
        <f>IFERROR($E760/VLOOKUP($F760,'Data Mercado'!$A$7:$I$300,4,FALSE),"")</f>
        <v/>
      </c>
      <c r="J760" s="166" t="str">
        <f>IFERROR($E760/VLOOKUP($F760,'Data Mercado'!$A$7:$I$300,5,FALSE),"")</f>
        <v/>
      </c>
      <c r="K760" s="166" t="str">
        <f>IFERROR($E760/VLOOKUP($F760,'Data Mercado'!$A$7:$I$300,6,FALSE),"")</f>
        <v/>
      </c>
    </row>
    <row r="761" spans="1:11" s="162" customFormat="1" ht="19" customHeight="1">
      <c r="A761" s="163"/>
      <c r="B761" s="165"/>
      <c r="C761" s="143"/>
      <c r="D761" s="143"/>
      <c r="E761" s="196"/>
      <c r="F761" s="159"/>
      <c r="G761" s="166" t="str">
        <f>IFERROR($E761/VLOOKUP($F761,'Data Mercado'!$A$7:$I$300,2,FALSE),"")</f>
        <v/>
      </c>
      <c r="H761" s="166" t="str">
        <f>IFERROR($E761/VLOOKUP($F761,'Data Mercado'!$A$7:$I$300,3,FALSE),"")</f>
        <v/>
      </c>
      <c r="I761" s="166" t="str">
        <f>IFERROR($E761/VLOOKUP($F761,'Data Mercado'!$A$7:$I$300,4,FALSE),"")</f>
        <v/>
      </c>
      <c r="J761" s="166" t="str">
        <f>IFERROR($E761/VLOOKUP($F761,'Data Mercado'!$A$7:$I$300,5,FALSE),"")</f>
        <v/>
      </c>
      <c r="K761" s="166" t="str">
        <f>IFERROR($E761/VLOOKUP($F761,'Data Mercado'!$A$7:$I$300,6,FALSE),"")</f>
        <v/>
      </c>
    </row>
    <row r="762" spans="1:11" s="162" customFormat="1" ht="19" customHeight="1">
      <c r="A762" s="163"/>
      <c r="B762" s="165"/>
      <c r="C762" s="143"/>
      <c r="D762" s="143"/>
      <c r="E762" s="196"/>
      <c r="F762" s="159"/>
      <c r="G762" s="166" t="str">
        <f>IFERROR($E762/VLOOKUP($F762,'Data Mercado'!$A$7:$I$300,2,FALSE),"")</f>
        <v/>
      </c>
      <c r="H762" s="166" t="str">
        <f>IFERROR($E762/VLOOKUP($F762,'Data Mercado'!$A$7:$I$300,3,FALSE),"")</f>
        <v/>
      </c>
      <c r="I762" s="166" t="str">
        <f>IFERROR($E762/VLOOKUP($F762,'Data Mercado'!$A$7:$I$300,4,FALSE),"")</f>
        <v/>
      </c>
      <c r="J762" s="166" t="str">
        <f>IFERROR($E762/VLOOKUP($F762,'Data Mercado'!$A$7:$I$300,5,FALSE),"")</f>
        <v/>
      </c>
      <c r="K762" s="166" t="str">
        <f>IFERROR($E762/VLOOKUP($F762,'Data Mercado'!$A$7:$I$300,6,FALSE),"")</f>
        <v/>
      </c>
    </row>
    <row r="763" spans="1:11" s="162" customFormat="1" ht="19" customHeight="1">
      <c r="A763" s="163"/>
      <c r="B763" s="165"/>
      <c r="C763" s="143"/>
      <c r="D763" s="143"/>
      <c r="E763" s="196"/>
      <c r="F763" s="159"/>
      <c r="G763" s="166" t="str">
        <f>IFERROR($E763/VLOOKUP($F763,'Data Mercado'!$A$7:$I$300,2,FALSE),"")</f>
        <v/>
      </c>
      <c r="H763" s="166" t="str">
        <f>IFERROR($E763/VLOOKUP($F763,'Data Mercado'!$A$7:$I$300,3,FALSE),"")</f>
        <v/>
      </c>
      <c r="I763" s="166" t="str">
        <f>IFERROR($E763/VLOOKUP($F763,'Data Mercado'!$A$7:$I$300,4,FALSE),"")</f>
        <v/>
      </c>
      <c r="J763" s="166" t="str">
        <f>IFERROR($E763/VLOOKUP($F763,'Data Mercado'!$A$7:$I$300,5,FALSE),"")</f>
        <v/>
      </c>
      <c r="K763" s="166" t="str">
        <f>IFERROR($E763/VLOOKUP($F763,'Data Mercado'!$A$7:$I$300,6,FALSE),"")</f>
        <v/>
      </c>
    </row>
    <row r="764" spans="1:11" s="162" customFormat="1" ht="19" customHeight="1">
      <c r="A764" s="163"/>
      <c r="B764" s="165"/>
      <c r="C764" s="143"/>
      <c r="D764" s="143"/>
      <c r="E764" s="196"/>
      <c r="F764" s="159"/>
      <c r="G764" s="166" t="str">
        <f>IFERROR($E764/VLOOKUP($F764,'Data Mercado'!$A$7:$I$300,2,FALSE),"")</f>
        <v/>
      </c>
      <c r="H764" s="166" t="str">
        <f>IFERROR($E764/VLOOKUP($F764,'Data Mercado'!$A$7:$I$300,3,FALSE),"")</f>
        <v/>
      </c>
      <c r="I764" s="166" t="str">
        <f>IFERROR($E764/VLOOKUP($F764,'Data Mercado'!$A$7:$I$300,4,FALSE),"")</f>
        <v/>
      </c>
      <c r="J764" s="166" t="str">
        <f>IFERROR($E764/VLOOKUP($F764,'Data Mercado'!$A$7:$I$300,5,FALSE),"")</f>
        <v/>
      </c>
      <c r="K764" s="166" t="str">
        <f>IFERROR($E764/VLOOKUP($F764,'Data Mercado'!$A$7:$I$300,6,FALSE),"")</f>
        <v/>
      </c>
    </row>
    <row r="765" spans="1:11" s="162" customFormat="1" ht="19" customHeight="1">
      <c r="A765" s="163"/>
      <c r="B765" s="165"/>
      <c r="C765" s="143"/>
      <c r="D765" s="143"/>
      <c r="E765" s="196"/>
      <c r="F765" s="159"/>
      <c r="G765" s="166" t="str">
        <f>IFERROR($E765/VLOOKUP($F765,'Data Mercado'!$A$7:$I$300,2,FALSE),"")</f>
        <v/>
      </c>
      <c r="H765" s="166" t="str">
        <f>IFERROR($E765/VLOOKUP($F765,'Data Mercado'!$A$7:$I$300,3,FALSE),"")</f>
        <v/>
      </c>
      <c r="I765" s="166" t="str">
        <f>IFERROR($E765/VLOOKUP($F765,'Data Mercado'!$A$7:$I$300,4,FALSE),"")</f>
        <v/>
      </c>
      <c r="J765" s="166" t="str">
        <f>IFERROR($E765/VLOOKUP($F765,'Data Mercado'!$A$7:$I$300,5,FALSE),"")</f>
        <v/>
      </c>
      <c r="K765" s="166" t="str">
        <f>IFERROR($E765/VLOOKUP($F765,'Data Mercado'!$A$7:$I$300,6,FALSE),"")</f>
        <v/>
      </c>
    </row>
    <row r="766" spans="1:11" s="162" customFormat="1" ht="19" customHeight="1">
      <c r="A766" s="163"/>
      <c r="B766" s="165"/>
      <c r="C766" s="143"/>
      <c r="D766" s="143"/>
      <c r="E766" s="196"/>
      <c r="F766" s="159"/>
      <c r="G766" s="166" t="str">
        <f>IFERROR($E766/VLOOKUP($F766,'Data Mercado'!$A$7:$I$300,2,FALSE),"")</f>
        <v/>
      </c>
      <c r="H766" s="166" t="str">
        <f>IFERROR($E766/VLOOKUP($F766,'Data Mercado'!$A$7:$I$300,3,FALSE),"")</f>
        <v/>
      </c>
      <c r="I766" s="166" t="str">
        <f>IFERROR($E766/VLOOKUP($F766,'Data Mercado'!$A$7:$I$300,4,FALSE),"")</f>
        <v/>
      </c>
      <c r="J766" s="166" t="str">
        <f>IFERROR($E766/VLOOKUP($F766,'Data Mercado'!$A$7:$I$300,5,FALSE),"")</f>
        <v/>
      </c>
      <c r="K766" s="166" t="str">
        <f>IFERROR($E766/VLOOKUP($F766,'Data Mercado'!$A$7:$I$300,6,FALSE),"")</f>
        <v/>
      </c>
    </row>
    <row r="767" spans="1:11" s="162" customFormat="1" ht="19" customHeight="1">
      <c r="A767" s="163"/>
      <c r="B767" s="165"/>
      <c r="C767" s="143"/>
      <c r="D767" s="143"/>
      <c r="E767" s="196"/>
      <c r="F767" s="159"/>
      <c r="G767" s="166" t="str">
        <f>IFERROR($E767/VLOOKUP($F767,'Data Mercado'!$A$7:$I$300,2,FALSE),"")</f>
        <v/>
      </c>
      <c r="H767" s="166" t="str">
        <f>IFERROR($E767/VLOOKUP($F767,'Data Mercado'!$A$7:$I$300,3,FALSE),"")</f>
        <v/>
      </c>
      <c r="I767" s="166" t="str">
        <f>IFERROR($E767/VLOOKUP($F767,'Data Mercado'!$A$7:$I$300,4,FALSE),"")</f>
        <v/>
      </c>
      <c r="J767" s="166" t="str">
        <f>IFERROR($E767/VLOOKUP($F767,'Data Mercado'!$A$7:$I$300,5,FALSE),"")</f>
        <v/>
      </c>
      <c r="K767" s="166" t="str">
        <f>IFERROR($E767/VLOOKUP($F767,'Data Mercado'!$A$7:$I$300,6,FALSE),"")</f>
        <v/>
      </c>
    </row>
    <row r="768" spans="1:11" s="162" customFormat="1" ht="19" customHeight="1">
      <c r="A768" s="163"/>
      <c r="B768" s="165"/>
      <c r="C768" s="143"/>
      <c r="D768" s="143"/>
      <c r="E768" s="196"/>
      <c r="F768" s="159"/>
      <c r="G768" s="166" t="str">
        <f>IFERROR($E768/VLOOKUP($F768,'Data Mercado'!$A$7:$I$300,2,FALSE),"")</f>
        <v/>
      </c>
      <c r="H768" s="166" t="str">
        <f>IFERROR($E768/VLOOKUP($F768,'Data Mercado'!$A$7:$I$300,3,FALSE),"")</f>
        <v/>
      </c>
      <c r="I768" s="166" t="str">
        <f>IFERROR($E768/VLOOKUP($F768,'Data Mercado'!$A$7:$I$300,4,FALSE),"")</f>
        <v/>
      </c>
      <c r="J768" s="166" t="str">
        <f>IFERROR($E768/VLOOKUP($F768,'Data Mercado'!$A$7:$I$300,5,FALSE),"")</f>
        <v/>
      </c>
      <c r="K768" s="166" t="str">
        <f>IFERROR($E768/VLOOKUP($F768,'Data Mercado'!$A$7:$I$300,6,FALSE),"")</f>
        <v/>
      </c>
    </row>
    <row r="769" spans="1:11" s="162" customFormat="1" ht="19" customHeight="1">
      <c r="A769" s="163"/>
      <c r="B769" s="165"/>
      <c r="C769" s="143"/>
      <c r="D769" s="143"/>
      <c r="E769" s="196"/>
      <c r="F769" s="159"/>
      <c r="G769" s="166" t="str">
        <f>IFERROR($E769/VLOOKUP($F769,'Data Mercado'!$A$7:$I$300,2,FALSE),"")</f>
        <v/>
      </c>
      <c r="H769" s="166" t="str">
        <f>IFERROR($E769/VLOOKUP($F769,'Data Mercado'!$A$7:$I$300,3,FALSE),"")</f>
        <v/>
      </c>
      <c r="I769" s="166" t="str">
        <f>IFERROR($E769/VLOOKUP($F769,'Data Mercado'!$A$7:$I$300,4,FALSE),"")</f>
        <v/>
      </c>
      <c r="J769" s="166" t="str">
        <f>IFERROR($E769/VLOOKUP($F769,'Data Mercado'!$A$7:$I$300,5,FALSE),"")</f>
        <v/>
      </c>
      <c r="K769" s="166" t="str">
        <f>IFERROR($E769/VLOOKUP($F769,'Data Mercado'!$A$7:$I$300,6,FALSE),"")</f>
        <v/>
      </c>
    </row>
    <row r="770" spans="1:11" s="162" customFormat="1" ht="19" customHeight="1">
      <c r="A770" s="163"/>
      <c r="B770" s="165"/>
      <c r="C770" s="143"/>
      <c r="D770" s="143"/>
      <c r="E770" s="196"/>
      <c r="F770" s="159"/>
      <c r="G770" s="166" t="str">
        <f>IFERROR($E770/VLOOKUP($F770,'Data Mercado'!$A$7:$I$300,2,FALSE),"")</f>
        <v/>
      </c>
      <c r="H770" s="166" t="str">
        <f>IFERROR($E770/VLOOKUP($F770,'Data Mercado'!$A$7:$I$300,3,FALSE),"")</f>
        <v/>
      </c>
      <c r="I770" s="166" t="str">
        <f>IFERROR($E770/VLOOKUP($F770,'Data Mercado'!$A$7:$I$300,4,FALSE),"")</f>
        <v/>
      </c>
      <c r="J770" s="166" t="str">
        <f>IFERROR($E770/VLOOKUP($F770,'Data Mercado'!$A$7:$I$300,5,FALSE),"")</f>
        <v/>
      </c>
      <c r="K770" s="166" t="str">
        <f>IFERROR($E770/VLOOKUP($F770,'Data Mercado'!$A$7:$I$300,6,FALSE),"")</f>
        <v/>
      </c>
    </row>
    <row r="771" spans="1:11" s="162" customFormat="1" ht="19" customHeight="1">
      <c r="A771" s="163"/>
      <c r="B771" s="165"/>
      <c r="C771" s="143"/>
      <c r="D771" s="143"/>
      <c r="E771" s="196"/>
      <c r="F771" s="159"/>
      <c r="G771" s="166" t="str">
        <f>IFERROR($E771/VLOOKUP($F771,'Data Mercado'!$A$7:$I$300,2,FALSE),"")</f>
        <v/>
      </c>
      <c r="H771" s="166" t="str">
        <f>IFERROR($E771/VLOOKUP($F771,'Data Mercado'!$A$7:$I$300,3,FALSE),"")</f>
        <v/>
      </c>
      <c r="I771" s="166" t="str">
        <f>IFERROR($E771/VLOOKUP($F771,'Data Mercado'!$A$7:$I$300,4,FALSE),"")</f>
        <v/>
      </c>
      <c r="J771" s="166" t="str">
        <f>IFERROR($E771/VLOOKUP($F771,'Data Mercado'!$A$7:$I$300,5,FALSE),"")</f>
        <v/>
      </c>
      <c r="K771" s="166" t="str">
        <f>IFERROR($E771/VLOOKUP($F771,'Data Mercado'!$A$7:$I$300,6,FALSE),"")</f>
        <v/>
      </c>
    </row>
    <row r="772" spans="1:11" s="162" customFormat="1" ht="19" customHeight="1">
      <c r="A772" s="163"/>
      <c r="B772" s="165"/>
      <c r="C772" s="143"/>
      <c r="D772" s="143"/>
      <c r="E772" s="196"/>
      <c r="F772" s="159"/>
      <c r="G772" s="166" t="str">
        <f>IFERROR($E772/VLOOKUP($F772,'Data Mercado'!$A$7:$I$300,2,FALSE),"")</f>
        <v/>
      </c>
      <c r="H772" s="166" t="str">
        <f>IFERROR($E772/VLOOKUP($F772,'Data Mercado'!$A$7:$I$300,3,FALSE),"")</f>
        <v/>
      </c>
      <c r="I772" s="166" t="str">
        <f>IFERROR($E772/VLOOKUP($F772,'Data Mercado'!$A$7:$I$300,4,FALSE),"")</f>
        <v/>
      </c>
      <c r="J772" s="166" t="str">
        <f>IFERROR($E772/VLOOKUP($F772,'Data Mercado'!$A$7:$I$300,5,FALSE),"")</f>
        <v/>
      </c>
      <c r="K772" s="166" t="str">
        <f>IFERROR($E772/VLOOKUP($F772,'Data Mercado'!$A$7:$I$300,6,FALSE),"")</f>
        <v/>
      </c>
    </row>
    <row r="773" spans="1:11" s="162" customFormat="1" ht="19" customHeight="1">
      <c r="A773" s="163"/>
      <c r="B773" s="165"/>
      <c r="C773" s="143"/>
      <c r="D773" s="143"/>
      <c r="E773" s="196"/>
      <c r="F773" s="159"/>
      <c r="G773" s="166" t="str">
        <f>IFERROR($E773/VLOOKUP($F773,'Data Mercado'!$A$7:$I$300,2,FALSE),"")</f>
        <v/>
      </c>
      <c r="H773" s="166" t="str">
        <f>IFERROR($E773/VLOOKUP($F773,'Data Mercado'!$A$7:$I$300,3,FALSE),"")</f>
        <v/>
      </c>
      <c r="I773" s="166" t="str">
        <f>IFERROR($E773/VLOOKUP($F773,'Data Mercado'!$A$7:$I$300,4,FALSE),"")</f>
        <v/>
      </c>
      <c r="J773" s="166" t="str">
        <f>IFERROR($E773/VLOOKUP($F773,'Data Mercado'!$A$7:$I$300,5,FALSE),"")</f>
        <v/>
      </c>
      <c r="K773" s="166" t="str">
        <f>IFERROR($E773/VLOOKUP($F773,'Data Mercado'!$A$7:$I$300,6,FALSE),"")</f>
        <v/>
      </c>
    </row>
    <row r="774" spans="1:11" s="162" customFormat="1" ht="19" customHeight="1">
      <c r="A774" s="163"/>
      <c r="B774" s="165"/>
      <c r="C774" s="143"/>
      <c r="D774" s="143"/>
      <c r="E774" s="196"/>
      <c r="F774" s="159"/>
      <c r="G774" s="166" t="str">
        <f>IFERROR($E774/VLOOKUP($F774,'Data Mercado'!$A$7:$I$300,2,FALSE),"")</f>
        <v/>
      </c>
      <c r="H774" s="166" t="str">
        <f>IFERROR($E774/VLOOKUP($F774,'Data Mercado'!$A$7:$I$300,3,FALSE),"")</f>
        <v/>
      </c>
      <c r="I774" s="166" t="str">
        <f>IFERROR($E774/VLOOKUP($F774,'Data Mercado'!$A$7:$I$300,4,FALSE),"")</f>
        <v/>
      </c>
      <c r="J774" s="166" t="str">
        <f>IFERROR($E774/VLOOKUP($F774,'Data Mercado'!$A$7:$I$300,5,FALSE),"")</f>
        <v/>
      </c>
      <c r="K774" s="166" t="str">
        <f>IFERROR($E774/VLOOKUP($F774,'Data Mercado'!$A$7:$I$300,6,FALSE),"")</f>
        <v/>
      </c>
    </row>
    <row r="775" spans="1:11" s="162" customFormat="1" ht="19" customHeight="1">
      <c r="A775" s="163"/>
      <c r="B775" s="165"/>
      <c r="C775" s="143"/>
      <c r="D775" s="143"/>
      <c r="E775" s="196"/>
      <c r="F775" s="159"/>
      <c r="G775" s="166" t="str">
        <f>IFERROR($E775/VLOOKUP($F775,'Data Mercado'!$A$7:$I$300,2,FALSE),"")</f>
        <v/>
      </c>
      <c r="H775" s="166" t="str">
        <f>IFERROR($E775/VLOOKUP($F775,'Data Mercado'!$A$7:$I$300,3,FALSE),"")</f>
        <v/>
      </c>
      <c r="I775" s="166" t="str">
        <f>IFERROR($E775/VLOOKUP($F775,'Data Mercado'!$A$7:$I$300,4,FALSE),"")</f>
        <v/>
      </c>
      <c r="J775" s="166" t="str">
        <f>IFERROR($E775/VLOOKUP($F775,'Data Mercado'!$A$7:$I$300,5,FALSE),"")</f>
        <v/>
      </c>
      <c r="K775" s="166" t="str">
        <f>IFERROR($E775/VLOOKUP($F775,'Data Mercado'!$A$7:$I$300,6,FALSE),"")</f>
        <v/>
      </c>
    </row>
    <row r="776" spans="1:11" s="162" customFormat="1" ht="19" customHeight="1">
      <c r="A776" s="163"/>
      <c r="B776" s="165"/>
      <c r="C776" s="143"/>
      <c r="D776" s="143"/>
      <c r="E776" s="196"/>
      <c r="F776" s="159"/>
      <c r="G776" s="166" t="str">
        <f>IFERROR($E776/VLOOKUP($F776,'Data Mercado'!$A$7:$I$300,2,FALSE),"")</f>
        <v/>
      </c>
      <c r="H776" s="166" t="str">
        <f>IFERROR($E776/VLOOKUP($F776,'Data Mercado'!$A$7:$I$300,3,FALSE),"")</f>
        <v/>
      </c>
      <c r="I776" s="166" t="str">
        <f>IFERROR($E776/VLOOKUP($F776,'Data Mercado'!$A$7:$I$300,4,FALSE),"")</f>
        <v/>
      </c>
      <c r="J776" s="166" t="str">
        <f>IFERROR($E776/VLOOKUP($F776,'Data Mercado'!$A$7:$I$300,5,FALSE),"")</f>
        <v/>
      </c>
      <c r="K776" s="166" t="str">
        <f>IFERROR($E776/VLOOKUP($F776,'Data Mercado'!$A$7:$I$300,6,FALSE),"")</f>
        <v/>
      </c>
    </row>
    <row r="777" spans="1:11" s="162" customFormat="1" ht="19" customHeight="1">
      <c r="A777" s="163"/>
      <c r="B777" s="165"/>
      <c r="C777" s="143"/>
      <c r="D777" s="143"/>
      <c r="E777" s="196"/>
      <c r="F777" s="159"/>
      <c r="G777" s="166" t="str">
        <f>IFERROR($E777/VLOOKUP($F777,'Data Mercado'!$A$7:$I$300,2,FALSE),"")</f>
        <v/>
      </c>
      <c r="H777" s="166" t="str">
        <f>IFERROR($E777/VLOOKUP($F777,'Data Mercado'!$A$7:$I$300,3,FALSE),"")</f>
        <v/>
      </c>
      <c r="I777" s="166" t="str">
        <f>IFERROR($E777/VLOOKUP($F777,'Data Mercado'!$A$7:$I$300,4,FALSE),"")</f>
        <v/>
      </c>
      <c r="J777" s="166" t="str">
        <f>IFERROR($E777/VLOOKUP($F777,'Data Mercado'!$A$7:$I$300,5,FALSE),"")</f>
        <v/>
      </c>
      <c r="K777" s="166" t="str">
        <f>IFERROR($E777/VLOOKUP($F777,'Data Mercado'!$A$7:$I$300,6,FALSE),"")</f>
        <v/>
      </c>
    </row>
    <row r="778" spans="1:11" s="162" customFormat="1" ht="19" customHeight="1">
      <c r="A778" s="163"/>
      <c r="B778" s="165"/>
      <c r="C778" s="143"/>
      <c r="D778" s="143"/>
      <c r="E778" s="196"/>
      <c r="F778" s="159"/>
      <c r="G778" s="166" t="str">
        <f>IFERROR($E778/VLOOKUP($F778,'Data Mercado'!$A$7:$I$300,2,FALSE),"")</f>
        <v/>
      </c>
      <c r="H778" s="166" t="str">
        <f>IFERROR($E778/VLOOKUP($F778,'Data Mercado'!$A$7:$I$300,3,FALSE),"")</f>
        <v/>
      </c>
      <c r="I778" s="166" t="str">
        <f>IFERROR($E778/VLOOKUP($F778,'Data Mercado'!$A$7:$I$300,4,FALSE),"")</f>
        <v/>
      </c>
      <c r="J778" s="166" t="str">
        <f>IFERROR($E778/VLOOKUP($F778,'Data Mercado'!$A$7:$I$300,5,FALSE),"")</f>
        <v/>
      </c>
      <c r="K778" s="166" t="str">
        <f>IFERROR($E778/VLOOKUP($F778,'Data Mercado'!$A$7:$I$300,6,FALSE),"")</f>
        <v/>
      </c>
    </row>
    <row r="779" spans="1:11" s="162" customFormat="1" ht="19" customHeight="1">
      <c r="A779" s="163"/>
      <c r="B779" s="165"/>
      <c r="C779" s="143"/>
      <c r="D779" s="143"/>
      <c r="E779" s="196"/>
      <c r="F779" s="159"/>
      <c r="G779" s="166" t="str">
        <f>IFERROR($E779/VLOOKUP($F779,'Data Mercado'!$A$7:$I$300,2,FALSE),"")</f>
        <v/>
      </c>
      <c r="H779" s="166" t="str">
        <f>IFERROR($E779/VLOOKUP($F779,'Data Mercado'!$A$7:$I$300,3,FALSE),"")</f>
        <v/>
      </c>
      <c r="I779" s="166" t="str">
        <f>IFERROR($E779/VLOOKUP($F779,'Data Mercado'!$A$7:$I$300,4,FALSE),"")</f>
        <v/>
      </c>
      <c r="J779" s="166" t="str">
        <f>IFERROR($E779/VLOOKUP($F779,'Data Mercado'!$A$7:$I$300,5,FALSE),"")</f>
        <v/>
      </c>
      <c r="K779" s="166" t="str">
        <f>IFERROR($E779/VLOOKUP($F779,'Data Mercado'!$A$7:$I$300,6,FALSE),"")</f>
        <v/>
      </c>
    </row>
    <row r="780" spans="1:11" s="162" customFormat="1" ht="19" customHeight="1">
      <c r="A780" s="163"/>
      <c r="B780" s="165"/>
      <c r="C780" s="143"/>
      <c r="D780" s="143"/>
      <c r="E780" s="196"/>
      <c r="F780" s="159"/>
      <c r="G780" s="166" t="str">
        <f>IFERROR($E780/VLOOKUP($F780,'Data Mercado'!$A$7:$I$300,2,FALSE),"")</f>
        <v/>
      </c>
      <c r="H780" s="166" t="str">
        <f>IFERROR($E780/VLOOKUP($F780,'Data Mercado'!$A$7:$I$300,3,FALSE),"")</f>
        <v/>
      </c>
      <c r="I780" s="166" t="str">
        <f>IFERROR($E780/VLOOKUP($F780,'Data Mercado'!$A$7:$I$300,4,FALSE),"")</f>
        <v/>
      </c>
      <c r="J780" s="166" t="str">
        <f>IFERROR($E780/VLOOKUP($F780,'Data Mercado'!$A$7:$I$300,5,FALSE),"")</f>
        <v/>
      </c>
      <c r="K780" s="166" t="str">
        <f>IFERROR($E780/VLOOKUP($F780,'Data Mercado'!$A$7:$I$300,6,FALSE),"")</f>
        <v/>
      </c>
    </row>
    <row r="781" spans="1:11" s="162" customFormat="1" ht="19" customHeight="1">
      <c r="A781" s="163"/>
      <c r="B781" s="165"/>
      <c r="C781" s="143"/>
      <c r="D781" s="143"/>
      <c r="E781" s="196"/>
      <c r="F781" s="159"/>
      <c r="G781" s="166" t="str">
        <f>IFERROR($E781/VLOOKUP($F781,'Data Mercado'!$A$7:$I$300,2,FALSE),"")</f>
        <v/>
      </c>
      <c r="H781" s="166" t="str">
        <f>IFERROR($E781/VLOOKUP($F781,'Data Mercado'!$A$7:$I$300,3,FALSE),"")</f>
        <v/>
      </c>
      <c r="I781" s="166" t="str">
        <f>IFERROR($E781/VLOOKUP($F781,'Data Mercado'!$A$7:$I$300,4,FALSE),"")</f>
        <v/>
      </c>
      <c r="J781" s="166" t="str">
        <f>IFERROR($E781/VLOOKUP($F781,'Data Mercado'!$A$7:$I$300,5,FALSE),"")</f>
        <v/>
      </c>
      <c r="K781" s="166" t="str">
        <f>IFERROR($E781/VLOOKUP($F781,'Data Mercado'!$A$7:$I$300,6,FALSE),"")</f>
        <v/>
      </c>
    </row>
    <row r="782" spans="1:11" s="162" customFormat="1" ht="19" customHeight="1">
      <c r="A782" s="163"/>
      <c r="B782" s="165"/>
      <c r="C782" s="143"/>
      <c r="D782" s="143"/>
      <c r="E782" s="196"/>
      <c r="F782" s="159"/>
      <c r="G782" s="166" t="str">
        <f>IFERROR($E782/VLOOKUP($F782,'Data Mercado'!$A$7:$I$300,2,FALSE),"")</f>
        <v/>
      </c>
      <c r="H782" s="166" t="str">
        <f>IFERROR($E782/VLOOKUP($F782,'Data Mercado'!$A$7:$I$300,3,FALSE),"")</f>
        <v/>
      </c>
      <c r="I782" s="166" t="str">
        <f>IFERROR($E782/VLOOKUP($F782,'Data Mercado'!$A$7:$I$300,4,FALSE),"")</f>
        <v/>
      </c>
      <c r="J782" s="166" t="str">
        <f>IFERROR($E782/VLOOKUP($F782,'Data Mercado'!$A$7:$I$300,5,FALSE),"")</f>
        <v/>
      </c>
      <c r="K782" s="166" t="str">
        <f>IFERROR($E782/VLOOKUP($F782,'Data Mercado'!$A$7:$I$300,6,FALSE),"")</f>
        <v/>
      </c>
    </row>
    <row r="783" spans="1:11" s="162" customFormat="1" ht="19" customHeight="1">
      <c r="A783" s="163"/>
      <c r="B783" s="165"/>
      <c r="C783" s="143"/>
      <c r="D783" s="143"/>
      <c r="E783" s="196"/>
      <c r="F783" s="159"/>
      <c r="G783" s="166" t="str">
        <f>IFERROR($E783/VLOOKUP($F783,'Data Mercado'!$A$7:$I$300,2,FALSE),"")</f>
        <v/>
      </c>
      <c r="H783" s="166" t="str">
        <f>IFERROR($E783/VLOOKUP($F783,'Data Mercado'!$A$7:$I$300,3,FALSE),"")</f>
        <v/>
      </c>
      <c r="I783" s="166" t="str">
        <f>IFERROR($E783/VLOOKUP($F783,'Data Mercado'!$A$7:$I$300,4,FALSE),"")</f>
        <v/>
      </c>
      <c r="J783" s="166" t="str">
        <f>IFERROR($E783/VLOOKUP($F783,'Data Mercado'!$A$7:$I$300,5,FALSE),"")</f>
        <v/>
      </c>
      <c r="K783" s="166" t="str">
        <f>IFERROR($E783/VLOOKUP($F783,'Data Mercado'!$A$7:$I$300,6,FALSE),"")</f>
        <v/>
      </c>
    </row>
    <row r="784" spans="1:11" s="162" customFormat="1" ht="19" customHeight="1">
      <c r="A784" s="163"/>
      <c r="B784" s="165"/>
      <c r="C784" s="143"/>
      <c r="D784" s="143"/>
      <c r="E784" s="196"/>
      <c r="F784" s="159"/>
      <c r="G784" s="166" t="str">
        <f>IFERROR($E784/VLOOKUP($F784,'Data Mercado'!$A$7:$I$300,2,FALSE),"")</f>
        <v/>
      </c>
      <c r="H784" s="166" t="str">
        <f>IFERROR($E784/VLOOKUP($F784,'Data Mercado'!$A$7:$I$300,3,FALSE),"")</f>
        <v/>
      </c>
      <c r="I784" s="166" t="str">
        <f>IFERROR($E784/VLOOKUP($F784,'Data Mercado'!$A$7:$I$300,4,FALSE),"")</f>
        <v/>
      </c>
      <c r="J784" s="166" t="str">
        <f>IFERROR($E784/VLOOKUP($F784,'Data Mercado'!$A$7:$I$300,5,FALSE),"")</f>
        <v/>
      </c>
      <c r="K784" s="166" t="str">
        <f>IFERROR($E784/VLOOKUP($F784,'Data Mercado'!$A$7:$I$300,6,FALSE),"")</f>
        <v/>
      </c>
    </row>
    <row r="785" spans="1:11" s="162" customFormat="1" ht="19" customHeight="1">
      <c r="A785" s="163"/>
      <c r="B785" s="165"/>
      <c r="C785" s="143"/>
      <c r="D785" s="143"/>
      <c r="E785" s="196"/>
      <c r="F785" s="159"/>
      <c r="G785" s="166" t="str">
        <f>IFERROR($E785/VLOOKUP($F785,'Data Mercado'!$A$7:$I$300,2,FALSE),"")</f>
        <v/>
      </c>
      <c r="H785" s="166" t="str">
        <f>IFERROR($E785/VLOOKUP($F785,'Data Mercado'!$A$7:$I$300,3,FALSE),"")</f>
        <v/>
      </c>
      <c r="I785" s="166" t="str">
        <f>IFERROR($E785/VLOOKUP($F785,'Data Mercado'!$A$7:$I$300,4,FALSE),"")</f>
        <v/>
      </c>
      <c r="J785" s="166" t="str">
        <f>IFERROR($E785/VLOOKUP($F785,'Data Mercado'!$A$7:$I$300,5,FALSE),"")</f>
        <v/>
      </c>
      <c r="K785" s="166" t="str">
        <f>IFERROR($E785/VLOOKUP($F785,'Data Mercado'!$A$7:$I$300,6,FALSE),"")</f>
        <v/>
      </c>
    </row>
    <row r="786" spans="1:11" s="162" customFormat="1" ht="19" customHeight="1">
      <c r="A786" s="163"/>
      <c r="B786" s="165"/>
      <c r="C786" s="143"/>
      <c r="D786" s="143"/>
      <c r="E786" s="196"/>
      <c r="F786" s="159"/>
      <c r="G786" s="166" t="str">
        <f>IFERROR($E786/VLOOKUP($F786,'Data Mercado'!$A$7:$I$300,2,FALSE),"")</f>
        <v/>
      </c>
      <c r="H786" s="166" t="str">
        <f>IFERROR($E786/VLOOKUP($F786,'Data Mercado'!$A$7:$I$300,3,FALSE),"")</f>
        <v/>
      </c>
      <c r="I786" s="166" t="str">
        <f>IFERROR($E786/VLOOKUP($F786,'Data Mercado'!$A$7:$I$300,4,FALSE),"")</f>
        <v/>
      </c>
      <c r="J786" s="166" t="str">
        <f>IFERROR($E786/VLOOKUP($F786,'Data Mercado'!$A$7:$I$300,5,FALSE),"")</f>
        <v/>
      </c>
      <c r="K786" s="166" t="str">
        <f>IFERROR($E786/VLOOKUP($F786,'Data Mercado'!$A$7:$I$300,6,FALSE),"")</f>
        <v/>
      </c>
    </row>
    <row r="787" spans="1:11" s="162" customFormat="1" ht="19" customHeight="1">
      <c r="A787" s="163"/>
      <c r="B787" s="165"/>
      <c r="C787" s="143"/>
      <c r="D787" s="143"/>
      <c r="E787" s="196"/>
      <c r="F787" s="159"/>
      <c r="G787" s="166" t="str">
        <f>IFERROR($E787/VLOOKUP($F787,'Data Mercado'!$A$7:$I$300,2,FALSE),"")</f>
        <v/>
      </c>
      <c r="H787" s="166" t="str">
        <f>IFERROR($E787/VLOOKUP($F787,'Data Mercado'!$A$7:$I$300,3,FALSE),"")</f>
        <v/>
      </c>
      <c r="I787" s="166" t="str">
        <f>IFERROR($E787/VLOOKUP($F787,'Data Mercado'!$A$7:$I$300,4,FALSE),"")</f>
        <v/>
      </c>
      <c r="J787" s="166" t="str">
        <f>IFERROR($E787/VLOOKUP($F787,'Data Mercado'!$A$7:$I$300,5,FALSE),"")</f>
        <v/>
      </c>
      <c r="K787" s="166" t="str">
        <f>IFERROR($E787/VLOOKUP($F787,'Data Mercado'!$A$7:$I$300,6,FALSE),"")</f>
        <v/>
      </c>
    </row>
    <row r="788" spans="1:11" s="162" customFormat="1" ht="19" customHeight="1">
      <c r="A788" s="163"/>
      <c r="B788" s="165"/>
      <c r="C788" s="143"/>
      <c r="D788" s="143"/>
      <c r="E788" s="196"/>
      <c r="F788" s="159"/>
      <c r="G788" s="166" t="str">
        <f>IFERROR($E788/VLOOKUP($F788,'Data Mercado'!$A$7:$I$300,2,FALSE),"")</f>
        <v/>
      </c>
      <c r="H788" s="166" t="str">
        <f>IFERROR($E788/VLOOKUP($F788,'Data Mercado'!$A$7:$I$300,3,FALSE),"")</f>
        <v/>
      </c>
      <c r="I788" s="166" t="str">
        <f>IFERROR($E788/VLOOKUP($F788,'Data Mercado'!$A$7:$I$300,4,FALSE),"")</f>
        <v/>
      </c>
      <c r="J788" s="166" t="str">
        <f>IFERROR($E788/VLOOKUP($F788,'Data Mercado'!$A$7:$I$300,5,FALSE),"")</f>
        <v/>
      </c>
      <c r="K788" s="166" t="str">
        <f>IFERROR($E788/VLOOKUP($F788,'Data Mercado'!$A$7:$I$300,6,FALSE),"")</f>
        <v/>
      </c>
    </row>
    <row r="789" spans="1:11" s="162" customFormat="1" ht="19" customHeight="1">
      <c r="A789" s="163"/>
      <c r="B789" s="165"/>
      <c r="C789" s="143"/>
      <c r="D789" s="143"/>
      <c r="E789" s="196"/>
      <c r="F789" s="159"/>
      <c r="G789" s="166" t="str">
        <f>IFERROR($E789/VLOOKUP($F789,'Data Mercado'!$A$7:$I$300,2,FALSE),"")</f>
        <v/>
      </c>
      <c r="H789" s="166" t="str">
        <f>IFERROR($E789/VLOOKUP($F789,'Data Mercado'!$A$7:$I$300,3,FALSE),"")</f>
        <v/>
      </c>
      <c r="I789" s="166" t="str">
        <f>IFERROR($E789/VLOOKUP($F789,'Data Mercado'!$A$7:$I$300,4,FALSE),"")</f>
        <v/>
      </c>
      <c r="J789" s="166" t="str">
        <f>IFERROR($E789/VLOOKUP($F789,'Data Mercado'!$A$7:$I$300,5,FALSE),"")</f>
        <v/>
      </c>
      <c r="K789" s="166" t="str">
        <f>IFERROR($E789/VLOOKUP($F789,'Data Mercado'!$A$7:$I$300,6,FALSE),"")</f>
        <v/>
      </c>
    </row>
    <row r="790" spans="1:11" s="162" customFormat="1" ht="19" customHeight="1">
      <c r="A790" s="163"/>
      <c r="B790" s="165"/>
      <c r="C790" s="143"/>
      <c r="D790" s="143"/>
      <c r="E790" s="196"/>
      <c r="F790" s="159"/>
      <c r="G790" s="166" t="str">
        <f>IFERROR($E790/VLOOKUP($F790,'Data Mercado'!$A$7:$I$300,2,FALSE),"")</f>
        <v/>
      </c>
      <c r="H790" s="166" t="str">
        <f>IFERROR($E790/VLOOKUP($F790,'Data Mercado'!$A$7:$I$300,3,FALSE),"")</f>
        <v/>
      </c>
      <c r="I790" s="166" t="str">
        <f>IFERROR($E790/VLOOKUP($F790,'Data Mercado'!$A$7:$I$300,4,FALSE),"")</f>
        <v/>
      </c>
      <c r="J790" s="166" t="str">
        <f>IFERROR($E790/VLOOKUP($F790,'Data Mercado'!$A$7:$I$300,5,FALSE),"")</f>
        <v/>
      </c>
      <c r="K790" s="166" t="str">
        <f>IFERROR($E790/VLOOKUP($F790,'Data Mercado'!$A$7:$I$300,6,FALSE),"")</f>
        <v/>
      </c>
    </row>
    <row r="791" spans="1:11" s="162" customFormat="1" ht="19" customHeight="1">
      <c r="A791" s="163"/>
      <c r="B791" s="165"/>
      <c r="C791" s="143"/>
      <c r="D791" s="143"/>
      <c r="E791" s="196"/>
      <c r="F791" s="159"/>
      <c r="G791" s="166" t="str">
        <f>IFERROR($E791/VLOOKUP($F791,'Data Mercado'!$A$7:$I$300,2,FALSE),"")</f>
        <v/>
      </c>
      <c r="H791" s="166" t="str">
        <f>IFERROR($E791/VLOOKUP($F791,'Data Mercado'!$A$7:$I$300,3,FALSE),"")</f>
        <v/>
      </c>
      <c r="I791" s="166" t="str">
        <f>IFERROR($E791/VLOOKUP($F791,'Data Mercado'!$A$7:$I$300,4,FALSE),"")</f>
        <v/>
      </c>
      <c r="J791" s="166" t="str">
        <f>IFERROR($E791/VLOOKUP($F791,'Data Mercado'!$A$7:$I$300,5,FALSE),"")</f>
        <v/>
      </c>
      <c r="K791" s="166" t="str">
        <f>IFERROR($E791/VLOOKUP($F791,'Data Mercado'!$A$7:$I$300,6,FALSE),"")</f>
        <v/>
      </c>
    </row>
    <row r="792" spans="1:11" s="162" customFormat="1" ht="19" customHeight="1">
      <c r="A792" s="163"/>
      <c r="B792" s="165"/>
      <c r="C792" s="143"/>
      <c r="D792" s="143"/>
      <c r="E792" s="196"/>
      <c r="F792" s="159"/>
      <c r="G792" s="166" t="str">
        <f>IFERROR($E792/VLOOKUP($F792,'Data Mercado'!$A$7:$I$300,2,FALSE),"")</f>
        <v/>
      </c>
      <c r="H792" s="166" t="str">
        <f>IFERROR($E792/VLOOKUP($F792,'Data Mercado'!$A$7:$I$300,3,FALSE),"")</f>
        <v/>
      </c>
      <c r="I792" s="166" t="str">
        <f>IFERROR($E792/VLOOKUP($F792,'Data Mercado'!$A$7:$I$300,4,FALSE),"")</f>
        <v/>
      </c>
      <c r="J792" s="166" t="str">
        <f>IFERROR($E792/VLOOKUP($F792,'Data Mercado'!$A$7:$I$300,5,FALSE),"")</f>
        <v/>
      </c>
      <c r="K792" s="166" t="str">
        <f>IFERROR($E792/VLOOKUP($F792,'Data Mercado'!$A$7:$I$300,6,FALSE),"")</f>
        <v/>
      </c>
    </row>
    <row r="793" spans="1:11" s="162" customFormat="1" ht="19" customHeight="1">
      <c r="A793" s="163"/>
      <c r="B793" s="165"/>
      <c r="C793" s="143"/>
      <c r="D793" s="143"/>
      <c r="E793" s="196"/>
      <c r="F793" s="159"/>
      <c r="G793" s="166" t="str">
        <f>IFERROR($E793/VLOOKUP($F793,'Data Mercado'!$A$7:$I$300,2,FALSE),"")</f>
        <v/>
      </c>
      <c r="H793" s="166" t="str">
        <f>IFERROR($E793/VLOOKUP($F793,'Data Mercado'!$A$7:$I$300,3,FALSE),"")</f>
        <v/>
      </c>
      <c r="I793" s="166" t="str">
        <f>IFERROR($E793/VLOOKUP($F793,'Data Mercado'!$A$7:$I$300,4,FALSE),"")</f>
        <v/>
      </c>
      <c r="J793" s="166" t="str">
        <f>IFERROR($E793/VLOOKUP($F793,'Data Mercado'!$A$7:$I$300,5,FALSE),"")</f>
        <v/>
      </c>
      <c r="K793" s="166" t="str">
        <f>IFERROR($E793/VLOOKUP($F793,'Data Mercado'!$A$7:$I$300,6,FALSE),"")</f>
        <v/>
      </c>
    </row>
    <row r="794" spans="1:11" s="162" customFormat="1" ht="19" customHeight="1">
      <c r="A794" s="163"/>
      <c r="B794" s="165"/>
      <c r="C794" s="143"/>
      <c r="D794" s="143"/>
      <c r="E794" s="196"/>
      <c r="F794" s="159"/>
      <c r="G794" s="166" t="str">
        <f>IFERROR($E794/VLOOKUP($F794,'Data Mercado'!$A$7:$I$300,2,FALSE),"")</f>
        <v/>
      </c>
      <c r="H794" s="166" t="str">
        <f>IFERROR($E794/VLOOKUP($F794,'Data Mercado'!$A$7:$I$300,3,FALSE),"")</f>
        <v/>
      </c>
      <c r="I794" s="166" t="str">
        <f>IFERROR($E794/VLOOKUP($F794,'Data Mercado'!$A$7:$I$300,4,FALSE),"")</f>
        <v/>
      </c>
      <c r="J794" s="166" t="str">
        <f>IFERROR($E794/VLOOKUP($F794,'Data Mercado'!$A$7:$I$300,5,FALSE),"")</f>
        <v/>
      </c>
      <c r="K794" s="166" t="str">
        <f>IFERROR($E794/VLOOKUP($F794,'Data Mercado'!$A$7:$I$300,6,FALSE),"")</f>
        <v/>
      </c>
    </row>
    <row r="795" spans="1:11" s="162" customFormat="1" ht="19" customHeight="1">
      <c r="A795" s="163"/>
      <c r="B795" s="165"/>
      <c r="C795" s="143"/>
      <c r="D795" s="143"/>
      <c r="E795" s="196"/>
      <c r="F795" s="159"/>
      <c r="G795" s="166" t="str">
        <f>IFERROR($E795/VLOOKUP($F795,'Data Mercado'!$A$7:$I$300,2,FALSE),"")</f>
        <v/>
      </c>
      <c r="H795" s="166" t="str">
        <f>IFERROR($E795/VLOOKUP($F795,'Data Mercado'!$A$7:$I$300,3,FALSE),"")</f>
        <v/>
      </c>
      <c r="I795" s="166" t="str">
        <f>IFERROR($E795/VLOOKUP($F795,'Data Mercado'!$A$7:$I$300,4,FALSE),"")</f>
        <v/>
      </c>
      <c r="J795" s="166" t="str">
        <f>IFERROR($E795/VLOOKUP($F795,'Data Mercado'!$A$7:$I$300,5,FALSE),"")</f>
        <v/>
      </c>
      <c r="K795" s="166" t="str">
        <f>IFERROR($E795/VLOOKUP($F795,'Data Mercado'!$A$7:$I$300,6,FALSE),"")</f>
        <v/>
      </c>
    </row>
    <row r="796" spans="1:11" s="162" customFormat="1" ht="19" customHeight="1">
      <c r="A796" s="163"/>
      <c r="B796" s="165"/>
      <c r="C796" s="143"/>
      <c r="D796" s="143"/>
      <c r="E796" s="196"/>
      <c r="F796" s="159"/>
      <c r="G796" s="166" t="str">
        <f>IFERROR($E796/VLOOKUP($F796,'Data Mercado'!$A$7:$I$300,2,FALSE),"")</f>
        <v/>
      </c>
      <c r="H796" s="166" t="str">
        <f>IFERROR($E796/VLOOKUP($F796,'Data Mercado'!$A$7:$I$300,3,FALSE),"")</f>
        <v/>
      </c>
      <c r="I796" s="166" t="str">
        <f>IFERROR($E796/VLOOKUP($F796,'Data Mercado'!$A$7:$I$300,4,FALSE),"")</f>
        <v/>
      </c>
      <c r="J796" s="166" t="str">
        <f>IFERROR($E796/VLOOKUP($F796,'Data Mercado'!$A$7:$I$300,5,FALSE),"")</f>
        <v/>
      </c>
      <c r="K796" s="166" t="str">
        <f>IFERROR($E796/VLOOKUP($F796,'Data Mercado'!$A$7:$I$300,6,FALSE),"")</f>
        <v/>
      </c>
    </row>
    <row r="797" spans="1:11" s="162" customFormat="1" ht="19" customHeight="1">
      <c r="A797" s="163"/>
      <c r="B797" s="165"/>
      <c r="C797" s="143"/>
      <c r="D797" s="143"/>
      <c r="E797" s="196"/>
      <c r="F797" s="159"/>
      <c r="G797" s="166" t="str">
        <f>IFERROR($E797/VLOOKUP($F797,'Data Mercado'!$A$7:$I$300,2,FALSE),"")</f>
        <v/>
      </c>
      <c r="H797" s="166" t="str">
        <f>IFERROR($E797/VLOOKUP($F797,'Data Mercado'!$A$7:$I$300,3,FALSE),"")</f>
        <v/>
      </c>
      <c r="I797" s="166" t="str">
        <f>IFERROR($E797/VLOOKUP($F797,'Data Mercado'!$A$7:$I$300,4,FALSE),"")</f>
        <v/>
      </c>
      <c r="J797" s="166" t="str">
        <f>IFERROR($E797/VLOOKUP($F797,'Data Mercado'!$A$7:$I$300,5,FALSE),"")</f>
        <v/>
      </c>
      <c r="K797" s="166" t="str">
        <f>IFERROR($E797/VLOOKUP($F797,'Data Mercado'!$A$7:$I$300,6,FALSE),"")</f>
        <v/>
      </c>
    </row>
    <row r="798" spans="1:11" s="162" customFormat="1" ht="19" customHeight="1">
      <c r="A798" s="163"/>
      <c r="B798" s="165"/>
      <c r="C798" s="143"/>
      <c r="D798" s="143"/>
      <c r="E798" s="196"/>
      <c r="F798" s="159"/>
      <c r="G798" s="166" t="str">
        <f>IFERROR($E798/VLOOKUP($F798,'Data Mercado'!$A$7:$I$300,2,FALSE),"")</f>
        <v/>
      </c>
      <c r="H798" s="166" t="str">
        <f>IFERROR($E798/VLOOKUP($F798,'Data Mercado'!$A$7:$I$300,3,FALSE),"")</f>
        <v/>
      </c>
      <c r="I798" s="166" t="str">
        <f>IFERROR($E798/VLOOKUP($F798,'Data Mercado'!$A$7:$I$300,4,FALSE),"")</f>
        <v/>
      </c>
      <c r="J798" s="166" t="str">
        <f>IFERROR($E798/VLOOKUP($F798,'Data Mercado'!$A$7:$I$300,5,FALSE),"")</f>
        <v/>
      </c>
      <c r="K798" s="166" t="str">
        <f>IFERROR($E798/VLOOKUP($F798,'Data Mercado'!$A$7:$I$300,6,FALSE),"")</f>
        <v/>
      </c>
    </row>
    <row r="799" spans="1:11" s="162" customFormat="1" ht="19" customHeight="1">
      <c r="A799" s="163"/>
      <c r="B799" s="165"/>
      <c r="C799" s="143"/>
      <c r="D799" s="143"/>
      <c r="E799" s="196"/>
      <c r="F799" s="159"/>
      <c r="G799" s="166" t="str">
        <f>IFERROR($E799/VLOOKUP($F799,'Data Mercado'!$A$7:$I$300,2,FALSE),"")</f>
        <v/>
      </c>
      <c r="H799" s="166" t="str">
        <f>IFERROR($E799/VLOOKUP($F799,'Data Mercado'!$A$7:$I$300,3,FALSE),"")</f>
        <v/>
      </c>
      <c r="I799" s="166" t="str">
        <f>IFERROR($E799/VLOOKUP($F799,'Data Mercado'!$A$7:$I$300,4,FALSE),"")</f>
        <v/>
      </c>
      <c r="J799" s="166" t="str">
        <f>IFERROR($E799/VLOOKUP($F799,'Data Mercado'!$A$7:$I$300,5,FALSE),"")</f>
        <v/>
      </c>
      <c r="K799" s="166" t="str">
        <f>IFERROR($E799/VLOOKUP($F799,'Data Mercado'!$A$7:$I$300,6,FALSE),"")</f>
        <v/>
      </c>
    </row>
    <row r="800" spans="1:11" s="162" customFormat="1" ht="19" customHeight="1">
      <c r="A800" s="163"/>
      <c r="B800" s="165"/>
      <c r="C800" s="143"/>
      <c r="D800" s="143"/>
      <c r="E800" s="196"/>
      <c r="F800" s="159"/>
      <c r="G800" s="166" t="str">
        <f>IFERROR($E800/VLOOKUP($F800,'Data Mercado'!$A$7:$I$300,2,FALSE),"")</f>
        <v/>
      </c>
      <c r="H800" s="166" t="str">
        <f>IFERROR($E800/VLOOKUP($F800,'Data Mercado'!$A$7:$I$300,3,FALSE),"")</f>
        <v/>
      </c>
      <c r="I800" s="166" t="str">
        <f>IFERROR($E800/VLOOKUP($F800,'Data Mercado'!$A$7:$I$300,4,FALSE),"")</f>
        <v/>
      </c>
      <c r="J800" s="166" t="str">
        <f>IFERROR($E800/VLOOKUP($F800,'Data Mercado'!$A$7:$I$300,5,FALSE),"")</f>
        <v/>
      </c>
      <c r="K800" s="166" t="str">
        <f>IFERROR($E800/VLOOKUP($F800,'Data Mercado'!$A$7:$I$300,6,FALSE),"")</f>
        <v/>
      </c>
    </row>
    <row r="801" spans="1:11" s="162" customFormat="1" ht="19" customHeight="1">
      <c r="A801" s="163"/>
      <c r="B801" s="165"/>
      <c r="C801" s="143"/>
      <c r="D801" s="143"/>
      <c r="E801" s="196"/>
      <c r="F801" s="159"/>
      <c r="G801" s="166" t="str">
        <f>IFERROR($E801/VLOOKUP($F801,'Data Mercado'!$A$7:$I$300,2,FALSE),"")</f>
        <v/>
      </c>
      <c r="H801" s="166" t="str">
        <f>IFERROR($E801/VLOOKUP($F801,'Data Mercado'!$A$7:$I$300,3,FALSE),"")</f>
        <v/>
      </c>
      <c r="I801" s="166" t="str">
        <f>IFERROR($E801/VLOOKUP($F801,'Data Mercado'!$A$7:$I$300,4,FALSE),"")</f>
        <v/>
      </c>
      <c r="J801" s="166" t="str">
        <f>IFERROR($E801/VLOOKUP($F801,'Data Mercado'!$A$7:$I$300,5,FALSE),"")</f>
        <v/>
      </c>
      <c r="K801" s="166" t="str">
        <f>IFERROR($E801/VLOOKUP($F801,'Data Mercado'!$A$7:$I$300,6,FALSE),"")</f>
        <v/>
      </c>
    </row>
    <row r="802" spans="1:11" s="162" customFormat="1" ht="19" customHeight="1">
      <c r="A802" s="163"/>
      <c r="B802" s="165"/>
      <c r="C802" s="143"/>
      <c r="D802" s="143"/>
      <c r="E802" s="196"/>
      <c r="F802" s="159"/>
      <c r="G802" s="166" t="str">
        <f>IFERROR($E802/VLOOKUP($F802,'Data Mercado'!$A$7:$I$300,2,FALSE),"")</f>
        <v/>
      </c>
      <c r="H802" s="166" t="str">
        <f>IFERROR($E802/VLOOKUP($F802,'Data Mercado'!$A$7:$I$300,3,FALSE),"")</f>
        <v/>
      </c>
      <c r="I802" s="166" t="str">
        <f>IFERROR($E802/VLOOKUP($F802,'Data Mercado'!$A$7:$I$300,4,FALSE),"")</f>
        <v/>
      </c>
      <c r="J802" s="166" t="str">
        <f>IFERROR($E802/VLOOKUP($F802,'Data Mercado'!$A$7:$I$300,5,FALSE),"")</f>
        <v/>
      </c>
      <c r="K802" s="166" t="str">
        <f>IFERROR($E802/VLOOKUP($F802,'Data Mercado'!$A$7:$I$300,6,FALSE),"")</f>
        <v/>
      </c>
    </row>
    <row r="803" spans="1:11" s="162" customFormat="1" ht="19" customHeight="1">
      <c r="A803" s="163"/>
      <c r="B803" s="165"/>
      <c r="C803" s="143"/>
      <c r="D803" s="143"/>
      <c r="E803" s="196"/>
      <c r="F803" s="159"/>
      <c r="G803" s="166" t="str">
        <f>IFERROR($E803/VLOOKUP($F803,'Data Mercado'!$A$7:$I$300,2,FALSE),"")</f>
        <v/>
      </c>
      <c r="H803" s="166" t="str">
        <f>IFERROR($E803/VLOOKUP($F803,'Data Mercado'!$A$7:$I$300,3,FALSE),"")</f>
        <v/>
      </c>
      <c r="I803" s="166" t="str">
        <f>IFERROR($E803/VLOOKUP($F803,'Data Mercado'!$A$7:$I$300,4,FALSE),"")</f>
        <v/>
      </c>
      <c r="J803" s="166" t="str">
        <f>IFERROR($E803/VLOOKUP($F803,'Data Mercado'!$A$7:$I$300,5,FALSE),"")</f>
        <v/>
      </c>
      <c r="K803" s="166" t="str">
        <f>IFERROR($E803/VLOOKUP($F803,'Data Mercado'!$A$7:$I$300,6,FALSE),"")</f>
        <v/>
      </c>
    </row>
    <row r="804" spans="1:11" s="162" customFormat="1" ht="19" customHeight="1">
      <c r="A804" s="163"/>
      <c r="B804" s="165"/>
      <c r="C804" s="143"/>
      <c r="D804" s="143"/>
      <c r="E804" s="196"/>
      <c r="F804" s="159"/>
      <c r="G804" s="166" t="str">
        <f>IFERROR($E804/VLOOKUP($F804,'Data Mercado'!$A$7:$I$300,2,FALSE),"")</f>
        <v/>
      </c>
      <c r="H804" s="166" t="str">
        <f>IFERROR($E804/VLOOKUP($F804,'Data Mercado'!$A$7:$I$300,3,FALSE),"")</f>
        <v/>
      </c>
      <c r="I804" s="166" t="str">
        <f>IFERROR($E804/VLOOKUP($F804,'Data Mercado'!$A$7:$I$300,4,FALSE),"")</f>
        <v/>
      </c>
      <c r="J804" s="166" t="str">
        <f>IFERROR($E804/VLOOKUP($F804,'Data Mercado'!$A$7:$I$300,5,FALSE),"")</f>
        <v/>
      </c>
      <c r="K804" s="166" t="str">
        <f>IFERROR($E804/VLOOKUP($F804,'Data Mercado'!$A$7:$I$300,6,FALSE),"")</f>
        <v/>
      </c>
    </row>
    <row r="805" spans="1:11" s="162" customFormat="1" ht="19" customHeight="1">
      <c r="A805" s="163"/>
      <c r="B805" s="165"/>
      <c r="C805" s="143"/>
      <c r="D805" s="143"/>
      <c r="E805" s="196"/>
      <c r="F805" s="159"/>
      <c r="G805" s="166" t="str">
        <f>IFERROR($E805/VLOOKUP($F805,'Data Mercado'!$A$7:$I$300,2,FALSE),"")</f>
        <v/>
      </c>
      <c r="H805" s="166" t="str">
        <f>IFERROR($E805/VLOOKUP($F805,'Data Mercado'!$A$7:$I$300,3,FALSE),"")</f>
        <v/>
      </c>
      <c r="I805" s="166" t="str">
        <f>IFERROR($E805/VLOOKUP($F805,'Data Mercado'!$A$7:$I$300,4,FALSE),"")</f>
        <v/>
      </c>
      <c r="J805" s="166" t="str">
        <f>IFERROR($E805/VLOOKUP($F805,'Data Mercado'!$A$7:$I$300,5,FALSE),"")</f>
        <v/>
      </c>
      <c r="K805" s="166" t="str">
        <f>IFERROR($E805/VLOOKUP($F805,'Data Mercado'!$A$7:$I$300,6,FALSE),"")</f>
        <v/>
      </c>
    </row>
    <row r="806" spans="1:11" s="162" customFormat="1" ht="19" customHeight="1">
      <c r="A806" s="163"/>
      <c r="B806" s="165"/>
      <c r="C806" s="143"/>
      <c r="D806" s="143"/>
      <c r="E806" s="196"/>
      <c r="F806" s="159"/>
      <c r="G806" s="166" t="str">
        <f>IFERROR($E806/VLOOKUP($F806,'Data Mercado'!$A$7:$I$300,2,FALSE),"")</f>
        <v/>
      </c>
      <c r="H806" s="166" t="str">
        <f>IFERROR($E806/VLOOKUP($F806,'Data Mercado'!$A$7:$I$300,3,FALSE),"")</f>
        <v/>
      </c>
      <c r="I806" s="166" t="str">
        <f>IFERROR($E806/VLOOKUP($F806,'Data Mercado'!$A$7:$I$300,4,FALSE),"")</f>
        <v/>
      </c>
      <c r="J806" s="166" t="str">
        <f>IFERROR($E806/VLOOKUP($F806,'Data Mercado'!$A$7:$I$300,5,FALSE),"")</f>
        <v/>
      </c>
      <c r="K806" s="166" t="str">
        <f>IFERROR($E806/VLOOKUP($F806,'Data Mercado'!$A$7:$I$300,6,FALSE),"")</f>
        <v/>
      </c>
    </row>
    <row r="807" spans="1:11" s="162" customFormat="1" ht="19" customHeight="1">
      <c r="A807" s="163"/>
      <c r="B807" s="165"/>
      <c r="C807" s="143"/>
      <c r="D807" s="143"/>
      <c r="E807" s="196"/>
      <c r="F807" s="159"/>
      <c r="G807" s="166" t="str">
        <f>IFERROR($E807/VLOOKUP($F807,'Data Mercado'!$A$7:$I$300,2,FALSE),"")</f>
        <v/>
      </c>
      <c r="H807" s="166" t="str">
        <f>IFERROR($E807/VLOOKUP($F807,'Data Mercado'!$A$7:$I$300,3,FALSE),"")</f>
        <v/>
      </c>
      <c r="I807" s="166" t="str">
        <f>IFERROR($E807/VLOOKUP($F807,'Data Mercado'!$A$7:$I$300,4,FALSE),"")</f>
        <v/>
      </c>
      <c r="J807" s="166" t="str">
        <f>IFERROR($E807/VLOOKUP($F807,'Data Mercado'!$A$7:$I$300,5,FALSE),"")</f>
        <v/>
      </c>
      <c r="K807" s="166" t="str">
        <f>IFERROR($E807/VLOOKUP($F807,'Data Mercado'!$A$7:$I$300,6,FALSE),"")</f>
        <v/>
      </c>
    </row>
    <row r="808" spans="1:11" s="162" customFormat="1" ht="19" customHeight="1">
      <c r="A808" s="163"/>
      <c r="B808" s="165"/>
      <c r="C808" s="143"/>
      <c r="D808" s="143"/>
      <c r="E808" s="196"/>
      <c r="F808" s="159"/>
      <c r="G808" s="166" t="str">
        <f>IFERROR($E808/VLOOKUP($F808,'Data Mercado'!$A$7:$I$300,2,FALSE),"")</f>
        <v/>
      </c>
      <c r="H808" s="166" t="str">
        <f>IFERROR($E808/VLOOKUP($F808,'Data Mercado'!$A$7:$I$300,3,FALSE),"")</f>
        <v/>
      </c>
      <c r="I808" s="166" t="str">
        <f>IFERROR($E808/VLOOKUP($F808,'Data Mercado'!$A$7:$I$300,4,FALSE),"")</f>
        <v/>
      </c>
      <c r="J808" s="166" t="str">
        <f>IFERROR($E808/VLOOKUP($F808,'Data Mercado'!$A$7:$I$300,5,FALSE),"")</f>
        <v/>
      </c>
      <c r="K808" s="166" t="str">
        <f>IFERROR($E808/VLOOKUP($F808,'Data Mercado'!$A$7:$I$300,6,FALSE),"")</f>
        <v/>
      </c>
    </row>
    <row r="809" spans="1:11" s="162" customFormat="1" ht="19" customHeight="1">
      <c r="A809" s="163"/>
      <c r="B809" s="165"/>
      <c r="C809" s="143"/>
      <c r="D809" s="143"/>
      <c r="E809" s="196"/>
      <c r="F809" s="159"/>
      <c r="G809" s="166" t="str">
        <f>IFERROR($E809/VLOOKUP($F809,'Data Mercado'!$A$7:$I$300,2,FALSE),"")</f>
        <v/>
      </c>
      <c r="H809" s="166" t="str">
        <f>IFERROR($E809/VLOOKUP($F809,'Data Mercado'!$A$7:$I$300,3,FALSE),"")</f>
        <v/>
      </c>
      <c r="I809" s="166" t="str">
        <f>IFERROR($E809/VLOOKUP($F809,'Data Mercado'!$A$7:$I$300,4,FALSE),"")</f>
        <v/>
      </c>
      <c r="J809" s="166" t="str">
        <f>IFERROR($E809/VLOOKUP($F809,'Data Mercado'!$A$7:$I$300,5,FALSE),"")</f>
        <v/>
      </c>
      <c r="K809" s="166" t="str">
        <f>IFERROR($E809/VLOOKUP($F809,'Data Mercado'!$A$7:$I$300,6,FALSE),"")</f>
        <v/>
      </c>
    </row>
    <row r="810" spans="1:11" s="162" customFormat="1" ht="19" customHeight="1">
      <c r="A810" s="163"/>
      <c r="B810" s="165"/>
      <c r="C810" s="143"/>
      <c r="D810" s="143"/>
      <c r="E810" s="196"/>
      <c r="F810" s="159"/>
      <c r="G810" s="166" t="str">
        <f>IFERROR($E810/VLOOKUP($F810,'Data Mercado'!$A$7:$I$300,2,FALSE),"")</f>
        <v/>
      </c>
      <c r="H810" s="166" t="str">
        <f>IFERROR($E810/VLOOKUP($F810,'Data Mercado'!$A$7:$I$300,3,FALSE),"")</f>
        <v/>
      </c>
      <c r="I810" s="166" t="str">
        <f>IFERROR($E810/VLOOKUP($F810,'Data Mercado'!$A$7:$I$300,4,FALSE),"")</f>
        <v/>
      </c>
      <c r="J810" s="166" t="str">
        <f>IFERROR($E810/VLOOKUP($F810,'Data Mercado'!$A$7:$I$300,5,FALSE),"")</f>
        <v/>
      </c>
      <c r="K810" s="166" t="str">
        <f>IFERROR($E810/VLOOKUP($F810,'Data Mercado'!$A$7:$I$300,6,FALSE),"")</f>
        <v/>
      </c>
    </row>
    <row r="811" spans="1:11" s="162" customFormat="1" ht="19" customHeight="1">
      <c r="A811" s="163"/>
      <c r="B811" s="165"/>
      <c r="C811" s="143"/>
      <c r="D811" s="143"/>
      <c r="E811" s="196"/>
      <c r="F811" s="159"/>
      <c r="G811" s="166" t="str">
        <f>IFERROR($E811/VLOOKUP($F811,'Data Mercado'!$A$7:$I$300,2,FALSE),"")</f>
        <v/>
      </c>
      <c r="H811" s="166" t="str">
        <f>IFERROR($E811/VLOOKUP($F811,'Data Mercado'!$A$7:$I$300,3,FALSE),"")</f>
        <v/>
      </c>
      <c r="I811" s="166" t="str">
        <f>IFERROR($E811/VLOOKUP($F811,'Data Mercado'!$A$7:$I$300,4,FALSE),"")</f>
        <v/>
      </c>
      <c r="J811" s="166" t="str">
        <f>IFERROR($E811/VLOOKUP($F811,'Data Mercado'!$A$7:$I$300,5,FALSE),"")</f>
        <v/>
      </c>
      <c r="K811" s="166" t="str">
        <f>IFERROR($E811/VLOOKUP($F811,'Data Mercado'!$A$7:$I$300,6,FALSE),"")</f>
        <v/>
      </c>
    </row>
    <row r="812" spans="1:11" s="162" customFormat="1" ht="19" customHeight="1">
      <c r="A812" s="163"/>
      <c r="B812" s="165"/>
      <c r="C812" s="143"/>
      <c r="D812" s="143"/>
      <c r="E812" s="196"/>
      <c r="F812" s="159"/>
      <c r="G812" s="166" t="str">
        <f>IFERROR($E812/VLOOKUP($F812,'Data Mercado'!$A$7:$I$300,2,FALSE),"")</f>
        <v/>
      </c>
      <c r="H812" s="166" t="str">
        <f>IFERROR($E812/VLOOKUP($F812,'Data Mercado'!$A$7:$I$300,3,FALSE),"")</f>
        <v/>
      </c>
      <c r="I812" s="166" t="str">
        <f>IFERROR($E812/VLOOKUP($F812,'Data Mercado'!$A$7:$I$300,4,FALSE),"")</f>
        <v/>
      </c>
      <c r="J812" s="166" t="str">
        <f>IFERROR($E812/VLOOKUP($F812,'Data Mercado'!$A$7:$I$300,5,FALSE),"")</f>
        <v/>
      </c>
      <c r="K812" s="166" t="str">
        <f>IFERROR($E812/VLOOKUP($F812,'Data Mercado'!$A$7:$I$300,6,FALSE),"")</f>
        <v/>
      </c>
    </row>
    <row r="813" spans="1:11" s="162" customFormat="1" ht="19" customHeight="1">
      <c r="A813" s="163"/>
      <c r="B813" s="165"/>
      <c r="C813" s="143"/>
      <c r="D813" s="143"/>
      <c r="E813" s="196"/>
      <c r="F813" s="159"/>
      <c r="G813" s="166" t="str">
        <f>IFERROR($E813/VLOOKUP($F813,'Data Mercado'!$A$7:$I$300,2,FALSE),"")</f>
        <v/>
      </c>
      <c r="H813" s="166" t="str">
        <f>IFERROR($E813/VLOOKUP($F813,'Data Mercado'!$A$7:$I$300,3,FALSE),"")</f>
        <v/>
      </c>
      <c r="I813" s="166" t="str">
        <f>IFERROR($E813/VLOOKUP($F813,'Data Mercado'!$A$7:$I$300,4,FALSE),"")</f>
        <v/>
      </c>
      <c r="J813" s="166" t="str">
        <f>IFERROR($E813/VLOOKUP($F813,'Data Mercado'!$A$7:$I$300,5,FALSE),"")</f>
        <v/>
      </c>
      <c r="K813" s="166" t="str">
        <f>IFERROR($E813/VLOOKUP($F813,'Data Mercado'!$A$7:$I$300,6,FALSE),"")</f>
        <v/>
      </c>
    </row>
    <row r="814" spans="1:11" s="162" customFormat="1" ht="19" customHeight="1">
      <c r="A814" s="163"/>
      <c r="B814" s="165"/>
      <c r="C814" s="143"/>
      <c r="D814" s="143"/>
      <c r="E814" s="196"/>
      <c r="F814" s="159"/>
      <c r="G814" s="166" t="str">
        <f>IFERROR($E814/VLOOKUP($F814,'Data Mercado'!$A$7:$I$300,2,FALSE),"")</f>
        <v/>
      </c>
      <c r="H814" s="166" t="str">
        <f>IFERROR($E814/VLOOKUP($F814,'Data Mercado'!$A$7:$I$300,3,FALSE),"")</f>
        <v/>
      </c>
      <c r="I814" s="166" t="str">
        <f>IFERROR($E814/VLOOKUP($F814,'Data Mercado'!$A$7:$I$300,4,FALSE),"")</f>
        <v/>
      </c>
      <c r="J814" s="166" t="str">
        <f>IFERROR($E814/VLOOKUP($F814,'Data Mercado'!$A$7:$I$300,5,FALSE),"")</f>
        <v/>
      </c>
      <c r="K814" s="166" t="str">
        <f>IFERROR($E814/VLOOKUP($F814,'Data Mercado'!$A$7:$I$300,6,FALSE),"")</f>
        <v/>
      </c>
    </row>
    <row r="815" spans="1:11" s="162" customFormat="1" ht="19" customHeight="1">
      <c r="A815" s="163"/>
      <c r="B815" s="165"/>
      <c r="C815" s="143"/>
      <c r="D815" s="143"/>
      <c r="E815" s="196"/>
      <c r="F815" s="159"/>
      <c r="G815" s="166" t="str">
        <f>IFERROR($E815/VLOOKUP($F815,'Data Mercado'!$A$7:$I$300,2,FALSE),"")</f>
        <v/>
      </c>
      <c r="H815" s="166" t="str">
        <f>IFERROR($E815/VLOOKUP($F815,'Data Mercado'!$A$7:$I$300,3,FALSE),"")</f>
        <v/>
      </c>
      <c r="I815" s="166" t="str">
        <f>IFERROR($E815/VLOOKUP($F815,'Data Mercado'!$A$7:$I$300,4,FALSE),"")</f>
        <v/>
      </c>
      <c r="J815" s="166" t="str">
        <f>IFERROR($E815/VLOOKUP($F815,'Data Mercado'!$A$7:$I$300,5,FALSE),"")</f>
        <v/>
      </c>
      <c r="K815" s="166" t="str">
        <f>IFERROR($E815/VLOOKUP($F815,'Data Mercado'!$A$7:$I$300,6,FALSE),"")</f>
        <v/>
      </c>
    </row>
    <row r="816" spans="1:11" s="162" customFormat="1" ht="19" customHeight="1">
      <c r="A816" s="163"/>
      <c r="B816" s="165"/>
      <c r="C816" s="143"/>
      <c r="D816" s="143"/>
      <c r="E816" s="196"/>
      <c r="F816" s="159"/>
      <c r="G816" s="166" t="str">
        <f>IFERROR($E816/VLOOKUP($F816,'Data Mercado'!$A$7:$I$300,2,FALSE),"")</f>
        <v/>
      </c>
      <c r="H816" s="166" t="str">
        <f>IFERROR($E816/VLOOKUP($F816,'Data Mercado'!$A$7:$I$300,3,FALSE),"")</f>
        <v/>
      </c>
      <c r="I816" s="166" t="str">
        <f>IFERROR($E816/VLOOKUP($F816,'Data Mercado'!$A$7:$I$300,4,FALSE),"")</f>
        <v/>
      </c>
      <c r="J816" s="166" t="str">
        <f>IFERROR($E816/VLOOKUP($F816,'Data Mercado'!$A$7:$I$300,5,FALSE),"")</f>
        <v/>
      </c>
      <c r="K816" s="166" t="str">
        <f>IFERROR($E816/VLOOKUP($F816,'Data Mercado'!$A$7:$I$300,6,FALSE),"")</f>
        <v/>
      </c>
    </row>
    <row r="817" spans="1:11" s="162" customFormat="1" ht="19" customHeight="1">
      <c r="A817" s="163"/>
      <c r="B817" s="165"/>
      <c r="C817" s="143"/>
      <c r="D817" s="143"/>
      <c r="E817" s="196"/>
      <c r="F817" s="159"/>
      <c r="G817" s="166" t="str">
        <f>IFERROR($E817/VLOOKUP($F817,'Data Mercado'!$A$7:$I$300,2,FALSE),"")</f>
        <v/>
      </c>
      <c r="H817" s="166" t="str">
        <f>IFERROR($E817/VLOOKUP($F817,'Data Mercado'!$A$7:$I$300,3,FALSE),"")</f>
        <v/>
      </c>
      <c r="I817" s="166" t="str">
        <f>IFERROR($E817/VLOOKUP($F817,'Data Mercado'!$A$7:$I$300,4,FALSE),"")</f>
        <v/>
      </c>
      <c r="J817" s="166" t="str">
        <f>IFERROR($E817/VLOOKUP($F817,'Data Mercado'!$A$7:$I$300,5,FALSE),"")</f>
        <v/>
      </c>
      <c r="K817" s="166" t="str">
        <f>IFERROR($E817/VLOOKUP($F817,'Data Mercado'!$A$7:$I$300,6,FALSE),"")</f>
        <v/>
      </c>
    </row>
    <row r="818" spans="1:11" s="162" customFormat="1" ht="19" customHeight="1">
      <c r="A818" s="163"/>
      <c r="B818" s="165"/>
      <c r="C818" s="143"/>
      <c r="D818" s="143"/>
      <c r="E818" s="196"/>
      <c r="F818" s="159"/>
      <c r="G818" s="166" t="str">
        <f>IFERROR($E818/VLOOKUP($F818,'Data Mercado'!$A$7:$I$300,2,FALSE),"")</f>
        <v/>
      </c>
      <c r="H818" s="166" t="str">
        <f>IFERROR($E818/VLOOKUP($F818,'Data Mercado'!$A$7:$I$300,3,FALSE),"")</f>
        <v/>
      </c>
      <c r="I818" s="166" t="str">
        <f>IFERROR($E818/VLOOKUP($F818,'Data Mercado'!$A$7:$I$300,4,FALSE),"")</f>
        <v/>
      </c>
      <c r="J818" s="166" t="str">
        <f>IFERROR($E818/VLOOKUP($F818,'Data Mercado'!$A$7:$I$300,5,FALSE),"")</f>
        <v/>
      </c>
      <c r="K818" s="166" t="str">
        <f>IFERROR($E818/VLOOKUP($F818,'Data Mercado'!$A$7:$I$300,6,FALSE),"")</f>
        <v/>
      </c>
    </row>
    <row r="819" spans="1:11" s="162" customFormat="1" ht="19" customHeight="1">
      <c r="A819" s="163"/>
      <c r="B819" s="165"/>
      <c r="C819" s="143"/>
      <c r="D819" s="143"/>
      <c r="E819" s="196"/>
      <c r="F819" s="159"/>
      <c r="G819" s="166" t="str">
        <f>IFERROR($E819/VLOOKUP($F819,'Data Mercado'!$A$7:$I$300,2,FALSE),"")</f>
        <v/>
      </c>
      <c r="H819" s="166" t="str">
        <f>IFERROR($E819/VLOOKUP($F819,'Data Mercado'!$A$7:$I$300,3,FALSE),"")</f>
        <v/>
      </c>
      <c r="I819" s="166" t="str">
        <f>IFERROR($E819/VLOOKUP($F819,'Data Mercado'!$A$7:$I$300,4,FALSE),"")</f>
        <v/>
      </c>
      <c r="J819" s="166" t="str">
        <f>IFERROR($E819/VLOOKUP($F819,'Data Mercado'!$A$7:$I$300,5,FALSE),"")</f>
        <v/>
      </c>
      <c r="K819" s="166" t="str">
        <f>IFERROR($E819/VLOOKUP($F819,'Data Mercado'!$A$7:$I$300,6,FALSE),"")</f>
        <v/>
      </c>
    </row>
    <row r="820" spans="1:11" s="162" customFormat="1" ht="19" customHeight="1">
      <c r="A820" s="163"/>
      <c r="B820" s="165"/>
      <c r="C820" s="143"/>
      <c r="D820" s="143"/>
      <c r="E820" s="196"/>
      <c r="F820" s="159"/>
      <c r="G820" s="166" t="str">
        <f>IFERROR($E820/VLOOKUP($F820,'Data Mercado'!$A$7:$I$300,2,FALSE),"")</f>
        <v/>
      </c>
      <c r="H820" s="166" t="str">
        <f>IFERROR($E820/VLOOKUP($F820,'Data Mercado'!$A$7:$I$300,3,FALSE),"")</f>
        <v/>
      </c>
      <c r="I820" s="166" t="str">
        <f>IFERROR($E820/VLOOKUP($F820,'Data Mercado'!$A$7:$I$300,4,FALSE),"")</f>
        <v/>
      </c>
      <c r="J820" s="166" t="str">
        <f>IFERROR($E820/VLOOKUP($F820,'Data Mercado'!$A$7:$I$300,5,FALSE),"")</f>
        <v/>
      </c>
      <c r="K820" s="166" t="str">
        <f>IFERROR($E820/VLOOKUP($F820,'Data Mercado'!$A$7:$I$300,6,FALSE),"")</f>
        <v/>
      </c>
    </row>
    <row r="821" spans="1:11" s="162" customFormat="1" ht="19" customHeight="1">
      <c r="A821" s="163"/>
      <c r="B821" s="165"/>
      <c r="C821" s="143"/>
      <c r="D821" s="143"/>
      <c r="E821" s="196"/>
      <c r="F821" s="159"/>
      <c r="G821" s="166" t="str">
        <f>IFERROR($E821/VLOOKUP($F821,'Data Mercado'!$A$7:$I$300,2,FALSE),"")</f>
        <v/>
      </c>
      <c r="H821" s="166" t="str">
        <f>IFERROR($E821/VLOOKUP($F821,'Data Mercado'!$A$7:$I$300,3,FALSE),"")</f>
        <v/>
      </c>
      <c r="I821" s="166" t="str">
        <f>IFERROR($E821/VLOOKUP($F821,'Data Mercado'!$A$7:$I$300,4,FALSE),"")</f>
        <v/>
      </c>
      <c r="J821" s="166" t="str">
        <f>IFERROR($E821/VLOOKUP($F821,'Data Mercado'!$A$7:$I$300,5,FALSE),"")</f>
        <v/>
      </c>
      <c r="K821" s="166" t="str">
        <f>IFERROR($E821/VLOOKUP($F821,'Data Mercado'!$A$7:$I$300,6,FALSE),"")</f>
        <v/>
      </c>
    </row>
    <row r="822" spans="1:11" s="162" customFormat="1" ht="19" customHeight="1">
      <c r="A822" s="163"/>
      <c r="B822" s="165"/>
      <c r="C822" s="143"/>
      <c r="D822" s="143"/>
      <c r="E822" s="196"/>
      <c r="F822" s="159"/>
      <c r="G822" s="166" t="str">
        <f>IFERROR($E822/VLOOKUP($F822,'Data Mercado'!$A$7:$I$300,2,FALSE),"")</f>
        <v/>
      </c>
      <c r="H822" s="166" t="str">
        <f>IFERROR($E822/VLOOKUP($F822,'Data Mercado'!$A$7:$I$300,3,FALSE),"")</f>
        <v/>
      </c>
      <c r="I822" s="166" t="str">
        <f>IFERROR($E822/VLOOKUP($F822,'Data Mercado'!$A$7:$I$300,4,FALSE),"")</f>
        <v/>
      </c>
      <c r="J822" s="166" t="str">
        <f>IFERROR($E822/VLOOKUP($F822,'Data Mercado'!$A$7:$I$300,5,FALSE),"")</f>
        <v/>
      </c>
      <c r="K822" s="166" t="str">
        <f>IFERROR($E822/VLOOKUP($F822,'Data Mercado'!$A$7:$I$300,6,FALSE),"")</f>
        <v/>
      </c>
    </row>
    <row r="823" spans="1:11" s="162" customFormat="1" ht="19" customHeight="1">
      <c r="A823" s="163"/>
      <c r="B823" s="165"/>
      <c r="C823" s="143"/>
      <c r="D823" s="143"/>
      <c r="E823" s="196"/>
      <c r="F823" s="159"/>
      <c r="G823" s="166" t="str">
        <f>IFERROR($E823/VLOOKUP($F823,'Data Mercado'!$A$7:$I$300,2,FALSE),"")</f>
        <v/>
      </c>
      <c r="H823" s="166" t="str">
        <f>IFERROR($E823/VLOOKUP($F823,'Data Mercado'!$A$7:$I$300,3,FALSE),"")</f>
        <v/>
      </c>
      <c r="I823" s="166" t="str">
        <f>IFERROR($E823/VLOOKUP($F823,'Data Mercado'!$A$7:$I$300,4,FALSE),"")</f>
        <v/>
      </c>
      <c r="J823" s="166" t="str">
        <f>IFERROR($E823/VLOOKUP($F823,'Data Mercado'!$A$7:$I$300,5,FALSE),"")</f>
        <v/>
      </c>
      <c r="K823" s="166" t="str">
        <f>IFERROR($E823/VLOOKUP($F823,'Data Mercado'!$A$7:$I$300,6,FALSE),"")</f>
        <v/>
      </c>
    </row>
    <row r="824" spans="1:11" s="162" customFormat="1" ht="19" customHeight="1">
      <c r="A824" s="163"/>
      <c r="B824" s="165"/>
      <c r="C824" s="143"/>
      <c r="D824" s="143"/>
      <c r="E824" s="196"/>
      <c r="F824" s="159"/>
      <c r="G824" s="166" t="str">
        <f>IFERROR($E824/VLOOKUP($F824,'Data Mercado'!$A$7:$I$300,2,FALSE),"")</f>
        <v/>
      </c>
      <c r="H824" s="166" t="str">
        <f>IFERROR($E824/VLOOKUP($F824,'Data Mercado'!$A$7:$I$300,3,FALSE),"")</f>
        <v/>
      </c>
      <c r="I824" s="166" t="str">
        <f>IFERROR($E824/VLOOKUP($F824,'Data Mercado'!$A$7:$I$300,4,FALSE),"")</f>
        <v/>
      </c>
      <c r="J824" s="166" t="str">
        <f>IFERROR($E824/VLOOKUP($F824,'Data Mercado'!$A$7:$I$300,5,FALSE),"")</f>
        <v/>
      </c>
      <c r="K824" s="166" t="str">
        <f>IFERROR($E824/VLOOKUP($F824,'Data Mercado'!$A$7:$I$300,6,FALSE),"")</f>
        <v/>
      </c>
    </row>
    <row r="825" spans="1:11" s="162" customFormat="1" ht="19" customHeight="1">
      <c r="A825" s="163"/>
      <c r="B825" s="165"/>
      <c r="C825" s="143"/>
      <c r="D825" s="143"/>
      <c r="E825" s="196"/>
      <c r="F825" s="159"/>
      <c r="G825" s="166" t="str">
        <f>IFERROR($E825/VLOOKUP($F825,'Data Mercado'!$A$7:$I$300,2,FALSE),"")</f>
        <v/>
      </c>
      <c r="H825" s="166" t="str">
        <f>IFERROR($E825/VLOOKUP($F825,'Data Mercado'!$A$7:$I$300,3,FALSE),"")</f>
        <v/>
      </c>
      <c r="I825" s="166" t="str">
        <f>IFERROR($E825/VLOOKUP($F825,'Data Mercado'!$A$7:$I$300,4,FALSE),"")</f>
        <v/>
      </c>
      <c r="J825" s="166" t="str">
        <f>IFERROR($E825/VLOOKUP($F825,'Data Mercado'!$A$7:$I$300,5,FALSE),"")</f>
        <v/>
      </c>
      <c r="K825" s="166" t="str">
        <f>IFERROR($E825/VLOOKUP($F825,'Data Mercado'!$A$7:$I$300,6,FALSE),"")</f>
        <v/>
      </c>
    </row>
    <row r="826" spans="1:11" s="162" customFormat="1" ht="19" customHeight="1">
      <c r="A826" s="163"/>
      <c r="B826" s="165"/>
      <c r="C826" s="143"/>
      <c r="D826" s="143"/>
      <c r="E826" s="196"/>
      <c r="F826" s="159"/>
      <c r="G826" s="166" t="str">
        <f>IFERROR($E826/VLOOKUP($F826,'Data Mercado'!$A$7:$I$300,2,FALSE),"")</f>
        <v/>
      </c>
      <c r="H826" s="166" t="str">
        <f>IFERROR($E826/VLOOKUP($F826,'Data Mercado'!$A$7:$I$300,3,FALSE),"")</f>
        <v/>
      </c>
      <c r="I826" s="166" t="str">
        <f>IFERROR($E826/VLOOKUP($F826,'Data Mercado'!$A$7:$I$300,4,FALSE),"")</f>
        <v/>
      </c>
      <c r="J826" s="166" t="str">
        <f>IFERROR($E826/VLOOKUP($F826,'Data Mercado'!$A$7:$I$300,5,FALSE),"")</f>
        <v/>
      </c>
      <c r="K826" s="166" t="str">
        <f>IFERROR($E826/VLOOKUP($F826,'Data Mercado'!$A$7:$I$300,6,FALSE),"")</f>
        <v/>
      </c>
    </row>
    <row r="827" spans="1:11" s="162" customFormat="1" ht="19" customHeight="1">
      <c r="A827" s="163"/>
      <c r="B827" s="165"/>
      <c r="C827" s="143"/>
      <c r="D827" s="143"/>
      <c r="E827" s="196"/>
      <c r="F827" s="159"/>
      <c r="G827" s="166" t="str">
        <f>IFERROR($E827/VLOOKUP($F827,'Data Mercado'!$A$7:$I$300,2,FALSE),"")</f>
        <v/>
      </c>
      <c r="H827" s="166" t="str">
        <f>IFERROR($E827/VLOOKUP($F827,'Data Mercado'!$A$7:$I$300,3,FALSE),"")</f>
        <v/>
      </c>
      <c r="I827" s="166" t="str">
        <f>IFERROR($E827/VLOOKUP($F827,'Data Mercado'!$A$7:$I$300,4,FALSE),"")</f>
        <v/>
      </c>
      <c r="J827" s="166" t="str">
        <f>IFERROR($E827/VLOOKUP($F827,'Data Mercado'!$A$7:$I$300,5,FALSE),"")</f>
        <v/>
      </c>
      <c r="K827" s="166" t="str">
        <f>IFERROR($E827/VLOOKUP($F827,'Data Mercado'!$A$7:$I$300,6,FALSE),"")</f>
        <v/>
      </c>
    </row>
    <row r="828" spans="1:11" s="162" customFormat="1" ht="19" customHeight="1">
      <c r="A828" s="163"/>
      <c r="B828" s="165"/>
      <c r="C828" s="143"/>
      <c r="D828" s="143"/>
      <c r="E828" s="196"/>
      <c r="F828" s="159"/>
      <c r="G828" s="166" t="str">
        <f>IFERROR($E828/VLOOKUP($F828,'Data Mercado'!$A$7:$I$300,2,FALSE),"")</f>
        <v/>
      </c>
      <c r="H828" s="166" t="str">
        <f>IFERROR($E828/VLOOKUP($F828,'Data Mercado'!$A$7:$I$300,3,FALSE),"")</f>
        <v/>
      </c>
      <c r="I828" s="166" t="str">
        <f>IFERROR($E828/VLOOKUP($F828,'Data Mercado'!$A$7:$I$300,4,FALSE),"")</f>
        <v/>
      </c>
      <c r="J828" s="166" t="str">
        <f>IFERROR($E828/VLOOKUP($F828,'Data Mercado'!$A$7:$I$300,5,FALSE),"")</f>
        <v/>
      </c>
      <c r="K828" s="166" t="str">
        <f>IFERROR($E828/VLOOKUP($F828,'Data Mercado'!$A$7:$I$300,6,FALSE),"")</f>
        <v/>
      </c>
    </row>
    <row r="829" spans="1:11" s="162" customFormat="1" ht="19" customHeight="1">
      <c r="A829" s="163"/>
      <c r="B829" s="165"/>
      <c r="C829" s="143"/>
      <c r="D829" s="143"/>
      <c r="E829" s="196"/>
      <c r="F829" s="159"/>
      <c r="G829" s="166" t="str">
        <f>IFERROR($E829/VLOOKUP($F829,'Data Mercado'!$A$7:$I$300,2,FALSE),"")</f>
        <v/>
      </c>
      <c r="H829" s="166" t="str">
        <f>IFERROR($E829/VLOOKUP($F829,'Data Mercado'!$A$7:$I$300,3,FALSE),"")</f>
        <v/>
      </c>
      <c r="I829" s="166" t="str">
        <f>IFERROR($E829/VLOOKUP($F829,'Data Mercado'!$A$7:$I$300,4,FALSE),"")</f>
        <v/>
      </c>
      <c r="J829" s="166" t="str">
        <f>IFERROR($E829/VLOOKUP($F829,'Data Mercado'!$A$7:$I$300,5,FALSE),"")</f>
        <v/>
      </c>
      <c r="K829" s="166" t="str">
        <f>IFERROR($E829/VLOOKUP($F829,'Data Mercado'!$A$7:$I$300,6,FALSE),"")</f>
        <v/>
      </c>
    </row>
    <row r="830" spans="1:11" s="162" customFormat="1" ht="19" customHeight="1">
      <c r="A830" s="163"/>
      <c r="B830" s="165"/>
      <c r="C830" s="143"/>
      <c r="D830" s="143"/>
      <c r="E830" s="196"/>
      <c r="F830" s="159"/>
      <c r="G830" s="166" t="str">
        <f>IFERROR($E830/VLOOKUP($F830,'Data Mercado'!$A$7:$I$300,2,FALSE),"")</f>
        <v/>
      </c>
      <c r="H830" s="166" t="str">
        <f>IFERROR($E830/VLOOKUP($F830,'Data Mercado'!$A$7:$I$300,3,FALSE),"")</f>
        <v/>
      </c>
      <c r="I830" s="166" t="str">
        <f>IFERROR($E830/VLOOKUP($F830,'Data Mercado'!$A$7:$I$300,4,FALSE),"")</f>
        <v/>
      </c>
      <c r="J830" s="166" t="str">
        <f>IFERROR($E830/VLOOKUP($F830,'Data Mercado'!$A$7:$I$300,5,FALSE),"")</f>
        <v/>
      </c>
      <c r="K830" s="166" t="str">
        <f>IFERROR($E830/VLOOKUP($F830,'Data Mercado'!$A$7:$I$300,6,FALSE),"")</f>
        <v/>
      </c>
    </row>
    <row r="831" spans="1:11" s="162" customFormat="1" ht="19" customHeight="1">
      <c r="A831" s="163"/>
      <c r="B831" s="165"/>
      <c r="C831" s="143"/>
      <c r="D831" s="143"/>
      <c r="E831" s="196"/>
      <c r="F831" s="159"/>
      <c r="G831" s="166" t="str">
        <f>IFERROR($E831/VLOOKUP($F831,'Data Mercado'!$A$7:$I$300,2,FALSE),"")</f>
        <v/>
      </c>
      <c r="H831" s="166" t="str">
        <f>IFERROR($E831/VLOOKUP($F831,'Data Mercado'!$A$7:$I$300,3,FALSE),"")</f>
        <v/>
      </c>
      <c r="I831" s="166" t="str">
        <f>IFERROR($E831/VLOOKUP($F831,'Data Mercado'!$A$7:$I$300,4,FALSE),"")</f>
        <v/>
      </c>
      <c r="J831" s="166" t="str">
        <f>IFERROR($E831/VLOOKUP($F831,'Data Mercado'!$A$7:$I$300,5,FALSE),"")</f>
        <v/>
      </c>
      <c r="K831" s="166" t="str">
        <f>IFERROR($E831/VLOOKUP($F831,'Data Mercado'!$A$7:$I$300,6,FALSE),"")</f>
        <v/>
      </c>
    </row>
    <row r="832" spans="1:11" s="162" customFormat="1" ht="19" customHeight="1">
      <c r="A832" s="163"/>
      <c r="B832" s="165"/>
      <c r="C832" s="143"/>
      <c r="D832" s="143"/>
      <c r="E832" s="196"/>
      <c r="F832" s="159"/>
      <c r="G832" s="166" t="str">
        <f>IFERROR($E832/VLOOKUP($F832,'Data Mercado'!$A$7:$I$300,2,FALSE),"")</f>
        <v/>
      </c>
      <c r="H832" s="166" t="str">
        <f>IFERROR($E832/VLOOKUP($F832,'Data Mercado'!$A$7:$I$300,3,FALSE),"")</f>
        <v/>
      </c>
      <c r="I832" s="166" t="str">
        <f>IFERROR($E832/VLOOKUP($F832,'Data Mercado'!$A$7:$I$300,4,FALSE),"")</f>
        <v/>
      </c>
      <c r="J832" s="166" t="str">
        <f>IFERROR($E832/VLOOKUP($F832,'Data Mercado'!$A$7:$I$300,5,FALSE),"")</f>
        <v/>
      </c>
      <c r="K832" s="166" t="str">
        <f>IFERROR($E832/VLOOKUP($F832,'Data Mercado'!$A$7:$I$300,6,FALSE),"")</f>
        <v/>
      </c>
    </row>
    <row r="833" spans="1:11" s="162" customFormat="1" ht="19" customHeight="1">
      <c r="A833" s="163"/>
      <c r="B833" s="165"/>
      <c r="C833" s="143"/>
      <c r="D833" s="143"/>
      <c r="E833" s="196"/>
      <c r="F833" s="159"/>
      <c r="G833" s="166" t="str">
        <f>IFERROR($E833/VLOOKUP($F833,'Data Mercado'!$A$7:$I$300,2,FALSE),"")</f>
        <v/>
      </c>
      <c r="H833" s="166" t="str">
        <f>IFERROR($E833/VLOOKUP($F833,'Data Mercado'!$A$7:$I$300,3,FALSE),"")</f>
        <v/>
      </c>
      <c r="I833" s="166" t="str">
        <f>IFERROR($E833/VLOOKUP($F833,'Data Mercado'!$A$7:$I$300,4,FALSE),"")</f>
        <v/>
      </c>
      <c r="J833" s="166" t="str">
        <f>IFERROR($E833/VLOOKUP($F833,'Data Mercado'!$A$7:$I$300,5,FALSE),"")</f>
        <v/>
      </c>
      <c r="K833" s="166" t="str">
        <f>IFERROR($E833/VLOOKUP($F833,'Data Mercado'!$A$7:$I$300,6,FALSE),"")</f>
        <v/>
      </c>
    </row>
    <row r="834" spans="1:11" s="162" customFormat="1" ht="19" customHeight="1">
      <c r="A834" s="163"/>
      <c r="B834" s="165"/>
      <c r="C834" s="143"/>
      <c r="D834" s="143"/>
      <c r="E834" s="196"/>
      <c r="F834" s="159"/>
      <c r="G834" s="166" t="str">
        <f>IFERROR($E834/VLOOKUP($F834,'Data Mercado'!$A$7:$I$300,2,FALSE),"")</f>
        <v/>
      </c>
      <c r="H834" s="166" t="str">
        <f>IFERROR($E834/VLOOKUP($F834,'Data Mercado'!$A$7:$I$300,3,FALSE),"")</f>
        <v/>
      </c>
      <c r="I834" s="166" t="str">
        <f>IFERROR($E834/VLOOKUP($F834,'Data Mercado'!$A$7:$I$300,4,FALSE),"")</f>
        <v/>
      </c>
      <c r="J834" s="166" t="str">
        <f>IFERROR($E834/VLOOKUP($F834,'Data Mercado'!$A$7:$I$300,5,FALSE),"")</f>
        <v/>
      </c>
      <c r="K834" s="166" t="str">
        <f>IFERROR($E834/VLOOKUP($F834,'Data Mercado'!$A$7:$I$300,6,FALSE),"")</f>
        <v/>
      </c>
    </row>
    <row r="835" spans="1:11" s="162" customFormat="1" ht="19" customHeight="1">
      <c r="A835" s="163"/>
      <c r="B835" s="165"/>
      <c r="C835" s="143"/>
      <c r="D835" s="143"/>
      <c r="E835" s="196"/>
      <c r="F835" s="159"/>
      <c r="G835" s="166" t="str">
        <f>IFERROR($E835/VLOOKUP($F835,'Data Mercado'!$A$7:$I$300,2,FALSE),"")</f>
        <v/>
      </c>
      <c r="H835" s="166" t="str">
        <f>IFERROR($E835/VLOOKUP($F835,'Data Mercado'!$A$7:$I$300,3,FALSE),"")</f>
        <v/>
      </c>
      <c r="I835" s="166" t="str">
        <f>IFERROR($E835/VLOOKUP($F835,'Data Mercado'!$A$7:$I$300,4,FALSE),"")</f>
        <v/>
      </c>
      <c r="J835" s="166" t="str">
        <f>IFERROR($E835/VLOOKUP($F835,'Data Mercado'!$A$7:$I$300,5,FALSE),"")</f>
        <v/>
      </c>
      <c r="K835" s="166" t="str">
        <f>IFERROR($E835/VLOOKUP($F835,'Data Mercado'!$A$7:$I$300,6,FALSE),"")</f>
        <v/>
      </c>
    </row>
    <row r="836" spans="1:11" s="162" customFormat="1" ht="19" customHeight="1">
      <c r="A836" s="163"/>
      <c r="B836" s="165"/>
      <c r="C836" s="143"/>
      <c r="D836" s="143"/>
      <c r="E836" s="196"/>
      <c r="F836" s="159"/>
      <c r="G836" s="166" t="str">
        <f>IFERROR($E836/VLOOKUP($F836,'Data Mercado'!$A$7:$I$300,2,FALSE),"")</f>
        <v/>
      </c>
      <c r="H836" s="166" t="str">
        <f>IFERROR($E836/VLOOKUP($F836,'Data Mercado'!$A$7:$I$300,3,FALSE),"")</f>
        <v/>
      </c>
      <c r="I836" s="166" t="str">
        <f>IFERROR($E836/VLOOKUP($F836,'Data Mercado'!$A$7:$I$300,4,FALSE),"")</f>
        <v/>
      </c>
      <c r="J836" s="166" t="str">
        <f>IFERROR($E836/VLOOKUP($F836,'Data Mercado'!$A$7:$I$300,5,FALSE),"")</f>
        <v/>
      </c>
      <c r="K836" s="166" t="str">
        <f>IFERROR($E836/VLOOKUP($F836,'Data Mercado'!$A$7:$I$300,6,FALSE),"")</f>
        <v/>
      </c>
    </row>
    <row r="837" spans="1:11" s="162" customFormat="1" ht="19" customHeight="1">
      <c r="A837" s="163"/>
      <c r="B837" s="165"/>
      <c r="C837" s="143"/>
      <c r="D837" s="143"/>
      <c r="E837" s="196"/>
      <c r="F837" s="159"/>
      <c r="G837" s="166" t="str">
        <f>IFERROR($E837/VLOOKUP($F837,'Data Mercado'!$A$7:$I$300,2,FALSE),"")</f>
        <v/>
      </c>
      <c r="H837" s="166" t="str">
        <f>IFERROR($E837/VLOOKUP($F837,'Data Mercado'!$A$7:$I$300,3,FALSE),"")</f>
        <v/>
      </c>
      <c r="I837" s="166" t="str">
        <f>IFERROR($E837/VLOOKUP($F837,'Data Mercado'!$A$7:$I$300,4,FALSE),"")</f>
        <v/>
      </c>
      <c r="J837" s="166" t="str">
        <f>IFERROR($E837/VLOOKUP($F837,'Data Mercado'!$A$7:$I$300,5,FALSE),"")</f>
        <v/>
      </c>
      <c r="K837" s="166" t="str">
        <f>IFERROR($E837/VLOOKUP($F837,'Data Mercado'!$A$7:$I$300,6,FALSE),"")</f>
        <v/>
      </c>
    </row>
    <row r="838" spans="1:11" s="162" customFormat="1" ht="19" customHeight="1">
      <c r="A838" s="163"/>
      <c r="B838" s="165"/>
      <c r="C838" s="143"/>
      <c r="D838" s="143"/>
      <c r="E838" s="196"/>
      <c r="F838" s="159"/>
      <c r="G838" s="166" t="str">
        <f>IFERROR($E838/VLOOKUP($F838,'Data Mercado'!$A$7:$I$300,2,FALSE),"")</f>
        <v/>
      </c>
      <c r="H838" s="166" t="str">
        <f>IFERROR($E838/VLOOKUP($F838,'Data Mercado'!$A$7:$I$300,3,FALSE),"")</f>
        <v/>
      </c>
      <c r="I838" s="166" t="str">
        <f>IFERROR($E838/VLOOKUP($F838,'Data Mercado'!$A$7:$I$300,4,FALSE),"")</f>
        <v/>
      </c>
      <c r="J838" s="166" t="str">
        <f>IFERROR($E838/VLOOKUP($F838,'Data Mercado'!$A$7:$I$300,5,FALSE),"")</f>
        <v/>
      </c>
      <c r="K838" s="166" t="str">
        <f>IFERROR($E838/VLOOKUP($F838,'Data Mercado'!$A$7:$I$300,6,FALSE),"")</f>
        <v/>
      </c>
    </row>
    <row r="839" spans="1:11" s="162" customFormat="1" ht="19" customHeight="1">
      <c r="A839" s="163"/>
      <c r="B839" s="165"/>
      <c r="C839" s="143"/>
      <c r="D839" s="143"/>
      <c r="E839" s="196"/>
      <c r="F839" s="159"/>
      <c r="G839" s="166" t="str">
        <f>IFERROR($E839/VLOOKUP($F839,'Data Mercado'!$A$7:$I$300,2,FALSE),"")</f>
        <v/>
      </c>
      <c r="H839" s="166" t="str">
        <f>IFERROR($E839/VLOOKUP($F839,'Data Mercado'!$A$7:$I$300,3,FALSE),"")</f>
        <v/>
      </c>
      <c r="I839" s="166" t="str">
        <f>IFERROR($E839/VLOOKUP($F839,'Data Mercado'!$A$7:$I$300,4,FALSE),"")</f>
        <v/>
      </c>
      <c r="J839" s="166" t="str">
        <f>IFERROR($E839/VLOOKUP($F839,'Data Mercado'!$A$7:$I$300,5,FALSE),"")</f>
        <v/>
      </c>
      <c r="K839" s="166" t="str">
        <f>IFERROR($E839/VLOOKUP($F839,'Data Mercado'!$A$7:$I$300,6,FALSE),"")</f>
        <v/>
      </c>
    </row>
    <row r="840" spans="1:11" s="162" customFormat="1" ht="19" customHeight="1">
      <c r="A840" s="163"/>
      <c r="B840" s="165"/>
      <c r="C840" s="143"/>
      <c r="D840" s="143"/>
      <c r="E840" s="196"/>
      <c r="F840" s="159"/>
      <c r="G840" s="166" t="str">
        <f>IFERROR($E840/VLOOKUP($F840,'Data Mercado'!$A$7:$I$300,2,FALSE),"")</f>
        <v/>
      </c>
      <c r="H840" s="166" t="str">
        <f>IFERROR($E840/VLOOKUP($F840,'Data Mercado'!$A$7:$I$300,3,FALSE),"")</f>
        <v/>
      </c>
      <c r="I840" s="166" t="str">
        <f>IFERROR($E840/VLOOKUP($F840,'Data Mercado'!$A$7:$I$300,4,FALSE),"")</f>
        <v/>
      </c>
      <c r="J840" s="166" t="str">
        <f>IFERROR($E840/VLOOKUP($F840,'Data Mercado'!$A$7:$I$300,5,FALSE),"")</f>
        <v/>
      </c>
      <c r="K840" s="166" t="str">
        <f>IFERROR($E840/VLOOKUP($F840,'Data Mercado'!$A$7:$I$300,6,FALSE),"")</f>
        <v/>
      </c>
    </row>
    <row r="841" spans="1:11" s="162" customFormat="1" ht="19" customHeight="1">
      <c r="A841" s="163"/>
      <c r="B841" s="165"/>
      <c r="C841" s="143"/>
      <c r="D841" s="143"/>
      <c r="E841" s="196"/>
      <c r="F841" s="159"/>
      <c r="G841" s="166" t="str">
        <f>IFERROR($E841/VLOOKUP($F841,'Data Mercado'!$A$7:$I$300,2,FALSE),"")</f>
        <v/>
      </c>
      <c r="H841" s="166" t="str">
        <f>IFERROR($E841/VLOOKUP($F841,'Data Mercado'!$A$7:$I$300,3,FALSE),"")</f>
        <v/>
      </c>
      <c r="I841" s="166" t="str">
        <f>IFERROR($E841/VLOOKUP($F841,'Data Mercado'!$A$7:$I$300,4,FALSE),"")</f>
        <v/>
      </c>
      <c r="J841" s="166" t="str">
        <f>IFERROR($E841/VLOOKUP($F841,'Data Mercado'!$A$7:$I$300,5,FALSE),"")</f>
        <v/>
      </c>
      <c r="K841" s="166" t="str">
        <f>IFERROR($E841/VLOOKUP($F841,'Data Mercado'!$A$7:$I$300,6,FALSE),"")</f>
        <v/>
      </c>
    </row>
    <row r="842" spans="1:11" s="162" customFormat="1" ht="19" customHeight="1">
      <c r="A842" s="163"/>
      <c r="B842" s="165"/>
      <c r="C842" s="143"/>
      <c r="D842" s="143"/>
      <c r="E842" s="196"/>
      <c r="F842" s="159"/>
      <c r="G842" s="166" t="str">
        <f>IFERROR($E842/VLOOKUP($F842,'Data Mercado'!$A$7:$I$300,2,FALSE),"")</f>
        <v/>
      </c>
      <c r="H842" s="166" t="str">
        <f>IFERROR($E842/VLOOKUP($F842,'Data Mercado'!$A$7:$I$300,3,FALSE),"")</f>
        <v/>
      </c>
      <c r="I842" s="166" t="str">
        <f>IFERROR($E842/VLOOKUP($F842,'Data Mercado'!$A$7:$I$300,4,FALSE),"")</f>
        <v/>
      </c>
      <c r="J842" s="166" t="str">
        <f>IFERROR($E842/VLOOKUP($F842,'Data Mercado'!$A$7:$I$300,5,FALSE),"")</f>
        <v/>
      </c>
      <c r="K842" s="166" t="str">
        <f>IFERROR($E842/VLOOKUP($F842,'Data Mercado'!$A$7:$I$300,6,FALSE),"")</f>
        <v/>
      </c>
    </row>
    <row r="843" spans="1:11" s="162" customFormat="1" ht="19" customHeight="1">
      <c r="A843" s="163"/>
      <c r="B843" s="165"/>
      <c r="C843" s="143"/>
      <c r="D843" s="143"/>
      <c r="E843" s="196"/>
      <c r="F843" s="159"/>
      <c r="G843" s="166" t="str">
        <f>IFERROR($E843/VLOOKUP($F843,'Data Mercado'!$A$7:$I$300,2,FALSE),"")</f>
        <v/>
      </c>
      <c r="H843" s="166" t="str">
        <f>IFERROR($E843/VLOOKUP($F843,'Data Mercado'!$A$7:$I$300,3,FALSE),"")</f>
        <v/>
      </c>
      <c r="I843" s="166" t="str">
        <f>IFERROR($E843/VLOOKUP($F843,'Data Mercado'!$A$7:$I$300,4,FALSE),"")</f>
        <v/>
      </c>
      <c r="J843" s="166" t="str">
        <f>IFERROR($E843/VLOOKUP($F843,'Data Mercado'!$A$7:$I$300,5,FALSE),"")</f>
        <v/>
      </c>
      <c r="K843" s="166" t="str">
        <f>IFERROR($E843/VLOOKUP($F843,'Data Mercado'!$A$7:$I$300,6,FALSE),"")</f>
        <v/>
      </c>
    </row>
    <row r="844" spans="1:11" s="162" customFormat="1" ht="19" customHeight="1">
      <c r="A844" s="163"/>
      <c r="B844" s="165"/>
      <c r="C844" s="143"/>
      <c r="D844" s="143"/>
      <c r="E844" s="196"/>
      <c r="F844" s="159"/>
      <c r="G844" s="166" t="str">
        <f>IFERROR($E844/VLOOKUP($F844,'Data Mercado'!$A$7:$I$300,2,FALSE),"")</f>
        <v/>
      </c>
      <c r="H844" s="166" t="str">
        <f>IFERROR($E844/VLOOKUP($F844,'Data Mercado'!$A$7:$I$300,3,FALSE),"")</f>
        <v/>
      </c>
      <c r="I844" s="166" t="str">
        <f>IFERROR($E844/VLOOKUP($F844,'Data Mercado'!$A$7:$I$300,4,FALSE),"")</f>
        <v/>
      </c>
      <c r="J844" s="166" t="str">
        <f>IFERROR($E844/VLOOKUP($F844,'Data Mercado'!$A$7:$I$300,5,FALSE),"")</f>
        <v/>
      </c>
      <c r="K844" s="166" t="str">
        <f>IFERROR($E844/VLOOKUP($F844,'Data Mercado'!$A$7:$I$300,6,FALSE),"")</f>
        <v/>
      </c>
    </row>
    <row r="845" spans="1:11" s="162" customFormat="1" ht="19" customHeight="1">
      <c r="A845" s="163"/>
      <c r="B845" s="165"/>
      <c r="C845" s="143"/>
      <c r="D845" s="143"/>
      <c r="E845" s="196"/>
      <c r="F845" s="159"/>
      <c r="G845" s="166" t="str">
        <f>IFERROR($E845/VLOOKUP($F845,'Data Mercado'!$A$7:$I$300,2,FALSE),"")</f>
        <v/>
      </c>
      <c r="H845" s="166" t="str">
        <f>IFERROR($E845/VLOOKUP($F845,'Data Mercado'!$A$7:$I$300,3,FALSE),"")</f>
        <v/>
      </c>
      <c r="I845" s="166" t="str">
        <f>IFERROR($E845/VLOOKUP($F845,'Data Mercado'!$A$7:$I$300,4,FALSE),"")</f>
        <v/>
      </c>
      <c r="J845" s="166" t="str">
        <f>IFERROR($E845/VLOOKUP($F845,'Data Mercado'!$A$7:$I$300,5,FALSE),"")</f>
        <v/>
      </c>
      <c r="K845" s="166" t="str">
        <f>IFERROR($E845/VLOOKUP($F845,'Data Mercado'!$A$7:$I$300,6,FALSE),"")</f>
        <v/>
      </c>
    </row>
    <row r="846" spans="1:11" s="162" customFormat="1" ht="19" customHeight="1">
      <c r="A846" s="163"/>
      <c r="B846" s="165"/>
      <c r="C846" s="143"/>
      <c r="D846" s="143"/>
      <c r="E846" s="196"/>
      <c r="F846" s="159"/>
      <c r="G846" s="166" t="str">
        <f>IFERROR($E846/VLOOKUP($F846,'Data Mercado'!$A$7:$I$300,2,FALSE),"")</f>
        <v/>
      </c>
      <c r="H846" s="166" t="str">
        <f>IFERROR($E846/VLOOKUP($F846,'Data Mercado'!$A$7:$I$300,3,FALSE),"")</f>
        <v/>
      </c>
      <c r="I846" s="166" t="str">
        <f>IFERROR($E846/VLOOKUP($F846,'Data Mercado'!$A$7:$I$300,4,FALSE),"")</f>
        <v/>
      </c>
      <c r="J846" s="166" t="str">
        <f>IFERROR($E846/VLOOKUP($F846,'Data Mercado'!$A$7:$I$300,5,FALSE),"")</f>
        <v/>
      </c>
      <c r="K846" s="166" t="str">
        <f>IFERROR($E846/VLOOKUP($F846,'Data Mercado'!$A$7:$I$300,6,FALSE),"")</f>
        <v/>
      </c>
    </row>
    <row r="847" spans="1:11" s="162" customFormat="1" ht="19" customHeight="1">
      <c r="A847" s="163"/>
      <c r="B847" s="165"/>
      <c r="C847" s="143"/>
      <c r="D847" s="143"/>
      <c r="E847" s="196"/>
      <c r="F847" s="159"/>
      <c r="G847" s="166" t="str">
        <f>IFERROR($E847/VLOOKUP($F847,'Data Mercado'!$A$7:$I$300,2,FALSE),"")</f>
        <v/>
      </c>
      <c r="H847" s="166" t="str">
        <f>IFERROR($E847/VLOOKUP($F847,'Data Mercado'!$A$7:$I$300,3,FALSE),"")</f>
        <v/>
      </c>
      <c r="I847" s="166" t="str">
        <f>IFERROR($E847/VLOOKUP($F847,'Data Mercado'!$A$7:$I$300,4,FALSE),"")</f>
        <v/>
      </c>
      <c r="J847" s="166" t="str">
        <f>IFERROR($E847/VLOOKUP($F847,'Data Mercado'!$A$7:$I$300,5,FALSE),"")</f>
        <v/>
      </c>
      <c r="K847" s="166" t="str">
        <f>IFERROR($E847/VLOOKUP($F847,'Data Mercado'!$A$7:$I$300,6,FALSE),"")</f>
        <v/>
      </c>
    </row>
    <row r="848" spans="1:11" s="162" customFormat="1" ht="19" customHeight="1">
      <c r="A848" s="163"/>
      <c r="B848" s="165"/>
      <c r="C848" s="143"/>
      <c r="D848" s="143"/>
      <c r="E848" s="196"/>
      <c r="F848" s="159"/>
      <c r="G848" s="166" t="str">
        <f>IFERROR($E848/VLOOKUP($F848,'Data Mercado'!$A$7:$I$300,2,FALSE),"")</f>
        <v/>
      </c>
      <c r="H848" s="166" t="str">
        <f>IFERROR($E848/VLOOKUP($F848,'Data Mercado'!$A$7:$I$300,3,FALSE),"")</f>
        <v/>
      </c>
      <c r="I848" s="166" t="str">
        <f>IFERROR($E848/VLOOKUP($F848,'Data Mercado'!$A$7:$I$300,4,FALSE),"")</f>
        <v/>
      </c>
      <c r="J848" s="166" t="str">
        <f>IFERROR($E848/VLOOKUP($F848,'Data Mercado'!$A$7:$I$300,5,FALSE),"")</f>
        <v/>
      </c>
      <c r="K848" s="166" t="str">
        <f>IFERROR($E848/VLOOKUP($F848,'Data Mercado'!$A$7:$I$300,6,FALSE),"")</f>
        <v/>
      </c>
    </row>
    <row r="849" spans="1:11" s="162" customFormat="1" ht="19" customHeight="1">
      <c r="A849" s="163"/>
      <c r="B849" s="165"/>
      <c r="C849" s="143"/>
      <c r="D849" s="143"/>
      <c r="E849" s="196"/>
      <c r="F849" s="159"/>
      <c r="G849" s="166" t="str">
        <f>IFERROR($E849/VLOOKUP($F849,'Data Mercado'!$A$7:$I$300,2,FALSE),"")</f>
        <v/>
      </c>
      <c r="H849" s="166" t="str">
        <f>IFERROR($E849/VLOOKUP($F849,'Data Mercado'!$A$7:$I$300,3,FALSE),"")</f>
        <v/>
      </c>
      <c r="I849" s="166" t="str">
        <f>IFERROR($E849/VLOOKUP($F849,'Data Mercado'!$A$7:$I$300,4,FALSE),"")</f>
        <v/>
      </c>
      <c r="J849" s="166" t="str">
        <f>IFERROR($E849/VLOOKUP($F849,'Data Mercado'!$A$7:$I$300,5,FALSE),"")</f>
        <v/>
      </c>
      <c r="K849" s="166" t="str">
        <f>IFERROR($E849/VLOOKUP($F849,'Data Mercado'!$A$7:$I$300,6,FALSE),"")</f>
        <v/>
      </c>
    </row>
    <row r="850" spans="1:11" s="162" customFormat="1" ht="19" customHeight="1">
      <c r="A850" s="163"/>
      <c r="B850" s="165"/>
      <c r="C850" s="143"/>
      <c r="D850" s="143"/>
      <c r="E850" s="196"/>
      <c r="F850" s="159"/>
      <c r="G850" s="166" t="str">
        <f>IFERROR($E850/VLOOKUP($F850,'Data Mercado'!$A$7:$I$300,2,FALSE),"")</f>
        <v/>
      </c>
      <c r="H850" s="166" t="str">
        <f>IFERROR($E850/VLOOKUP($F850,'Data Mercado'!$A$7:$I$300,3,FALSE),"")</f>
        <v/>
      </c>
      <c r="I850" s="166" t="str">
        <f>IFERROR($E850/VLOOKUP($F850,'Data Mercado'!$A$7:$I$300,4,FALSE),"")</f>
        <v/>
      </c>
      <c r="J850" s="166" t="str">
        <f>IFERROR($E850/VLOOKUP($F850,'Data Mercado'!$A$7:$I$300,5,FALSE),"")</f>
        <v/>
      </c>
      <c r="K850" s="166" t="str">
        <f>IFERROR($E850/VLOOKUP($F850,'Data Mercado'!$A$7:$I$300,6,FALSE),"")</f>
        <v/>
      </c>
    </row>
    <row r="851" spans="1:11" s="162" customFormat="1" ht="19" customHeight="1">
      <c r="A851" s="163"/>
      <c r="B851" s="165"/>
      <c r="C851" s="143"/>
      <c r="D851" s="143"/>
      <c r="E851" s="196"/>
      <c r="F851" s="159"/>
      <c r="G851" s="166" t="str">
        <f>IFERROR($E851/VLOOKUP($F851,'Data Mercado'!$A$7:$I$300,2,FALSE),"")</f>
        <v/>
      </c>
      <c r="H851" s="166" t="str">
        <f>IFERROR($E851/VLOOKUP($F851,'Data Mercado'!$A$7:$I$300,3,FALSE),"")</f>
        <v/>
      </c>
      <c r="I851" s="166" t="str">
        <f>IFERROR($E851/VLOOKUP($F851,'Data Mercado'!$A$7:$I$300,4,FALSE),"")</f>
        <v/>
      </c>
      <c r="J851" s="166" t="str">
        <f>IFERROR($E851/VLOOKUP($F851,'Data Mercado'!$A$7:$I$300,5,FALSE),"")</f>
        <v/>
      </c>
      <c r="K851" s="166" t="str">
        <f>IFERROR($E851/VLOOKUP($F851,'Data Mercado'!$A$7:$I$300,6,FALSE),"")</f>
        <v/>
      </c>
    </row>
    <row r="852" spans="1:11" s="162" customFormat="1" ht="19" customHeight="1">
      <c r="A852" s="163"/>
      <c r="B852" s="165"/>
      <c r="C852" s="143"/>
      <c r="D852" s="143"/>
      <c r="E852" s="196"/>
      <c r="F852" s="159"/>
      <c r="G852" s="166" t="str">
        <f>IFERROR($E852/VLOOKUP($F852,'Data Mercado'!$A$7:$I$300,2,FALSE),"")</f>
        <v/>
      </c>
      <c r="H852" s="166" t="str">
        <f>IFERROR($E852/VLOOKUP($F852,'Data Mercado'!$A$7:$I$300,3,FALSE),"")</f>
        <v/>
      </c>
      <c r="I852" s="166" t="str">
        <f>IFERROR($E852/VLOOKUP($F852,'Data Mercado'!$A$7:$I$300,4,FALSE),"")</f>
        <v/>
      </c>
      <c r="J852" s="166" t="str">
        <f>IFERROR($E852/VLOOKUP($F852,'Data Mercado'!$A$7:$I$300,5,FALSE),"")</f>
        <v/>
      </c>
      <c r="K852" s="166" t="str">
        <f>IFERROR($E852/VLOOKUP($F852,'Data Mercado'!$A$7:$I$300,6,FALSE),"")</f>
        <v/>
      </c>
    </row>
    <row r="853" spans="1:11" s="162" customFormat="1" ht="19" customHeight="1">
      <c r="A853" s="163"/>
      <c r="B853" s="165"/>
      <c r="C853" s="143"/>
      <c r="D853" s="143"/>
      <c r="E853" s="196"/>
      <c r="F853" s="159"/>
      <c r="G853" s="166" t="str">
        <f>IFERROR($E853/VLOOKUP($F853,'Data Mercado'!$A$7:$I$300,2,FALSE),"")</f>
        <v/>
      </c>
      <c r="H853" s="166" t="str">
        <f>IFERROR($E853/VLOOKUP($F853,'Data Mercado'!$A$7:$I$300,3,FALSE),"")</f>
        <v/>
      </c>
      <c r="I853" s="166" t="str">
        <f>IFERROR($E853/VLOOKUP($F853,'Data Mercado'!$A$7:$I$300,4,FALSE),"")</f>
        <v/>
      </c>
      <c r="J853" s="166" t="str">
        <f>IFERROR($E853/VLOOKUP($F853,'Data Mercado'!$A$7:$I$300,5,FALSE),"")</f>
        <v/>
      </c>
      <c r="K853" s="166" t="str">
        <f>IFERROR($E853/VLOOKUP($F853,'Data Mercado'!$A$7:$I$300,6,FALSE),"")</f>
        <v/>
      </c>
    </row>
    <row r="854" spans="1:11" s="162" customFormat="1" ht="19" customHeight="1">
      <c r="A854" s="163"/>
      <c r="B854" s="165"/>
      <c r="C854" s="143"/>
      <c r="D854" s="143"/>
      <c r="E854" s="196"/>
      <c r="F854" s="159"/>
      <c r="G854" s="166" t="str">
        <f>IFERROR($E854/VLOOKUP($F854,'Data Mercado'!$A$7:$I$300,2,FALSE),"")</f>
        <v/>
      </c>
      <c r="H854" s="166" t="str">
        <f>IFERROR($E854/VLOOKUP($F854,'Data Mercado'!$A$7:$I$300,3,FALSE),"")</f>
        <v/>
      </c>
      <c r="I854" s="166" t="str">
        <f>IFERROR($E854/VLOOKUP($F854,'Data Mercado'!$A$7:$I$300,4,FALSE),"")</f>
        <v/>
      </c>
      <c r="J854" s="166" t="str">
        <f>IFERROR($E854/VLOOKUP($F854,'Data Mercado'!$A$7:$I$300,5,FALSE),"")</f>
        <v/>
      </c>
      <c r="K854" s="166" t="str">
        <f>IFERROR($E854/VLOOKUP($F854,'Data Mercado'!$A$7:$I$300,6,FALSE),"")</f>
        <v/>
      </c>
    </row>
    <row r="855" spans="1:11" s="162" customFormat="1" ht="19" customHeight="1">
      <c r="A855" s="163"/>
      <c r="B855" s="165"/>
      <c r="C855" s="143"/>
      <c r="D855" s="143"/>
      <c r="E855" s="196"/>
      <c r="F855" s="159"/>
      <c r="G855" s="166" t="str">
        <f>IFERROR($E855/VLOOKUP($F855,'Data Mercado'!$A$7:$I$300,2,FALSE),"")</f>
        <v/>
      </c>
      <c r="H855" s="166" t="str">
        <f>IFERROR($E855/VLOOKUP($F855,'Data Mercado'!$A$7:$I$300,3,FALSE),"")</f>
        <v/>
      </c>
      <c r="I855" s="166" t="str">
        <f>IFERROR($E855/VLOOKUP($F855,'Data Mercado'!$A$7:$I$300,4,FALSE),"")</f>
        <v/>
      </c>
      <c r="J855" s="166" t="str">
        <f>IFERROR($E855/VLOOKUP($F855,'Data Mercado'!$A$7:$I$300,5,FALSE),"")</f>
        <v/>
      </c>
      <c r="K855" s="166" t="str">
        <f>IFERROR($E855/VLOOKUP($F855,'Data Mercado'!$A$7:$I$300,6,FALSE),"")</f>
        <v/>
      </c>
    </row>
    <row r="856" spans="1:11" s="162" customFormat="1" ht="19" customHeight="1">
      <c r="A856" s="163"/>
      <c r="B856" s="165"/>
      <c r="C856" s="143"/>
      <c r="D856" s="143"/>
      <c r="E856" s="196"/>
      <c r="F856" s="159"/>
      <c r="G856" s="166" t="str">
        <f>IFERROR($E856/VLOOKUP($F856,'Data Mercado'!$A$7:$I$300,2,FALSE),"")</f>
        <v/>
      </c>
      <c r="H856" s="166" t="str">
        <f>IFERROR($E856/VLOOKUP($F856,'Data Mercado'!$A$7:$I$300,3,FALSE),"")</f>
        <v/>
      </c>
      <c r="I856" s="166" t="str">
        <f>IFERROR($E856/VLOOKUP($F856,'Data Mercado'!$A$7:$I$300,4,FALSE),"")</f>
        <v/>
      </c>
      <c r="J856" s="166" t="str">
        <f>IFERROR($E856/VLOOKUP($F856,'Data Mercado'!$A$7:$I$300,5,FALSE),"")</f>
        <v/>
      </c>
      <c r="K856" s="166" t="str">
        <f>IFERROR($E856/VLOOKUP($F856,'Data Mercado'!$A$7:$I$300,6,FALSE),"")</f>
        <v/>
      </c>
    </row>
    <row r="857" spans="1:11" s="162" customFormat="1" ht="19" customHeight="1">
      <c r="A857" s="163"/>
      <c r="B857" s="165"/>
      <c r="C857" s="143"/>
      <c r="D857" s="143"/>
      <c r="E857" s="196"/>
      <c r="F857" s="159"/>
      <c r="G857" s="166" t="str">
        <f>IFERROR($E857/VLOOKUP($F857,'Data Mercado'!$A$7:$I$300,2,FALSE),"")</f>
        <v/>
      </c>
      <c r="H857" s="166" t="str">
        <f>IFERROR($E857/VLOOKUP($F857,'Data Mercado'!$A$7:$I$300,3,FALSE),"")</f>
        <v/>
      </c>
      <c r="I857" s="166" t="str">
        <f>IFERROR($E857/VLOOKUP($F857,'Data Mercado'!$A$7:$I$300,4,FALSE),"")</f>
        <v/>
      </c>
      <c r="J857" s="166" t="str">
        <f>IFERROR($E857/VLOOKUP($F857,'Data Mercado'!$A$7:$I$300,5,FALSE),"")</f>
        <v/>
      </c>
      <c r="K857" s="166" t="str">
        <f>IFERROR($E857/VLOOKUP($F857,'Data Mercado'!$A$7:$I$300,6,FALSE),"")</f>
        <v/>
      </c>
    </row>
    <row r="858" spans="1:11" s="162" customFormat="1" ht="19" customHeight="1">
      <c r="A858" s="163"/>
      <c r="B858" s="165"/>
      <c r="C858" s="143"/>
      <c r="D858" s="143"/>
      <c r="E858" s="196"/>
      <c r="F858" s="159"/>
      <c r="G858" s="166" t="str">
        <f>IFERROR($E858/VLOOKUP($F858,'Data Mercado'!$A$7:$I$300,2,FALSE),"")</f>
        <v/>
      </c>
      <c r="H858" s="166" t="str">
        <f>IFERROR($E858/VLOOKUP($F858,'Data Mercado'!$A$7:$I$300,3,FALSE),"")</f>
        <v/>
      </c>
      <c r="I858" s="166" t="str">
        <f>IFERROR($E858/VLOOKUP($F858,'Data Mercado'!$A$7:$I$300,4,FALSE),"")</f>
        <v/>
      </c>
      <c r="J858" s="166" t="str">
        <f>IFERROR($E858/VLOOKUP($F858,'Data Mercado'!$A$7:$I$300,5,FALSE),"")</f>
        <v/>
      </c>
      <c r="K858" s="166" t="str">
        <f>IFERROR($E858/VLOOKUP($F858,'Data Mercado'!$A$7:$I$300,6,FALSE),"")</f>
        <v/>
      </c>
    </row>
    <row r="859" spans="1:11" s="162" customFormat="1" ht="19" customHeight="1">
      <c r="A859" s="163"/>
      <c r="B859" s="165"/>
      <c r="C859" s="143"/>
      <c r="D859" s="143"/>
      <c r="E859" s="196"/>
      <c r="F859" s="159"/>
      <c r="G859" s="166" t="str">
        <f>IFERROR($E859/VLOOKUP($F859,'Data Mercado'!$A$7:$I$300,2,FALSE),"")</f>
        <v/>
      </c>
      <c r="H859" s="166" t="str">
        <f>IFERROR($E859/VLOOKUP($F859,'Data Mercado'!$A$7:$I$300,3,FALSE),"")</f>
        <v/>
      </c>
      <c r="I859" s="166" t="str">
        <f>IFERROR($E859/VLOOKUP($F859,'Data Mercado'!$A$7:$I$300,4,FALSE),"")</f>
        <v/>
      </c>
      <c r="J859" s="166" t="str">
        <f>IFERROR($E859/VLOOKUP($F859,'Data Mercado'!$A$7:$I$300,5,FALSE),"")</f>
        <v/>
      </c>
      <c r="K859" s="166" t="str">
        <f>IFERROR($E859/VLOOKUP($F859,'Data Mercado'!$A$7:$I$300,6,FALSE),"")</f>
        <v/>
      </c>
    </row>
    <row r="860" spans="1:11" s="162" customFormat="1" ht="19" customHeight="1">
      <c r="A860" s="163"/>
      <c r="B860" s="165"/>
      <c r="C860" s="143"/>
      <c r="D860" s="143"/>
      <c r="E860" s="196"/>
      <c r="F860" s="159"/>
      <c r="G860" s="166" t="str">
        <f>IFERROR($E860/VLOOKUP($F860,'Data Mercado'!$A$7:$I$300,2,FALSE),"")</f>
        <v/>
      </c>
      <c r="H860" s="166" t="str">
        <f>IFERROR($E860/VLOOKUP($F860,'Data Mercado'!$A$7:$I$300,3,FALSE),"")</f>
        <v/>
      </c>
      <c r="I860" s="166" t="str">
        <f>IFERROR($E860/VLOOKUP($F860,'Data Mercado'!$A$7:$I$300,4,FALSE),"")</f>
        <v/>
      </c>
      <c r="J860" s="166" t="str">
        <f>IFERROR($E860/VLOOKUP($F860,'Data Mercado'!$A$7:$I$300,5,FALSE),"")</f>
        <v/>
      </c>
      <c r="K860" s="166" t="str">
        <f>IFERROR($E860/VLOOKUP($F860,'Data Mercado'!$A$7:$I$300,6,FALSE),"")</f>
        <v/>
      </c>
    </row>
    <row r="861" spans="1:11" s="162" customFormat="1" ht="19" customHeight="1">
      <c r="A861" s="163"/>
      <c r="B861" s="165"/>
      <c r="C861" s="143"/>
      <c r="D861" s="143"/>
      <c r="E861" s="196"/>
      <c r="F861" s="159"/>
      <c r="G861" s="166" t="str">
        <f>IFERROR($E861/VLOOKUP($F861,'Data Mercado'!$A$7:$I$300,2,FALSE),"")</f>
        <v/>
      </c>
      <c r="H861" s="166" t="str">
        <f>IFERROR($E861/VLOOKUP($F861,'Data Mercado'!$A$7:$I$300,3,FALSE),"")</f>
        <v/>
      </c>
      <c r="I861" s="166" t="str">
        <f>IFERROR($E861/VLOOKUP($F861,'Data Mercado'!$A$7:$I$300,4,FALSE),"")</f>
        <v/>
      </c>
      <c r="J861" s="166" t="str">
        <f>IFERROR($E861/VLOOKUP($F861,'Data Mercado'!$A$7:$I$300,5,FALSE),"")</f>
        <v/>
      </c>
      <c r="K861" s="166" t="str">
        <f>IFERROR($E861/VLOOKUP($F861,'Data Mercado'!$A$7:$I$300,6,FALSE),"")</f>
        <v/>
      </c>
    </row>
    <row r="862" spans="1:11" s="162" customFormat="1" ht="19" customHeight="1">
      <c r="A862" s="163"/>
      <c r="B862" s="165"/>
      <c r="C862" s="143"/>
      <c r="D862" s="143"/>
      <c r="E862" s="196"/>
      <c r="F862" s="159"/>
      <c r="G862" s="166" t="str">
        <f>IFERROR($E862/VLOOKUP($F862,'Data Mercado'!$A$7:$I$300,2,FALSE),"")</f>
        <v/>
      </c>
      <c r="H862" s="166" t="str">
        <f>IFERROR($E862/VLOOKUP($F862,'Data Mercado'!$A$7:$I$300,3,FALSE),"")</f>
        <v/>
      </c>
      <c r="I862" s="166" t="str">
        <f>IFERROR($E862/VLOOKUP($F862,'Data Mercado'!$A$7:$I$300,4,FALSE),"")</f>
        <v/>
      </c>
      <c r="J862" s="166" t="str">
        <f>IFERROR($E862/VLOOKUP($F862,'Data Mercado'!$A$7:$I$300,5,FALSE),"")</f>
        <v/>
      </c>
      <c r="K862" s="166" t="str">
        <f>IFERROR($E862/VLOOKUP($F862,'Data Mercado'!$A$7:$I$300,6,FALSE),"")</f>
        <v/>
      </c>
    </row>
    <row r="863" spans="1:11" s="162" customFormat="1" ht="19" customHeight="1">
      <c r="A863" s="163"/>
      <c r="B863" s="165"/>
      <c r="C863" s="143"/>
      <c r="D863" s="143"/>
      <c r="E863" s="196"/>
      <c r="F863" s="159"/>
      <c r="G863" s="166" t="str">
        <f>IFERROR($E863/VLOOKUP($F863,'Data Mercado'!$A$7:$I$300,2,FALSE),"")</f>
        <v/>
      </c>
      <c r="H863" s="166" t="str">
        <f>IFERROR($E863/VLOOKUP($F863,'Data Mercado'!$A$7:$I$300,3,FALSE),"")</f>
        <v/>
      </c>
      <c r="I863" s="166" t="str">
        <f>IFERROR($E863/VLOOKUP($F863,'Data Mercado'!$A$7:$I$300,4,FALSE),"")</f>
        <v/>
      </c>
      <c r="J863" s="166" t="str">
        <f>IFERROR($E863/VLOOKUP($F863,'Data Mercado'!$A$7:$I$300,5,FALSE),"")</f>
        <v/>
      </c>
      <c r="K863" s="166" t="str">
        <f>IFERROR($E863/VLOOKUP($F863,'Data Mercado'!$A$7:$I$300,6,FALSE),"")</f>
        <v/>
      </c>
    </row>
    <row r="864" spans="1:11" s="162" customFormat="1" ht="19" customHeight="1">
      <c r="A864" s="163"/>
      <c r="B864" s="165"/>
      <c r="C864" s="143"/>
      <c r="D864" s="143"/>
      <c r="E864" s="196"/>
      <c r="F864" s="159"/>
      <c r="G864" s="166" t="str">
        <f>IFERROR($E864/VLOOKUP($F864,'Data Mercado'!$A$7:$I$300,2,FALSE),"")</f>
        <v/>
      </c>
      <c r="H864" s="166" t="str">
        <f>IFERROR($E864/VLOOKUP($F864,'Data Mercado'!$A$7:$I$300,3,FALSE),"")</f>
        <v/>
      </c>
      <c r="I864" s="166" t="str">
        <f>IFERROR($E864/VLOOKUP($F864,'Data Mercado'!$A$7:$I$300,4,FALSE),"")</f>
        <v/>
      </c>
      <c r="J864" s="166" t="str">
        <f>IFERROR($E864/VLOOKUP($F864,'Data Mercado'!$A$7:$I$300,5,FALSE),"")</f>
        <v/>
      </c>
      <c r="K864" s="166" t="str">
        <f>IFERROR($E864/VLOOKUP($F864,'Data Mercado'!$A$7:$I$300,6,FALSE),"")</f>
        <v/>
      </c>
    </row>
    <row r="865" spans="1:11" s="162" customFormat="1" ht="19" customHeight="1">
      <c r="A865" s="163"/>
      <c r="B865" s="165"/>
      <c r="C865" s="143"/>
      <c r="D865" s="143"/>
      <c r="E865" s="196"/>
      <c r="F865" s="159"/>
      <c r="G865" s="166" t="str">
        <f>IFERROR($E865/VLOOKUP($F865,'Data Mercado'!$A$7:$I$300,2,FALSE),"")</f>
        <v/>
      </c>
      <c r="H865" s="166" t="str">
        <f>IFERROR($E865/VLOOKUP($F865,'Data Mercado'!$A$7:$I$300,3,FALSE),"")</f>
        <v/>
      </c>
      <c r="I865" s="166" t="str">
        <f>IFERROR($E865/VLOOKUP($F865,'Data Mercado'!$A$7:$I$300,4,FALSE),"")</f>
        <v/>
      </c>
      <c r="J865" s="166" t="str">
        <f>IFERROR($E865/VLOOKUP($F865,'Data Mercado'!$A$7:$I$300,5,FALSE),"")</f>
        <v/>
      </c>
      <c r="K865" s="166" t="str">
        <f>IFERROR($E865/VLOOKUP($F865,'Data Mercado'!$A$7:$I$300,6,FALSE),"")</f>
        <v/>
      </c>
    </row>
    <row r="866" spans="1:11" s="162" customFormat="1" ht="19" customHeight="1">
      <c r="A866" s="163"/>
      <c r="B866" s="165"/>
      <c r="C866" s="143"/>
      <c r="D866" s="143"/>
      <c r="E866" s="196"/>
      <c r="F866" s="159"/>
      <c r="G866" s="166" t="str">
        <f>IFERROR($E866/VLOOKUP($F866,'Data Mercado'!$A$7:$I$300,2,FALSE),"")</f>
        <v/>
      </c>
      <c r="H866" s="166" t="str">
        <f>IFERROR($E866/VLOOKUP($F866,'Data Mercado'!$A$7:$I$300,3,FALSE),"")</f>
        <v/>
      </c>
      <c r="I866" s="166" t="str">
        <f>IFERROR($E866/VLOOKUP($F866,'Data Mercado'!$A$7:$I$300,4,FALSE),"")</f>
        <v/>
      </c>
      <c r="J866" s="166" t="str">
        <f>IFERROR($E866/VLOOKUP($F866,'Data Mercado'!$A$7:$I$300,5,FALSE),"")</f>
        <v/>
      </c>
      <c r="K866" s="166" t="str">
        <f>IFERROR($E866/VLOOKUP($F866,'Data Mercado'!$A$7:$I$300,6,FALSE),"")</f>
        <v/>
      </c>
    </row>
    <row r="867" spans="1:11" s="162" customFormat="1" ht="19" customHeight="1">
      <c r="A867" s="163"/>
      <c r="B867" s="165"/>
      <c r="C867" s="143"/>
      <c r="D867" s="143"/>
      <c r="E867" s="196"/>
      <c r="F867" s="159"/>
      <c r="G867" s="166" t="str">
        <f>IFERROR($E867/VLOOKUP($F867,'Data Mercado'!$A$7:$I$300,2,FALSE),"")</f>
        <v/>
      </c>
      <c r="H867" s="166" t="str">
        <f>IFERROR($E867/VLOOKUP($F867,'Data Mercado'!$A$7:$I$300,3,FALSE),"")</f>
        <v/>
      </c>
      <c r="I867" s="166" t="str">
        <f>IFERROR($E867/VLOOKUP($F867,'Data Mercado'!$A$7:$I$300,4,FALSE),"")</f>
        <v/>
      </c>
      <c r="J867" s="166" t="str">
        <f>IFERROR($E867/VLOOKUP($F867,'Data Mercado'!$A$7:$I$300,5,FALSE),"")</f>
        <v/>
      </c>
      <c r="K867" s="166" t="str">
        <f>IFERROR($E867/VLOOKUP($F867,'Data Mercado'!$A$7:$I$300,6,FALSE),"")</f>
        <v/>
      </c>
    </row>
    <row r="868" spans="1:11" s="162" customFormat="1" ht="19" customHeight="1">
      <c r="A868" s="163"/>
      <c r="B868" s="165"/>
      <c r="C868" s="143"/>
      <c r="D868" s="143"/>
      <c r="E868" s="196"/>
      <c r="F868" s="159"/>
      <c r="G868" s="166" t="str">
        <f>IFERROR($E868/VLOOKUP($F868,'Data Mercado'!$A$7:$I$300,2,FALSE),"")</f>
        <v/>
      </c>
      <c r="H868" s="166" t="str">
        <f>IFERROR($E868/VLOOKUP($F868,'Data Mercado'!$A$7:$I$300,3,FALSE),"")</f>
        <v/>
      </c>
      <c r="I868" s="166" t="str">
        <f>IFERROR($E868/VLOOKUP($F868,'Data Mercado'!$A$7:$I$300,4,FALSE),"")</f>
        <v/>
      </c>
      <c r="J868" s="166" t="str">
        <f>IFERROR($E868/VLOOKUP($F868,'Data Mercado'!$A$7:$I$300,5,FALSE),"")</f>
        <v/>
      </c>
      <c r="K868" s="166" t="str">
        <f>IFERROR($E868/VLOOKUP($F868,'Data Mercado'!$A$7:$I$300,6,FALSE),"")</f>
        <v/>
      </c>
    </row>
    <row r="869" spans="1:11" s="162" customFormat="1" ht="19" customHeight="1">
      <c r="A869" s="163"/>
      <c r="B869" s="165"/>
      <c r="C869" s="143"/>
      <c r="D869" s="143"/>
      <c r="E869" s="196"/>
      <c r="F869" s="159"/>
      <c r="G869" s="166" t="str">
        <f>IFERROR($E869/VLOOKUP($F869,'Data Mercado'!$A$7:$I$300,2,FALSE),"")</f>
        <v/>
      </c>
      <c r="H869" s="166" t="str">
        <f>IFERROR($E869/VLOOKUP($F869,'Data Mercado'!$A$7:$I$300,3,FALSE),"")</f>
        <v/>
      </c>
      <c r="I869" s="166" t="str">
        <f>IFERROR($E869/VLOOKUP($F869,'Data Mercado'!$A$7:$I$300,4,FALSE),"")</f>
        <v/>
      </c>
      <c r="J869" s="166" t="str">
        <f>IFERROR($E869/VLOOKUP($F869,'Data Mercado'!$A$7:$I$300,5,FALSE),"")</f>
        <v/>
      </c>
      <c r="K869" s="166" t="str">
        <f>IFERROR($E869/VLOOKUP($F869,'Data Mercado'!$A$7:$I$300,6,FALSE),"")</f>
        <v/>
      </c>
    </row>
    <row r="870" spans="1:11" s="162" customFormat="1" ht="19" customHeight="1">
      <c r="A870" s="163"/>
      <c r="B870" s="165"/>
      <c r="C870" s="143"/>
      <c r="D870" s="143"/>
      <c r="E870" s="196"/>
      <c r="F870" s="159"/>
      <c r="G870" s="166" t="str">
        <f>IFERROR($E870/VLOOKUP($F870,'Data Mercado'!$A$7:$I$300,2,FALSE),"")</f>
        <v/>
      </c>
      <c r="H870" s="166" t="str">
        <f>IFERROR($E870/VLOOKUP($F870,'Data Mercado'!$A$7:$I$300,3,FALSE),"")</f>
        <v/>
      </c>
      <c r="I870" s="166" t="str">
        <f>IFERROR($E870/VLOOKUP($F870,'Data Mercado'!$A$7:$I$300,4,FALSE),"")</f>
        <v/>
      </c>
      <c r="J870" s="166" t="str">
        <f>IFERROR($E870/VLOOKUP($F870,'Data Mercado'!$A$7:$I$300,5,FALSE),"")</f>
        <v/>
      </c>
      <c r="K870" s="166" t="str">
        <f>IFERROR($E870/VLOOKUP($F870,'Data Mercado'!$A$7:$I$300,6,FALSE),"")</f>
        <v/>
      </c>
    </row>
    <row r="871" spans="1:11" s="162" customFormat="1" ht="19" customHeight="1">
      <c r="A871" s="163"/>
      <c r="B871" s="165"/>
      <c r="C871" s="143"/>
      <c r="D871" s="143"/>
      <c r="E871" s="196"/>
      <c r="F871" s="159"/>
      <c r="G871" s="166" t="str">
        <f>IFERROR($E871/VLOOKUP($F871,'Data Mercado'!$A$7:$I$300,2,FALSE),"")</f>
        <v/>
      </c>
      <c r="H871" s="166" t="str">
        <f>IFERROR($E871/VLOOKUP($F871,'Data Mercado'!$A$7:$I$300,3,FALSE),"")</f>
        <v/>
      </c>
      <c r="I871" s="166" t="str">
        <f>IFERROR($E871/VLOOKUP($F871,'Data Mercado'!$A$7:$I$300,4,FALSE),"")</f>
        <v/>
      </c>
      <c r="J871" s="166" t="str">
        <f>IFERROR($E871/VLOOKUP($F871,'Data Mercado'!$A$7:$I$300,5,FALSE),"")</f>
        <v/>
      </c>
      <c r="K871" s="166" t="str">
        <f>IFERROR($E871/VLOOKUP($F871,'Data Mercado'!$A$7:$I$300,6,FALSE),"")</f>
        <v/>
      </c>
    </row>
    <row r="872" spans="1:11" s="162" customFormat="1" ht="19" customHeight="1">
      <c r="A872" s="163"/>
      <c r="B872" s="165"/>
      <c r="C872" s="143"/>
      <c r="D872" s="143"/>
      <c r="E872" s="196"/>
      <c r="F872" s="159"/>
      <c r="G872" s="166" t="str">
        <f>IFERROR($E872/VLOOKUP($F872,'Data Mercado'!$A$7:$I$300,2,FALSE),"")</f>
        <v/>
      </c>
      <c r="H872" s="166" t="str">
        <f>IFERROR($E872/VLOOKUP($F872,'Data Mercado'!$A$7:$I$300,3,FALSE),"")</f>
        <v/>
      </c>
      <c r="I872" s="166" t="str">
        <f>IFERROR($E872/VLOOKUP($F872,'Data Mercado'!$A$7:$I$300,4,FALSE),"")</f>
        <v/>
      </c>
      <c r="J872" s="166" t="str">
        <f>IFERROR($E872/VLOOKUP($F872,'Data Mercado'!$A$7:$I$300,5,FALSE),"")</f>
        <v/>
      </c>
      <c r="K872" s="166" t="str">
        <f>IFERROR($E872/VLOOKUP($F872,'Data Mercado'!$A$7:$I$300,6,FALSE),"")</f>
        <v/>
      </c>
    </row>
    <row r="873" spans="1:11" s="162" customFormat="1" ht="19" customHeight="1">
      <c r="A873" s="163"/>
      <c r="B873" s="165"/>
      <c r="C873" s="143"/>
      <c r="D873" s="143"/>
      <c r="E873" s="196"/>
      <c r="F873" s="159"/>
      <c r="G873" s="166" t="str">
        <f>IFERROR($E873/VLOOKUP($F873,'Data Mercado'!$A$7:$I$300,2,FALSE),"")</f>
        <v/>
      </c>
      <c r="H873" s="166" t="str">
        <f>IFERROR($E873/VLOOKUP($F873,'Data Mercado'!$A$7:$I$300,3,FALSE),"")</f>
        <v/>
      </c>
      <c r="I873" s="166" t="str">
        <f>IFERROR($E873/VLOOKUP($F873,'Data Mercado'!$A$7:$I$300,4,FALSE),"")</f>
        <v/>
      </c>
      <c r="J873" s="166" t="str">
        <f>IFERROR($E873/VLOOKUP($F873,'Data Mercado'!$A$7:$I$300,5,FALSE),"")</f>
        <v/>
      </c>
      <c r="K873" s="166" t="str">
        <f>IFERROR($E873/VLOOKUP($F873,'Data Mercado'!$A$7:$I$300,6,FALSE),"")</f>
        <v/>
      </c>
    </row>
    <row r="874" spans="1:11" s="162" customFormat="1" ht="19" customHeight="1">
      <c r="A874" s="163"/>
      <c r="B874" s="165"/>
      <c r="C874" s="143"/>
      <c r="D874" s="143"/>
      <c r="E874" s="196"/>
      <c r="F874" s="159"/>
      <c r="G874" s="166" t="str">
        <f>IFERROR($E874/VLOOKUP($F874,'Data Mercado'!$A$7:$I$300,2,FALSE),"")</f>
        <v/>
      </c>
      <c r="H874" s="166" t="str">
        <f>IFERROR($E874/VLOOKUP($F874,'Data Mercado'!$A$7:$I$300,3,FALSE),"")</f>
        <v/>
      </c>
      <c r="I874" s="166" t="str">
        <f>IFERROR($E874/VLOOKUP($F874,'Data Mercado'!$A$7:$I$300,4,FALSE),"")</f>
        <v/>
      </c>
      <c r="J874" s="166" t="str">
        <f>IFERROR($E874/VLOOKUP($F874,'Data Mercado'!$A$7:$I$300,5,FALSE),"")</f>
        <v/>
      </c>
      <c r="K874" s="166" t="str">
        <f>IFERROR($E874/VLOOKUP($F874,'Data Mercado'!$A$7:$I$300,6,FALSE),"")</f>
        <v/>
      </c>
    </row>
    <row r="875" spans="1:11" s="162" customFormat="1" ht="19" customHeight="1">
      <c r="A875" s="163"/>
      <c r="B875" s="165"/>
      <c r="C875" s="143"/>
      <c r="D875" s="143"/>
      <c r="E875" s="196"/>
      <c r="F875" s="159"/>
      <c r="G875" s="166" t="str">
        <f>IFERROR($E875/VLOOKUP($F875,'Data Mercado'!$A$7:$I$300,2,FALSE),"")</f>
        <v/>
      </c>
      <c r="H875" s="166" t="str">
        <f>IFERROR($E875/VLOOKUP($F875,'Data Mercado'!$A$7:$I$300,3,FALSE),"")</f>
        <v/>
      </c>
      <c r="I875" s="166" t="str">
        <f>IFERROR($E875/VLOOKUP($F875,'Data Mercado'!$A$7:$I$300,4,FALSE),"")</f>
        <v/>
      </c>
      <c r="J875" s="166" t="str">
        <f>IFERROR($E875/VLOOKUP($F875,'Data Mercado'!$A$7:$I$300,5,FALSE),"")</f>
        <v/>
      </c>
      <c r="K875" s="166" t="str">
        <f>IFERROR($E875/VLOOKUP($F875,'Data Mercado'!$A$7:$I$300,6,FALSE),"")</f>
        <v/>
      </c>
    </row>
    <row r="876" spans="1:11" s="162" customFormat="1" ht="19" customHeight="1">
      <c r="A876" s="163"/>
      <c r="B876" s="165"/>
      <c r="C876" s="143"/>
      <c r="D876" s="143"/>
      <c r="E876" s="196"/>
      <c r="F876" s="159"/>
      <c r="G876" s="166" t="str">
        <f>IFERROR($E876/VLOOKUP($F876,'Data Mercado'!$A$7:$I$300,2,FALSE),"")</f>
        <v/>
      </c>
      <c r="H876" s="166" t="str">
        <f>IFERROR($E876/VLOOKUP($F876,'Data Mercado'!$A$7:$I$300,3,FALSE),"")</f>
        <v/>
      </c>
      <c r="I876" s="166" t="str">
        <f>IFERROR($E876/VLOOKUP($F876,'Data Mercado'!$A$7:$I$300,4,FALSE),"")</f>
        <v/>
      </c>
      <c r="J876" s="166" t="str">
        <f>IFERROR($E876/VLOOKUP($F876,'Data Mercado'!$A$7:$I$300,5,FALSE),"")</f>
        <v/>
      </c>
      <c r="K876" s="166" t="str">
        <f>IFERROR($E876/VLOOKUP($F876,'Data Mercado'!$A$7:$I$300,6,FALSE),"")</f>
        <v/>
      </c>
    </row>
    <row r="877" spans="1:11" s="162" customFormat="1" ht="19" customHeight="1">
      <c r="A877" s="163"/>
      <c r="B877" s="165"/>
      <c r="C877" s="143"/>
      <c r="D877" s="143"/>
      <c r="E877" s="196"/>
      <c r="F877" s="159"/>
      <c r="G877" s="166" t="str">
        <f>IFERROR($E877/VLOOKUP($F877,'Data Mercado'!$A$7:$I$300,2,FALSE),"")</f>
        <v/>
      </c>
      <c r="H877" s="166" t="str">
        <f>IFERROR($E877/VLOOKUP($F877,'Data Mercado'!$A$7:$I$300,3,FALSE),"")</f>
        <v/>
      </c>
      <c r="I877" s="166" t="str">
        <f>IFERROR($E877/VLOOKUP($F877,'Data Mercado'!$A$7:$I$300,4,FALSE),"")</f>
        <v/>
      </c>
      <c r="J877" s="166" t="str">
        <f>IFERROR($E877/VLOOKUP($F877,'Data Mercado'!$A$7:$I$300,5,FALSE),"")</f>
        <v/>
      </c>
      <c r="K877" s="166" t="str">
        <f>IFERROR($E877/VLOOKUP($F877,'Data Mercado'!$A$7:$I$300,6,FALSE),"")</f>
        <v/>
      </c>
    </row>
    <row r="878" spans="1:11" s="162" customFormat="1" ht="19" customHeight="1">
      <c r="A878" s="163"/>
      <c r="B878" s="165"/>
      <c r="C878" s="143"/>
      <c r="D878" s="143"/>
      <c r="E878" s="196"/>
      <c r="F878" s="159"/>
      <c r="G878" s="166" t="str">
        <f>IFERROR($E878/VLOOKUP($F878,'Data Mercado'!$A$7:$I$300,2,FALSE),"")</f>
        <v/>
      </c>
      <c r="H878" s="166" t="str">
        <f>IFERROR($E878/VLOOKUP($F878,'Data Mercado'!$A$7:$I$300,3,FALSE),"")</f>
        <v/>
      </c>
      <c r="I878" s="166" t="str">
        <f>IFERROR($E878/VLOOKUP($F878,'Data Mercado'!$A$7:$I$300,4,FALSE),"")</f>
        <v/>
      </c>
      <c r="J878" s="166" t="str">
        <f>IFERROR($E878/VLOOKUP($F878,'Data Mercado'!$A$7:$I$300,5,FALSE),"")</f>
        <v/>
      </c>
      <c r="K878" s="166" t="str">
        <f>IFERROR($E878/VLOOKUP($F878,'Data Mercado'!$A$7:$I$300,6,FALSE),"")</f>
        <v/>
      </c>
    </row>
    <row r="879" spans="1:11" s="162" customFormat="1" ht="19" customHeight="1">
      <c r="A879" s="163"/>
      <c r="B879" s="165"/>
      <c r="C879" s="143"/>
      <c r="D879" s="143"/>
      <c r="E879" s="196"/>
      <c r="F879" s="159"/>
      <c r="G879" s="166" t="str">
        <f>IFERROR($E879/VLOOKUP($F879,'Data Mercado'!$A$7:$I$300,2,FALSE),"")</f>
        <v/>
      </c>
      <c r="H879" s="166" t="str">
        <f>IFERROR($E879/VLOOKUP($F879,'Data Mercado'!$A$7:$I$300,3,FALSE),"")</f>
        <v/>
      </c>
      <c r="I879" s="166" t="str">
        <f>IFERROR($E879/VLOOKUP($F879,'Data Mercado'!$A$7:$I$300,4,FALSE),"")</f>
        <v/>
      </c>
      <c r="J879" s="166" t="str">
        <f>IFERROR($E879/VLOOKUP($F879,'Data Mercado'!$A$7:$I$300,5,FALSE),"")</f>
        <v/>
      </c>
      <c r="K879" s="166" t="str">
        <f>IFERROR($E879/VLOOKUP($F879,'Data Mercado'!$A$7:$I$300,6,FALSE),"")</f>
        <v/>
      </c>
    </row>
    <row r="880" spans="1:11" s="162" customFormat="1" ht="19" customHeight="1">
      <c r="A880" s="163"/>
      <c r="B880" s="165"/>
      <c r="C880" s="143"/>
      <c r="D880" s="143"/>
      <c r="E880" s="196"/>
      <c r="F880" s="159"/>
      <c r="G880" s="166" t="str">
        <f>IFERROR($E880/VLOOKUP($F880,'Data Mercado'!$A$7:$I$300,2,FALSE),"")</f>
        <v/>
      </c>
      <c r="H880" s="166" t="str">
        <f>IFERROR($E880/VLOOKUP($F880,'Data Mercado'!$A$7:$I$300,3,FALSE),"")</f>
        <v/>
      </c>
      <c r="I880" s="166" t="str">
        <f>IFERROR($E880/VLOOKUP($F880,'Data Mercado'!$A$7:$I$300,4,FALSE),"")</f>
        <v/>
      </c>
      <c r="J880" s="166" t="str">
        <f>IFERROR($E880/VLOOKUP($F880,'Data Mercado'!$A$7:$I$300,5,FALSE),"")</f>
        <v/>
      </c>
      <c r="K880" s="166" t="str">
        <f>IFERROR($E880/VLOOKUP($F880,'Data Mercado'!$A$7:$I$300,6,FALSE),"")</f>
        <v/>
      </c>
    </row>
    <row r="881" spans="1:11" s="162" customFormat="1" ht="19" customHeight="1">
      <c r="A881" s="163"/>
      <c r="B881" s="165"/>
      <c r="C881" s="143"/>
      <c r="D881" s="143"/>
      <c r="E881" s="196"/>
      <c r="F881" s="159"/>
      <c r="G881" s="166" t="str">
        <f>IFERROR($E881/VLOOKUP($F881,'Data Mercado'!$A$7:$I$300,2,FALSE),"")</f>
        <v/>
      </c>
      <c r="H881" s="166" t="str">
        <f>IFERROR($E881/VLOOKUP($F881,'Data Mercado'!$A$7:$I$300,3,FALSE),"")</f>
        <v/>
      </c>
      <c r="I881" s="166" t="str">
        <f>IFERROR($E881/VLOOKUP($F881,'Data Mercado'!$A$7:$I$300,4,FALSE),"")</f>
        <v/>
      </c>
      <c r="J881" s="166" t="str">
        <f>IFERROR($E881/VLOOKUP($F881,'Data Mercado'!$A$7:$I$300,5,FALSE),"")</f>
        <v/>
      </c>
      <c r="K881" s="166" t="str">
        <f>IFERROR($E881/VLOOKUP($F881,'Data Mercado'!$A$7:$I$300,6,FALSE),"")</f>
        <v/>
      </c>
    </row>
    <row r="882" spans="1:11" s="162" customFormat="1" ht="19" customHeight="1">
      <c r="A882" s="163"/>
      <c r="B882" s="165"/>
      <c r="C882" s="143"/>
      <c r="D882" s="143"/>
      <c r="E882" s="196"/>
      <c r="F882" s="159"/>
      <c r="G882" s="166" t="str">
        <f>IFERROR($E882/VLOOKUP($F882,'Data Mercado'!$A$7:$I$300,2,FALSE),"")</f>
        <v/>
      </c>
      <c r="H882" s="166" t="str">
        <f>IFERROR($E882/VLOOKUP($F882,'Data Mercado'!$A$7:$I$300,3,FALSE),"")</f>
        <v/>
      </c>
      <c r="I882" s="166" t="str">
        <f>IFERROR($E882/VLOOKUP($F882,'Data Mercado'!$A$7:$I$300,4,FALSE),"")</f>
        <v/>
      </c>
      <c r="J882" s="166" t="str">
        <f>IFERROR($E882/VLOOKUP($F882,'Data Mercado'!$A$7:$I$300,5,FALSE),"")</f>
        <v/>
      </c>
      <c r="K882" s="166" t="str">
        <f>IFERROR($E882/VLOOKUP($F882,'Data Mercado'!$A$7:$I$300,6,FALSE),"")</f>
        <v/>
      </c>
    </row>
    <row r="883" spans="1:11" s="162" customFormat="1" ht="19" customHeight="1">
      <c r="A883" s="163"/>
      <c r="B883" s="165"/>
      <c r="C883" s="143"/>
      <c r="D883" s="143"/>
      <c r="E883" s="196"/>
      <c r="F883" s="159"/>
      <c r="G883" s="166" t="str">
        <f>IFERROR($E883/VLOOKUP($F883,'Data Mercado'!$A$7:$I$300,2,FALSE),"")</f>
        <v/>
      </c>
      <c r="H883" s="166" t="str">
        <f>IFERROR($E883/VLOOKUP($F883,'Data Mercado'!$A$7:$I$300,3,FALSE),"")</f>
        <v/>
      </c>
      <c r="I883" s="166" t="str">
        <f>IFERROR($E883/VLOOKUP($F883,'Data Mercado'!$A$7:$I$300,4,FALSE),"")</f>
        <v/>
      </c>
      <c r="J883" s="166" t="str">
        <f>IFERROR($E883/VLOOKUP($F883,'Data Mercado'!$A$7:$I$300,5,FALSE),"")</f>
        <v/>
      </c>
      <c r="K883" s="166" t="str">
        <f>IFERROR($E883/VLOOKUP($F883,'Data Mercado'!$A$7:$I$300,6,FALSE),"")</f>
        <v/>
      </c>
    </row>
    <row r="884" spans="1:11" s="162" customFormat="1" ht="19" customHeight="1">
      <c r="A884" s="163"/>
      <c r="B884" s="165"/>
      <c r="C884" s="143"/>
      <c r="D884" s="143"/>
      <c r="E884" s="196"/>
      <c r="F884" s="159"/>
      <c r="G884" s="166" t="str">
        <f>IFERROR($E884/VLOOKUP($F884,'Data Mercado'!$A$7:$I$300,2,FALSE),"")</f>
        <v/>
      </c>
      <c r="H884" s="166" t="str">
        <f>IFERROR($E884/VLOOKUP($F884,'Data Mercado'!$A$7:$I$300,3,FALSE),"")</f>
        <v/>
      </c>
      <c r="I884" s="166" t="str">
        <f>IFERROR($E884/VLOOKUP($F884,'Data Mercado'!$A$7:$I$300,4,FALSE),"")</f>
        <v/>
      </c>
      <c r="J884" s="166" t="str">
        <f>IFERROR($E884/VLOOKUP($F884,'Data Mercado'!$A$7:$I$300,5,FALSE),"")</f>
        <v/>
      </c>
      <c r="K884" s="166" t="str">
        <f>IFERROR($E884/VLOOKUP($F884,'Data Mercado'!$A$7:$I$300,6,FALSE),"")</f>
        <v/>
      </c>
    </row>
    <row r="885" spans="1:11" s="162" customFormat="1" ht="19" customHeight="1">
      <c r="A885" s="163"/>
      <c r="B885" s="165"/>
      <c r="C885" s="143"/>
      <c r="D885" s="143"/>
      <c r="E885" s="196"/>
      <c r="F885" s="159"/>
      <c r="G885" s="166" t="str">
        <f>IFERROR($E885/VLOOKUP($F885,'Data Mercado'!$A$7:$I$300,2,FALSE),"")</f>
        <v/>
      </c>
      <c r="H885" s="166" t="str">
        <f>IFERROR($E885/VLOOKUP($F885,'Data Mercado'!$A$7:$I$300,3,FALSE),"")</f>
        <v/>
      </c>
      <c r="I885" s="166" t="str">
        <f>IFERROR($E885/VLOOKUP($F885,'Data Mercado'!$A$7:$I$300,4,FALSE),"")</f>
        <v/>
      </c>
      <c r="J885" s="166" t="str">
        <f>IFERROR($E885/VLOOKUP($F885,'Data Mercado'!$A$7:$I$300,5,FALSE),"")</f>
        <v/>
      </c>
      <c r="K885" s="166" t="str">
        <f>IFERROR($E885/VLOOKUP($F885,'Data Mercado'!$A$7:$I$300,6,FALSE),"")</f>
        <v/>
      </c>
    </row>
    <row r="886" spans="1:11" s="162" customFormat="1" ht="19" customHeight="1">
      <c r="A886" s="163"/>
      <c r="B886" s="165"/>
      <c r="C886" s="143"/>
      <c r="D886" s="143"/>
      <c r="E886" s="196"/>
      <c r="F886" s="159"/>
      <c r="G886" s="166" t="str">
        <f>IFERROR($E886/VLOOKUP($F886,'Data Mercado'!$A$7:$I$300,2,FALSE),"")</f>
        <v/>
      </c>
      <c r="H886" s="166" t="str">
        <f>IFERROR($E886/VLOOKUP($F886,'Data Mercado'!$A$7:$I$300,3,FALSE),"")</f>
        <v/>
      </c>
      <c r="I886" s="166" t="str">
        <f>IFERROR($E886/VLOOKUP($F886,'Data Mercado'!$A$7:$I$300,4,FALSE),"")</f>
        <v/>
      </c>
      <c r="J886" s="166" t="str">
        <f>IFERROR($E886/VLOOKUP($F886,'Data Mercado'!$A$7:$I$300,5,FALSE),"")</f>
        <v/>
      </c>
      <c r="K886" s="166" t="str">
        <f>IFERROR($E886/VLOOKUP($F886,'Data Mercado'!$A$7:$I$300,6,FALSE),"")</f>
        <v/>
      </c>
    </row>
    <row r="887" spans="1:11" s="162" customFormat="1" ht="19" customHeight="1">
      <c r="A887" s="163"/>
      <c r="B887" s="165"/>
      <c r="C887" s="143"/>
      <c r="D887" s="143"/>
      <c r="E887" s="196"/>
      <c r="F887" s="159"/>
      <c r="G887" s="166" t="str">
        <f>IFERROR($E887/VLOOKUP($F887,'Data Mercado'!$A$7:$I$300,2,FALSE),"")</f>
        <v/>
      </c>
      <c r="H887" s="166" t="str">
        <f>IFERROR($E887/VLOOKUP($F887,'Data Mercado'!$A$7:$I$300,3,FALSE),"")</f>
        <v/>
      </c>
      <c r="I887" s="166" t="str">
        <f>IFERROR($E887/VLOOKUP($F887,'Data Mercado'!$A$7:$I$300,4,FALSE),"")</f>
        <v/>
      </c>
      <c r="J887" s="166" t="str">
        <f>IFERROR($E887/VLOOKUP($F887,'Data Mercado'!$A$7:$I$300,5,FALSE),"")</f>
        <v/>
      </c>
      <c r="K887" s="166" t="str">
        <f>IFERROR($E887/VLOOKUP($F887,'Data Mercado'!$A$7:$I$300,6,FALSE),"")</f>
        <v/>
      </c>
    </row>
    <row r="888" spans="1:11" s="162" customFormat="1" ht="19" customHeight="1">
      <c r="A888" s="163"/>
      <c r="B888" s="165"/>
      <c r="C888" s="143"/>
      <c r="D888" s="143"/>
      <c r="E888" s="196"/>
      <c r="F888" s="159"/>
      <c r="G888" s="166" t="str">
        <f>IFERROR($E888/VLOOKUP($F888,'Data Mercado'!$A$7:$I$300,2,FALSE),"")</f>
        <v/>
      </c>
      <c r="H888" s="166" t="str">
        <f>IFERROR($E888/VLOOKUP($F888,'Data Mercado'!$A$7:$I$300,3,FALSE),"")</f>
        <v/>
      </c>
      <c r="I888" s="166" t="str">
        <f>IFERROR($E888/VLOOKUP($F888,'Data Mercado'!$A$7:$I$300,4,FALSE),"")</f>
        <v/>
      </c>
      <c r="J888" s="166" t="str">
        <f>IFERROR($E888/VLOOKUP($F888,'Data Mercado'!$A$7:$I$300,5,FALSE),"")</f>
        <v/>
      </c>
      <c r="K888" s="166" t="str">
        <f>IFERROR($E888/VLOOKUP($F888,'Data Mercado'!$A$7:$I$300,6,FALSE),"")</f>
        <v/>
      </c>
    </row>
    <row r="889" spans="1:11" s="162" customFormat="1" ht="19" customHeight="1">
      <c r="A889" s="163"/>
      <c r="B889" s="165"/>
      <c r="C889" s="143"/>
      <c r="D889" s="143"/>
      <c r="E889" s="196"/>
      <c r="F889" s="159"/>
      <c r="G889" s="166" t="str">
        <f>IFERROR($E889/VLOOKUP($F889,'Data Mercado'!$A$7:$I$300,2,FALSE),"")</f>
        <v/>
      </c>
      <c r="H889" s="166" t="str">
        <f>IFERROR($E889/VLOOKUP($F889,'Data Mercado'!$A$7:$I$300,3,FALSE),"")</f>
        <v/>
      </c>
      <c r="I889" s="166" t="str">
        <f>IFERROR($E889/VLOOKUP($F889,'Data Mercado'!$A$7:$I$300,4,FALSE),"")</f>
        <v/>
      </c>
      <c r="J889" s="166" t="str">
        <f>IFERROR($E889/VLOOKUP($F889,'Data Mercado'!$A$7:$I$300,5,FALSE),"")</f>
        <v/>
      </c>
      <c r="K889" s="166" t="str">
        <f>IFERROR($E889/VLOOKUP($F889,'Data Mercado'!$A$7:$I$300,6,FALSE),"")</f>
        <v/>
      </c>
    </row>
    <row r="890" spans="1:11" s="162" customFormat="1" ht="19" customHeight="1">
      <c r="A890" s="163"/>
      <c r="B890" s="165"/>
      <c r="C890" s="143"/>
      <c r="D890" s="143"/>
      <c r="E890" s="196"/>
      <c r="F890" s="159"/>
      <c r="G890" s="166" t="str">
        <f>IFERROR($E890/VLOOKUP($F890,'Data Mercado'!$A$7:$I$300,2,FALSE),"")</f>
        <v/>
      </c>
      <c r="H890" s="166" t="str">
        <f>IFERROR($E890/VLOOKUP($F890,'Data Mercado'!$A$7:$I$300,3,FALSE),"")</f>
        <v/>
      </c>
      <c r="I890" s="166" t="str">
        <f>IFERROR($E890/VLOOKUP($F890,'Data Mercado'!$A$7:$I$300,4,FALSE),"")</f>
        <v/>
      </c>
      <c r="J890" s="166" t="str">
        <f>IFERROR($E890/VLOOKUP($F890,'Data Mercado'!$A$7:$I$300,5,FALSE),"")</f>
        <v/>
      </c>
      <c r="K890" s="166" t="str">
        <f>IFERROR($E890/VLOOKUP($F890,'Data Mercado'!$A$7:$I$300,6,FALSE),"")</f>
        <v/>
      </c>
    </row>
    <row r="891" spans="1:11" s="162" customFormat="1" ht="19" customHeight="1">
      <c r="A891" s="163"/>
      <c r="B891" s="165"/>
      <c r="C891" s="143"/>
      <c r="D891" s="143"/>
      <c r="E891" s="196"/>
      <c r="F891" s="159"/>
      <c r="G891" s="166" t="str">
        <f>IFERROR($E891/VLOOKUP($F891,'Data Mercado'!$A$7:$I$300,2,FALSE),"")</f>
        <v/>
      </c>
      <c r="H891" s="166" t="str">
        <f>IFERROR($E891/VLOOKUP($F891,'Data Mercado'!$A$7:$I$300,3,FALSE),"")</f>
        <v/>
      </c>
      <c r="I891" s="166" t="str">
        <f>IFERROR($E891/VLOOKUP($F891,'Data Mercado'!$A$7:$I$300,4,FALSE),"")</f>
        <v/>
      </c>
      <c r="J891" s="166" t="str">
        <f>IFERROR($E891/VLOOKUP($F891,'Data Mercado'!$A$7:$I$300,5,FALSE),"")</f>
        <v/>
      </c>
      <c r="K891" s="166" t="str">
        <f>IFERROR($E891/VLOOKUP($F891,'Data Mercado'!$A$7:$I$300,6,FALSE),"")</f>
        <v/>
      </c>
    </row>
    <row r="892" spans="1:11" s="162" customFormat="1" ht="19" customHeight="1">
      <c r="A892" s="163"/>
      <c r="B892" s="165"/>
      <c r="C892" s="143"/>
      <c r="D892" s="143"/>
      <c r="E892" s="196"/>
      <c r="F892" s="159"/>
      <c r="G892" s="166" t="str">
        <f>IFERROR($E892/VLOOKUP($F892,'Data Mercado'!$A$7:$I$300,2,FALSE),"")</f>
        <v/>
      </c>
      <c r="H892" s="166" t="str">
        <f>IFERROR($E892/VLOOKUP($F892,'Data Mercado'!$A$7:$I$300,3,FALSE),"")</f>
        <v/>
      </c>
      <c r="I892" s="166" t="str">
        <f>IFERROR($E892/VLOOKUP($F892,'Data Mercado'!$A$7:$I$300,4,FALSE),"")</f>
        <v/>
      </c>
      <c r="J892" s="166" t="str">
        <f>IFERROR($E892/VLOOKUP($F892,'Data Mercado'!$A$7:$I$300,5,FALSE),"")</f>
        <v/>
      </c>
      <c r="K892" s="166" t="str">
        <f>IFERROR($E892/VLOOKUP($F892,'Data Mercado'!$A$7:$I$300,6,FALSE),"")</f>
        <v/>
      </c>
    </row>
    <row r="893" spans="1:11" s="162" customFormat="1" ht="19" customHeight="1">
      <c r="A893" s="163"/>
      <c r="B893" s="165"/>
      <c r="C893" s="143"/>
      <c r="D893" s="143"/>
      <c r="E893" s="196"/>
      <c r="F893" s="159"/>
      <c r="G893" s="166" t="str">
        <f>IFERROR($E893/VLOOKUP($F893,'Data Mercado'!$A$7:$I$300,2,FALSE),"")</f>
        <v/>
      </c>
      <c r="H893" s="166" t="str">
        <f>IFERROR($E893/VLOOKUP($F893,'Data Mercado'!$A$7:$I$300,3,FALSE),"")</f>
        <v/>
      </c>
      <c r="I893" s="166" t="str">
        <f>IFERROR($E893/VLOOKUP($F893,'Data Mercado'!$A$7:$I$300,4,FALSE),"")</f>
        <v/>
      </c>
      <c r="J893" s="166" t="str">
        <f>IFERROR($E893/VLOOKUP($F893,'Data Mercado'!$A$7:$I$300,5,FALSE),"")</f>
        <v/>
      </c>
      <c r="K893" s="166" t="str">
        <f>IFERROR($E893/VLOOKUP($F893,'Data Mercado'!$A$7:$I$300,6,FALSE),"")</f>
        <v/>
      </c>
    </row>
    <row r="894" spans="1:11" s="162" customFormat="1" ht="19" customHeight="1">
      <c r="A894" s="163"/>
      <c r="B894" s="165"/>
      <c r="C894" s="143"/>
      <c r="D894" s="143"/>
      <c r="E894" s="196"/>
      <c r="F894" s="159"/>
      <c r="G894" s="166" t="str">
        <f>IFERROR($E894/VLOOKUP($F894,'Data Mercado'!$A$7:$I$300,2,FALSE),"")</f>
        <v/>
      </c>
      <c r="H894" s="166" t="str">
        <f>IFERROR($E894/VLOOKUP($F894,'Data Mercado'!$A$7:$I$300,3,FALSE),"")</f>
        <v/>
      </c>
      <c r="I894" s="166" t="str">
        <f>IFERROR($E894/VLOOKUP($F894,'Data Mercado'!$A$7:$I$300,4,FALSE),"")</f>
        <v/>
      </c>
      <c r="J894" s="166" t="str">
        <f>IFERROR($E894/VLOOKUP($F894,'Data Mercado'!$A$7:$I$300,5,FALSE),"")</f>
        <v/>
      </c>
      <c r="K894" s="166" t="str">
        <f>IFERROR($E894/VLOOKUP($F894,'Data Mercado'!$A$7:$I$300,6,FALSE),"")</f>
        <v/>
      </c>
    </row>
    <row r="895" spans="1:11" s="162" customFormat="1" ht="19" customHeight="1">
      <c r="A895" s="163"/>
      <c r="B895" s="165"/>
      <c r="C895" s="143"/>
      <c r="D895" s="143"/>
      <c r="E895" s="196"/>
      <c r="F895" s="159"/>
      <c r="G895" s="166" t="str">
        <f>IFERROR($E895/VLOOKUP($F895,'Data Mercado'!$A$7:$I$300,2,FALSE),"")</f>
        <v/>
      </c>
      <c r="H895" s="166" t="str">
        <f>IFERROR($E895/VLOOKUP($F895,'Data Mercado'!$A$7:$I$300,3,FALSE),"")</f>
        <v/>
      </c>
      <c r="I895" s="166" t="str">
        <f>IFERROR($E895/VLOOKUP($F895,'Data Mercado'!$A$7:$I$300,4,FALSE),"")</f>
        <v/>
      </c>
      <c r="J895" s="166" t="str">
        <f>IFERROR($E895/VLOOKUP($F895,'Data Mercado'!$A$7:$I$300,5,FALSE),"")</f>
        <v/>
      </c>
      <c r="K895" s="166" t="str">
        <f>IFERROR($E895/VLOOKUP($F895,'Data Mercado'!$A$7:$I$300,6,FALSE),"")</f>
        <v/>
      </c>
    </row>
    <row r="896" spans="1:11" s="162" customFormat="1" ht="19" customHeight="1">
      <c r="A896" s="163"/>
      <c r="B896" s="165"/>
      <c r="C896" s="143"/>
      <c r="D896" s="143"/>
      <c r="E896" s="196"/>
      <c r="F896" s="159"/>
      <c r="G896" s="166" t="str">
        <f>IFERROR($E896/VLOOKUP($F896,'Data Mercado'!$A$7:$I$300,2,FALSE),"")</f>
        <v/>
      </c>
      <c r="H896" s="166" t="str">
        <f>IFERROR($E896/VLOOKUP($F896,'Data Mercado'!$A$7:$I$300,3,FALSE),"")</f>
        <v/>
      </c>
      <c r="I896" s="166" t="str">
        <f>IFERROR($E896/VLOOKUP($F896,'Data Mercado'!$A$7:$I$300,4,FALSE),"")</f>
        <v/>
      </c>
      <c r="J896" s="166" t="str">
        <f>IFERROR($E896/VLOOKUP($F896,'Data Mercado'!$A$7:$I$300,5,FALSE),"")</f>
        <v/>
      </c>
      <c r="K896" s="166" t="str">
        <f>IFERROR($E896/VLOOKUP($F896,'Data Mercado'!$A$7:$I$300,6,FALSE),"")</f>
        <v/>
      </c>
    </row>
    <row r="897" spans="1:11" s="162" customFormat="1" ht="19" customHeight="1">
      <c r="A897" s="163"/>
      <c r="B897" s="165"/>
      <c r="C897" s="143"/>
      <c r="D897" s="143"/>
      <c r="E897" s="196"/>
      <c r="F897" s="159"/>
      <c r="G897" s="166" t="str">
        <f>IFERROR($E897/VLOOKUP($F897,'Data Mercado'!$A$7:$I$300,2,FALSE),"")</f>
        <v/>
      </c>
      <c r="H897" s="166" t="str">
        <f>IFERROR($E897/VLOOKUP($F897,'Data Mercado'!$A$7:$I$300,3,FALSE),"")</f>
        <v/>
      </c>
      <c r="I897" s="166" t="str">
        <f>IFERROR($E897/VLOOKUP($F897,'Data Mercado'!$A$7:$I$300,4,FALSE),"")</f>
        <v/>
      </c>
      <c r="J897" s="166" t="str">
        <f>IFERROR($E897/VLOOKUP($F897,'Data Mercado'!$A$7:$I$300,5,FALSE),"")</f>
        <v/>
      </c>
      <c r="K897" s="166" t="str">
        <f>IFERROR($E897/VLOOKUP($F897,'Data Mercado'!$A$7:$I$300,6,FALSE),"")</f>
        <v/>
      </c>
    </row>
    <row r="898" spans="1:11" s="162" customFormat="1" ht="19" customHeight="1">
      <c r="A898" s="163"/>
      <c r="B898" s="165"/>
      <c r="C898" s="143"/>
      <c r="D898" s="143"/>
      <c r="E898" s="196"/>
      <c r="F898" s="159"/>
      <c r="G898" s="166" t="str">
        <f>IFERROR($E898/VLOOKUP($F898,'Data Mercado'!$A$7:$I$300,2,FALSE),"")</f>
        <v/>
      </c>
      <c r="H898" s="166" t="str">
        <f>IFERROR($E898/VLOOKUP($F898,'Data Mercado'!$A$7:$I$300,3,FALSE),"")</f>
        <v/>
      </c>
      <c r="I898" s="166" t="str">
        <f>IFERROR($E898/VLOOKUP($F898,'Data Mercado'!$A$7:$I$300,4,FALSE),"")</f>
        <v/>
      </c>
      <c r="J898" s="166" t="str">
        <f>IFERROR($E898/VLOOKUP($F898,'Data Mercado'!$A$7:$I$300,5,FALSE),"")</f>
        <v/>
      </c>
      <c r="K898" s="166" t="str">
        <f>IFERROR($E898/VLOOKUP($F898,'Data Mercado'!$A$7:$I$300,6,FALSE),"")</f>
        <v/>
      </c>
    </row>
    <row r="899" spans="1:11" s="162" customFormat="1" ht="19" customHeight="1">
      <c r="A899" s="163"/>
      <c r="B899" s="165"/>
      <c r="C899" s="143"/>
      <c r="D899" s="143"/>
      <c r="E899" s="196"/>
      <c r="F899" s="159"/>
      <c r="G899" s="166" t="str">
        <f>IFERROR($E899/VLOOKUP($F899,'Data Mercado'!$A$7:$I$300,2,FALSE),"")</f>
        <v/>
      </c>
      <c r="H899" s="166" t="str">
        <f>IFERROR($E899/VLOOKUP($F899,'Data Mercado'!$A$7:$I$300,3,FALSE),"")</f>
        <v/>
      </c>
      <c r="I899" s="166" t="str">
        <f>IFERROR($E899/VLOOKUP($F899,'Data Mercado'!$A$7:$I$300,4,FALSE),"")</f>
        <v/>
      </c>
      <c r="J899" s="166" t="str">
        <f>IFERROR($E899/VLOOKUP($F899,'Data Mercado'!$A$7:$I$300,5,FALSE),"")</f>
        <v/>
      </c>
      <c r="K899" s="166" t="str">
        <f>IFERROR($E899/VLOOKUP($F899,'Data Mercado'!$A$7:$I$300,6,FALSE),"")</f>
        <v/>
      </c>
    </row>
    <row r="900" spans="1:11" s="162" customFormat="1" ht="19" customHeight="1">
      <c r="A900" s="163"/>
      <c r="B900" s="165"/>
      <c r="C900" s="143"/>
      <c r="D900" s="143"/>
      <c r="E900" s="196"/>
      <c r="F900" s="159"/>
      <c r="G900" s="166" t="str">
        <f>IFERROR($E900/VLOOKUP($F900,'Data Mercado'!$A$7:$I$300,2,FALSE),"")</f>
        <v/>
      </c>
      <c r="H900" s="166" t="str">
        <f>IFERROR($E900/VLOOKUP($F900,'Data Mercado'!$A$7:$I$300,3,FALSE),"")</f>
        <v/>
      </c>
      <c r="I900" s="166" t="str">
        <f>IFERROR($E900/VLOOKUP($F900,'Data Mercado'!$A$7:$I$300,4,FALSE),"")</f>
        <v/>
      </c>
      <c r="J900" s="166" t="str">
        <f>IFERROR($E900/VLOOKUP($F900,'Data Mercado'!$A$7:$I$300,5,FALSE),"")</f>
        <v/>
      </c>
      <c r="K900" s="166" t="str">
        <f>IFERROR($E900/VLOOKUP($F900,'Data Mercado'!$A$7:$I$300,6,FALSE),"")</f>
        <v/>
      </c>
    </row>
    <row r="901" spans="1:11" s="162" customFormat="1" ht="19" customHeight="1">
      <c r="A901" s="163"/>
      <c r="B901" s="165"/>
      <c r="C901" s="143"/>
      <c r="D901" s="143"/>
      <c r="E901" s="196"/>
      <c r="F901" s="159"/>
      <c r="G901" s="166" t="str">
        <f>IFERROR($E901/VLOOKUP($F901,'Data Mercado'!$A$7:$I$300,2,FALSE),"")</f>
        <v/>
      </c>
      <c r="H901" s="166" t="str">
        <f>IFERROR($E901/VLOOKUP($F901,'Data Mercado'!$A$7:$I$300,3,FALSE),"")</f>
        <v/>
      </c>
      <c r="I901" s="166" t="str">
        <f>IFERROR($E901/VLOOKUP($F901,'Data Mercado'!$A$7:$I$300,4,FALSE),"")</f>
        <v/>
      </c>
      <c r="J901" s="166" t="str">
        <f>IFERROR($E901/VLOOKUP($F901,'Data Mercado'!$A$7:$I$300,5,FALSE),"")</f>
        <v/>
      </c>
      <c r="K901" s="166" t="str">
        <f>IFERROR($E901/VLOOKUP($F901,'Data Mercado'!$A$7:$I$300,6,FALSE),"")</f>
        <v/>
      </c>
    </row>
    <row r="902" spans="1:11" s="162" customFormat="1" ht="19" customHeight="1">
      <c r="A902" s="163"/>
      <c r="B902" s="165"/>
      <c r="C902" s="143"/>
      <c r="D902" s="143"/>
      <c r="E902" s="196"/>
      <c r="F902" s="159"/>
      <c r="G902" s="166" t="str">
        <f>IFERROR($E902/VLOOKUP($F902,'Data Mercado'!$A$7:$I$300,2,FALSE),"")</f>
        <v/>
      </c>
      <c r="H902" s="166" t="str">
        <f>IFERROR($E902/VLOOKUP($F902,'Data Mercado'!$A$7:$I$300,3,FALSE),"")</f>
        <v/>
      </c>
      <c r="I902" s="166" t="str">
        <f>IFERROR($E902/VLOOKUP($F902,'Data Mercado'!$A$7:$I$300,4,FALSE),"")</f>
        <v/>
      </c>
      <c r="J902" s="166" t="str">
        <f>IFERROR($E902/VLOOKUP($F902,'Data Mercado'!$A$7:$I$300,5,FALSE),"")</f>
        <v/>
      </c>
      <c r="K902" s="166" t="str">
        <f>IFERROR($E902/VLOOKUP($F902,'Data Mercado'!$A$7:$I$300,6,FALSE),"")</f>
        <v/>
      </c>
    </row>
    <row r="903" spans="1:11" s="162" customFormat="1" ht="19" customHeight="1">
      <c r="A903" s="163"/>
      <c r="B903" s="165"/>
      <c r="C903" s="143"/>
      <c r="D903" s="143"/>
      <c r="E903" s="196"/>
      <c r="F903" s="159"/>
      <c r="G903" s="166" t="str">
        <f>IFERROR($E903/VLOOKUP($F903,'Data Mercado'!$A$7:$I$300,2,FALSE),"")</f>
        <v/>
      </c>
      <c r="H903" s="166" t="str">
        <f>IFERROR($E903/VLOOKUP($F903,'Data Mercado'!$A$7:$I$300,3,FALSE),"")</f>
        <v/>
      </c>
      <c r="I903" s="166" t="str">
        <f>IFERROR($E903/VLOOKUP($F903,'Data Mercado'!$A$7:$I$300,4,FALSE),"")</f>
        <v/>
      </c>
      <c r="J903" s="166" t="str">
        <f>IFERROR($E903/VLOOKUP($F903,'Data Mercado'!$A$7:$I$300,5,FALSE),"")</f>
        <v/>
      </c>
      <c r="K903" s="166" t="str">
        <f>IFERROR($E903/VLOOKUP($F903,'Data Mercado'!$A$7:$I$300,6,FALSE),"")</f>
        <v/>
      </c>
    </row>
    <row r="904" spans="1:11" s="162" customFormat="1" ht="19" customHeight="1">
      <c r="A904" s="163"/>
      <c r="B904" s="165"/>
      <c r="C904" s="143"/>
      <c r="D904" s="143"/>
      <c r="E904" s="196"/>
      <c r="F904" s="159"/>
      <c r="G904" s="166" t="str">
        <f>IFERROR($E904/VLOOKUP($F904,'Data Mercado'!$A$7:$I$300,2,FALSE),"")</f>
        <v/>
      </c>
      <c r="H904" s="166" t="str">
        <f>IFERROR($E904/VLOOKUP($F904,'Data Mercado'!$A$7:$I$300,3,FALSE),"")</f>
        <v/>
      </c>
      <c r="I904" s="166" t="str">
        <f>IFERROR($E904/VLOOKUP($F904,'Data Mercado'!$A$7:$I$300,4,FALSE),"")</f>
        <v/>
      </c>
      <c r="J904" s="166" t="str">
        <f>IFERROR($E904/VLOOKUP($F904,'Data Mercado'!$A$7:$I$300,5,FALSE),"")</f>
        <v/>
      </c>
      <c r="K904" s="166" t="str">
        <f>IFERROR($E904/VLOOKUP($F904,'Data Mercado'!$A$7:$I$300,6,FALSE),"")</f>
        <v/>
      </c>
    </row>
    <row r="905" spans="1:11" s="162" customFormat="1" ht="19" customHeight="1">
      <c r="A905" s="163"/>
      <c r="B905" s="165"/>
      <c r="C905" s="143"/>
      <c r="D905" s="143"/>
      <c r="E905" s="196"/>
      <c r="F905" s="159"/>
      <c r="G905" s="166" t="str">
        <f>IFERROR($E905/VLOOKUP($F905,'Data Mercado'!$A$7:$I$300,2,FALSE),"")</f>
        <v/>
      </c>
      <c r="H905" s="166" t="str">
        <f>IFERROR($E905/VLOOKUP($F905,'Data Mercado'!$A$7:$I$300,3,FALSE),"")</f>
        <v/>
      </c>
      <c r="I905" s="166" t="str">
        <f>IFERROR($E905/VLOOKUP($F905,'Data Mercado'!$A$7:$I$300,4,FALSE),"")</f>
        <v/>
      </c>
      <c r="J905" s="166" t="str">
        <f>IFERROR($E905/VLOOKUP($F905,'Data Mercado'!$A$7:$I$300,5,FALSE),"")</f>
        <v/>
      </c>
      <c r="K905" s="166" t="str">
        <f>IFERROR($E905/VLOOKUP($F905,'Data Mercado'!$A$7:$I$300,6,FALSE),"")</f>
        <v/>
      </c>
    </row>
    <row r="906" spans="1:11" s="162" customFormat="1" ht="19" customHeight="1">
      <c r="A906" s="163"/>
      <c r="B906" s="165"/>
      <c r="C906" s="143"/>
      <c r="D906" s="143"/>
      <c r="E906" s="196"/>
      <c r="F906" s="159"/>
      <c r="G906" s="166" t="str">
        <f>IFERROR($E906/VLOOKUP($F906,'Data Mercado'!$A$7:$I$300,2,FALSE),"")</f>
        <v/>
      </c>
      <c r="H906" s="166" t="str">
        <f>IFERROR($E906/VLOOKUP($F906,'Data Mercado'!$A$7:$I$300,3,FALSE),"")</f>
        <v/>
      </c>
      <c r="I906" s="166" t="str">
        <f>IFERROR($E906/VLOOKUP($F906,'Data Mercado'!$A$7:$I$300,4,FALSE),"")</f>
        <v/>
      </c>
      <c r="J906" s="166" t="str">
        <f>IFERROR($E906/VLOOKUP($F906,'Data Mercado'!$A$7:$I$300,5,FALSE),"")</f>
        <v/>
      </c>
      <c r="K906" s="166" t="str">
        <f>IFERROR($E906/VLOOKUP($F906,'Data Mercado'!$A$7:$I$300,6,FALSE),"")</f>
        <v/>
      </c>
    </row>
    <row r="907" spans="1:11" s="162" customFormat="1" ht="19" customHeight="1">
      <c r="A907" s="163"/>
      <c r="B907" s="165"/>
      <c r="C907" s="143"/>
      <c r="D907" s="143"/>
      <c r="E907" s="196"/>
      <c r="F907" s="159"/>
      <c r="G907" s="166" t="str">
        <f>IFERROR($E907/VLOOKUP($F907,'Data Mercado'!$A$7:$I$300,2,FALSE),"")</f>
        <v/>
      </c>
      <c r="H907" s="166" t="str">
        <f>IFERROR($E907/VLOOKUP($F907,'Data Mercado'!$A$7:$I$300,3,FALSE),"")</f>
        <v/>
      </c>
      <c r="I907" s="166" t="str">
        <f>IFERROR($E907/VLOOKUP($F907,'Data Mercado'!$A$7:$I$300,4,FALSE),"")</f>
        <v/>
      </c>
      <c r="J907" s="166" t="str">
        <f>IFERROR($E907/VLOOKUP($F907,'Data Mercado'!$A$7:$I$300,5,FALSE),"")</f>
        <v/>
      </c>
      <c r="K907" s="166" t="str">
        <f>IFERROR($E907/VLOOKUP($F907,'Data Mercado'!$A$7:$I$300,6,FALSE),"")</f>
        <v/>
      </c>
    </row>
    <row r="908" spans="1:11" s="162" customFormat="1" ht="19" customHeight="1">
      <c r="A908" s="163"/>
      <c r="B908" s="165"/>
      <c r="C908" s="143"/>
      <c r="D908" s="143"/>
      <c r="E908" s="196"/>
      <c r="F908" s="159"/>
      <c r="G908" s="166" t="str">
        <f>IFERROR($E908/VLOOKUP($F908,'Data Mercado'!$A$7:$I$300,2,FALSE),"")</f>
        <v/>
      </c>
      <c r="H908" s="166" t="str">
        <f>IFERROR($E908/VLOOKUP($F908,'Data Mercado'!$A$7:$I$300,3,FALSE),"")</f>
        <v/>
      </c>
      <c r="I908" s="166" t="str">
        <f>IFERROR($E908/VLOOKUP($F908,'Data Mercado'!$A$7:$I$300,4,FALSE),"")</f>
        <v/>
      </c>
      <c r="J908" s="166" t="str">
        <f>IFERROR($E908/VLOOKUP($F908,'Data Mercado'!$A$7:$I$300,5,FALSE),"")</f>
        <v/>
      </c>
      <c r="K908" s="166" t="str">
        <f>IFERROR($E908/VLOOKUP($F908,'Data Mercado'!$A$7:$I$300,6,FALSE),"")</f>
        <v/>
      </c>
    </row>
    <row r="909" spans="1:11" s="162" customFormat="1" ht="19" customHeight="1">
      <c r="A909" s="163"/>
      <c r="B909" s="165"/>
      <c r="C909" s="143"/>
      <c r="D909" s="143"/>
      <c r="E909" s="196"/>
      <c r="F909" s="159"/>
      <c r="G909" s="166" t="str">
        <f>IFERROR($E909/VLOOKUP($F909,'Data Mercado'!$A$7:$I$300,2,FALSE),"")</f>
        <v/>
      </c>
      <c r="H909" s="166" t="str">
        <f>IFERROR($E909/VLOOKUP($F909,'Data Mercado'!$A$7:$I$300,3,FALSE),"")</f>
        <v/>
      </c>
      <c r="I909" s="166" t="str">
        <f>IFERROR($E909/VLOOKUP($F909,'Data Mercado'!$A$7:$I$300,4,FALSE),"")</f>
        <v/>
      </c>
      <c r="J909" s="166" t="str">
        <f>IFERROR($E909/VLOOKUP($F909,'Data Mercado'!$A$7:$I$300,5,FALSE),"")</f>
        <v/>
      </c>
      <c r="K909" s="166" t="str">
        <f>IFERROR($E909/VLOOKUP($F909,'Data Mercado'!$A$7:$I$300,6,FALSE),"")</f>
        <v/>
      </c>
    </row>
    <row r="910" spans="1:11" s="162" customFormat="1" ht="19" customHeight="1">
      <c r="A910" s="163"/>
      <c r="B910" s="165"/>
      <c r="C910" s="143"/>
      <c r="D910" s="143"/>
      <c r="E910" s="196"/>
      <c r="F910" s="159"/>
      <c r="G910" s="166" t="str">
        <f>IFERROR($E910/VLOOKUP($F910,'Data Mercado'!$A$7:$I$300,2,FALSE),"")</f>
        <v/>
      </c>
      <c r="H910" s="166" t="str">
        <f>IFERROR($E910/VLOOKUP($F910,'Data Mercado'!$A$7:$I$300,3,FALSE),"")</f>
        <v/>
      </c>
      <c r="I910" s="166" t="str">
        <f>IFERROR($E910/VLOOKUP($F910,'Data Mercado'!$A$7:$I$300,4,FALSE),"")</f>
        <v/>
      </c>
      <c r="J910" s="166" t="str">
        <f>IFERROR($E910/VLOOKUP($F910,'Data Mercado'!$A$7:$I$300,5,FALSE),"")</f>
        <v/>
      </c>
      <c r="K910" s="166" t="str">
        <f>IFERROR($E910/VLOOKUP($F910,'Data Mercado'!$A$7:$I$300,6,FALSE),"")</f>
        <v/>
      </c>
    </row>
    <row r="911" spans="1:11" s="162" customFormat="1" ht="19" customHeight="1">
      <c r="A911" s="163"/>
      <c r="B911" s="165"/>
      <c r="C911" s="143"/>
      <c r="D911" s="143"/>
      <c r="E911" s="196"/>
      <c r="F911" s="159"/>
      <c r="G911" s="166" t="str">
        <f>IFERROR($E911/VLOOKUP($F911,'Data Mercado'!$A$7:$I$300,2,FALSE),"")</f>
        <v/>
      </c>
      <c r="H911" s="166" t="str">
        <f>IFERROR($E911/VLOOKUP($F911,'Data Mercado'!$A$7:$I$300,3,FALSE),"")</f>
        <v/>
      </c>
      <c r="I911" s="166" t="str">
        <f>IFERROR($E911/VLOOKUP($F911,'Data Mercado'!$A$7:$I$300,4,FALSE),"")</f>
        <v/>
      </c>
      <c r="J911" s="166" t="str">
        <f>IFERROR($E911/VLOOKUP($F911,'Data Mercado'!$A$7:$I$300,5,FALSE),"")</f>
        <v/>
      </c>
      <c r="K911" s="166" t="str">
        <f>IFERROR($E911/VLOOKUP($F911,'Data Mercado'!$A$7:$I$300,6,FALSE),"")</f>
        <v/>
      </c>
    </row>
    <row r="912" spans="1:11" s="162" customFormat="1" ht="19" customHeight="1">
      <c r="A912" s="163"/>
      <c r="B912" s="165"/>
      <c r="C912" s="143"/>
      <c r="D912" s="143"/>
      <c r="E912" s="196"/>
      <c r="F912" s="159"/>
      <c r="G912" s="166" t="str">
        <f>IFERROR($E912/VLOOKUP($F912,'Data Mercado'!$A$7:$I$300,2,FALSE),"")</f>
        <v/>
      </c>
      <c r="H912" s="166" t="str">
        <f>IFERROR($E912/VLOOKUP($F912,'Data Mercado'!$A$7:$I$300,3,FALSE),"")</f>
        <v/>
      </c>
      <c r="I912" s="166" t="str">
        <f>IFERROR($E912/VLOOKUP($F912,'Data Mercado'!$A$7:$I$300,4,FALSE),"")</f>
        <v/>
      </c>
      <c r="J912" s="166" t="str">
        <f>IFERROR($E912/VLOOKUP($F912,'Data Mercado'!$A$7:$I$300,5,FALSE),"")</f>
        <v/>
      </c>
      <c r="K912" s="166" t="str">
        <f>IFERROR($E912/VLOOKUP($F912,'Data Mercado'!$A$7:$I$300,6,FALSE),"")</f>
        <v/>
      </c>
    </row>
    <row r="913" spans="1:11" s="162" customFormat="1" ht="19" customHeight="1">
      <c r="A913" s="163"/>
      <c r="B913" s="165"/>
      <c r="C913" s="143"/>
      <c r="D913" s="143"/>
      <c r="E913" s="196"/>
      <c r="F913" s="159"/>
      <c r="G913" s="166" t="str">
        <f>IFERROR($E913/VLOOKUP($F913,'Data Mercado'!$A$7:$I$300,2,FALSE),"")</f>
        <v/>
      </c>
      <c r="H913" s="166" t="str">
        <f>IFERROR($E913/VLOOKUP($F913,'Data Mercado'!$A$7:$I$300,3,FALSE),"")</f>
        <v/>
      </c>
      <c r="I913" s="166" t="str">
        <f>IFERROR($E913/VLOOKUP($F913,'Data Mercado'!$A$7:$I$300,4,FALSE),"")</f>
        <v/>
      </c>
      <c r="J913" s="166" t="str">
        <f>IFERROR($E913/VLOOKUP($F913,'Data Mercado'!$A$7:$I$300,5,FALSE),"")</f>
        <v/>
      </c>
      <c r="K913" s="166" t="str">
        <f>IFERROR($E913/VLOOKUP($F913,'Data Mercado'!$A$7:$I$300,6,FALSE),"")</f>
        <v/>
      </c>
    </row>
    <row r="914" spans="1:11" s="162" customFormat="1" ht="19" customHeight="1">
      <c r="A914" s="163"/>
      <c r="B914" s="165"/>
      <c r="C914" s="143"/>
      <c r="D914" s="143"/>
      <c r="E914" s="196"/>
      <c r="F914" s="159"/>
      <c r="G914" s="166" t="str">
        <f>IFERROR($E914/VLOOKUP($F914,'Data Mercado'!$A$7:$I$300,2,FALSE),"")</f>
        <v/>
      </c>
      <c r="H914" s="166" t="str">
        <f>IFERROR($E914/VLOOKUP($F914,'Data Mercado'!$A$7:$I$300,3,FALSE),"")</f>
        <v/>
      </c>
      <c r="I914" s="166" t="str">
        <f>IFERROR($E914/VLOOKUP($F914,'Data Mercado'!$A$7:$I$300,4,FALSE),"")</f>
        <v/>
      </c>
      <c r="J914" s="166" t="str">
        <f>IFERROR($E914/VLOOKUP($F914,'Data Mercado'!$A$7:$I$300,5,FALSE),"")</f>
        <v/>
      </c>
      <c r="K914" s="166" t="str">
        <f>IFERROR($E914/VLOOKUP($F914,'Data Mercado'!$A$7:$I$300,6,FALSE),"")</f>
        <v/>
      </c>
    </row>
    <row r="915" spans="1:11" s="162" customFormat="1" ht="19" customHeight="1">
      <c r="A915" s="163"/>
      <c r="B915" s="165"/>
      <c r="C915" s="143"/>
      <c r="D915" s="143"/>
      <c r="E915" s="196"/>
      <c r="F915" s="159"/>
      <c r="G915" s="166" t="str">
        <f>IFERROR($E915/VLOOKUP($F915,'Data Mercado'!$A$7:$I$300,2,FALSE),"")</f>
        <v/>
      </c>
      <c r="H915" s="166" t="str">
        <f>IFERROR($E915/VLOOKUP($F915,'Data Mercado'!$A$7:$I$300,3,FALSE),"")</f>
        <v/>
      </c>
      <c r="I915" s="166" t="str">
        <f>IFERROR($E915/VLOOKUP($F915,'Data Mercado'!$A$7:$I$300,4,FALSE),"")</f>
        <v/>
      </c>
      <c r="J915" s="166" t="str">
        <f>IFERROR($E915/VLOOKUP($F915,'Data Mercado'!$A$7:$I$300,5,FALSE),"")</f>
        <v/>
      </c>
      <c r="K915" s="166" t="str">
        <f>IFERROR($E915/VLOOKUP($F915,'Data Mercado'!$A$7:$I$300,6,FALSE),"")</f>
        <v/>
      </c>
    </row>
    <row r="916" spans="1:11" s="162" customFormat="1" ht="19" customHeight="1">
      <c r="A916" s="163"/>
      <c r="B916" s="165"/>
      <c r="C916" s="143"/>
      <c r="D916" s="143"/>
      <c r="E916" s="196"/>
      <c r="F916" s="159"/>
      <c r="G916" s="166" t="str">
        <f>IFERROR($E916/VLOOKUP($F916,'Data Mercado'!$A$7:$I$300,2,FALSE),"")</f>
        <v/>
      </c>
      <c r="H916" s="166" t="str">
        <f>IFERROR($E916/VLOOKUP($F916,'Data Mercado'!$A$7:$I$300,3,FALSE),"")</f>
        <v/>
      </c>
      <c r="I916" s="166" t="str">
        <f>IFERROR($E916/VLOOKUP($F916,'Data Mercado'!$A$7:$I$300,4,FALSE),"")</f>
        <v/>
      </c>
      <c r="J916" s="166" t="str">
        <f>IFERROR($E916/VLOOKUP($F916,'Data Mercado'!$A$7:$I$300,5,FALSE),"")</f>
        <v/>
      </c>
      <c r="K916" s="166" t="str">
        <f>IFERROR($E916/VLOOKUP($F916,'Data Mercado'!$A$7:$I$300,6,FALSE),"")</f>
        <v/>
      </c>
    </row>
    <row r="917" spans="1:11" s="162" customFormat="1" ht="19" customHeight="1">
      <c r="A917" s="163"/>
      <c r="B917" s="165"/>
      <c r="C917" s="143"/>
      <c r="D917" s="143"/>
      <c r="E917" s="196"/>
      <c r="F917" s="159"/>
      <c r="G917" s="166" t="str">
        <f>IFERROR($E917/VLOOKUP($F917,'Data Mercado'!$A$7:$I$300,2,FALSE),"")</f>
        <v/>
      </c>
      <c r="H917" s="166" t="str">
        <f>IFERROR($E917/VLOOKUP($F917,'Data Mercado'!$A$7:$I$300,3,FALSE),"")</f>
        <v/>
      </c>
      <c r="I917" s="166" t="str">
        <f>IFERROR($E917/VLOOKUP($F917,'Data Mercado'!$A$7:$I$300,4,FALSE),"")</f>
        <v/>
      </c>
      <c r="J917" s="166" t="str">
        <f>IFERROR($E917/VLOOKUP($F917,'Data Mercado'!$A$7:$I$300,5,FALSE),"")</f>
        <v/>
      </c>
      <c r="K917" s="166" t="str">
        <f>IFERROR($E917/VLOOKUP($F917,'Data Mercado'!$A$7:$I$300,6,FALSE),"")</f>
        <v/>
      </c>
    </row>
    <row r="918" spans="1:11" s="162" customFormat="1" ht="19" customHeight="1">
      <c r="A918" s="163"/>
      <c r="B918" s="165"/>
      <c r="C918" s="143"/>
      <c r="D918" s="143"/>
      <c r="E918" s="196"/>
      <c r="F918" s="159"/>
      <c r="G918" s="166" t="str">
        <f>IFERROR($E918/VLOOKUP($F918,'Data Mercado'!$A$7:$I$300,2,FALSE),"")</f>
        <v/>
      </c>
      <c r="H918" s="166" t="str">
        <f>IFERROR($E918/VLOOKUP($F918,'Data Mercado'!$A$7:$I$300,3,FALSE),"")</f>
        <v/>
      </c>
      <c r="I918" s="166" t="str">
        <f>IFERROR($E918/VLOOKUP($F918,'Data Mercado'!$A$7:$I$300,4,FALSE),"")</f>
        <v/>
      </c>
      <c r="J918" s="166" t="str">
        <f>IFERROR($E918/VLOOKUP($F918,'Data Mercado'!$A$7:$I$300,5,FALSE),"")</f>
        <v/>
      </c>
      <c r="K918" s="166" t="str">
        <f>IFERROR($E918/VLOOKUP($F918,'Data Mercado'!$A$7:$I$300,6,FALSE),"")</f>
        <v/>
      </c>
    </row>
    <row r="919" spans="1:11" s="162" customFormat="1" ht="19" customHeight="1">
      <c r="A919" s="163"/>
      <c r="B919" s="165"/>
      <c r="C919" s="143"/>
      <c r="D919" s="143"/>
      <c r="E919" s="196"/>
      <c r="F919" s="159"/>
      <c r="G919" s="166" t="str">
        <f>IFERROR($E919/VLOOKUP($F919,'Data Mercado'!$A$7:$I$300,2,FALSE),"")</f>
        <v/>
      </c>
      <c r="H919" s="166" t="str">
        <f>IFERROR($E919/VLOOKUP($F919,'Data Mercado'!$A$7:$I$300,3,FALSE),"")</f>
        <v/>
      </c>
      <c r="I919" s="166" t="str">
        <f>IFERROR($E919/VLOOKUP($F919,'Data Mercado'!$A$7:$I$300,4,FALSE),"")</f>
        <v/>
      </c>
      <c r="J919" s="166" t="str">
        <f>IFERROR($E919/VLOOKUP($F919,'Data Mercado'!$A$7:$I$300,5,FALSE),"")</f>
        <v/>
      </c>
      <c r="K919" s="166" t="str">
        <f>IFERROR($E919/VLOOKUP($F919,'Data Mercado'!$A$7:$I$300,6,FALSE),"")</f>
        <v/>
      </c>
    </row>
    <row r="920" spans="1:11" s="162" customFormat="1" ht="19" customHeight="1">
      <c r="A920" s="163"/>
      <c r="B920" s="165"/>
      <c r="C920" s="143"/>
      <c r="D920" s="143"/>
      <c r="E920" s="196"/>
      <c r="F920" s="159"/>
      <c r="G920" s="166" t="str">
        <f>IFERROR($E920/VLOOKUP($F920,'Data Mercado'!$A$7:$I$300,2,FALSE),"")</f>
        <v/>
      </c>
      <c r="H920" s="166" t="str">
        <f>IFERROR($E920/VLOOKUP($F920,'Data Mercado'!$A$7:$I$300,3,FALSE),"")</f>
        <v/>
      </c>
      <c r="I920" s="166" t="str">
        <f>IFERROR($E920/VLOOKUP($F920,'Data Mercado'!$A$7:$I$300,4,FALSE),"")</f>
        <v/>
      </c>
      <c r="J920" s="166" t="str">
        <f>IFERROR($E920/VLOOKUP($F920,'Data Mercado'!$A$7:$I$300,5,FALSE),"")</f>
        <v/>
      </c>
      <c r="K920" s="166" t="str">
        <f>IFERROR($E920/VLOOKUP($F920,'Data Mercado'!$A$7:$I$300,6,FALSE),"")</f>
        <v/>
      </c>
    </row>
    <row r="921" spans="1:11" s="162" customFormat="1" ht="19" customHeight="1">
      <c r="A921" s="163"/>
      <c r="B921" s="165"/>
      <c r="C921" s="143"/>
      <c r="D921" s="143"/>
      <c r="E921" s="196"/>
      <c r="F921" s="159"/>
      <c r="G921" s="166" t="str">
        <f>IFERROR($E921/VLOOKUP($F921,'Data Mercado'!$A$7:$I$300,2,FALSE),"")</f>
        <v/>
      </c>
      <c r="H921" s="166" t="str">
        <f>IFERROR($E921/VLOOKUP($F921,'Data Mercado'!$A$7:$I$300,3,FALSE),"")</f>
        <v/>
      </c>
      <c r="I921" s="166" t="str">
        <f>IFERROR($E921/VLOOKUP($F921,'Data Mercado'!$A$7:$I$300,4,FALSE),"")</f>
        <v/>
      </c>
      <c r="J921" s="166" t="str">
        <f>IFERROR($E921/VLOOKUP($F921,'Data Mercado'!$A$7:$I$300,5,FALSE),"")</f>
        <v/>
      </c>
      <c r="K921" s="166" t="str">
        <f>IFERROR($E921/VLOOKUP($F921,'Data Mercado'!$A$7:$I$300,6,FALSE),"")</f>
        <v/>
      </c>
    </row>
    <row r="922" spans="1:11" s="162" customFormat="1" ht="19" customHeight="1">
      <c r="A922" s="163"/>
      <c r="B922" s="165"/>
      <c r="C922" s="143"/>
      <c r="D922" s="143"/>
      <c r="E922" s="196"/>
      <c r="F922" s="159"/>
      <c r="G922" s="166" t="str">
        <f>IFERROR($E922/VLOOKUP($F922,'Data Mercado'!$A$7:$I$300,2,FALSE),"")</f>
        <v/>
      </c>
      <c r="H922" s="166" t="str">
        <f>IFERROR($E922/VLOOKUP($F922,'Data Mercado'!$A$7:$I$300,3,FALSE),"")</f>
        <v/>
      </c>
      <c r="I922" s="166" t="str">
        <f>IFERROR($E922/VLOOKUP($F922,'Data Mercado'!$A$7:$I$300,4,FALSE),"")</f>
        <v/>
      </c>
      <c r="J922" s="166" t="str">
        <f>IFERROR($E922/VLOOKUP($F922,'Data Mercado'!$A$7:$I$300,5,FALSE),"")</f>
        <v/>
      </c>
      <c r="K922" s="166" t="str">
        <f>IFERROR($E922/VLOOKUP($F922,'Data Mercado'!$A$7:$I$300,6,FALSE),"")</f>
        <v/>
      </c>
    </row>
    <row r="923" spans="1:11" s="162" customFormat="1" ht="19" customHeight="1">
      <c r="A923" s="163"/>
      <c r="B923" s="165"/>
      <c r="C923" s="143"/>
      <c r="D923" s="143"/>
      <c r="E923" s="196"/>
      <c r="F923" s="159"/>
      <c r="G923" s="166" t="str">
        <f>IFERROR($E923/VLOOKUP($F923,'Data Mercado'!$A$7:$I$300,2,FALSE),"")</f>
        <v/>
      </c>
      <c r="H923" s="166" t="str">
        <f>IFERROR($E923/VLOOKUP($F923,'Data Mercado'!$A$7:$I$300,3,FALSE),"")</f>
        <v/>
      </c>
      <c r="I923" s="166" t="str">
        <f>IFERROR($E923/VLOOKUP($F923,'Data Mercado'!$A$7:$I$300,4,FALSE),"")</f>
        <v/>
      </c>
      <c r="J923" s="166" t="str">
        <f>IFERROR($E923/VLOOKUP($F923,'Data Mercado'!$A$7:$I$300,5,FALSE),"")</f>
        <v/>
      </c>
      <c r="K923" s="166" t="str">
        <f>IFERROR($E923/VLOOKUP($F923,'Data Mercado'!$A$7:$I$300,6,FALSE),"")</f>
        <v/>
      </c>
    </row>
    <row r="924" spans="1:11" s="162" customFormat="1" ht="19" customHeight="1">
      <c r="A924" s="163"/>
      <c r="B924" s="165"/>
      <c r="C924" s="143"/>
      <c r="D924" s="143"/>
      <c r="E924" s="196"/>
      <c r="F924" s="159"/>
      <c r="G924" s="166" t="str">
        <f>IFERROR($E924/VLOOKUP($F924,'Data Mercado'!$A$7:$I$300,2,FALSE),"")</f>
        <v/>
      </c>
      <c r="H924" s="166" t="str">
        <f>IFERROR($E924/VLOOKUP($F924,'Data Mercado'!$A$7:$I$300,3,FALSE),"")</f>
        <v/>
      </c>
      <c r="I924" s="166" t="str">
        <f>IFERROR($E924/VLOOKUP($F924,'Data Mercado'!$A$7:$I$300,4,FALSE),"")</f>
        <v/>
      </c>
      <c r="J924" s="166" t="str">
        <f>IFERROR($E924/VLOOKUP($F924,'Data Mercado'!$A$7:$I$300,5,FALSE),"")</f>
        <v/>
      </c>
      <c r="K924" s="166" t="str">
        <f>IFERROR($E924/VLOOKUP($F924,'Data Mercado'!$A$7:$I$300,6,FALSE),"")</f>
        <v/>
      </c>
    </row>
    <row r="925" spans="1:11" s="162" customFormat="1" ht="19" customHeight="1">
      <c r="A925" s="163"/>
      <c r="B925" s="165"/>
      <c r="C925" s="143"/>
      <c r="D925" s="143"/>
      <c r="E925" s="196"/>
      <c r="F925" s="159"/>
      <c r="G925" s="166" t="str">
        <f>IFERROR($E925/VLOOKUP($F925,'Data Mercado'!$A$7:$I$300,2,FALSE),"")</f>
        <v/>
      </c>
      <c r="H925" s="166" t="str">
        <f>IFERROR($E925/VLOOKUP($F925,'Data Mercado'!$A$7:$I$300,3,FALSE),"")</f>
        <v/>
      </c>
      <c r="I925" s="166" t="str">
        <f>IFERROR($E925/VLOOKUP($F925,'Data Mercado'!$A$7:$I$300,4,FALSE),"")</f>
        <v/>
      </c>
      <c r="J925" s="166" t="str">
        <f>IFERROR($E925/VLOOKUP($F925,'Data Mercado'!$A$7:$I$300,5,FALSE),"")</f>
        <v/>
      </c>
      <c r="K925" s="166" t="str">
        <f>IFERROR($E925/VLOOKUP($F925,'Data Mercado'!$A$7:$I$300,6,FALSE),"")</f>
        <v/>
      </c>
    </row>
    <row r="926" spans="1:11" s="162" customFormat="1" ht="19" customHeight="1">
      <c r="A926" s="163"/>
      <c r="B926" s="165"/>
      <c r="C926" s="143"/>
      <c r="D926" s="143"/>
      <c r="E926" s="196"/>
      <c r="F926" s="159"/>
      <c r="G926" s="166" t="str">
        <f>IFERROR($E926/VLOOKUP($F926,'Data Mercado'!$A$7:$I$300,2,FALSE),"")</f>
        <v/>
      </c>
      <c r="H926" s="166" t="str">
        <f>IFERROR($E926/VLOOKUP($F926,'Data Mercado'!$A$7:$I$300,3,FALSE),"")</f>
        <v/>
      </c>
      <c r="I926" s="166" t="str">
        <f>IFERROR($E926/VLOOKUP($F926,'Data Mercado'!$A$7:$I$300,4,FALSE),"")</f>
        <v/>
      </c>
      <c r="J926" s="166" t="str">
        <f>IFERROR($E926/VLOOKUP($F926,'Data Mercado'!$A$7:$I$300,5,FALSE),"")</f>
        <v/>
      </c>
      <c r="K926" s="166" t="str">
        <f>IFERROR($E926/VLOOKUP($F926,'Data Mercado'!$A$7:$I$300,6,FALSE),"")</f>
        <v/>
      </c>
    </row>
    <row r="927" spans="1:11" s="162" customFormat="1" ht="19" customHeight="1">
      <c r="A927" s="163"/>
      <c r="B927" s="165"/>
      <c r="C927" s="143"/>
      <c r="D927" s="143"/>
      <c r="E927" s="196"/>
      <c r="F927" s="159"/>
      <c r="G927" s="166" t="str">
        <f>IFERROR($E927/VLOOKUP($F927,'Data Mercado'!$A$7:$I$300,2,FALSE),"")</f>
        <v/>
      </c>
      <c r="H927" s="166" t="str">
        <f>IFERROR($E927/VLOOKUP($F927,'Data Mercado'!$A$7:$I$300,3,FALSE),"")</f>
        <v/>
      </c>
      <c r="I927" s="166" t="str">
        <f>IFERROR($E927/VLOOKUP($F927,'Data Mercado'!$A$7:$I$300,4,FALSE),"")</f>
        <v/>
      </c>
      <c r="J927" s="166" t="str">
        <f>IFERROR($E927/VLOOKUP($F927,'Data Mercado'!$A$7:$I$300,5,FALSE),"")</f>
        <v/>
      </c>
      <c r="K927" s="166" t="str">
        <f>IFERROR($E927/VLOOKUP($F927,'Data Mercado'!$A$7:$I$300,6,FALSE),"")</f>
        <v/>
      </c>
    </row>
    <row r="928" spans="1:11" s="162" customFormat="1" ht="19" customHeight="1">
      <c r="A928" s="163"/>
      <c r="B928" s="165"/>
      <c r="C928" s="143"/>
      <c r="D928" s="143"/>
      <c r="E928" s="196"/>
      <c r="F928" s="159"/>
      <c r="G928" s="166" t="str">
        <f>IFERROR($E928/VLOOKUP($F928,'Data Mercado'!$A$7:$I$300,2,FALSE),"")</f>
        <v/>
      </c>
      <c r="H928" s="166" t="str">
        <f>IFERROR($E928/VLOOKUP($F928,'Data Mercado'!$A$7:$I$300,3,FALSE),"")</f>
        <v/>
      </c>
      <c r="I928" s="166" t="str">
        <f>IFERROR($E928/VLOOKUP($F928,'Data Mercado'!$A$7:$I$300,4,FALSE),"")</f>
        <v/>
      </c>
      <c r="J928" s="166" t="str">
        <f>IFERROR($E928/VLOOKUP($F928,'Data Mercado'!$A$7:$I$300,5,FALSE),"")</f>
        <v/>
      </c>
      <c r="K928" s="166" t="str">
        <f>IFERROR($E928/VLOOKUP($F928,'Data Mercado'!$A$7:$I$300,6,FALSE),"")</f>
        <v/>
      </c>
    </row>
    <row r="929" spans="1:11" s="162" customFormat="1" ht="19" customHeight="1">
      <c r="A929" s="163"/>
      <c r="B929" s="165"/>
      <c r="C929" s="143"/>
      <c r="D929" s="143"/>
      <c r="E929" s="196"/>
      <c r="F929" s="159"/>
      <c r="G929" s="166" t="str">
        <f>IFERROR($E929/VLOOKUP($F929,'Data Mercado'!$A$7:$I$300,2,FALSE),"")</f>
        <v/>
      </c>
      <c r="H929" s="166" t="str">
        <f>IFERROR($E929/VLOOKUP($F929,'Data Mercado'!$A$7:$I$300,3,FALSE),"")</f>
        <v/>
      </c>
      <c r="I929" s="166" t="str">
        <f>IFERROR($E929/VLOOKUP($F929,'Data Mercado'!$A$7:$I$300,4,FALSE),"")</f>
        <v/>
      </c>
      <c r="J929" s="166" t="str">
        <f>IFERROR($E929/VLOOKUP($F929,'Data Mercado'!$A$7:$I$300,5,FALSE),"")</f>
        <v/>
      </c>
      <c r="K929" s="166" t="str">
        <f>IFERROR($E929/VLOOKUP($F929,'Data Mercado'!$A$7:$I$300,6,FALSE),"")</f>
        <v/>
      </c>
    </row>
    <row r="930" spans="1:11" s="162" customFormat="1" ht="19" customHeight="1">
      <c r="A930" s="163"/>
      <c r="B930" s="165"/>
      <c r="C930" s="143"/>
      <c r="D930" s="143"/>
      <c r="E930" s="196"/>
      <c r="F930" s="159"/>
      <c r="G930" s="166" t="str">
        <f>IFERROR($E930/VLOOKUP($F930,'Data Mercado'!$A$7:$I$300,2,FALSE),"")</f>
        <v/>
      </c>
      <c r="H930" s="166" t="str">
        <f>IFERROR($E930/VLOOKUP($F930,'Data Mercado'!$A$7:$I$300,3,FALSE),"")</f>
        <v/>
      </c>
      <c r="I930" s="166" t="str">
        <f>IFERROR($E930/VLOOKUP($F930,'Data Mercado'!$A$7:$I$300,4,FALSE),"")</f>
        <v/>
      </c>
      <c r="J930" s="166" t="str">
        <f>IFERROR($E930/VLOOKUP($F930,'Data Mercado'!$A$7:$I$300,5,FALSE),"")</f>
        <v/>
      </c>
      <c r="K930" s="166" t="str">
        <f>IFERROR($E930/VLOOKUP($F930,'Data Mercado'!$A$7:$I$300,6,FALSE),"")</f>
        <v/>
      </c>
    </row>
    <row r="931" spans="1:11" s="162" customFormat="1" ht="19" customHeight="1">
      <c r="A931" s="163"/>
      <c r="B931" s="165"/>
      <c r="C931" s="143"/>
      <c r="D931" s="143"/>
      <c r="E931" s="196"/>
      <c r="F931" s="159"/>
      <c r="G931" s="166" t="str">
        <f>IFERROR($E931/VLOOKUP($F931,'Data Mercado'!$A$7:$I$300,2,FALSE),"")</f>
        <v/>
      </c>
      <c r="H931" s="166" t="str">
        <f>IFERROR($E931/VLOOKUP($F931,'Data Mercado'!$A$7:$I$300,3,FALSE),"")</f>
        <v/>
      </c>
      <c r="I931" s="166" t="str">
        <f>IFERROR($E931/VLOOKUP($F931,'Data Mercado'!$A$7:$I$300,4,FALSE),"")</f>
        <v/>
      </c>
      <c r="J931" s="166" t="str">
        <f>IFERROR($E931/VLOOKUP($F931,'Data Mercado'!$A$7:$I$300,5,FALSE),"")</f>
        <v/>
      </c>
      <c r="K931" s="166" t="str">
        <f>IFERROR($E931/VLOOKUP($F931,'Data Mercado'!$A$7:$I$300,6,FALSE),"")</f>
        <v/>
      </c>
    </row>
    <row r="932" spans="1:11" s="162" customFormat="1" ht="19" customHeight="1">
      <c r="A932" s="163"/>
      <c r="B932" s="165"/>
      <c r="C932" s="143"/>
      <c r="D932" s="143"/>
      <c r="E932" s="196"/>
      <c r="F932" s="159"/>
      <c r="G932" s="166" t="str">
        <f>IFERROR($E932/VLOOKUP($F932,'Data Mercado'!$A$7:$I$300,2,FALSE),"")</f>
        <v/>
      </c>
      <c r="H932" s="166" t="str">
        <f>IFERROR($E932/VLOOKUP($F932,'Data Mercado'!$A$7:$I$300,3,FALSE),"")</f>
        <v/>
      </c>
      <c r="I932" s="166" t="str">
        <f>IFERROR($E932/VLOOKUP($F932,'Data Mercado'!$A$7:$I$300,4,FALSE),"")</f>
        <v/>
      </c>
      <c r="J932" s="166" t="str">
        <f>IFERROR($E932/VLOOKUP($F932,'Data Mercado'!$A$7:$I$300,5,FALSE),"")</f>
        <v/>
      </c>
      <c r="K932" s="166" t="str">
        <f>IFERROR($E932/VLOOKUP($F932,'Data Mercado'!$A$7:$I$300,6,FALSE),"")</f>
        <v/>
      </c>
    </row>
    <row r="933" spans="1:11" s="162" customFormat="1" ht="19" customHeight="1">
      <c r="A933" s="163"/>
      <c r="B933" s="165"/>
      <c r="C933" s="143"/>
      <c r="D933" s="143"/>
      <c r="E933" s="196"/>
      <c r="F933" s="159"/>
      <c r="G933" s="166" t="str">
        <f>IFERROR($E933/VLOOKUP($F933,'Data Mercado'!$A$7:$I$300,2,FALSE),"")</f>
        <v/>
      </c>
      <c r="H933" s="166" t="str">
        <f>IFERROR($E933/VLOOKUP($F933,'Data Mercado'!$A$7:$I$300,3,FALSE),"")</f>
        <v/>
      </c>
      <c r="I933" s="166" t="str">
        <f>IFERROR($E933/VLOOKUP($F933,'Data Mercado'!$A$7:$I$300,4,FALSE),"")</f>
        <v/>
      </c>
      <c r="J933" s="166" t="str">
        <f>IFERROR($E933/VLOOKUP($F933,'Data Mercado'!$A$7:$I$300,5,FALSE),"")</f>
        <v/>
      </c>
      <c r="K933" s="166" t="str">
        <f>IFERROR($E933/VLOOKUP($F933,'Data Mercado'!$A$7:$I$300,6,FALSE),"")</f>
        <v/>
      </c>
    </row>
    <row r="934" spans="1:11" s="162" customFormat="1" ht="19" customHeight="1">
      <c r="A934" s="163"/>
      <c r="B934" s="165"/>
      <c r="C934" s="143"/>
      <c r="D934" s="143"/>
      <c r="E934" s="196"/>
      <c r="F934" s="159"/>
      <c r="G934" s="166" t="str">
        <f>IFERROR($E934/VLOOKUP($F934,'Data Mercado'!$A$7:$I$300,2,FALSE),"")</f>
        <v/>
      </c>
      <c r="H934" s="166" t="str">
        <f>IFERROR($E934/VLOOKUP($F934,'Data Mercado'!$A$7:$I$300,3,FALSE),"")</f>
        <v/>
      </c>
      <c r="I934" s="166" t="str">
        <f>IFERROR($E934/VLOOKUP($F934,'Data Mercado'!$A$7:$I$300,4,FALSE),"")</f>
        <v/>
      </c>
      <c r="J934" s="166" t="str">
        <f>IFERROR($E934/VLOOKUP($F934,'Data Mercado'!$A$7:$I$300,5,FALSE),"")</f>
        <v/>
      </c>
      <c r="K934" s="166" t="str">
        <f>IFERROR($E934/VLOOKUP($F934,'Data Mercado'!$A$7:$I$300,6,FALSE),"")</f>
        <v/>
      </c>
    </row>
    <row r="935" spans="1:11" s="162" customFormat="1" ht="19" customHeight="1">
      <c r="A935" s="163"/>
      <c r="B935" s="165"/>
      <c r="C935" s="143"/>
      <c r="D935" s="143"/>
      <c r="E935" s="196"/>
      <c r="F935" s="159"/>
      <c r="G935" s="166" t="str">
        <f>IFERROR($E935/VLOOKUP($F935,'Data Mercado'!$A$7:$I$300,2,FALSE),"")</f>
        <v/>
      </c>
      <c r="H935" s="166" t="str">
        <f>IFERROR($E935/VLOOKUP($F935,'Data Mercado'!$A$7:$I$300,3,FALSE),"")</f>
        <v/>
      </c>
      <c r="I935" s="166" t="str">
        <f>IFERROR($E935/VLOOKUP($F935,'Data Mercado'!$A$7:$I$300,4,FALSE),"")</f>
        <v/>
      </c>
      <c r="J935" s="166" t="str">
        <f>IFERROR($E935/VLOOKUP($F935,'Data Mercado'!$A$7:$I$300,5,FALSE),"")</f>
        <v/>
      </c>
      <c r="K935" s="166" t="str">
        <f>IFERROR($E935/VLOOKUP($F935,'Data Mercado'!$A$7:$I$300,6,FALSE),"")</f>
        <v/>
      </c>
    </row>
    <row r="936" spans="1:11" s="162" customFormat="1" ht="19" customHeight="1">
      <c r="A936" s="163"/>
      <c r="B936" s="165"/>
      <c r="C936" s="143"/>
      <c r="D936" s="143"/>
      <c r="E936" s="196"/>
      <c r="F936" s="159"/>
      <c r="G936" s="166" t="str">
        <f>IFERROR($E936/VLOOKUP($F936,'Data Mercado'!$A$7:$I$300,2,FALSE),"")</f>
        <v/>
      </c>
      <c r="H936" s="166" t="str">
        <f>IFERROR($E936/VLOOKUP($F936,'Data Mercado'!$A$7:$I$300,3,FALSE),"")</f>
        <v/>
      </c>
      <c r="I936" s="166" t="str">
        <f>IFERROR($E936/VLOOKUP($F936,'Data Mercado'!$A$7:$I$300,4,FALSE),"")</f>
        <v/>
      </c>
      <c r="J936" s="166" t="str">
        <f>IFERROR($E936/VLOOKUP($F936,'Data Mercado'!$A$7:$I$300,5,FALSE),"")</f>
        <v/>
      </c>
      <c r="K936" s="166" t="str">
        <f>IFERROR($E936/VLOOKUP($F936,'Data Mercado'!$A$7:$I$300,6,FALSE),"")</f>
        <v/>
      </c>
    </row>
    <row r="937" spans="1:11" s="162" customFormat="1" ht="19" customHeight="1">
      <c r="A937" s="163"/>
      <c r="B937" s="165"/>
      <c r="C937" s="143"/>
      <c r="D937" s="143"/>
      <c r="E937" s="196"/>
      <c r="F937" s="159"/>
      <c r="G937" s="166" t="str">
        <f>IFERROR($E937/VLOOKUP($F937,'Data Mercado'!$A$7:$I$300,2,FALSE),"")</f>
        <v/>
      </c>
      <c r="H937" s="166" t="str">
        <f>IFERROR($E937/VLOOKUP($F937,'Data Mercado'!$A$7:$I$300,3,FALSE),"")</f>
        <v/>
      </c>
      <c r="I937" s="166" t="str">
        <f>IFERROR($E937/VLOOKUP($F937,'Data Mercado'!$A$7:$I$300,4,FALSE),"")</f>
        <v/>
      </c>
      <c r="J937" s="166" t="str">
        <f>IFERROR($E937/VLOOKUP($F937,'Data Mercado'!$A$7:$I$300,5,FALSE),"")</f>
        <v/>
      </c>
      <c r="K937" s="166" t="str">
        <f>IFERROR($E937/VLOOKUP($F937,'Data Mercado'!$A$7:$I$300,6,FALSE),"")</f>
        <v/>
      </c>
    </row>
    <row r="938" spans="1:11" s="162" customFormat="1" ht="19" customHeight="1">
      <c r="A938" s="163"/>
      <c r="B938" s="165"/>
      <c r="C938" s="143"/>
      <c r="D938" s="143"/>
      <c r="E938" s="196"/>
      <c r="F938" s="159"/>
      <c r="G938" s="166" t="str">
        <f>IFERROR($E938/VLOOKUP($F938,'Data Mercado'!$A$7:$I$300,2,FALSE),"")</f>
        <v/>
      </c>
      <c r="H938" s="166" t="str">
        <f>IFERROR($E938/VLOOKUP($F938,'Data Mercado'!$A$7:$I$300,3,FALSE),"")</f>
        <v/>
      </c>
      <c r="I938" s="166" t="str">
        <f>IFERROR($E938/VLOOKUP($F938,'Data Mercado'!$A$7:$I$300,4,FALSE),"")</f>
        <v/>
      </c>
      <c r="J938" s="166" t="str">
        <f>IFERROR($E938/VLOOKUP($F938,'Data Mercado'!$A$7:$I$300,5,FALSE),"")</f>
        <v/>
      </c>
      <c r="K938" s="166" t="str">
        <f>IFERROR($E938/VLOOKUP($F938,'Data Mercado'!$A$7:$I$300,6,FALSE),"")</f>
        <v/>
      </c>
    </row>
    <row r="939" spans="1:11" s="162" customFormat="1" ht="19" customHeight="1">
      <c r="A939" s="163"/>
      <c r="B939" s="165"/>
      <c r="C939" s="143"/>
      <c r="D939" s="143"/>
      <c r="E939" s="196"/>
      <c r="F939" s="159"/>
      <c r="G939" s="166" t="str">
        <f>IFERROR($E939/VLOOKUP($F939,'Data Mercado'!$A$7:$I$300,2,FALSE),"")</f>
        <v/>
      </c>
      <c r="H939" s="166" t="str">
        <f>IFERROR($E939/VLOOKUP($F939,'Data Mercado'!$A$7:$I$300,3,FALSE),"")</f>
        <v/>
      </c>
      <c r="I939" s="166" t="str">
        <f>IFERROR($E939/VLOOKUP($F939,'Data Mercado'!$A$7:$I$300,4,FALSE),"")</f>
        <v/>
      </c>
      <c r="J939" s="166" t="str">
        <f>IFERROR($E939/VLOOKUP($F939,'Data Mercado'!$A$7:$I$300,5,FALSE),"")</f>
        <v/>
      </c>
      <c r="K939" s="166" t="str">
        <f>IFERROR($E939/VLOOKUP($F939,'Data Mercado'!$A$7:$I$300,6,FALSE),"")</f>
        <v/>
      </c>
    </row>
    <row r="940" spans="1:11" s="162" customFormat="1" ht="19" customHeight="1">
      <c r="A940" s="163"/>
      <c r="B940" s="165"/>
      <c r="C940" s="143"/>
      <c r="D940" s="143"/>
      <c r="E940" s="196"/>
      <c r="F940" s="159"/>
      <c r="G940" s="166" t="str">
        <f>IFERROR($E940/VLOOKUP($F940,'Data Mercado'!$A$7:$I$300,2,FALSE),"")</f>
        <v/>
      </c>
      <c r="H940" s="166" t="str">
        <f>IFERROR($E940/VLOOKUP($F940,'Data Mercado'!$A$7:$I$300,3,FALSE),"")</f>
        <v/>
      </c>
      <c r="I940" s="166" t="str">
        <f>IFERROR($E940/VLOOKUP($F940,'Data Mercado'!$A$7:$I$300,4,FALSE),"")</f>
        <v/>
      </c>
      <c r="J940" s="166" t="str">
        <f>IFERROR($E940/VLOOKUP($F940,'Data Mercado'!$A$7:$I$300,5,FALSE),"")</f>
        <v/>
      </c>
      <c r="K940" s="166" t="str">
        <f>IFERROR($E940/VLOOKUP($F940,'Data Mercado'!$A$7:$I$300,6,FALSE),"")</f>
        <v/>
      </c>
    </row>
    <row r="941" spans="1:11" s="162" customFormat="1" ht="19" customHeight="1">
      <c r="A941" s="163"/>
      <c r="B941" s="165"/>
      <c r="C941" s="143"/>
      <c r="D941" s="143"/>
      <c r="E941" s="196"/>
      <c r="F941" s="159"/>
      <c r="G941" s="166" t="str">
        <f>IFERROR($E941/VLOOKUP($F941,'Data Mercado'!$A$7:$I$300,2,FALSE),"")</f>
        <v/>
      </c>
      <c r="H941" s="166" t="str">
        <f>IFERROR($E941/VLOOKUP($F941,'Data Mercado'!$A$7:$I$300,3,FALSE),"")</f>
        <v/>
      </c>
      <c r="I941" s="166" t="str">
        <f>IFERROR($E941/VLOOKUP($F941,'Data Mercado'!$A$7:$I$300,4,FALSE),"")</f>
        <v/>
      </c>
      <c r="J941" s="166" t="str">
        <f>IFERROR($E941/VLOOKUP($F941,'Data Mercado'!$A$7:$I$300,5,FALSE),"")</f>
        <v/>
      </c>
      <c r="K941" s="166" t="str">
        <f>IFERROR($E941/VLOOKUP($F941,'Data Mercado'!$A$7:$I$300,6,FALSE),"")</f>
        <v/>
      </c>
    </row>
    <row r="942" spans="1:11" s="162" customFormat="1" ht="19" customHeight="1">
      <c r="A942" s="163"/>
      <c r="B942" s="165"/>
      <c r="C942" s="143"/>
      <c r="D942" s="143"/>
      <c r="E942" s="196"/>
      <c r="F942" s="159"/>
      <c r="G942" s="166" t="str">
        <f>IFERROR($E942/VLOOKUP($F942,'Data Mercado'!$A$7:$I$300,2,FALSE),"")</f>
        <v/>
      </c>
      <c r="H942" s="166" t="str">
        <f>IFERROR($E942/VLOOKUP($F942,'Data Mercado'!$A$7:$I$300,3,FALSE),"")</f>
        <v/>
      </c>
      <c r="I942" s="166" t="str">
        <f>IFERROR($E942/VLOOKUP($F942,'Data Mercado'!$A$7:$I$300,4,FALSE),"")</f>
        <v/>
      </c>
      <c r="J942" s="166" t="str">
        <f>IFERROR($E942/VLOOKUP($F942,'Data Mercado'!$A$7:$I$300,5,FALSE),"")</f>
        <v/>
      </c>
      <c r="K942" s="166" t="str">
        <f>IFERROR($E942/VLOOKUP($F942,'Data Mercado'!$A$7:$I$300,6,FALSE),"")</f>
        <v/>
      </c>
    </row>
    <row r="943" spans="1:11" s="162" customFormat="1" ht="19" customHeight="1">
      <c r="A943" s="163"/>
      <c r="B943" s="165"/>
      <c r="C943" s="143"/>
      <c r="D943" s="143"/>
      <c r="E943" s="196"/>
      <c r="F943" s="159"/>
      <c r="G943" s="166" t="str">
        <f>IFERROR($E943/VLOOKUP($F943,'Data Mercado'!$A$7:$I$300,2,FALSE),"")</f>
        <v/>
      </c>
      <c r="H943" s="166" t="str">
        <f>IFERROR($E943/VLOOKUP($F943,'Data Mercado'!$A$7:$I$300,3,FALSE),"")</f>
        <v/>
      </c>
      <c r="I943" s="166" t="str">
        <f>IFERROR($E943/VLOOKUP($F943,'Data Mercado'!$A$7:$I$300,4,FALSE),"")</f>
        <v/>
      </c>
      <c r="J943" s="166" t="str">
        <f>IFERROR($E943/VLOOKUP($F943,'Data Mercado'!$A$7:$I$300,5,FALSE),"")</f>
        <v/>
      </c>
      <c r="K943" s="166" t="str">
        <f>IFERROR($E943/VLOOKUP($F943,'Data Mercado'!$A$7:$I$300,6,FALSE),"")</f>
        <v/>
      </c>
    </row>
    <row r="944" spans="1:11" s="162" customFormat="1" ht="19" customHeight="1">
      <c r="A944" s="163"/>
      <c r="B944" s="165"/>
      <c r="C944" s="143"/>
      <c r="D944" s="143"/>
      <c r="E944" s="196"/>
      <c r="F944" s="159"/>
      <c r="G944" s="166" t="str">
        <f>IFERROR($E944/VLOOKUP($F944,'Data Mercado'!$A$7:$I$300,2,FALSE),"")</f>
        <v/>
      </c>
      <c r="H944" s="166" t="str">
        <f>IFERROR($E944/VLOOKUP($F944,'Data Mercado'!$A$7:$I$300,3,FALSE),"")</f>
        <v/>
      </c>
      <c r="I944" s="166" t="str">
        <f>IFERROR($E944/VLOOKUP($F944,'Data Mercado'!$A$7:$I$300,4,FALSE),"")</f>
        <v/>
      </c>
      <c r="J944" s="166" t="str">
        <f>IFERROR($E944/VLOOKUP($F944,'Data Mercado'!$A$7:$I$300,5,FALSE),"")</f>
        <v/>
      </c>
      <c r="K944" s="166" t="str">
        <f>IFERROR($E944/VLOOKUP($F944,'Data Mercado'!$A$7:$I$300,6,FALSE),"")</f>
        <v/>
      </c>
    </row>
    <row r="945" spans="1:11" s="162" customFormat="1" ht="19" customHeight="1">
      <c r="A945" s="163"/>
      <c r="B945" s="165"/>
      <c r="C945" s="143"/>
      <c r="D945" s="143"/>
      <c r="E945" s="196"/>
      <c r="F945" s="159"/>
      <c r="G945" s="166" t="str">
        <f>IFERROR($E945/VLOOKUP($F945,'Data Mercado'!$A$7:$I$300,2,FALSE),"")</f>
        <v/>
      </c>
      <c r="H945" s="166" t="str">
        <f>IFERROR($E945/VLOOKUP($F945,'Data Mercado'!$A$7:$I$300,3,FALSE),"")</f>
        <v/>
      </c>
      <c r="I945" s="166" t="str">
        <f>IFERROR($E945/VLOOKUP($F945,'Data Mercado'!$A$7:$I$300,4,FALSE),"")</f>
        <v/>
      </c>
      <c r="J945" s="166" t="str">
        <f>IFERROR($E945/VLOOKUP($F945,'Data Mercado'!$A$7:$I$300,5,FALSE),"")</f>
        <v/>
      </c>
      <c r="K945" s="166" t="str">
        <f>IFERROR($E945/VLOOKUP($F945,'Data Mercado'!$A$7:$I$300,6,FALSE),"")</f>
        <v/>
      </c>
    </row>
    <row r="946" spans="1:11" s="162" customFormat="1" ht="19" customHeight="1">
      <c r="A946" s="163"/>
      <c r="B946" s="165"/>
      <c r="C946" s="143"/>
      <c r="D946" s="143"/>
      <c r="E946" s="196"/>
      <c r="F946" s="159"/>
      <c r="G946" s="166" t="str">
        <f>IFERROR($E946/VLOOKUP($F946,'Data Mercado'!$A$7:$I$300,2,FALSE),"")</f>
        <v/>
      </c>
      <c r="H946" s="166" t="str">
        <f>IFERROR($E946/VLOOKUP($F946,'Data Mercado'!$A$7:$I$300,3,FALSE),"")</f>
        <v/>
      </c>
      <c r="I946" s="166" t="str">
        <f>IFERROR($E946/VLOOKUP($F946,'Data Mercado'!$A$7:$I$300,4,FALSE),"")</f>
        <v/>
      </c>
      <c r="J946" s="166" t="str">
        <f>IFERROR($E946/VLOOKUP($F946,'Data Mercado'!$A$7:$I$300,5,FALSE),"")</f>
        <v/>
      </c>
      <c r="K946" s="166" t="str">
        <f>IFERROR($E946/VLOOKUP($F946,'Data Mercado'!$A$7:$I$300,6,FALSE),"")</f>
        <v/>
      </c>
    </row>
    <row r="947" spans="1:11" s="162" customFormat="1" ht="19" customHeight="1">
      <c r="A947" s="163"/>
      <c r="B947" s="165"/>
      <c r="C947" s="143"/>
      <c r="D947" s="143"/>
      <c r="E947" s="196"/>
      <c r="F947" s="159"/>
      <c r="G947" s="166" t="str">
        <f>IFERROR($E947/VLOOKUP($F947,'Data Mercado'!$A$7:$I$300,2,FALSE),"")</f>
        <v/>
      </c>
      <c r="H947" s="166" t="str">
        <f>IFERROR($E947/VLOOKUP($F947,'Data Mercado'!$A$7:$I$300,3,FALSE),"")</f>
        <v/>
      </c>
      <c r="I947" s="166" t="str">
        <f>IFERROR($E947/VLOOKUP($F947,'Data Mercado'!$A$7:$I$300,4,FALSE),"")</f>
        <v/>
      </c>
      <c r="J947" s="166" t="str">
        <f>IFERROR($E947/VLOOKUP($F947,'Data Mercado'!$A$7:$I$300,5,FALSE),"")</f>
        <v/>
      </c>
      <c r="K947" s="166" t="str">
        <f>IFERROR($E947/VLOOKUP($F947,'Data Mercado'!$A$7:$I$300,6,FALSE),"")</f>
        <v/>
      </c>
    </row>
    <row r="948" spans="1:11" s="162" customFormat="1" ht="19" customHeight="1">
      <c r="A948" s="163"/>
      <c r="B948" s="165"/>
      <c r="C948" s="143"/>
      <c r="D948" s="143"/>
      <c r="E948" s="196"/>
      <c r="F948" s="159"/>
      <c r="G948" s="166" t="str">
        <f>IFERROR($E948/VLOOKUP($F948,'Data Mercado'!$A$7:$I$300,2,FALSE),"")</f>
        <v/>
      </c>
      <c r="H948" s="166" t="str">
        <f>IFERROR($E948/VLOOKUP($F948,'Data Mercado'!$A$7:$I$300,3,FALSE),"")</f>
        <v/>
      </c>
      <c r="I948" s="166" t="str">
        <f>IFERROR($E948/VLOOKUP($F948,'Data Mercado'!$A$7:$I$300,4,FALSE),"")</f>
        <v/>
      </c>
      <c r="J948" s="166" t="str">
        <f>IFERROR($E948/VLOOKUP($F948,'Data Mercado'!$A$7:$I$300,5,FALSE),"")</f>
        <v/>
      </c>
      <c r="K948" s="166" t="str">
        <f>IFERROR($E948/VLOOKUP($F948,'Data Mercado'!$A$7:$I$300,6,FALSE),"")</f>
        <v/>
      </c>
    </row>
    <row r="949" spans="1:11" s="162" customFormat="1" ht="19" customHeight="1">
      <c r="A949" s="163"/>
      <c r="B949" s="165"/>
      <c r="C949" s="143"/>
      <c r="D949" s="143"/>
      <c r="E949" s="196"/>
      <c r="F949" s="159"/>
      <c r="G949" s="166" t="str">
        <f>IFERROR($E949/VLOOKUP($F949,'Data Mercado'!$A$7:$I$300,2,FALSE),"")</f>
        <v/>
      </c>
      <c r="H949" s="166" t="str">
        <f>IFERROR($E949/VLOOKUP($F949,'Data Mercado'!$A$7:$I$300,3,FALSE),"")</f>
        <v/>
      </c>
      <c r="I949" s="166" t="str">
        <f>IFERROR($E949/VLOOKUP($F949,'Data Mercado'!$A$7:$I$300,4,FALSE),"")</f>
        <v/>
      </c>
      <c r="J949" s="166" t="str">
        <f>IFERROR($E949/VLOOKUP($F949,'Data Mercado'!$A$7:$I$300,5,FALSE),"")</f>
        <v/>
      </c>
      <c r="K949" s="166" t="str">
        <f>IFERROR($E949/VLOOKUP($F949,'Data Mercado'!$A$7:$I$300,6,FALSE),"")</f>
        <v/>
      </c>
    </row>
    <row r="950" spans="1:11" s="162" customFormat="1" ht="19" customHeight="1">
      <c r="A950" s="163"/>
      <c r="B950" s="165"/>
      <c r="C950" s="143"/>
      <c r="D950" s="143"/>
      <c r="E950" s="196"/>
      <c r="F950" s="159"/>
      <c r="G950" s="166" t="str">
        <f>IFERROR($E950/VLOOKUP($F950,'Data Mercado'!$A$7:$I$300,2,FALSE),"")</f>
        <v/>
      </c>
      <c r="H950" s="166" t="str">
        <f>IFERROR($E950/VLOOKUP($F950,'Data Mercado'!$A$7:$I$300,3,FALSE),"")</f>
        <v/>
      </c>
      <c r="I950" s="166" t="str">
        <f>IFERROR($E950/VLOOKUP($F950,'Data Mercado'!$A$7:$I$300,4,FALSE),"")</f>
        <v/>
      </c>
      <c r="J950" s="166" t="str">
        <f>IFERROR($E950/VLOOKUP($F950,'Data Mercado'!$A$7:$I$300,5,FALSE),"")</f>
        <v/>
      </c>
      <c r="K950" s="166" t="str">
        <f>IFERROR($E950/VLOOKUP($F950,'Data Mercado'!$A$7:$I$300,6,FALSE),"")</f>
        <v/>
      </c>
    </row>
    <row r="951" spans="1:11" s="162" customFormat="1" ht="19" customHeight="1">
      <c r="A951" s="163"/>
      <c r="B951" s="165"/>
      <c r="C951" s="143"/>
      <c r="D951" s="143"/>
      <c r="E951" s="196"/>
      <c r="F951" s="159"/>
      <c r="G951" s="166" t="str">
        <f>IFERROR($E951/VLOOKUP($F951,'Data Mercado'!$A$7:$I$300,2,FALSE),"")</f>
        <v/>
      </c>
      <c r="H951" s="166" t="str">
        <f>IFERROR($E951/VLOOKUP($F951,'Data Mercado'!$A$7:$I$300,3,FALSE),"")</f>
        <v/>
      </c>
      <c r="I951" s="166" t="str">
        <f>IFERROR($E951/VLOOKUP($F951,'Data Mercado'!$A$7:$I$300,4,FALSE),"")</f>
        <v/>
      </c>
      <c r="J951" s="166" t="str">
        <f>IFERROR($E951/VLOOKUP($F951,'Data Mercado'!$A$7:$I$300,5,FALSE),"")</f>
        <v/>
      </c>
      <c r="K951" s="166" t="str">
        <f>IFERROR($E951/VLOOKUP($F951,'Data Mercado'!$A$7:$I$300,6,FALSE),"")</f>
        <v/>
      </c>
    </row>
    <row r="952" spans="1:11" s="162" customFormat="1" ht="19" customHeight="1">
      <c r="A952" s="163"/>
      <c r="B952" s="165"/>
      <c r="C952" s="143"/>
      <c r="D952" s="143"/>
      <c r="E952" s="196"/>
      <c r="F952" s="159"/>
      <c r="G952" s="166" t="str">
        <f>IFERROR($E952/VLOOKUP($F952,'Data Mercado'!$A$7:$I$300,2,FALSE),"")</f>
        <v/>
      </c>
      <c r="H952" s="166" t="str">
        <f>IFERROR($E952/VLOOKUP($F952,'Data Mercado'!$A$7:$I$300,3,FALSE),"")</f>
        <v/>
      </c>
      <c r="I952" s="166" t="str">
        <f>IFERROR($E952/VLOOKUP($F952,'Data Mercado'!$A$7:$I$300,4,FALSE),"")</f>
        <v/>
      </c>
      <c r="J952" s="166" t="str">
        <f>IFERROR($E952/VLOOKUP($F952,'Data Mercado'!$A$7:$I$300,5,FALSE),"")</f>
        <v/>
      </c>
      <c r="K952" s="166" t="str">
        <f>IFERROR($E952/VLOOKUP($F952,'Data Mercado'!$A$7:$I$300,6,FALSE),"")</f>
        <v/>
      </c>
    </row>
    <row r="953" spans="1:11" s="162" customFormat="1" ht="19" customHeight="1">
      <c r="A953" s="163"/>
      <c r="B953" s="165"/>
      <c r="C953" s="143"/>
      <c r="D953" s="143"/>
      <c r="E953" s="196"/>
      <c r="F953" s="159"/>
      <c r="G953" s="166" t="str">
        <f>IFERROR($E953/VLOOKUP($F953,'Data Mercado'!$A$7:$I$300,2,FALSE),"")</f>
        <v/>
      </c>
      <c r="H953" s="166" t="str">
        <f>IFERROR($E953/VLOOKUP($F953,'Data Mercado'!$A$7:$I$300,3,FALSE),"")</f>
        <v/>
      </c>
      <c r="I953" s="166" t="str">
        <f>IFERROR($E953/VLOOKUP($F953,'Data Mercado'!$A$7:$I$300,4,FALSE),"")</f>
        <v/>
      </c>
      <c r="J953" s="166" t="str">
        <f>IFERROR($E953/VLOOKUP($F953,'Data Mercado'!$A$7:$I$300,5,FALSE),"")</f>
        <v/>
      </c>
      <c r="K953" s="166" t="str">
        <f>IFERROR($E953/VLOOKUP($F953,'Data Mercado'!$A$7:$I$300,6,FALSE),"")</f>
        <v/>
      </c>
    </row>
    <row r="954" spans="1:11" s="162" customFormat="1" ht="19" customHeight="1">
      <c r="A954" s="163"/>
      <c r="B954" s="165"/>
      <c r="C954" s="143"/>
      <c r="D954" s="143"/>
      <c r="E954" s="196"/>
      <c r="F954" s="159"/>
      <c r="G954" s="166" t="str">
        <f>IFERROR($E954/VLOOKUP($F954,'Data Mercado'!$A$7:$I$300,2,FALSE),"")</f>
        <v/>
      </c>
      <c r="H954" s="166" t="str">
        <f>IFERROR($E954/VLOOKUP($F954,'Data Mercado'!$A$7:$I$300,3,FALSE),"")</f>
        <v/>
      </c>
      <c r="I954" s="166" t="str">
        <f>IFERROR($E954/VLOOKUP($F954,'Data Mercado'!$A$7:$I$300,4,FALSE),"")</f>
        <v/>
      </c>
      <c r="J954" s="166" t="str">
        <f>IFERROR($E954/VLOOKUP($F954,'Data Mercado'!$A$7:$I$300,5,FALSE),"")</f>
        <v/>
      </c>
      <c r="K954" s="166" t="str">
        <f>IFERROR($E954/VLOOKUP($F954,'Data Mercado'!$A$7:$I$300,6,FALSE),"")</f>
        <v/>
      </c>
    </row>
    <row r="955" spans="1:11" s="162" customFormat="1" ht="19" customHeight="1">
      <c r="A955" s="163"/>
      <c r="B955" s="165"/>
      <c r="C955" s="143"/>
      <c r="D955" s="143"/>
      <c r="E955" s="196"/>
      <c r="F955" s="159"/>
      <c r="G955" s="166" t="str">
        <f>IFERROR($E955/VLOOKUP($F955,'Data Mercado'!$A$7:$I$300,2,FALSE),"")</f>
        <v/>
      </c>
      <c r="H955" s="166" t="str">
        <f>IFERROR($E955/VLOOKUP($F955,'Data Mercado'!$A$7:$I$300,3,FALSE),"")</f>
        <v/>
      </c>
      <c r="I955" s="166" t="str">
        <f>IFERROR($E955/VLOOKUP($F955,'Data Mercado'!$A$7:$I$300,4,FALSE),"")</f>
        <v/>
      </c>
      <c r="J955" s="166" t="str">
        <f>IFERROR($E955/VLOOKUP($F955,'Data Mercado'!$A$7:$I$300,5,FALSE),"")</f>
        <v/>
      </c>
      <c r="K955" s="166" t="str">
        <f>IFERROR($E955/VLOOKUP($F955,'Data Mercado'!$A$7:$I$300,6,FALSE),"")</f>
        <v/>
      </c>
    </row>
    <row r="956" spans="1:11" s="162" customFormat="1" ht="19" customHeight="1">
      <c r="A956" s="163"/>
      <c r="B956" s="165"/>
      <c r="C956" s="143"/>
      <c r="D956" s="143"/>
      <c r="E956" s="196"/>
      <c r="F956" s="159"/>
      <c r="G956" s="166" t="str">
        <f>IFERROR($E956/VLOOKUP($F956,'Data Mercado'!$A$7:$I$300,2,FALSE),"")</f>
        <v/>
      </c>
      <c r="H956" s="166" t="str">
        <f>IFERROR($E956/VLOOKUP($F956,'Data Mercado'!$A$7:$I$300,3,FALSE),"")</f>
        <v/>
      </c>
      <c r="I956" s="166" t="str">
        <f>IFERROR($E956/VLOOKUP($F956,'Data Mercado'!$A$7:$I$300,4,FALSE),"")</f>
        <v/>
      </c>
      <c r="J956" s="166" t="str">
        <f>IFERROR($E956/VLOOKUP($F956,'Data Mercado'!$A$7:$I$300,5,FALSE),"")</f>
        <v/>
      </c>
      <c r="K956" s="166" t="str">
        <f>IFERROR($E956/VLOOKUP($F956,'Data Mercado'!$A$7:$I$300,6,FALSE),"")</f>
        <v/>
      </c>
    </row>
    <row r="957" spans="1:11" s="162" customFormat="1" ht="19" customHeight="1">
      <c r="A957" s="163"/>
      <c r="B957" s="165"/>
      <c r="C957" s="143"/>
      <c r="D957" s="143"/>
      <c r="E957" s="196"/>
      <c r="F957" s="159"/>
      <c r="G957" s="166" t="str">
        <f>IFERROR($E957/VLOOKUP($F957,'Data Mercado'!$A$7:$I$300,2,FALSE),"")</f>
        <v/>
      </c>
      <c r="H957" s="166" t="str">
        <f>IFERROR($E957/VLOOKUP($F957,'Data Mercado'!$A$7:$I$300,3,FALSE),"")</f>
        <v/>
      </c>
      <c r="I957" s="166" t="str">
        <f>IFERROR($E957/VLOOKUP($F957,'Data Mercado'!$A$7:$I$300,4,FALSE),"")</f>
        <v/>
      </c>
      <c r="J957" s="166" t="str">
        <f>IFERROR($E957/VLOOKUP($F957,'Data Mercado'!$A$7:$I$300,5,FALSE),"")</f>
        <v/>
      </c>
      <c r="K957" s="166" t="str">
        <f>IFERROR($E957/VLOOKUP($F957,'Data Mercado'!$A$7:$I$300,6,FALSE),"")</f>
        <v/>
      </c>
    </row>
    <row r="958" spans="1:11" s="162" customFormat="1" ht="19" customHeight="1">
      <c r="A958" s="163"/>
      <c r="B958" s="165"/>
      <c r="C958" s="143"/>
      <c r="D958" s="143"/>
      <c r="E958" s="196"/>
      <c r="F958" s="159"/>
      <c r="G958" s="166" t="str">
        <f>IFERROR($E958/VLOOKUP($F958,'Data Mercado'!$A$7:$I$300,2,FALSE),"")</f>
        <v/>
      </c>
      <c r="H958" s="166" t="str">
        <f>IFERROR($E958/VLOOKUP($F958,'Data Mercado'!$A$7:$I$300,3,FALSE),"")</f>
        <v/>
      </c>
      <c r="I958" s="166" t="str">
        <f>IFERROR($E958/VLOOKUP($F958,'Data Mercado'!$A$7:$I$300,4,FALSE),"")</f>
        <v/>
      </c>
      <c r="J958" s="166" t="str">
        <f>IFERROR($E958/VLOOKUP($F958,'Data Mercado'!$A$7:$I$300,5,FALSE),"")</f>
        <v/>
      </c>
      <c r="K958" s="166" t="str">
        <f>IFERROR($E958/VLOOKUP($F958,'Data Mercado'!$A$7:$I$300,6,FALSE),"")</f>
        <v/>
      </c>
    </row>
    <row r="959" spans="1:11" s="162" customFormat="1" ht="19" customHeight="1">
      <c r="A959" s="163"/>
      <c r="B959" s="165"/>
      <c r="C959" s="143"/>
      <c r="D959" s="143"/>
      <c r="E959" s="196"/>
      <c r="F959" s="159"/>
      <c r="G959" s="166" t="str">
        <f>IFERROR($E959/VLOOKUP($F959,'Data Mercado'!$A$7:$I$300,2,FALSE),"")</f>
        <v/>
      </c>
      <c r="H959" s="166" t="str">
        <f>IFERROR($E959/VLOOKUP($F959,'Data Mercado'!$A$7:$I$300,3,FALSE),"")</f>
        <v/>
      </c>
      <c r="I959" s="166" t="str">
        <f>IFERROR($E959/VLOOKUP($F959,'Data Mercado'!$A$7:$I$300,4,FALSE),"")</f>
        <v/>
      </c>
      <c r="J959" s="166" t="str">
        <f>IFERROR($E959/VLOOKUP($F959,'Data Mercado'!$A$7:$I$300,5,FALSE),"")</f>
        <v/>
      </c>
      <c r="K959" s="166" t="str">
        <f>IFERROR($E959/VLOOKUP($F959,'Data Mercado'!$A$7:$I$300,6,FALSE),"")</f>
        <v/>
      </c>
    </row>
    <row r="960" spans="1:11" s="162" customFormat="1" ht="19" customHeight="1">
      <c r="A960" s="163"/>
      <c r="B960" s="165"/>
      <c r="C960" s="143"/>
      <c r="D960" s="143"/>
      <c r="E960" s="196"/>
      <c r="F960" s="159"/>
      <c r="G960" s="166" t="str">
        <f>IFERROR($E960/VLOOKUP($F960,'Data Mercado'!$A$7:$I$300,2,FALSE),"")</f>
        <v/>
      </c>
      <c r="H960" s="166" t="str">
        <f>IFERROR($E960/VLOOKUP($F960,'Data Mercado'!$A$7:$I$300,3,FALSE),"")</f>
        <v/>
      </c>
      <c r="I960" s="166" t="str">
        <f>IFERROR($E960/VLOOKUP($F960,'Data Mercado'!$A$7:$I$300,4,FALSE),"")</f>
        <v/>
      </c>
      <c r="J960" s="166" t="str">
        <f>IFERROR($E960/VLOOKUP($F960,'Data Mercado'!$A$7:$I$300,5,FALSE),"")</f>
        <v/>
      </c>
      <c r="K960" s="166" t="str">
        <f>IFERROR($E960/VLOOKUP($F960,'Data Mercado'!$A$7:$I$300,6,FALSE),"")</f>
        <v/>
      </c>
    </row>
    <row r="961" spans="1:11" s="162" customFormat="1" ht="19" customHeight="1">
      <c r="A961" s="163"/>
      <c r="B961" s="165"/>
      <c r="C961" s="143"/>
      <c r="D961" s="143"/>
      <c r="E961" s="196"/>
      <c r="F961" s="159"/>
      <c r="G961" s="166" t="str">
        <f>IFERROR($E961/VLOOKUP($F961,'Data Mercado'!$A$7:$I$300,2,FALSE),"")</f>
        <v/>
      </c>
      <c r="H961" s="166" t="str">
        <f>IFERROR($E961/VLOOKUP($F961,'Data Mercado'!$A$7:$I$300,3,FALSE),"")</f>
        <v/>
      </c>
      <c r="I961" s="166" t="str">
        <f>IFERROR($E961/VLOOKUP($F961,'Data Mercado'!$A$7:$I$300,4,FALSE),"")</f>
        <v/>
      </c>
      <c r="J961" s="166" t="str">
        <f>IFERROR($E961/VLOOKUP($F961,'Data Mercado'!$A$7:$I$300,5,FALSE),"")</f>
        <v/>
      </c>
      <c r="K961" s="166" t="str">
        <f>IFERROR($E961/VLOOKUP($F961,'Data Mercado'!$A$7:$I$300,6,FALSE),"")</f>
        <v/>
      </c>
    </row>
    <row r="962" spans="1:11" s="162" customFormat="1" ht="19" customHeight="1">
      <c r="A962" s="163"/>
      <c r="B962" s="165"/>
      <c r="C962" s="143"/>
      <c r="D962" s="143"/>
      <c r="E962" s="196"/>
      <c r="F962" s="159"/>
      <c r="G962" s="166" t="str">
        <f>IFERROR($E962/VLOOKUP($F962,'Data Mercado'!$A$7:$I$300,2,FALSE),"")</f>
        <v/>
      </c>
      <c r="H962" s="166" t="str">
        <f>IFERROR($E962/VLOOKUP($F962,'Data Mercado'!$A$7:$I$300,3,FALSE),"")</f>
        <v/>
      </c>
      <c r="I962" s="166" t="str">
        <f>IFERROR($E962/VLOOKUP($F962,'Data Mercado'!$A$7:$I$300,4,FALSE),"")</f>
        <v/>
      </c>
      <c r="J962" s="166" t="str">
        <f>IFERROR($E962/VLOOKUP($F962,'Data Mercado'!$A$7:$I$300,5,FALSE),"")</f>
        <v/>
      </c>
      <c r="K962" s="166" t="str">
        <f>IFERROR($E962/VLOOKUP($F962,'Data Mercado'!$A$7:$I$300,6,FALSE),"")</f>
        <v/>
      </c>
    </row>
    <row r="963" spans="1:11" s="162" customFormat="1" ht="19" customHeight="1">
      <c r="A963" s="163"/>
      <c r="B963" s="165"/>
      <c r="C963" s="143"/>
      <c r="D963" s="143"/>
      <c r="E963" s="196"/>
      <c r="F963" s="159"/>
      <c r="G963" s="166" t="str">
        <f>IFERROR($E963/VLOOKUP($F963,'Data Mercado'!$A$7:$I$300,2,FALSE),"")</f>
        <v/>
      </c>
      <c r="H963" s="166" t="str">
        <f>IFERROR($E963/VLOOKUP($F963,'Data Mercado'!$A$7:$I$300,3,FALSE),"")</f>
        <v/>
      </c>
      <c r="I963" s="166" t="str">
        <f>IFERROR($E963/VLOOKUP($F963,'Data Mercado'!$A$7:$I$300,4,FALSE),"")</f>
        <v/>
      </c>
      <c r="J963" s="166" t="str">
        <f>IFERROR($E963/VLOOKUP($F963,'Data Mercado'!$A$7:$I$300,5,FALSE),"")</f>
        <v/>
      </c>
      <c r="K963" s="166" t="str">
        <f>IFERROR($E963/VLOOKUP($F963,'Data Mercado'!$A$7:$I$300,6,FALSE),"")</f>
        <v/>
      </c>
    </row>
    <row r="964" spans="1:11" s="162" customFormat="1" ht="19" customHeight="1">
      <c r="A964" s="163"/>
      <c r="B964" s="165"/>
      <c r="C964" s="143"/>
      <c r="D964" s="143"/>
      <c r="E964" s="196"/>
      <c r="F964" s="159"/>
      <c r="G964" s="166" t="str">
        <f>IFERROR($E964/VLOOKUP($F964,'Data Mercado'!$A$7:$I$300,2,FALSE),"")</f>
        <v/>
      </c>
      <c r="H964" s="166" t="str">
        <f>IFERROR($E964/VLOOKUP($F964,'Data Mercado'!$A$7:$I$300,3,FALSE),"")</f>
        <v/>
      </c>
      <c r="I964" s="166" t="str">
        <f>IFERROR($E964/VLOOKUP($F964,'Data Mercado'!$A$7:$I$300,4,FALSE),"")</f>
        <v/>
      </c>
      <c r="J964" s="166" t="str">
        <f>IFERROR($E964/VLOOKUP($F964,'Data Mercado'!$A$7:$I$300,5,FALSE),"")</f>
        <v/>
      </c>
      <c r="K964" s="166" t="str">
        <f>IFERROR($E964/VLOOKUP($F964,'Data Mercado'!$A$7:$I$300,6,FALSE),"")</f>
        <v/>
      </c>
    </row>
    <row r="965" spans="1:11" s="162" customFormat="1" ht="19" customHeight="1">
      <c r="A965" s="163"/>
      <c r="B965" s="165"/>
      <c r="C965" s="143"/>
      <c r="D965" s="143"/>
      <c r="E965" s="196"/>
      <c r="F965" s="159"/>
      <c r="G965" s="166" t="str">
        <f>IFERROR($E965/VLOOKUP($F965,'Data Mercado'!$A$7:$I$300,2,FALSE),"")</f>
        <v/>
      </c>
      <c r="H965" s="166" t="str">
        <f>IFERROR($E965/VLOOKUP($F965,'Data Mercado'!$A$7:$I$300,3,FALSE),"")</f>
        <v/>
      </c>
      <c r="I965" s="166" t="str">
        <f>IFERROR($E965/VLOOKUP($F965,'Data Mercado'!$A$7:$I$300,4,FALSE),"")</f>
        <v/>
      </c>
      <c r="J965" s="166" t="str">
        <f>IFERROR($E965/VLOOKUP($F965,'Data Mercado'!$A$7:$I$300,5,FALSE),"")</f>
        <v/>
      </c>
      <c r="K965" s="166" t="str">
        <f>IFERROR($E965/VLOOKUP($F965,'Data Mercado'!$A$7:$I$300,6,FALSE),"")</f>
        <v/>
      </c>
    </row>
    <row r="966" spans="1:11" s="162" customFormat="1" ht="19" customHeight="1">
      <c r="A966" s="163"/>
      <c r="B966" s="165"/>
      <c r="C966" s="143"/>
      <c r="D966" s="143"/>
      <c r="E966" s="196"/>
      <c r="F966" s="159"/>
      <c r="G966" s="166" t="str">
        <f>IFERROR($E966/VLOOKUP($F966,'Data Mercado'!$A$7:$I$300,2,FALSE),"")</f>
        <v/>
      </c>
      <c r="H966" s="166" t="str">
        <f>IFERROR($E966/VLOOKUP($F966,'Data Mercado'!$A$7:$I$300,3,FALSE),"")</f>
        <v/>
      </c>
      <c r="I966" s="166" t="str">
        <f>IFERROR($E966/VLOOKUP($F966,'Data Mercado'!$A$7:$I$300,4,FALSE),"")</f>
        <v/>
      </c>
      <c r="J966" s="166" t="str">
        <f>IFERROR($E966/VLOOKUP($F966,'Data Mercado'!$A$7:$I$300,5,FALSE),"")</f>
        <v/>
      </c>
      <c r="K966" s="166" t="str">
        <f>IFERROR($E966/VLOOKUP($F966,'Data Mercado'!$A$7:$I$300,6,FALSE),"")</f>
        <v/>
      </c>
    </row>
    <row r="967" spans="1:11" s="162" customFormat="1" ht="19" customHeight="1">
      <c r="A967" s="163"/>
      <c r="B967" s="165"/>
      <c r="C967" s="143"/>
      <c r="D967" s="143"/>
      <c r="E967" s="196"/>
      <c r="F967" s="159"/>
      <c r="G967" s="166" t="str">
        <f>IFERROR($E967/VLOOKUP($F967,'Data Mercado'!$A$7:$I$300,2,FALSE),"")</f>
        <v/>
      </c>
      <c r="H967" s="166" t="str">
        <f>IFERROR($E967/VLOOKUP($F967,'Data Mercado'!$A$7:$I$300,3,FALSE),"")</f>
        <v/>
      </c>
      <c r="I967" s="166" t="str">
        <f>IFERROR($E967/VLOOKUP($F967,'Data Mercado'!$A$7:$I$300,4,FALSE),"")</f>
        <v/>
      </c>
      <c r="J967" s="166" t="str">
        <f>IFERROR($E967/VLOOKUP($F967,'Data Mercado'!$A$7:$I$300,5,FALSE),"")</f>
        <v/>
      </c>
      <c r="K967" s="166" t="str">
        <f>IFERROR($E967/VLOOKUP($F967,'Data Mercado'!$A$7:$I$300,6,FALSE),"")</f>
        <v/>
      </c>
    </row>
    <row r="968" spans="1:11" s="162" customFormat="1" ht="19" customHeight="1">
      <c r="A968" s="163"/>
      <c r="B968" s="165"/>
      <c r="C968" s="143"/>
      <c r="D968" s="143"/>
      <c r="E968" s="196"/>
      <c r="F968" s="159"/>
      <c r="G968" s="166" t="str">
        <f>IFERROR($E968/VLOOKUP($F968,'Data Mercado'!$A$7:$I$300,2,FALSE),"")</f>
        <v/>
      </c>
      <c r="H968" s="166" t="str">
        <f>IFERROR($E968/VLOOKUP($F968,'Data Mercado'!$A$7:$I$300,3,FALSE),"")</f>
        <v/>
      </c>
      <c r="I968" s="166" t="str">
        <f>IFERROR($E968/VLOOKUP($F968,'Data Mercado'!$A$7:$I$300,4,FALSE),"")</f>
        <v/>
      </c>
      <c r="J968" s="166" t="str">
        <f>IFERROR($E968/VLOOKUP($F968,'Data Mercado'!$A$7:$I$300,5,FALSE),"")</f>
        <v/>
      </c>
      <c r="K968" s="166" t="str">
        <f>IFERROR($E968/VLOOKUP($F968,'Data Mercado'!$A$7:$I$300,6,FALSE),"")</f>
        <v/>
      </c>
    </row>
    <row r="969" spans="1:11" s="162" customFormat="1" ht="19" customHeight="1">
      <c r="A969" s="163"/>
      <c r="B969" s="165"/>
      <c r="C969" s="143"/>
      <c r="D969" s="143"/>
      <c r="E969" s="196"/>
      <c r="F969" s="159"/>
      <c r="G969" s="166" t="str">
        <f>IFERROR($E969/VLOOKUP($F969,'Data Mercado'!$A$7:$I$300,2,FALSE),"")</f>
        <v/>
      </c>
      <c r="H969" s="166" t="str">
        <f>IFERROR($E969/VLOOKUP($F969,'Data Mercado'!$A$7:$I$300,3,FALSE),"")</f>
        <v/>
      </c>
      <c r="I969" s="166" t="str">
        <f>IFERROR($E969/VLOOKUP($F969,'Data Mercado'!$A$7:$I$300,4,FALSE),"")</f>
        <v/>
      </c>
      <c r="J969" s="166" t="str">
        <f>IFERROR($E969/VLOOKUP($F969,'Data Mercado'!$A$7:$I$300,5,FALSE),"")</f>
        <v/>
      </c>
      <c r="K969" s="166" t="str">
        <f>IFERROR($E969/VLOOKUP($F969,'Data Mercado'!$A$7:$I$300,6,FALSE),"")</f>
        <v/>
      </c>
    </row>
    <row r="970" spans="1:11" s="162" customFormat="1" ht="19" customHeight="1">
      <c r="A970" s="163"/>
      <c r="B970" s="165"/>
      <c r="C970" s="143"/>
      <c r="D970" s="143"/>
      <c r="E970" s="196"/>
      <c r="F970" s="159"/>
      <c r="G970" s="166" t="str">
        <f>IFERROR($E970/VLOOKUP($F970,'Data Mercado'!$A$7:$I$300,2,FALSE),"")</f>
        <v/>
      </c>
      <c r="H970" s="166" t="str">
        <f>IFERROR($E970/VLOOKUP($F970,'Data Mercado'!$A$7:$I$300,3,FALSE),"")</f>
        <v/>
      </c>
      <c r="I970" s="166" t="str">
        <f>IFERROR($E970/VLOOKUP($F970,'Data Mercado'!$A$7:$I$300,4,FALSE),"")</f>
        <v/>
      </c>
      <c r="J970" s="166" t="str">
        <f>IFERROR($E970/VLOOKUP($F970,'Data Mercado'!$A$7:$I$300,5,FALSE),"")</f>
        <v/>
      </c>
      <c r="K970" s="166" t="str">
        <f>IFERROR($E970/VLOOKUP($F970,'Data Mercado'!$A$7:$I$300,6,FALSE),"")</f>
        <v/>
      </c>
    </row>
    <row r="971" spans="1:11" s="162" customFormat="1" ht="19" customHeight="1">
      <c r="A971" s="163"/>
      <c r="B971" s="165"/>
      <c r="C971" s="143"/>
      <c r="D971" s="143"/>
      <c r="E971" s="196"/>
      <c r="F971" s="159"/>
      <c r="G971" s="166" t="str">
        <f>IFERROR($E971/VLOOKUP($F971,'Data Mercado'!$A$7:$I$300,2,FALSE),"")</f>
        <v/>
      </c>
      <c r="H971" s="166" t="str">
        <f>IFERROR($E971/VLOOKUP($F971,'Data Mercado'!$A$7:$I$300,3,FALSE),"")</f>
        <v/>
      </c>
      <c r="I971" s="166" t="str">
        <f>IFERROR($E971/VLOOKUP($F971,'Data Mercado'!$A$7:$I$300,4,FALSE),"")</f>
        <v/>
      </c>
      <c r="J971" s="166" t="str">
        <f>IFERROR($E971/VLOOKUP($F971,'Data Mercado'!$A$7:$I$300,5,FALSE),"")</f>
        <v/>
      </c>
      <c r="K971" s="166" t="str">
        <f>IFERROR($E971/VLOOKUP($F971,'Data Mercado'!$A$7:$I$300,6,FALSE),"")</f>
        <v/>
      </c>
    </row>
    <row r="972" spans="1:11" s="162" customFormat="1" ht="19" customHeight="1">
      <c r="A972" s="163"/>
      <c r="B972" s="165"/>
      <c r="C972" s="143"/>
      <c r="D972" s="143"/>
      <c r="E972" s="196"/>
      <c r="F972" s="159"/>
      <c r="G972" s="166" t="str">
        <f>IFERROR($E972/VLOOKUP($F972,'Data Mercado'!$A$7:$I$300,2,FALSE),"")</f>
        <v/>
      </c>
      <c r="H972" s="166" t="str">
        <f>IFERROR($E972/VLOOKUP($F972,'Data Mercado'!$A$7:$I$300,3,FALSE),"")</f>
        <v/>
      </c>
      <c r="I972" s="166" t="str">
        <f>IFERROR($E972/VLOOKUP($F972,'Data Mercado'!$A$7:$I$300,4,FALSE),"")</f>
        <v/>
      </c>
      <c r="J972" s="166" t="str">
        <f>IFERROR($E972/VLOOKUP($F972,'Data Mercado'!$A$7:$I$300,5,FALSE),"")</f>
        <v/>
      </c>
      <c r="K972" s="166" t="str">
        <f>IFERROR($E972/VLOOKUP($F972,'Data Mercado'!$A$7:$I$300,6,FALSE),"")</f>
        <v/>
      </c>
    </row>
    <row r="973" spans="1:11" s="162" customFormat="1" ht="19" customHeight="1">
      <c r="A973" s="163"/>
      <c r="B973" s="165"/>
      <c r="C973" s="143"/>
      <c r="D973" s="143"/>
      <c r="E973" s="196"/>
      <c r="F973" s="159"/>
      <c r="G973" s="166" t="str">
        <f>IFERROR($E973/VLOOKUP($F973,'Data Mercado'!$A$7:$I$300,2,FALSE),"")</f>
        <v/>
      </c>
      <c r="H973" s="166" t="str">
        <f>IFERROR($E973/VLOOKUP($F973,'Data Mercado'!$A$7:$I$300,3,FALSE),"")</f>
        <v/>
      </c>
      <c r="I973" s="166" t="str">
        <f>IFERROR($E973/VLOOKUP($F973,'Data Mercado'!$A$7:$I$300,4,FALSE),"")</f>
        <v/>
      </c>
      <c r="J973" s="166" t="str">
        <f>IFERROR($E973/VLOOKUP($F973,'Data Mercado'!$A$7:$I$300,5,FALSE),"")</f>
        <v/>
      </c>
      <c r="K973" s="166" t="str">
        <f>IFERROR($E973/VLOOKUP($F973,'Data Mercado'!$A$7:$I$300,6,FALSE),"")</f>
        <v/>
      </c>
    </row>
    <row r="974" spans="1:11" s="162" customFormat="1" ht="19" customHeight="1">
      <c r="A974" s="163"/>
      <c r="B974" s="165"/>
      <c r="C974" s="143"/>
      <c r="D974" s="143"/>
      <c r="E974" s="196"/>
      <c r="F974" s="159"/>
      <c r="G974" s="166" t="str">
        <f>IFERROR($E974/VLOOKUP($F974,'Data Mercado'!$A$7:$I$300,2,FALSE),"")</f>
        <v/>
      </c>
      <c r="H974" s="166" t="str">
        <f>IFERROR($E974/VLOOKUP($F974,'Data Mercado'!$A$7:$I$300,3,FALSE),"")</f>
        <v/>
      </c>
      <c r="I974" s="166" t="str">
        <f>IFERROR($E974/VLOOKUP($F974,'Data Mercado'!$A$7:$I$300,4,FALSE),"")</f>
        <v/>
      </c>
      <c r="J974" s="166" t="str">
        <f>IFERROR($E974/VLOOKUP($F974,'Data Mercado'!$A$7:$I$300,5,FALSE),"")</f>
        <v/>
      </c>
      <c r="K974" s="166" t="str">
        <f>IFERROR($E974/VLOOKUP($F974,'Data Mercado'!$A$7:$I$300,6,FALSE),"")</f>
        <v/>
      </c>
    </row>
    <row r="975" spans="1:11" s="162" customFormat="1" ht="19" customHeight="1">
      <c r="A975" s="163"/>
      <c r="B975" s="165"/>
      <c r="C975" s="143"/>
      <c r="D975" s="143"/>
      <c r="E975" s="196"/>
      <c r="F975" s="159"/>
      <c r="G975" s="166" t="str">
        <f>IFERROR($E975/VLOOKUP($F975,'Data Mercado'!$A$7:$I$300,2,FALSE),"")</f>
        <v/>
      </c>
      <c r="H975" s="166" t="str">
        <f>IFERROR($E975/VLOOKUP($F975,'Data Mercado'!$A$7:$I$300,3,FALSE),"")</f>
        <v/>
      </c>
      <c r="I975" s="166" t="str">
        <f>IFERROR($E975/VLOOKUP($F975,'Data Mercado'!$A$7:$I$300,4,FALSE),"")</f>
        <v/>
      </c>
      <c r="J975" s="166" t="str">
        <f>IFERROR($E975/VLOOKUP($F975,'Data Mercado'!$A$7:$I$300,5,FALSE),"")</f>
        <v/>
      </c>
      <c r="K975" s="166" t="str">
        <f>IFERROR($E975/VLOOKUP($F975,'Data Mercado'!$A$7:$I$300,6,FALSE),"")</f>
        <v/>
      </c>
    </row>
    <row r="976" spans="1:11" s="162" customFormat="1" ht="19" customHeight="1">
      <c r="A976" s="163"/>
      <c r="B976" s="165"/>
      <c r="C976" s="143"/>
      <c r="D976" s="143"/>
      <c r="E976" s="196"/>
      <c r="F976" s="159"/>
      <c r="G976" s="166" t="str">
        <f>IFERROR($E976/VLOOKUP($F976,'Data Mercado'!$A$7:$I$300,2,FALSE),"")</f>
        <v/>
      </c>
      <c r="H976" s="166" t="str">
        <f>IFERROR($E976/VLOOKUP($F976,'Data Mercado'!$A$7:$I$300,3,FALSE),"")</f>
        <v/>
      </c>
      <c r="I976" s="166" t="str">
        <f>IFERROR($E976/VLOOKUP($F976,'Data Mercado'!$A$7:$I$300,4,FALSE),"")</f>
        <v/>
      </c>
      <c r="J976" s="166" t="str">
        <f>IFERROR($E976/VLOOKUP($F976,'Data Mercado'!$A$7:$I$300,5,FALSE),"")</f>
        <v/>
      </c>
      <c r="K976" s="166" t="str">
        <f>IFERROR($E976/VLOOKUP($F976,'Data Mercado'!$A$7:$I$300,6,FALSE),"")</f>
        <v/>
      </c>
    </row>
    <row r="977" spans="1:11" s="162" customFormat="1" ht="19" customHeight="1">
      <c r="A977" s="163"/>
      <c r="B977" s="165"/>
      <c r="C977" s="143"/>
      <c r="D977" s="143"/>
      <c r="E977" s="196"/>
      <c r="F977" s="159"/>
      <c r="G977" s="166" t="str">
        <f>IFERROR($E977/VLOOKUP($F977,'Data Mercado'!$A$7:$I$300,2,FALSE),"")</f>
        <v/>
      </c>
      <c r="H977" s="166" t="str">
        <f>IFERROR($E977/VLOOKUP($F977,'Data Mercado'!$A$7:$I$300,3,FALSE),"")</f>
        <v/>
      </c>
      <c r="I977" s="166" t="str">
        <f>IFERROR($E977/VLOOKUP($F977,'Data Mercado'!$A$7:$I$300,4,FALSE),"")</f>
        <v/>
      </c>
      <c r="J977" s="166" t="str">
        <f>IFERROR($E977/VLOOKUP($F977,'Data Mercado'!$A$7:$I$300,5,FALSE),"")</f>
        <v/>
      </c>
      <c r="K977" s="166" t="str">
        <f>IFERROR($E977/VLOOKUP($F977,'Data Mercado'!$A$7:$I$300,6,FALSE),"")</f>
        <v/>
      </c>
    </row>
    <row r="978" spans="1:11" s="162" customFormat="1" ht="19" customHeight="1">
      <c r="A978" s="163"/>
      <c r="B978" s="165"/>
      <c r="C978" s="143"/>
      <c r="D978" s="143"/>
      <c r="E978" s="196"/>
      <c r="F978" s="159"/>
      <c r="G978" s="166" t="str">
        <f>IFERROR($E978/VLOOKUP($F978,'Data Mercado'!$A$7:$I$300,2,FALSE),"")</f>
        <v/>
      </c>
      <c r="H978" s="166" t="str">
        <f>IFERROR($E978/VLOOKUP($F978,'Data Mercado'!$A$7:$I$300,3,FALSE),"")</f>
        <v/>
      </c>
      <c r="I978" s="166" t="str">
        <f>IFERROR($E978/VLOOKUP($F978,'Data Mercado'!$A$7:$I$300,4,FALSE),"")</f>
        <v/>
      </c>
      <c r="J978" s="166" t="str">
        <f>IFERROR($E978/VLOOKUP($F978,'Data Mercado'!$A$7:$I$300,5,FALSE),"")</f>
        <v/>
      </c>
      <c r="K978" s="166" t="str">
        <f>IFERROR($E978/VLOOKUP($F978,'Data Mercado'!$A$7:$I$300,6,FALSE),"")</f>
        <v/>
      </c>
    </row>
    <row r="979" spans="1:11" s="162" customFormat="1" ht="19" customHeight="1">
      <c r="A979" s="163"/>
      <c r="B979" s="165"/>
      <c r="C979" s="143"/>
      <c r="D979" s="143"/>
      <c r="E979" s="196"/>
      <c r="F979" s="159"/>
      <c r="G979" s="166" t="str">
        <f>IFERROR($E979/VLOOKUP($F979,'Data Mercado'!$A$7:$I$300,2,FALSE),"")</f>
        <v/>
      </c>
      <c r="H979" s="166" t="str">
        <f>IFERROR($E979/VLOOKUP($F979,'Data Mercado'!$A$7:$I$300,3,FALSE),"")</f>
        <v/>
      </c>
      <c r="I979" s="166" t="str">
        <f>IFERROR($E979/VLOOKUP($F979,'Data Mercado'!$A$7:$I$300,4,FALSE),"")</f>
        <v/>
      </c>
      <c r="J979" s="166" t="str">
        <f>IFERROR($E979/VLOOKUP($F979,'Data Mercado'!$A$7:$I$300,5,FALSE),"")</f>
        <v/>
      </c>
      <c r="K979" s="166" t="str">
        <f>IFERROR($E979/VLOOKUP($F979,'Data Mercado'!$A$7:$I$300,6,FALSE),"")</f>
        <v/>
      </c>
    </row>
    <row r="980" spans="1:11" s="162" customFormat="1" ht="19" customHeight="1">
      <c r="A980" s="163"/>
      <c r="B980" s="165"/>
      <c r="C980" s="143"/>
      <c r="D980" s="143"/>
      <c r="E980" s="196"/>
      <c r="F980" s="159"/>
      <c r="G980" s="166" t="str">
        <f>IFERROR($E980/VLOOKUP($F980,'Data Mercado'!$A$7:$I$300,2,FALSE),"")</f>
        <v/>
      </c>
      <c r="H980" s="166" t="str">
        <f>IFERROR($E980/VLOOKUP($F980,'Data Mercado'!$A$7:$I$300,3,FALSE),"")</f>
        <v/>
      </c>
      <c r="I980" s="166" t="str">
        <f>IFERROR($E980/VLOOKUP($F980,'Data Mercado'!$A$7:$I$300,4,FALSE),"")</f>
        <v/>
      </c>
      <c r="J980" s="166" t="str">
        <f>IFERROR($E980/VLOOKUP($F980,'Data Mercado'!$A$7:$I$300,5,FALSE),"")</f>
        <v/>
      </c>
      <c r="K980" s="166" t="str">
        <f>IFERROR($E980/VLOOKUP($F980,'Data Mercado'!$A$7:$I$300,6,FALSE),"")</f>
        <v/>
      </c>
    </row>
    <row r="981" spans="1:11" s="162" customFormat="1" ht="19" customHeight="1">
      <c r="A981" s="163"/>
      <c r="B981" s="165"/>
      <c r="C981" s="143"/>
      <c r="D981" s="143"/>
      <c r="E981" s="196"/>
      <c r="F981" s="159"/>
      <c r="G981" s="166" t="str">
        <f>IFERROR($E981/VLOOKUP($F981,'Data Mercado'!$A$7:$I$300,2,FALSE),"")</f>
        <v/>
      </c>
      <c r="H981" s="166" t="str">
        <f>IFERROR($E981/VLOOKUP($F981,'Data Mercado'!$A$7:$I$300,3,FALSE),"")</f>
        <v/>
      </c>
      <c r="I981" s="166" t="str">
        <f>IFERROR($E981/VLOOKUP($F981,'Data Mercado'!$A$7:$I$300,4,FALSE),"")</f>
        <v/>
      </c>
      <c r="J981" s="166" t="str">
        <f>IFERROR($E981/VLOOKUP($F981,'Data Mercado'!$A$7:$I$300,5,FALSE),"")</f>
        <v/>
      </c>
      <c r="K981" s="166" t="str">
        <f>IFERROR($E981/VLOOKUP($F981,'Data Mercado'!$A$7:$I$300,6,FALSE),"")</f>
        <v/>
      </c>
    </row>
    <row r="982" spans="1:11" s="162" customFormat="1" ht="19" customHeight="1">
      <c r="A982" s="163"/>
      <c r="B982" s="165"/>
      <c r="C982" s="143"/>
      <c r="D982" s="143"/>
      <c r="E982" s="196"/>
      <c r="F982" s="159"/>
      <c r="G982" s="166" t="str">
        <f>IFERROR($E982/VLOOKUP($F982,'Data Mercado'!$A$7:$I$300,2,FALSE),"")</f>
        <v/>
      </c>
      <c r="H982" s="166" t="str">
        <f>IFERROR($E982/VLOOKUP($F982,'Data Mercado'!$A$7:$I$300,3,FALSE),"")</f>
        <v/>
      </c>
      <c r="I982" s="166" t="str">
        <f>IFERROR($E982/VLOOKUP($F982,'Data Mercado'!$A$7:$I$300,4,FALSE),"")</f>
        <v/>
      </c>
      <c r="J982" s="166" t="str">
        <f>IFERROR($E982/VLOOKUP($F982,'Data Mercado'!$A$7:$I$300,5,FALSE),"")</f>
        <v/>
      </c>
      <c r="K982" s="166" t="str">
        <f>IFERROR($E982/VLOOKUP($F982,'Data Mercado'!$A$7:$I$300,6,FALSE),"")</f>
        <v/>
      </c>
    </row>
    <row r="983" spans="1:11" s="162" customFormat="1" ht="19" customHeight="1">
      <c r="A983" s="163"/>
      <c r="B983" s="165"/>
      <c r="C983" s="143"/>
      <c r="D983" s="143"/>
      <c r="E983" s="196"/>
      <c r="F983" s="159"/>
      <c r="G983" s="166" t="str">
        <f>IFERROR($E983/VLOOKUP($F983,'Data Mercado'!$A$7:$I$300,2,FALSE),"")</f>
        <v/>
      </c>
      <c r="H983" s="166" t="str">
        <f>IFERROR($E983/VLOOKUP($F983,'Data Mercado'!$A$7:$I$300,3,FALSE),"")</f>
        <v/>
      </c>
      <c r="I983" s="166" t="str">
        <f>IFERROR($E983/VLOOKUP($F983,'Data Mercado'!$A$7:$I$300,4,FALSE),"")</f>
        <v/>
      </c>
      <c r="J983" s="166" t="str">
        <f>IFERROR($E983/VLOOKUP($F983,'Data Mercado'!$A$7:$I$300,5,FALSE),"")</f>
        <v/>
      </c>
      <c r="K983" s="166" t="str">
        <f>IFERROR($E983/VLOOKUP($F983,'Data Mercado'!$A$7:$I$300,6,FALSE),"")</f>
        <v/>
      </c>
    </row>
    <row r="984" spans="1:11" s="162" customFormat="1" ht="19" customHeight="1">
      <c r="A984" s="163"/>
      <c r="B984" s="165"/>
      <c r="C984" s="143"/>
      <c r="D984" s="143"/>
      <c r="E984" s="196"/>
      <c r="F984" s="159"/>
      <c r="G984" s="166" t="str">
        <f>IFERROR($E984/VLOOKUP($F984,'Data Mercado'!$A$7:$I$300,2,FALSE),"")</f>
        <v/>
      </c>
      <c r="H984" s="166" t="str">
        <f>IFERROR($E984/VLOOKUP($F984,'Data Mercado'!$A$7:$I$300,3,FALSE),"")</f>
        <v/>
      </c>
      <c r="I984" s="166" t="str">
        <f>IFERROR($E984/VLOOKUP($F984,'Data Mercado'!$A$7:$I$300,4,FALSE),"")</f>
        <v/>
      </c>
      <c r="J984" s="166" t="str">
        <f>IFERROR($E984/VLOOKUP($F984,'Data Mercado'!$A$7:$I$300,5,FALSE),"")</f>
        <v/>
      </c>
      <c r="K984" s="166" t="str">
        <f>IFERROR($E984/VLOOKUP($F984,'Data Mercado'!$A$7:$I$300,6,FALSE),"")</f>
        <v/>
      </c>
    </row>
    <row r="985" spans="1:11" s="162" customFormat="1" ht="19" customHeight="1">
      <c r="A985" s="163"/>
      <c r="B985" s="165"/>
      <c r="C985" s="143"/>
      <c r="D985" s="143"/>
      <c r="E985" s="196"/>
      <c r="F985" s="159"/>
      <c r="G985" s="166" t="str">
        <f>IFERROR($E985/VLOOKUP($F985,'Data Mercado'!$A$7:$I$300,2,FALSE),"")</f>
        <v/>
      </c>
      <c r="H985" s="166" t="str">
        <f>IFERROR($E985/VLOOKUP($F985,'Data Mercado'!$A$7:$I$300,3,FALSE),"")</f>
        <v/>
      </c>
      <c r="I985" s="166" t="str">
        <f>IFERROR($E985/VLOOKUP($F985,'Data Mercado'!$A$7:$I$300,4,FALSE),"")</f>
        <v/>
      </c>
      <c r="J985" s="166" t="str">
        <f>IFERROR($E985/VLOOKUP($F985,'Data Mercado'!$A$7:$I$300,5,FALSE),"")</f>
        <v/>
      </c>
      <c r="K985" s="166" t="str">
        <f>IFERROR($E985/VLOOKUP($F985,'Data Mercado'!$A$7:$I$300,6,FALSE),"")</f>
        <v/>
      </c>
    </row>
    <row r="986" spans="1:11" s="162" customFormat="1" ht="19" customHeight="1">
      <c r="A986" s="163"/>
      <c r="B986" s="165"/>
      <c r="C986" s="143"/>
      <c r="D986" s="143"/>
      <c r="E986" s="196"/>
      <c r="F986" s="159"/>
      <c r="G986" s="166" t="str">
        <f>IFERROR($E986/VLOOKUP($F986,'Data Mercado'!$A$7:$I$300,2,FALSE),"")</f>
        <v/>
      </c>
      <c r="H986" s="166" t="str">
        <f>IFERROR($E986/VLOOKUP($F986,'Data Mercado'!$A$7:$I$300,3,FALSE),"")</f>
        <v/>
      </c>
      <c r="I986" s="166" t="str">
        <f>IFERROR($E986/VLOOKUP($F986,'Data Mercado'!$A$7:$I$300,4,FALSE),"")</f>
        <v/>
      </c>
      <c r="J986" s="166" t="str">
        <f>IFERROR($E986/VLOOKUP($F986,'Data Mercado'!$A$7:$I$300,5,FALSE),"")</f>
        <v/>
      </c>
      <c r="K986" s="166" t="str">
        <f>IFERROR($E986/VLOOKUP($F986,'Data Mercado'!$A$7:$I$300,6,FALSE),"")</f>
        <v/>
      </c>
    </row>
    <row r="987" spans="1:11" s="162" customFormat="1" ht="19" customHeight="1">
      <c r="A987" s="163"/>
      <c r="B987" s="165"/>
      <c r="C987" s="143"/>
      <c r="D987" s="143"/>
      <c r="E987" s="196"/>
      <c r="F987" s="159"/>
      <c r="G987" s="166" t="str">
        <f>IFERROR($E987/VLOOKUP($F987,'Data Mercado'!$A$7:$I$300,2,FALSE),"")</f>
        <v/>
      </c>
      <c r="H987" s="166" t="str">
        <f>IFERROR($E987/VLOOKUP($F987,'Data Mercado'!$A$7:$I$300,3,FALSE),"")</f>
        <v/>
      </c>
      <c r="I987" s="166" t="str">
        <f>IFERROR($E987/VLOOKUP($F987,'Data Mercado'!$A$7:$I$300,4,FALSE),"")</f>
        <v/>
      </c>
      <c r="J987" s="166" t="str">
        <f>IFERROR($E987/VLOOKUP($F987,'Data Mercado'!$A$7:$I$300,5,FALSE),"")</f>
        <v/>
      </c>
      <c r="K987" s="166" t="str">
        <f>IFERROR($E987/VLOOKUP($F987,'Data Mercado'!$A$7:$I$300,6,FALSE),"")</f>
        <v/>
      </c>
    </row>
    <row r="988" spans="1:11" s="162" customFormat="1" ht="19" customHeight="1">
      <c r="A988" s="163"/>
      <c r="B988" s="165"/>
      <c r="C988" s="143"/>
      <c r="D988" s="143"/>
      <c r="E988" s="196"/>
      <c r="F988" s="159"/>
      <c r="G988" s="166" t="str">
        <f>IFERROR($E988/VLOOKUP($F988,'Data Mercado'!$A$7:$I$300,2,FALSE),"")</f>
        <v/>
      </c>
      <c r="H988" s="166" t="str">
        <f>IFERROR($E988/VLOOKUP($F988,'Data Mercado'!$A$7:$I$300,3,FALSE),"")</f>
        <v/>
      </c>
      <c r="I988" s="166" t="str">
        <f>IFERROR($E988/VLOOKUP($F988,'Data Mercado'!$A$7:$I$300,4,FALSE),"")</f>
        <v/>
      </c>
      <c r="J988" s="166" t="str">
        <f>IFERROR($E988/VLOOKUP($F988,'Data Mercado'!$A$7:$I$300,5,FALSE),"")</f>
        <v/>
      </c>
      <c r="K988" s="166" t="str">
        <f>IFERROR($E988/VLOOKUP($F988,'Data Mercado'!$A$7:$I$300,6,FALSE),"")</f>
        <v/>
      </c>
    </row>
    <row r="989" spans="1:11" s="162" customFormat="1" ht="19" customHeight="1">
      <c r="A989" s="163"/>
      <c r="B989" s="165"/>
      <c r="C989" s="143"/>
      <c r="D989" s="143"/>
      <c r="E989" s="196"/>
      <c r="F989" s="159"/>
      <c r="G989" s="166" t="str">
        <f>IFERROR($E989/VLOOKUP($F989,'Data Mercado'!$A$7:$I$300,2,FALSE),"")</f>
        <v/>
      </c>
      <c r="H989" s="166" t="str">
        <f>IFERROR($E989/VLOOKUP($F989,'Data Mercado'!$A$7:$I$300,3,FALSE),"")</f>
        <v/>
      </c>
      <c r="I989" s="166" t="str">
        <f>IFERROR($E989/VLOOKUP($F989,'Data Mercado'!$A$7:$I$300,4,FALSE),"")</f>
        <v/>
      </c>
      <c r="J989" s="166" t="str">
        <f>IFERROR($E989/VLOOKUP($F989,'Data Mercado'!$A$7:$I$300,5,FALSE),"")</f>
        <v/>
      </c>
      <c r="K989" s="166" t="str">
        <f>IFERROR($E989/VLOOKUP($F989,'Data Mercado'!$A$7:$I$300,6,FALSE),"")</f>
        <v/>
      </c>
    </row>
    <row r="990" spans="1:11" s="162" customFormat="1" ht="19" customHeight="1">
      <c r="A990" s="163"/>
      <c r="B990" s="165"/>
      <c r="C990" s="143"/>
      <c r="D990" s="143"/>
      <c r="E990" s="196"/>
      <c r="F990" s="159"/>
      <c r="G990" s="166" t="str">
        <f>IFERROR($E990/VLOOKUP($F990,'Data Mercado'!$A$7:$I$300,2,FALSE),"")</f>
        <v/>
      </c>
      <c r="H990" s="166" t="str">
        <f>IFERROR($E990/VLOOKUP($F990,'Data Mercado'!$A$7:$I$300,3,FALSE),"")</f>
        <v/>
      </c>
      <c r="I990" s="166" t="str">
        <f>IFERROR($E990/VLOOKUP($F990,'Data Mercado'!$A$7:$I$300,4,FALSE),"")</f>
        <v/>
      </c>
      <c r="J990" s="166" t="str">
        <f>IFERROR($E990/VLOOKUP($F990,'Data Mercado'!$A$7:$I$300,5,FALSE),"")</f>
        <v/>
      </c>
      <c r="K990" s="166" t="str">
        <f>IFERROR($E990/VLOOKUP($F990,'Data Mercado'!$A$7:$I$300,6,FALSE),"")</f>
        <v/>
      </c>
    </row>
    <row r="991" spans="1:11" s="162" customFormat="1" ht="19" customHeight="1">
      <c r="A991" s="163"/>
      <c r="B991" s="165"/>
      <c r="C991" s="143"/>
      <c r="D991" s="143"/>
      <c r="E991" s="196"/>
      <c r="F991" s="159"/>
      <c r="G991" s="166" t="str">
        <f>IFERROR($E991/VLOOKUP($F991,'Data Mercado'!$A$7:$I$300,2,FALSE),"")</f>
        <v/>
      </c>
      <c r="H991" s="166" t="str">
        <f>IFERROR($E991/VLOOKUP($F991,'Data Mercado'!$A$7:$I$300,3,FALSE),"")</f>
        <v/>
      </c>
      <c r="I991" s="166" t="str">
        <f>IFERROR($E991/VLOOKUP($F991,'Data Mercado'!$A$7:$I$300,4,FALSE),"")</f>
        <v/>
      </c>
      <c r="J991" s="166" t="str">
        <f>IFERROR($E991/VLOOKUP($F991,'Data Mercado'!$A$7:$I$300,5,FALSE),"")</f>
        <v/>
      </c>
      <c r="K991" s="166" t="str">
        <f>IFERROR($E991/VLOOKUP($F991,'Data Mercado'!$A$7:$I$300,6,FALSE),"")</f>
        <v/>
      </c>
    </row>
    <row r="992" spans="1:11" s="162" customFormat="1" ht="19" customHeight="1">
      <c r="A992" s="163"/>
      <c r="B992" s="165"/>
      <c r="C992" s="143"/>
      <c r="D992" s="143"/>
      <c r="E992" s="196"/>
      <c r="F992" s="159"/>
      <c r="G992" s="166" t="str">
        <f>IFERROR($E992/VLOOKUP($F992,'Data Mercado'!$A$7:$I$300,2,FALSE),"")</f>
        <v/>
      </c>
      <c r="H992" s="166" t="str">
        <f>IFERROR($E992/VLOOKUP($F992,'Data Mercado'!$A$7:$I$300,3,FALSE),"")</f>
        <v/>
      </c>
      <c r="I992" s="166" t="str">
        <f>IFERROR($E992/VLOOKUP($F992,'Data Mercado'!$A$7:$I$300,4,FALSE),"")</f>
        <v/>
      </c>
      <c r="J992" s="166" t="str">
        <f>IFERROR($E992/VLOOKUP($F992,'Data Mercado'!$A$7:$I$300,5,FALSE),"")</f>
        <v/>
      </c>
      <c r="K992" s="166" t="str">
        <f>IFERROR($E992/VLOOKUP($F992,'Data Mercado'!$A$7:$I$300,6,FALSE),"")</f>
        <v/>
      </c>
    </row>
    <row r="993" spans="1:11" s="162" customFormat="1" ht="19" customHeight="1">
      <c r="A993" s="163"/>
      <c r="B993" s="165"/>
      <c r="C993" s="143"/>
      <c r="D993" s="143"/>
      <c r="E993" s="196"/>
      <c r="F993" s="159"/>
      <c r="G993" s="166" t="str">
        <f>IFERROR($E993/VLOOKUP($F993,'Data Mercado'!$A$7:$I$300,2,FALSE),"")</f>
        <v/>
      </c>
      <c r="H993" s="166" t="str">
        <f>IFERROR($E993/VLOOKUP($F993,'Data Mercado'!$A$7:$I$300,3,FALSE),"")</f>
        <v/>
      </c>
      <c r="I993" s="166" t="str">
        <f>IFERROR($E993/VLOOKUP($F993,'Data Mercado'!$A$7:$I$300,4,FALSE),"")</f>
        <v/>
      </c>
      <c r="J993" s="166" t="str">
        <f>IFERROR($E993/VLOOKUP($F993,'Data Mercado'!$A$7:$I$300,5,FALSE),"")</f>
        <v/>
      </c>
      <c r="K993" s="166" t="str">
        <f>IFERROR($E993/VLOOKUP($F993,'Data Mercado'!$A$7:$I$300,6,FALSE),"")</f>
        <v/>
      </c>
    </row>
    <row r="994" spans="1:11" s="162" customFormat="1" ht="19" customHeight="1">
      <c r="A994" s="163"/>
      <c r="B994" s="165"/>
      <c r="C994" s="143"/>
      <c r="D994" s="143"/>
      <c r="E994" s="196"/>
      <c r="F994" s="159"/>
      <c r="G994" s="166" t="str">
        <f>IFERROR($E994/VLOOKUP($F994,'Data Mercado'!$A$7:$I$300,2,FALSE),"")</f>
        <v/>
      </c>
      <c r="H994" s="166" t="str">
        <f>IFERROR($E994/VLOOKUP($F994,'Data Mercado'!$A$7:$I$300,3,FALSE),"")</f>
        <v/>
      </c>
      <c r="I994" s="166" t="str">
        <f>IFERROR($E994/VLOOKUP($F994,'Data Mercado'!$A$7:$I$300,4,FALSE),"")</f>
        <v/>
      </c>
      <c r="J994" s="166" t="str">
        <f>IFERROR($E994/VLOOKUP($F994,'Data Mercado'!$A$7:$I$300,5,FALSE),"")</f>
        <v/>
      </c>
      <c r="K994" s="166" t="str">
        <f>IFERROR($E994/VLOOKUP($F994,'Data Mercado'!$A$7:$I$300,6,FALSE),"")</f>
        <v/>
      </c>
    </row>
    <row r="995" spans="1:11" s="162" customFormat="1" ht="19" customHeight="1">
      <c r="A995" s="163"/>
      <c r="B995" s="165"/>
      <c r="C995" s="143"/>
      <c r="D995" s="143"/>
      <c r="E995" s="196"/>
      <c r="F995" s="159"/>
      <c r="G995" s="166" t="str">
        <f>IFERROR($E995/VLOOKUP($F995,'Data Mercado'!$A$7:$I$300,2,FALSE),"")</f>
        <v/>
      </c>
      <c r="H995" s="166" t="str">
        <f>IFERROR($E995/VLOOKUP($F995,'Data Mercado'!$A$7:$I$300,3,FALSE),"")</f>
        <v/>
      </c>
      <c r="I995" s="166" t="str">
        <f>IFERROR($E995/VLOOKUP($F995,'Data Mercado'!$A$7:$I$300,4,FALSE),"")</f>
        <v/>
      </c>
      <c r="J995" s="166" t="str">
        <f>IFERROR($E995/VLOOKUP($F995,'Data Mercado'!$A$7:$I$300,5,FALSE),"")</f>
        <v/>
      </c>
      <c r="K995" s="166" t="str">
        <f>IFERROR($E995/VLOOKUP($F995,'Data Mercado'!$A$7:$I$300,6,FALSE),"")</f>
        <v/>
      </c>
    </row>
    <row r="996" spans="1:11" s="162" customFormat="1" ht="19" customHeight="1">
      <c r="A996" s="163"/>
      <c r="B996" s="165"/>
      <c r="C996" s="143"/>
      <c r="D996" s="143"/>
      <c r="E996" s="196"/>
      <c r="F996" s="159"/>
      <c r="G996" s="166" t="str">
        <f>IFERROR($E996/VLOOKUP($F996,'Data Mercado'!$A$7:$I$300,2,FALSE),"")</f>
        <v/>
      </c>
      <c r="H996" s="166" t="str">
        <f>IFERROR($E996/VLOOKUP($F996,'Data Mercado'!$A$7:$I$300,3,FALSE),"")</f>
        <v/>
      </c>
      <c r="I996" s="166" t="str">
        <f>IFERROR($E996/VLOOKUP($F996,'Data Mercado'!$A$7:$I$300,4,FALSE),"")</f>
        <v/>
      </c>
      <c r="J996" s="166" t="str">
        <f>IFERROR($E996/VLOOKUP($F996,'Data Mercado'!$A$7:$I$300,5,FALSE),"")</f>
        <v/>
      </c>
      <c r="K996" s="166" t="str">
        <f>IFERROR($E996/VLOOKUP($F996,'Data Mercado'!$A$7:$I$300,6,FALSE),"")</f>
        <v/>
      </c>
    </row>
    <row r="997" spans="1:11" s="162" customFormat="1" ht="19" customHeight="1">
      <c r="A997" s="163"/>
      <c r="B997" s="165"/>
      <c r="C997" s="143"/>
      <c r="D997" s="143"/>
      <c r="E997" s="196"/>
      <c r="F997" s="159"/>
      <c r="G997" s="166" t="str">
        <f>IFERROR($E997/VLOOKUP($F997,'Data Mercado'!$A$7:$I$300,2,FALSE),"")</f>
        <v/>
      </c>
      <c r="H997" s="166" t="str">
        <f>IFERROR($E997/VLOOKUP($F997,'Data Mercado'!$A$7:$I$300,3,FALSE),"")</f>
        <v/>
      </c>
      <c r="I997" s="166" t="str">
        <f>IFERROR($E997/VLOOKUP($F997,'Data Mercado'!$A$7:$I$300,4,FALSE),"")</f>
        <v/>
      </c>
      <c r="J997" s="166" t="str">
        <f>IFERROR($E997/VLOOKUP($F997,'Data Mercado'!$A$7:$I$300,5,FALSE),"")</f>
        <v/>
      </c>
      <c r="K997" s="166" t="str">
        <f>IFERROR($E997/VLOOKUP($F997,'Data Mercado'!$A$7:$I$300,6,FALSE),"")</f>
        <v/>
      </c>
    </row>
    <row r="998" spans="1:11" s="162" customFormat="1" ht="19" customHeight="1">
      <c r="A998" s="163"/>
      <c r="B998" s="165"/>
      <c r="C998" s="143"/>
      <c r="D998" s="143"/>
      <c r="E998" s="196"/>
      <c r="F998" s="159"/>
      <c r="G998" s="166" t="str">
        <f>IFERROR($E998/VLOOKUP($F998,'Data Mercado'!$A$7:$I$300,2,FALSE),"")</f>
        <v/>
      </c>
      <c r="H998" s="166" t="str">
        <f>IFERROR($E998/VLOOKUP($F998,'Data Mercado'!$A$7:$I$300,3,FALSE),"")</f>
        <v/>
      </c>
      <c r="I998" s="166" t="str">
        <f>IFERROR($E998/VLOOKUP($F998,'Data Mercado'!$A$7:$I$300,4,FALSE),"")</f>
        <v/>
      </c>
      <c r="J998" s="166" t="str">
        <f>IFERROR($E998/VLOOKUP($F998,'Data Mercado'!$A$7:$I$300,5,FALSE),"")</f>
        <v/>
      </c>
      <c r="K998" s="166" t="str">
        <f>IFERROR($E998/VLOOKUP($F998,'Data Mercado'!$A$7:$I$300,6,FALSE),"")</f>
        <v/>
      </c>
    </row>
    <row r="999" spans="1:11" s="162" customFormat="1" ht="19" customHeight="1">
      <c r="A999" s="163"/>
      <c r="B999" s="165"/>
      <c r="C999" s="143"/>
      <c r="D999" s="143"/>
      <c r="E999" s="196"/>
      <c r="F999" s="159"/>
      <c r="G999" s="166" t="str">
        <f>IFERROR($E999/VLOOKUP($F999,'Data Mercado'!$A$7:$I$300,2,FALSE),"")</f>
        <v/>
      </c>
      <c r="H999" s="166" t="str">
        <f>IFERROR($E999/VLOOKUP($F999,'Data Mercado'!$A$7:$I$300,3,FALSE),"")</f>
        <v/>
      </c>
      <c r="I999" s="166" t="str">
        <f>IFERROR($E999/VLOOKUP($F999,'Data Mercado'!$A$7:$I$300,4,FALSE),"")</f>
        <v/>
      </c>
      <c r="J999" s="166" t="str">
        <f>IFERROR($E999/VLOOKUP($F999,'Data Mercado'!$A$7:$I$300,5,FALSE),"")</f>
        <v/>
      </c>
      <c r="K999" s="166" t="str">
        <f>IFERROR($E999/VLOOKUP($F999,'Data Mercado'!$A$7:$I$300,6,FALSE),"")</f>
        <v/>
      </c>
    </row>
    <row r="1000" spans="1:11" s="162" customFormat="1" ht="19" customHeight="1">
      <c r="A1000" s="163"/>
      <c r="B1000" s="165"/>
      <c r="C1000" s="143"/>
      <c r="D1000" s="143"/>
      <c r="E1000" s="196"/>
      <c r="F1000" s="159"/>
      <c r="G1000" s="166" t="str">
        <f>IFERROR($E1000/VLOOKUP($F1000,'Data Mercado'!$A$7:$I$300,2,FALSE),"")</f>
        <v/>
      </c>
      <c r="H1000" s="166" t="str">
        <f>IFERROR($E1000/VLOOKUP($F1000,'Data Mercado'!$A$7:$I$300,3,FALSE),"")</f>
        <v/>
      </c>
      <c r="I1000" s="166" t="str">
        <f>IFERROR($E1000/VLOOKUP($F1000,'Data Mercado'!$A$7:$I$300,4,FALSE),"")</f>
        <v/>
      </c>
      <c r="J1000" s="166" t="str">
        <f>IFERROR($E1000/VLOOKUP($F1000,'Data Mercado'!$A$7:$I$300,5,FALSE),"")</f>
        <v/>
      </c>
      <c r="K1000" s="166" t="str">
        <f>IFERROR($E1000/VLOOKUP($F1000,'Data Mercado'!$A$7:$I$300,6,FALSE),"")</f>
        <v/>
      </c>
    </row>
    <row r="1001" spans="1:11" s="162" customFormat="1" ht="19" customHeight="1">
      <c r="A1001" s="163"/>
      <c r="B1001" s="165"/>
      <c r="C1001" s="143"/>
      <c r="D1001" s="143"/>
      <c r="E1001" s="196"/>
      <c r="F1001" s="159"/>
      <c r="G1001" s="166" t="str">
        <f>IFERROR($E1001/VLOOKUP($F1001,'Data Mercado'!$A$7:$I$300,2,FALSE),"")</f>
        <v/>
      </c>
      <c r="H1001" s="166" t="str">
        <f>IFERROR($E1001/VLOOKUP($F1001,'Data Mercado'!$A$7:$I$300,3,FALSE),"")</f>
        <v/>
      </c>
      <c r="I1001" s="166" t="str">
        <f>IFERROR($E1001/VLOOKUP($F1001,'Data Mercado'!$A$7:$I$300,4,FALSE),"")</f>
        <v/>
      </c>
      <c r="J1001" s="166" t="str">
        <f>IFERROR($E1001/VLOOKUP($F1001,'Data Mercado'!$A$7:$I$300,5,FALSE),"")</f>
        <v/>
      </c>
      <c r="K1001" s="166" t="str">
        <f>IFERROR($E1001/VLOOKUP($F1001,'Data Mercado'!$A$7:$I$300,6,FALSE),"")</f>
        <v/>
      </c>
    </row>
    <row r="1002" spans="1:11" s="162" customFormat="1" ht="19" customHeight="1">
      <c r="A1002" s="163"/>
      <c r="B1002" s="165"/>
      <c r="C1002" s="143"/>
      <c r="D1002" s="143"/>
      <c r="E1002" s="196"/>
      <c r="F1002" s="159"/>
      <c r="G1002" s="166" t="str">
        <f>IFERROR($E1002/VLOOKUP($F1002,'Data Mercado'!$A$7:$I$300,2,FALSE),"")</f>
        <v/>
      </c>
      <c r="H1002" s="166" t="str">
        <f>IFERROR($E1002/VLOOKUP($F1002,'Data Mercado'!$A$7:$I$300,3,FALSE),"")</f>
        <v/>
      </c>
      <c r="I1002" s="166" t="str">
        <f>IFERROR($E1002/VLOOKUP($F1002,'Data Mercado'!$A$7:$I$300,4,FALSE),"")</f>
        <v/>
      </c>
      <c r="J1002" s="166" t="str">
        <f>IFERROR($E1002/VLOOKUP($F1002,'Data Mercado'!$A$7:$I$300,5,FALSE),"")</f>
        <v/>
      </c>
      <c r="K1002" s="166" t="str">
        <f>IFERROR($E1002/VLOOKUP($F1002,'Data Mercado'!$A$7:$I$300,6,FALSE),"")</f>
        <v/>
      </c>
    </row>
    <row r="1003" spans="1:11" s="162" customFormat="1" ht="19" customHeight="1">
      <c r="A1003" s="163"/>
      <c r="B1003" s="165"/>
      <c r="C1003" s="143"/>
      <c r="D1003" s="143"/>
      <c r="E1003" s="196"/>
      <c r="F1003" s="159"/>
      <c r="G1003" s="166" t="str">
        <f>IFERROR($E1003/VLOOKUP($F1003,'Data Mercado'!$A$7:$I$300,2,FALSE),"")</f>
        <v/>
      </c>
      <c r="H1003" s="166" t="str">
        <f>IFERROR($E1003/VLOOKUP($F1003,'Data Mercado'!$A$7:$I$300,3,FALSE),"")</f>
        <v/>
      </c>
      <c r="I1003" s="166" t="str">
        <f>IFERROR($E1003/VLOOKUP($F1003,'Data Mercado'!$A$7:$I$300,4,FALSE),"")</f>
        <v/>
      </c>
      <c r="J1003" s="166" t="str">
        <f>IFERROR($E1003/VLOOKUP($F1003,'Data Mercado'!$A$7:$I$300,5,FALSE),"")</f>
        <v/>
      </c>
      <c r="K1003" s="166" t="str">
        <f>IFERROR($E1003/VLOOKUP($F1003,'Data Mercado'!$A$7:$I$300,6,FALSE),"")</f>
        <v/>
      </c>
    </row>
    <row r="1004" spans="1:11" s="162" customFormat="1" ht="19" customHeight="1">
      <c r="A1004" s="163"/>
      <c r="B1004" s="165"/>
      <c r="C1004" s="143"/>
      <c r="D1004" s="143"/>
      <c r="E1004" s="196"/>
      <c r="F1004" s="159"/>
      <c r="G1004" s="166" t="str">
        <f>IFERROR($E1004/VLOOKUP($F1004,'Data Mercado'!$A$7:$I$300,2,FALSE),"")</f>
        <v/>
      </c>
      <c r="H1004" s="166" t="str">
        <f>IFERROR($E1004/VLOOKUP($F1004,'Data Mercado'!$A$7:$I$300,3,FALSE),"")</f>
        <v/>
      </c>
      <c r="I1004" s="166" t="str">
        <f>IFERROR($E1004/VLOOKUP($F1004,'Data Mercado'!$A$7:$I$300,4,FALSE),"")</f>
        <v/>
      </c>
      <c r="J1004" s="166" t="str">
        <f>IFERROR($E1004/VLOOKUP($F1004,'Data Mercado'!$A$7:$I$300,5,FALSE),"")</f>
        <v/>
      </c>
      <c r="K1004" s="166" t="str">
        <f>IFERROR($E1004/VLOOKUP($F1004,'Data Mercado'!$A$7:$I$300,6,FALSE),"")</f>
        <v/>
      </c>
    </row>
    <row r="1005" spans="1:11" s="162" customFormat="1" ht="19" customHeight="1">
      <c r="A1005" s="163"/>
      <c r="B1005" s="165"/>
      <c r="C1005" s="143"/>
      <c r="D1005" s="143"/>
      <c r="E1005" s="196"/>
      <c r="F1005" s="159"/>
      <c r="G1005" s="166" t="str">
        <f>IFERROR($E1005/VLOOKUP($F1005,'Data Mercado'!$A$7:$I$300,2,FALSE),"")</f>
        <v/>
      </c>
      <c r="H1005" s="166" t="str">
        <f>IFERROR($E1005/VLOOKUP($F1005,'Data Mercado'!$A$7:$I$300,3,FALSE),"")</f>
        <v/>
      </c>
      <c r="I1005" s="166" t="str">
        <f>IFERROR($E1005/VLOOKUP($F1005,'Data Mercado'!$A$7:$I$300,4,FALSE),"")</f>
        <v/>
      </c>
      <c r="J1005" s="166" t="str">
        <f>IFERROR($E1005/VLOOKUP($F1005,'Data Mercado'!$A$7:$I$300,5,FALSE),"")</f>
        <v/>
      </c>
      <c r="K1005" s="166" t="str">
        <f>IFERROR($E1005/VLOOKUP($F1005,'Data Mercado'!$A$7:$I$300,6,FALSE),"")</f>
        <v/>
      </c>
    </row>
    <row r="1006" spans="1:11" s="162" customFormat="1" ht="19" customHeight="1">
      <c r="A1006" s="163"/>
      <c r="B1006" s="165"/>
      <c r="C1006" s="143"/>
      <c r="D1006" s="143"/>
      <c r="E1006" s="196"/>
      <c r="F1006" s="159"/>
      <c r="G1006" s="166" t="str">
        <f>IFERROR($E1006/VLOOKUP($F1006,'Data Mercado'!$A$7:$I$300,2,FALSE),"")</f>
        <v/>
      </c>
      <c r="H1006" s="166" t="str">
        <f>IFERROR($E1006/VLOOKUP($F1006,'Data Mercado'!$A$7:$I$300,3,FALSE),"")</f>
        <v/>
      </c>
      <c r="I1006" s="166" t="str">
        <f>IFERROR($E1006/VLOOKUP($F1006,'Data Mercado'!$A$7:$I$300,4,FALSE),"")</f>
        <v/>
      </c>
      <c r="J1006" s="166" t="str">
        <f>IFERROR($E1006/VLOOKUP($F1006,'Data Mercado'!$A$7:$I$300,5,FALSE),"")</f>
        <v/>
      </c>
      <c r="K1006" s="166" t="str">
        <f>IFERROR($E1006/VLOOKUP($F1006,'Data Mercado'!$A$7:$I$300,6,FALSE),"")</f>
        <v/>
      </c>
    </row>
    <row r="1007" spans="1:11" s="162" customFormat="1" ht="19" customHeight="1">
      <c r="A1007" s="163"/>
      <c r="B1007" s="165"/>
      <c r="C1007" s="143"/>
      <c r="D1007" s="143"/>
      <c r="E1007" s="196"/>
      <c r="F1007" s="159"/>
      <c r="G1007" s="166" t="str">
        <f>IFERROR($E1007/VLOOKUP($F1007,'Data Mercado'!$A$7:$I$300,2,FALSE),"")</f>
        <v/>
      </c>
      <c r="H1007" s="166" t="str">
        <f>IFERROR($E1007/VLOOKUP($F1007,'Data Mercado'!$A$7:$I$300,3,FALSE),"")</f>
        <v/>
      </c>
      <c r="I1007" s="166" t="str">
        <f>IFERROR($E1007/VLOOKUP($F1007,'Data Mercado'!$A$7:$I$300,4,FALSE),"")</f>
        <v/>
      </c>
      <c r="J1007" s="166" t="str">
        <f>IFERROR($E1007/VLOOKUP($F1007,'Data Mercado'!$A$7:$I$300,5,FALSE),"")</f>
        <v/>
      </c>
      <c r="K1007" s="166" t="str">
        <f>IFERROR($E1007/VLOOKUP($F1007,'Data Mercado'!$A$7:$I$300,6,FALSE),"")</f>
        <v/>
      </c>
    </row>
    <row r="1008" spans="1:11" s="162" customFormat="1" ht="19" customHeight="1">
      <c r="A1008" s="163"/>
      <c r="B1008" s="165"/>
      <c r="C1008" s="143"/>
      <c r="D1008" s="143"/>
      <c r="E1008" s="196"/>
      <c r="F1008" s="159"/>
      <c r="G1008" s="166" t="str">
        <f>IFERROR($E1008/VLOOKUP($F1008,'Data Mercado'!$A$7:$I$300,2,FALSE),"")</f>
        <v/>
      </c>
      <c r="H1008" s="166" t="str">
        <f>IFERROR($E1008/VLOOKUP($F1008,'Data Mercado'!$A$7:$I$300,3,FALSE),"")</f>
        <v/>
      </c>
      <c r="I1008" s="166" t="str">
        <f>IFERROR($E1008/VLOOKUP($F1008,'Data Mercado'!$A$7:$I$300,4,FALSE),"")</f>
        <v/>
      </c>
      <c r="J1008" s="166" t="str">
        <f>IFERROR($E1008/VLOOKUP($F1008,'Data Mercado'!$A$7:$I$300,5,FALSE),"")</f>
        <v/>
      </c>
      <c r="K1008" s="166" t="str">
        <f>IFERROR($E1008/VLOOKUP($F1008,'Data Mercado'!$A$7:$I$300,6,FALSE),"")</f>
        <v/>
      </c>
    </row>
    <row r="1009" spans="1:12" s="162" customFormat="1" ht="19" customHeight="1">
      <c r="A1009" s="163"/>
      <c r="B1009" s="165"/>
      <c r="C1009" s="143"/>
      <c r="D1009" s="143"/>
      <c r="E1009" s="196"/>
      <c r="F1009" s="159"/>
      <c r="G1009" s="166" t="str">
        <f>IFERROR($E1009/VLOOKUP($F1009,'Data Mercado'!$A$7:$I$300,2,FALSE),"")</f>
        <v/>
      </c>
      <c r="H1009" s="166" t="str">
        <f>IFERROR($E1009/VLOOKUP($F1009,'Data Mercado'!$A$7:$I$300,3,FALSE),"")</f>
        <v/>
      </c>
      <c r="I1009" s="166" t="str">
        <f>IFERROR($E1009/VLOOKUP($F1009,'Data Mercado'!$A$7:$I$300,4,FALSE),"")</f>
        <v/>
      </c>
      <c r="J1009" s="166" t="str">
        <f>IFERROR($E1009/VLOOKUP($F1009,'Data Mercado'!$A$7:$I$300,5,FALSE),"")</f>
        <v/>
      </c>
      <c r="K1009" s="166" t="str">
        <f>IFERROR($E1009/VLOOKUP($F1009,'Data Mercado'!$A$7:$I$300,6,FALSE),"")</f>
        <v/>
      </c>
    </row>
    <row r="1010" spans="1:12" s="162" customFormat="1" ht="19" customHeight="1">
      <c r="A1010" s="163"/>
      <c r="B1010" s="165"/>
      <c r="C1010" s="143"/>
      <c r="D1010" s="143"/>
      <c r="E1010" s="196"/>
      <c r="F1010" s="159"/>
      <c r="G1010" s="166" t="str">
        <f>IFERROR($E1010/VLOOKUP($F1010,'Data Mercado'!$A$7:$I$300,2,FALSE),"")</f>
        <v/>
      </c>
      <c r="H1010" s="166" t="str">
        <f>IFERROR($E1010/VLOOKUP($F1010,'Data Mercado'!$A$7:$I$300,3,FALSE),"")</f>
        <v/>
      </c>
      <c r="I1010" s="166" t="str">
        <f>IFERROR($E1010/VLOOKUP($F1010,'Data Mercado'!$A$7:$I$300,4,FALSE),"")</f>
        <v/>
      </c>
      <c r="J1010" s="166" t="str">
        <f>IFERROR($E1010/VLOOKUP($F1010,'Data Mercado'!$A$7:$I$300,5,FALSE),"")</f>
        <v/>
      </c>
      <c r="K1010" s="166" t="str">
        <f>IFERROR($E1010/VLOOKUP($F1010,'Data Mercado'!$A$7:$I$300,6,FALSE),"")</f>
        <v/>
      </c>
    </row>
    <row r="1011" spans="1:12">
      <c r="L1011" s="162"/>
    </row>
    <row r="1012" spans="1:12">
      <c r="L1012" s="162"/>
    </row>
    <row r="1013" spans="1:12">
      <c r="L1013" s="162"/>
    </row>
    <row r="1014" spans="1:12">
      <c r="L1014" s="162"/>
    </row>
    <row r="1015" spans="1:12">
      <c r="L1015" s="162"/>
    </row>
    <row r="1016" spans="1:12">
      <c r="L1016" s="162"/>
    </row>
    <row r="1017" spans="1:12">
      <c r="L1017" s="162"/>
    </row>
    <row r="1018" spans="1:12">
      <c r="L1018" s="162"/>
    </row>
    <row r="1019" spans="1:12">
      <c r="L1019" s="162"/>
    </row>
    <row r="1020" spans="1:12">
      <c r="L1020" s="162"/>
    </row>
    <row r="1021" spans="1:12">
      <c r="L1021" s="162"/>
    </row>
    <row r="1022" spans="1:12">
      <c r="L1022" s="162"/>
    </row>
    <row r="1023" spans="1:12">
      <c r="L1023" s="162"/>
    </row>
    <row r="1024" spans="1:12">
      <c r="L1024" s="162"/>
    </row>
    <row r="1025" spans="12:12">
      <c r="L1025" s="162"/>
    </row>
    <row r="1026" spans="12:12">
      <c r="L1026" s="162"/>
    </row>
    <row r="1027" spans="12:12">
      <c r="L1027" s="162"/>
    </row>
    <row r="1028" spans="12:12">
      <c r="L1028" s="162"/>
    </row>
    <row r="1029" spans="12:12">
      <c r="L1029" s="162"/>
    </row>
    <row r="1030" spans="12:12">
      <c r="L1030" s="162"/>
    </row>
    <row r="1031" spans="12:12">
      <c r="L1031" s="162"/>
    </row>
    <row r="1032" spans="12:12">
      <c r="L1032" s="162"/>
    </row>
    <row r="1033" spans="12:12">
      <c r="L1033" s="162"/>
    </row>
    <row r="1034" spans="12:12">
      <c r="L1034" s="162"/>
    </row>
    <row r="1035" spans="12:12">
      <c r="L1035" s="162"/>
    </row>
    <row r="1036" spans="12:12">
      <c r="L1036" s="162"/>
    </row>
    <row r="1037" spans="12:12">
      <c r="L1037" s="162"/>
    </row>
    <row r="1038" spans="12:12">
      <c r="L1038" s="162"/>
    </row>
    <row r="1039" spans="12:12">
      <c r="L1039" s="162"/>
    </row>
    <row r="1040" spans="12:12">
      <c r="L1040" s="162"/>
    </row>
    <row r="1041" spans="12:12">
      <c r="L1041" s="162"/>
    </row>
    <row r="1042" spans="12:12">
      <c r="L1042" s="162"/>
    </row>
    <row r="1043" spans="12:12">
      <c r="L1043" s="162"/>
    </row>
    <row r="1044" spans="12:12">
      <c r="L1044" s="162"/>
    </row>
    <row r="1045" spans="12:12">
      <c r="L1045" s="162"/>
    </row>
    <row r="1046" spans="12:12">
      <c r="L1046" s="162"/>
    </row>
    <row r="1047" spans="12:12">
      <c r="L1047" s="162"/>
    </row>
    <row r="1048" spans="12:12">
      <c r="L1048" s="162"/>
    </row>
    <row r="1049" spans="12:12">
      <c r="L1049" s="162"/>
    </row>
    <row r="1050" spans="12:12">
      <c r="L1050" s="162"/>
    </row>
    <row r="1051" spans="12:12">
      <c r="L1051" s="162"/>
    </row>
    <row r="1052" spans="12:12">
      <c r="L1052" s="162"/>
    </row>
    <row r="1053" spans="12:12">
      <c r="L1053" s="162"/>
    </row>
    <row r="1054" spans="12:12">
      <c r="L1054" s="162"/>
    </row>
    <row r="1055" spans="12:12">
      <c r="L1055" s="162"/>
    </row>
    <row r="1056" spans="12:12">
      <c r="L1056" s="162"/>
    </row>
    <row r="1057" spans="12:12">
      <c r="L1057" s="162"/>
    </row>
    <row r="1058" spans="12:12">
      <c r="L1058" s="162"/>
    </row>
    <row r="1059" spans="12:12">
      <c r="L1059" s="162"/>
    </row>
    <row r="1060" spans="12:12">
      <c r="L1060" s="162"/>
    </row>
    <row r="1061" spans="12:12">
      <c r="L1061" s="162"/>
    </row>
    <row r="1062" spans="12:12">
      <c r="L1062" s="162"/>
    </row>
    <row r="1063" spans="12:12">
      <c r="L1063" s="162"/>
    </row>
    <row r="1064" spans="12:12">
      <c r="L1064" s="162"/>
    </row>
    <row r="1065" spans="12:12">
      <c r="L1065" s="162"/>
    </row>
    <row r="1066" spans="12:12">
      <c r="L1066" s="162"/>
    </row>
    <row r="1067" spans="12:12">
      <c r="L1067" s="162"/>
    </row>
    <row r="1068" spans="12:12">
      <c r="L1068" s="162"/>
    </row>
    <row r="1069" spans="12:12">
      <c r="L1069" s="162"/>
    </row>
    <row r="1070" spans="12:12">
      <c r="L1070" s="162"/>
    </row>
    <row r="1071" spans="12:12">
      <c r="L1071" s="162"/>
    </row>
    <row r="1072" spans="12:12">
      <c r="L1072" s="162"/>
    </row>
    <row r="1073" spans="12:12">
      <c r="L1073" s="162"/>
    </row>
    <row r="1074" spans="12:12">
      <c r="L1074" s="162"/>
    </row>
    <row r="1075" spans="12:12">
      <c r="L1075" s="162"/>
    </row>
    <row r="1076" spans="12:12">
      <c r="L1076" s="162"/>
    </row>
    <row r="1077" spans="12:12">
      <c r="L1077" s="162"/>
    </row>
    <row r="1078" spans="12:12">
      <c r="L1078" s="162"/>
    </row>
    <row r="1079" spans="12:12">
      <c r="L1079" s="162"/>
    </row>
    <row r="1080" spans="12:12">
      <c r="L1080" s="162"/>
    </row>
    <row r="1081" spans="12:12">
      <c r="L1081" s="162"/>
    </row>
    <row r="1082" spans="12:12">
      <c r="L1082" s="162"/>
    </row>
    <row r="1083" spans="12:12">
      <c r="L1083" s="162"/>
    </row>
    <row r="1084" spans="12:12">
      <c r="L1084" s="162"/>
    </row>
    <row r="1085" spans="12:12">
      <c r="L1085" s="162"/>
    </row>
    <row r="1086" spans="12:12">
      <c r="L1086" s="162"/>
    </row>
    <row r="1087" spans="12:12">
      <c r="L1087" s="162"/>
    </row>
    <row r="1088" spans="12:12">
      <c r="L1088" s="162"/>
    </row>
    <row r="1089" spans="12:12">
      <c r="L1089" s="162"/>
    </row>
    <row r="1090" spans="12:12">
      <c r="L1090" s="162"/>
    </row>
    <row r="1091" spans="12:12">
      <c r="L1091" s="162"/>
    </row>
    <row r="1092" spans="12:12">
      <c r="L1092" s="162"/>
    </row>
    <row r="1093" spans="12:12">
      <c r="L1093" s="162"/>
    </row>
    <row r="1094" spans="12:12">
      <c r="L1094" s="162"/>
    </row>
    <row r="1095" spans="12:12">
      <c r="L1095" s="162"/>
    </row>
    <row r="1096" spans="12:12">
      <c r="L1096" s="162"/>
    </row>
    <row r="1097" spans="12:12">
      <c r="L1097" s="162"/>
    </row>
    <row r="1098" spans="12:12">
      <c r="L1098" s="162"/>
    </row>
  </sheetData>
  <sheetProtection password="B53E"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1">
    <dataValidation type="list" allowBlank="1" showInputMessage="1" showErrorMessage="1" sqref="B7" xr:uid="{D73CAA32-BAEA-B542-AEE6-6C7092AA90A5}">
      <formula1>"Si,No"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4F8F2-B91A-5D41-BBA2-E3BB1BBD2066}">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288"/>
      <c r="P1" s="288"/>
      <c r="Q1" s="204"/>
      <c r="R1" s="204"/>
      <c r="U1" s="289"/>
      <c r="V1" s="290"/>
      <c r="W1" s="291"/>
      <c r="X1" s="291"/>
      <c r="Z1" s="205"/>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288" t="s">
        <v>545</v>
      </c>
      <c r="B4" s="288"/>
      <c r="C4" s="288"/>
      <c r="D4" s="288"/>
      <c r="E4" s="288"/>
      <c r="F4" s="288"/>
      <c r="G4" s="288"/>
      <c r="H4" s="288"/>
      <c r="I4" s="288"/>
      <c r="J4" s="288"/>
      <c r="K4" s="288"/>
      <c r="L4" s="288"/>
      <c r="M4" s="288"/>
      <c r="N4" s="288"/>
      <c r="O4" s="288"/>
      <c r="P4" s="288"/>
      <c r="Q4" s="288"/>
      <c r="R4" s="288"/>
      <c r="S4" s="206"/>
      <c r="T4" s="206"/>
      <c r="U4" s="206"/>
      <c r="V4" s="8"/>
      <c r="W4" s="8"/>
      <c r="X4" s="8"/>
      <c r="Y4" s="8"/>
      <c r="Z4" s="8"/>
    </row>
    <row r="5" spans="1:26" ht="16" customHeight="1">
      <c r="A5" s="288"/>
      <c r="B5" s="288"/>
      <c r="C5" s="288"/>
      <c r="D5" s="288"/>
      <c r="E5" s="288"/>
      <c r="F5" s="288"/>
      <c r="G5" s="288"/>
      <c r="H5" s="288"/>
      <c r="I5" s="288"/>
      <c r="J5" s="288"/>
      <c r="K5" s="288"/>
      <c r="L5" s="288"/>
      <c r="M5" s="288"/>
      <c r="N5" s="288"/>
      <c r="O5" s="288"/>
      <c r="P5" s="288"/>
      <c r="Q5" s="288"/>
      <c r="R5" s="288"/>
      <c r="S5" s="206"/>
      <c r="T5" s="206"/>
      <c r="U5" s="206"/>
      <c r="V5" s="8"/>
      <c r="W5" s="8"/>
      <c r="X5" s="8"/>
      <c r="Y5" s="8"/>
      <c r="Z5" s="8"/>
    </row>
    <row r="6" spans="1:26" ht="16" customHeight="1">
      <c r="A6" s="206"/>
      <c r="B6" s="206"/>
      <c r="C6" s="206"/>
      <c r="D6" s="206"/>
      <c r="E6" s="206"/>
      <c r="F6" s="206"/>
      <c r="G6" s="206"/>
      <c r="H6" s="206"/>
      <c r="I6" s="206"/>
      <c r="J6" s="206"/>
      <c r="K6" s="206"/>
      <c r="L6" s="206"/>
      <c r="M6" s="206"/>
      <c r="N6" s="206"/>
      <c r="O6" s="206"/>
      <c r="P6" s="206"/>
      <c r="Q6" s="206"/>
      <c r="R6" s="206"/>
      <c r="S6" s="206"/>
      <c r="T6" s="206"/>
      <c r="U6" s="206"/>
      <c r="V6" s="8"/>
      <c r="W6" s="8"/>
      <c r="X6" s="8"/>
      <c r="Y6" s="8"/>
      <c r="Z6" s="8"/>
    </row>
    <row r="7" spans="1:26" ht="25" customHeight="1" thickBot="1">
      <c r="A7" s="207"/>
      <c r="B7" s="207"/>
      <c r="C7" s="292" t="s">
        <v>546</v>
      </c>
      <c r="D7" s="292"/>
      <c r="E7" s="292"/>
      <c r="F7" s="292"/>
      <c r="G7" s="292"/>
      <c r="H7" s="292"/>
      <c r="I7" s="292"/>
      <c r="J7" s="293"/>
      <c r="K7" s="294" t="s">
        <v>547</v>
      </c>
      <c r="L7" s="292"/>
      <c r="M7" s="292"/>
      <c r="N7" s="292"/>
      <c r="O7" s="294" t="s">
        <v>548</v>
      </c>
      <c r="P7" s="292"/>
      <c r="Q7" s="292"/>
      <c r="R7" s="292"/>
      <c r="S7" s="206"/>
      <c r="T7" s="206"/>
      <c r="U7" s="206"/>
      <c r="V7" s="8"/>
      <c r="W7" s="8"/>
      <c r="X7" s="8"/>
      <c r="Y7" s="8"/>
      <c r="Z7" s="8"/>
    </row>
    <row r="8" spans="1:26" ht="70" customHeight="1" thickTop="1" thickBot="1">
      <c r="A8" s="302" t="s">
        <v>549</v>
      </c>
      <c r="B8" s="302"/>
      <c r="C8" s="295" t="s">
        <v>550</v>
      </c>
      <c r="D8" s="295"/>
      <c r="E8" s="295" t="s">
        <v>551</v>
      </c>
      <c r="F8" s="295"/>
      <c r="G8" s="295" t="s">
        <v>552</v>
      </c>
      <c r="H8" s="295"/>
      <c r="I8" s="295" t="s">
        <v>553</v>
      </c>
      <c r="J8" s="295"/>
      <c r="K8" s="295" t="s">
        <v>554</v>
      </c>
      <c r="L8" s="295"/>
      <c r="M8" s="295" t="s">
        <v>555</v>
      </c>
      <c r="N8" s="295"/>
      <c r="O8" s="295" t="s">
        <v>556</v>
      </c>
      <c r="P8" s="295"/>
      <c r="Q8" s="295" t="s">
        <v>557</v>
      </c>
      <c r="R8" s="295"/>
    </row>
    <row r="9" spans="1:26" s="208" customFormat="1" ht="24" customHeight="1" thickTop="1">
      <c r="A9" s="296" t="s">
        <v>558</v>
      </c>
      <c r="B9" s="297"/>
      <c r="C9" s="298"/>
      <c r="D9" s="299"/>
      <c r="E9" s="300"/>
      <c r="F9" s="301"/>
      <c r="G9" s="298"/>
      <c r="H9" s="299"/>
      <c r="I9" s="300"/>
      <c r="J9" s="301"/>
      <c r="K9" s="298"/>
      <c r="L9" s="299"/>
      <c r="M9" s="300"/>
      <c r="N9" s="301"/>
      <c r="O9" s="298"/>
      <c r="P9" s="299"/>
      <c r="Q9" s="300"/>
      <c r="R9" s="301"/>
    </row>
    <row r="10" spans="1:26" s="208" customFormat="1" ht="24" customHeight="1">
      <c r="A10" s="303" t="s">
        <v>559</v>
      </c>
      <c r="B10" s="304"/>
      <c r="C10" s="305"/>
      <c r="D10" s="306"/>
      <c r="E10" s="307"/>
      <c r="F10" s="308"/>
      <c r="G10" s="305"/>
      <c r="H10" s="306"/>
      <c r="I10" s="307"/>
      <c r="J10" s="308"/>
      <c r="K10" s="305"/>
      <c r="L10" s="306"/>
      <c r="M10" s="307"/>
      <c r="N10" s="308"/>
      <c r="O10" s="305"/>
      <c r="P10" s="306"/>
      <c r="Q10" s="307"/>
      <c r="R10" s="308"/>
    </row>
    <row r="11" spans="1:26" s="208" customFormat="1" ht="24" customHeight="1">
      <c r="A11" s="303" t="s">
        <v>560</v>
      </c>
      <c r="B11" s="304"/>
      <c r="C11" s="305"/>
      <c r="D11" s="306"/>
      <c r="E11" s="307"/>
      <c r="F11" s="308"/>
      <c r="G11" s="305"/>
      <c r="H11" s="306"/>
      <c r="I11" s="307"/>
      <c r="J11" s="308"/>
      <c r="K11" s="305"/>
      <c r="L11" s="306"/>
      <c r="M11" s="307"/>
      <c r="N11" s="308"/>
      <c r="O11" s="305"/>
      <c r="P11" s="306"/>
      <c r="Q11" s="307"/>
      <c r="R11" s="308"/>
    </row>
    <row r="12" spans="1:26" s="208" customFormat="1" ht="24" customHeight="1">
      <c r="A12" s="303" t="s">
        <v>561</v>
      </c>
      <c r="B12" s="304"/>
      <c r="C12" s="305"/>
      <c r="D12" s="306"/>
      <c r="E12" s="307"/>
      <c r="F12" s="308"/>
      <c r="G12" s="305"/>
      <c r="H12" s="306"/>
      <c r="I12" s="307"/>
      <c r="J12" s="308"/>
      <c r="K12" s="305"/>
      <c r="L12" s="306"/>
      <c r="M12" s="307"/>
      <c r="N12" s="308"/>
      <c r="O12" s="305"/>
      <c r="P12" s="306"/>
      <c r="Q12" s="307"/>
      <c r="R12" s="308"/>
    </row>
    <row r="13" spans="1:26" s="208" customFormat="1" ht="24" customHeight="1">
      <c r="A13" s="303" t="s">
        <v>562</v>
      </c>
      <c r="B13" s="304"/>
      <c r="C13" s="305"/>
      <c r="D13" s="306"/>
      <c r="E13" s="307"/>
      <c r="F13" s="308"/>
      <c r="G13" s="305"/>
      <c r="H13" s="306"/>
      <c r="I13" s="307"/>
      <c r="J13" s="308"/>
      <c r="K13" s="305"/>
      <c r="L13" s="306"/>
      <c r="M13" s="307"/>
      <c r="N13" s="308"/>
      <c r="O13" s="305"/>
      <c r="P13" s="306"/>
      <c r="Q13" s="307"/>
      <c r="R13" s="308"/>
    </row>
    <row r="14" spans="1:26" s="208" customFormat="1" ht="24" customHeight="1">
      <c r="A14" s="303" t="s">
        <v>563</v>
      </c>
      <c r="B14" s="304"/>
      <c r="C14" s="305"/>
      <c r="D14" s="306"/>
      <c r="E14" s="307"/>
      <c r="F14" s="308"/>
      <c r="G14" s="305"/>
      <c r="H14" s="306"/>
      <c r="I14" s="307"/>
      <c r="J14" s="308"/>
      <c r="K14" s="305"/>
      <c r="L14" s="306"/>
      <c r="M14" s="307"/>
      <c r="N14" s="308"/>
      <c r="O14" s="305"/>
      <c r="P14" s="306"/>
      <c r="Q14" s="307"/>
      <c r="R14" s="308"/>
    </row>
    <row r="17" spans="1:18" s="208" customFormat="1" ht="24" customHeight="1" thickBot="1">
      <c r="A17" s="309" t="s">
        <v>564</v>
      </c>
      <c r="B17" s="309"/>
      <c r="C17" s="309"/>
      <c r="D17" s="309"/>
      <c r="E17" s="309"/>
      <c r="F17" s="309"/>
      <c r="G17" s="309"/>
      <c r="H17" s="309"/>
      <c r="I17" s="309"/>
      <c r="J17" s="309"/>
      <c r="K17" s="309"/>
      <c r="L17" s="210"/>
      <c r="M17" s="211"/>
      <c r="N17" s="211"/>
      <c r="O17" s="211"/>
      <c r="P17" s="211"/>
      <c r="Q17" s="211"/>
      <c r="R17" s="211"/>
    </row>
    <row r="18" spans="1:18" s="208" customFormat="1" ht="70" customHeight="1" thickTop="1">
      <c r="A18" s="310" t="s">
        <v>549</v>
      </c>
      <c r="B18" s="310"/>
      <c r="C18" s="312" t="s">
        <v>550</v>
      </c>
      <c r="D18" s="312"/>
      <c r="E18" s="312" t="s">
        <v>551</v>
      </c>
      <c r="F18" s="312"/>
      <c r="G18" s="312" t="s">
        <v>552</v>
      </c>
      <c r="H18" s="312"/>
      <c r="I18" s="312" t="s">
        <v>553</v>
      </c>
      <c r="J18" s="312"/>
      <c r="K18" s="312" t="s">
        <v>554</v>
      </c>
      <c r="L18" s="312"/>
      <c r="M18" s="312" t="s">
        <v>555</v>
      </c>
      <c r="N18" s="312"/>
      <c r="O18" s="312" t="s">
        <v>556</v>
      </c>
      <c r="P18" s="312"/>
      <c r="Q18" s="312" t="s">
        <v>557</v>
      </c>
      <c r="R18" s="312"/>
    </row>
    <row r="19" spans="1:18" s="208" customFormat="1" ht="17">
      <c r="A19" s="311"/>
      <c r="B19" s="311"/>
      <c r="C19" s="212" t="s">
        <v>565</v>
      </c>
      <c r="D19" s="213" t="s">
        <v>566</v>
      </c>
      <c r="E19" s="212" t="s">
        <v>565</v>
      </c>
      <c r="F19" s="212" t="s">
        <v>566</v>
      </c>
      <c r="G19" s="212" t="s">
        <v>565</v>
      </c>
      <c r="H19" s="212" t="s">
        <v>566</v>
      </c>
      <c r="I19" s="212" t="s">
        <v>565</v>
      </c>
      <c r="J19" s="212" t="s">
        <v>566</v>
      </c>
      <c r="K19" s="212" t="s">
        <v>565</v>
      </c>
      <c r="L19" s="212" t="s">
        <v>566</v>
      </c>
      <c r="M19" s="212" t="s">
        <v>565</v>
      </c>
      <c r="N19" s="212" t="s">
        <v>566</v>
      </c>
      <c r="O19" s="212" t="s">
        <v>565</v>
      </c>
      <c r="P19" s="212" t="s">
        <v>566</v>
      </c>
      <c r="Q19" s="212" t="s">
        <v>565</v>
      </c>
      <c r="R19" s="212" t="s">
        <v>566</v>
      </c>
    </row>
    <row r="20" spans="1:18" s="208" customFormat="1" ht="24" customHeight="1">
      <c r="A20" s="313" t="s">
        <v>558</v>
      </c>
      <c r="B20" s="214" t="s">
        <v>567</v>
      </c>
      <c r="C20" s="215"/>
      <c r="D20" s="209"/>
      <c r="E20" s="216"/>
      <c r="F20" s="209"/>
      <c r="G20" s="216"/>
      <c r="H20" s="209"/>
      <c r="I20" s="216"/>
      <c r="J20" s="209"/>
      <c r="K20" s="216"/>
      <c r="L20" s="209"/>
      <c r="M20" s="216"/>
      <c r="N20" s="209"/>
      <c r="O20" s="216"/>
      <c r="P20" s="209"/>
      <c r="Q20" s="216"/>
      <c r="R20" s="215"/>
    </row>
    <row r="21" spans="1:18" s="208" customFormat="1" ht="24" customHeight="1">
      <c r="A21" s="314"/>
      <c r="B21" s="217" t="s">
        <v>568</v>
      </c>
      <c r="C21" s="218"/>
      <c r="D21" s="219"/>
      <c r="E21" s="220"/>
      <c r="F21" s="219"/>
      <c r="G21" s="220"/>
      <c r="H21" s="219"/>
      <c r="I21" s="220"/>
      <c r="J21" s="219"/>
      <c r="K21" s="220"/>
      <c r="L21" s="219"/>
      <c r="M21" s="220"/>
      <c r="N21" s="219"/>
      <c r="O21" s="220"/>
      <c r="P21" s="219"/>
      <c r="Q21" s="220"/>
      <c r="R21" s="218"/>
    </row>
    <row r="22" spans="1:18" s="208" customFormat="1" ht="24" customHeight="1">
      <c r="A22" s="313" t="s">
        <v>559</v>
      </c>
      <c r="B22" s="214" t="s">
        <v>567</v>
      </c>
      <c r="C22" s="221"/>
      <c r="D22" s="222"/>
      <c r="E22" s="223"/>
      <c r="F22" s="222"/>
      <c r="G22" s="223"/>
      <c r="H22" s="222"/>
      <c r="I22" s="223"/>
      <c r="J22" s="222"/>
      <c r="K22" s="223"/>
      <c r="L22" s="222"/>
      <c r="M22" s="223"/>
      <c r="N22" s="222"/>
      <c r="O22" s="223"/>
      <c r="P22" s="222"/>
      <c r="Q22" s="223"/>
      <c r="R22" s="221"/>
    </row>
    <row r="23" spans="1:18" s="208" customFormat="1" ht="24" customHeight="1">
      <c r="A23" s="314"/>
      <c r="B23" s="217" t="s">
        <v>568</v>
      </c>
      <c r="C23" s="224"/>
      <c r="D23" s="225"/>
      <c r="E23" s="226"/>
      <c r="F23" s="225"/>
      <c r="G23" s="226"/>
      <c r="H23" s="225"/>
      <c r="I23" s="226"/>
      <c r="J23" s="225"/>
      <c r="K23" s="226"/>
      <c r="L23" s="225"/>
      <c r="M23" s="226"/>
      <c r="N23" s="225"/>
      <c r="O23" s="226"/>
      <c r="P23" s="225"/>
      <c r="Q23" s="226"/>
      <c r="R23" s="224"/>
    </row>
    <row r="24" spans="1:18" s="208" customFormat="1" ht="24" customHeight="1">
      <c r="A24" s="313" t="s">
        <v>560</v>
      </c>
      <c r="B24" s="214" t="s">
        <v>567</v>
      </c>
      <c r="C24" s="215"/>
      <c r="D24" s="209"/>
      <c r="E24" s="216"/>
      <c r="F24" s="209"/>
      <c r="G24" s="216"/>
      <c r="H24" s="209"/>
      <c r="I24" s="216"/>
      <c r="J24" s="209"/>
      <c r="K24" s="216"/>
      <c r="L24" s="209"/>
      <c r="M24" s="216"/>
      <c r="N24" s="209"/>
      <c r="O24" s="216"/>
      <c r="P24" s="209"/>
      <c r="Q24" s="216"/>
      <c r="R24" s="215"/>
    </row>
    <row r="25" spans="1:18" s="208" customFormat="1" ht="24" customHeight="1">
      <c r="A25" s="314"/>
      <c r="B25" s="217" t="s">
        <v>568</v>
      </c>
      <c r="C25" s="218"/>
      <c r="D25" s="219"/>
      <c r="E25" s="220"/>
      <c r="F25" s="219"/>
      <c r="G25" s="220"/>
      <c r="H25" s="219"/>
      <c r="I25" s="220"/>
      <c r="J25" s="219"/>
      <c r="K25" s="220"/>
      <c r="L25" s="219"/>
      <c r="M25" s="220"/>
      <c r="N25" s="219"/>
      <c r="O25" s="220"/>
      <c r="P25" s="219"/>
      <c r="Q25" s="220"/>
      <c r="R25" s="218"/>
    </row>
    <row r="26" spans="1:18" s="208" customFormat="1" ht="24" customHeight="1">
      <c r="A26" s="313" t="s">
        <v>561</v>
      </c>
      <c r="B26" s="214" t="s">
        <v>567</v>
      </c>
      <c r="C26" s="221"/>
      <c r="D26" s="222"/>
      <c r="E26" s="223"/>
      <c r="F26" s="222"/>
      <c r="G26" s="223"/>
      <c r="H26" s="222"/>
      <c r="I26" s="223"/>
      <c r="J26" s="222"/>
      <c r="K26" s="223"/>
      <c r="L26" s="222"/>
      <c r="M26" s="223"/>
      <c r="N26" s="222"/>
      <c r="O26" s="223"/>
      <c r="P26" s="222"/>
      <c r="Q26" s="223"/>
      <c r="R26" s="221"/>
    </row>
    <row r="27" spans="1:18" s="208" customFormat="1" ht="24" customHeight="1">
      <c r="A27" s="314"/>
      <c r="B27" s="217" t="s">
        <v>568</v>
      </c>
      <c r="C27" s="224"/>
      <c r="D27" s="225"/>
      <c r="E27" s="226"/>
      <c r="F27" s="225"/>
      <c r="G27" s="226"/>
      <c r="H27" s="225"/>
      <c r="I27" s="226"/>
      <c r="J27" s="225"/>
      <c r="K27" s="226"/>
      <c r="L27" s="225"/>
      <c r="M27" s="226"/>
      <c r="N27" s="225"/>
      <c r="O27" s="226"/>
      <c r="P27" s="225"/>
      <c r="Q27" s="226"/>
      <c r="R27" s="224"/>
    </row>
    <row r="28" spans="1:18" s="208" customFormat="1" ht="24" customHeight="1">
      <c r="A28" s="313" t="s">
        <v>562</v>
      </c>
      <c r="B28" s="214" t="s">
        <v>567</v>
      </c>
      <c r="C28" s="215"/>
      <c r="D28" s="209"/>
      <c r="E28" s="216"/>
      <c r="F28" s="209"/>
      <c r="G28" s="216"/>
      <c r="H28" s="209"/>
      <c r="I28" s="216"/>
      <c r="J28" s="209"/>
      <c r="K28" s="216"/>
      <c r="L28" s="209"/>
      <c r="M28" s="216"/>
      <c r="N28" s="209"/>
      <c r="O28" s="216"/>
      <c r="P28" s="209"/>
      <c r="Q28" s="216"/>
      <c r="R28" s="215"/>
    </row>
    <row r="29" spans="1:18" s="208" customFormat="1" ht="24" customHeight="1">
      <c r="A29" s="314"/>
      <c r="B29" s="217" t="s">
        <v>568</v>
      </c>
      <c r="C29" s="218"/>
      <c r="D29" s="219"/>
      <c r="E29" s="220"/>
      <c r="F29" s="219"/>
      <c r="G29" s="220"/>
      <c r="H29" s="219"/>
      <c r="I29" s="220"/>
      <c r="J29" s="219"/>
      <c r="K29" s="220"/>
      <c r="L29" s="219"/>
      <c r="M29" s="220"/>
      <c r="N29" s="219"/>
      <c r="O29" s="220"/>
      <c r="P29" s="219"/>
      <c r="Q29" s="220"/>
      <c r="R29" s="218"/>
    </row>
    <row r="30" spans="1:18" s="208" customFormat="1" ht="24" customHeight="1">
      <c r="A30" s="313" t="s">
        <v>563</v>
      </c>
      <c r="B30" s="214" t="s">
        <v>567</v>
      </c>
      <c r="C30" s="221"/>
      <c r="D30" s="222"/>
      <c r="E30" s="223"/>
      <c r="F30" s="222"/>
      <c r="G30" s="223"/>
      <c r="H30" s="222"/>
      <c r="I30" s="223"/>
      <c r="J30" s="222"/>
      <c r="K30" s="223"/>
      <c r="L30" s="222"/>
      <c r="M30" s="223"/>
      <c r="N30" s="222"/>
      <c r="O30" s="223"/>
      <c r="P30" s="222"/>
      <c r="Q30" s="223"/>
      <c r="R30" s="221"/>
    </row>
    <row r="31" spans="1:18" s="208" customFormat="1" ht="24" customHeight="1">
      <c r="A31" s="314"/>
      <c r="B31" s="217" t="s">
        <v>568</v>
      </c>
      <c r="C31" s="224"/>
      <c r="D31" s="225"/>
      <c r="E31" s="226"/>
      <c r="F31" s="225"/>
      <c r="G31" s="226"/>
      <c r="H31" s="225"/>
      <c r="I31" s="226"/>
      <c r="J31" s="225"/>
      <c r="K31" s="226"/>
      <c r="L31" s="225"/>
      <c r="M31" s="226"/>
      <c r="N31" s="225"/>
      <c r="O31" s="226"/>
      <c r="P31" s="225"/>
      <c r="Q31" s="226"/>
      <c r="R31" s="224"/>
    </row>
  </sheetData>
  <sheetProtection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109</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1" bestFit="1" customWidth="1"/>
    <col min="2" max="2" width="6.33203125" style="71" customWidth="1"/>
    <col min="3" max="3" width="39.6640625" style="31" customWidth="1"/>
    <col min="4" max="5" width="40.1640625" style="31" customWidth="1"/>
    <col min="6" max="6" width="14.5" style="31" customWidth="1"/>
    <col min="7" max="7" width="16.5" style="31" customWidth="1"/>
    <col min="8" max="8" width="3.83203125" style="31" customWidth="1"/>
    <col min="9" max="16" width="10.83203125" style="31"/>
    <col min="17" max="17" width="3.83203125" style="31" customWidth="1"/>
    <col min="18" max="16384" width="10.83203125" style="31"/>
  </cols>
  <sheetData>
    <row r="1" spans="1:13" ht="80" customHeight="1">
      <c r="A1" s="70"/>
      <c r="I1" s="72"/>
      <c r="J1" s="72"/>
      <c r="K1" s="291"/>
      <c r="L1" s="291"/>
      <c r="M1" s="291"/>
    </row>
    <row r="2" spans="1:13" ht="40" customHeight="1">
      <c r="E2" s="32"/>
      <c r="F2" s="32"/>
      <c r="G2" s="32"/>
    </row>
    <row r="3" spans="1:13" ht="16" customHeight="1">
      <c r="D3" s="32"/>
      <c r="E3" s="32"/>
      <c r="F3" s="32"/>
      <c r="G3" s="32"/>
    </row>
    <row r="4" spans="1:13" s="76" customFormat="1" ht="20" customHeight="1">
      <c r="A4" s="73" t="s">
        <v>119</v>
      </c>
      <c r="B4" s="34"/>
      <c r="C4" s="34"/>
      <c r="D4" s="34"/>
      <c r="E4" s="34"/>
      <c r="F4" s="74"/>
      <c r="G4" s="75"/>
    </row>
    <row r="5" spans="1:13" s="76" customFormat="1" ht="20" customHeight="1">
      <c r="A5" s="73" t="s">
        <v>120</v>
      </c>
      <c r="B5" s="34"/>
      <c r="C5" s="34"/>
      <c r="D5" s="34"/>
      <c r="E5" s="34"/>
      <c r="F5" s="77"/>
    </row>
    <row r="6" spans="1:13" s="76" customFormat="1" ht="20" customHeight="1">
      <c r="A6" s="73" t="s">
        <v>121</v>
      </c>
      <c r="B6" s="34"/>
      <c r="C6" s="34"/>
      <c r="D6" s="34"/>
      <c r="E6" s="34"/>
      <c r="F6" s="77"/>
    </row>
    <row r="7" spans="1:13" s="76" customFormat="1" ht="20" customHeight="1">
      <c r="A7" s="73" t="s">
        <v>122</v>
      </c>
      <c r="B7" s="34"/>
      <c r="C7" s="34"/>
      <c r="D7" s="34"/>
      <c r="E7" s="34"/>
      <c r="F7" s="77"/>
    </row>
    <row r="8" spans="1:13" s="76" customFormat="1" ht="20" customHeight="1">
      <c r="A8" s="73" t="s">
        <v>123</v>
      </c>
      <c r="B8" s="34"/>
      <c r="C8" s="34"/>
      <c r="D8" s="34"/>
      <c r="E8" s="34"/>
      <c r="F8" s="77"/>
    </row>
    <row r="9" spans="1:13" s="76" customFormat="1" ht="20" customHeight="1">
      <c r="A9" s="73" t="s">
        <v>124</v>
      </c>
      <c r="B9" s="34"/>
      <c r="C9" s="34"/>
      <c r="D9" s="34"/>
      <c r="E9" s="34"/>
      <c r="F9" s="77"/>
    </row>
    <row r="10" spans="1:13" s="76" customFormat="1" ht="20" customHeight="1">
      <c r="A10" s="73" t="s">
        <v>125</v>
      </c>
      <c r="B10" s="34"/>
      <c r="C10" s="34"/>
      <c r="D10" s="34"/>
      <c r="E10" s="34"/>
      <c r="F10" s="77"/>
    </row>
    <row r="11" spans="1:13" s="76" customFormat="1" ht="20" customHeight="1">
      <c r="A11" s="73" t="s">
        <v>126</v>
      </c>
      <c r="B11" s="34"/>
      <c r="C11" s="34"/>
      <c r="D11" s="34"/>
      <c r="E11" s="34"/>
      <c r="F11" s="77"/>
    </row>
    <row r="12" spans="1:13" s="76" customFormat="1" ht="20" customHeight="1">
      <c r="A12" s="73" t="s">
        <v>127</v>
      </c>
      <c r="B12" s="34"/>
      <c r="C12" s="34"/>
      <c r="D12" s="34"/>
      <c r="E12" s="34"/>
      <c r="F12" s="77"/>
    </row>
    <row r="13" spans="1:13" s="76" customFormat="1" ht="20" customHeight="1">
      <c r="B13" s="78"/>
    </row>
    <row r="14" spans="1:13" s="76" customFormat="1" ht="20" customHeight="1">
      <c r="B14" s="78"/>
    </row>
    <row r="15" spans="1:13" s="76" customFormat="1" ht="20" customHeight="1">
      <c r="B15" s="78"/>
    </row>
    <row r="16" spans="1:13">
      <c r="A16" s="76"/>
      <c r="B16" s="78"/>
    </row>
    <row r="17" spans="1:2">
      <c r="A17" s="76"/>
      <c r="B17" s="78"/>
    </row>
    <row r="18" spans="1:2">
      <c r="A18" s="76"/>
      <c r="B18" s="78"/>
    </row>
    <row r="19" spans="1:2">
      <c r="A19" s="76"/>
      <c r="B19" s="78"/>
    </row>
    <row r="20" spans="1:2">
      <c r="A20" s="76"/>
      <c r="B20" s="78"/>
    </row>
    <row r="21" spans="1:2">
      <c r="A21" s="76"/>
      <c r="B21" s="78"/>
    </row>
    <row r="22" spans="1:2">
      <c r="A22" s="76"/>
    </row>
    <row r="23" spans="1:2">
      <c r="A23" s="76"/>
    </row>
    <row r="24" spans="1:2">
      <c r="A24" s="76"/>
    </row>
    <row r="25" spans="1:2">
      <c r="A25" s="76"/>
    </row>
  </sheetData>
  <sheetProtection password="B53E" sheet="1" objects="1" scenarios="1"/>
  <mergeCells count="1">
    <mergeCell ref="K1:M1"/>
  </mergeCells>
  <pageMargins left="0.7" right="0.7" top="0.75" bottom="0.75" header="0.3" footer="0.3"/>
  <pageSetup orientation="portrait" horizontalDpi="0" verticalDpi="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S1014"/>
  <sheetViews>
    <sheetView showGridLines="0" zoomScale="90" zoomScaleNormal="90" workbookViewId="0"/>
  </sheetViews>
  <sheetFormatPr baseColWidth="10" defaultColWidth="10.83203125" defaultRowHeight="14"/>
  <cols>
    <col min="1" max="2" width="39.6640625" style="33" customWidth="1"/>
    <col min="3" max="4" width="46.83203125" style="33" customWidth="1"/>
    <col min="5" max="5" width="20.83203125" style="33" customWidth="1"/>
    <col min="6" max="6" width="46.83203125" style="64" customWidth="1"/>
    <col min="7" max="7" width="16.5" style="64" customWidth="1"/>
    <col min="8" max="8" width="13.33203125" style="61" customWidth="1"/>
    <col min="9" max="12" width="14.83203125" style="63" customWidth="1"/>
    <col min="13" max="15" width="16.5" style="33" customWidth="1"/>
    <col min="16" max="16" width="28.83203125" style="64" customWidth="1"/>
    <col min="17" max="17" width="15.83203125" style="33" customWidth="1"/>
    <col min="18" max="18" width="16.5" style="33" customWidth="1"/>
    <col min="19" max="16384" width="10.83203125" style="33"/>
  </cols>
  <sheetData>
    <row r="1" spans="1:18" ht="80" customHeight="1">
      <c r="A1" s="67"/>
      <c r="J1" s="87"/>
      <c r="K1" s="87"/>
      <c r="L1" s="22"/>
      <c r="R1" s="179">
        <f>SUMPRODUCT($E$15:$E$1014,$N$15:$N$1014)</f>
        <v>0</v>
      </c>
    </row>
    <row r="2" spans="1:18" ht="40" customHeight="1">
      <c r="C2" s="279"/>
      <c r="D2" s="279"/>
      <c r="E2" s="279"/>
      <c r="F2" s="279"/>
      <c r="G2" s="279"/>
      <c r="H2" s="279"/>
    </row>
    <row r="3" spans="1:18" ht="20" customHeight="1">
      <c r="C3" s="279"/>
      <c r="D3" s="279"/>
      <c r="E3" s="279"/>
      <c r="F3" s="279"/>
      <c r="G3" s="279"/>
      <c r="H3" s="279"/>
    </row>
    <row r="4" spans="1:18" ht="16" customHeight="1">
      <c r="A4" s="271" t="s">
        <v>84</v>
      </c>
      <c r="B4" s="271"/>
      <c r="C4" s="89"/>
      <c r="D4" s="86"/>
      <c r="E4" s="86"/>
      <c r="F4" s="198"/>
      <c r="G4" s="86"/>
      <c r="H4" s="86"/>
      <c r="I4" s="86"/>
      <c r="J4" s="86"/>
      <c r="K4" s="86"/>
      <c r="L4" s="86"/>
    </row>
    <row r="5" spans="1:18" s="62" customFormat="1" ht="18" customHeight="1">
      <c r="A5" s="167" t="s">
        <v>277</v>
      </c>
      <c r="B5" s="168" t="inlineStr">
        <is>
          <t xml:space="preserve">Total Efectivo Mensual ($)</t>
        </is>
      </c>
      <c r="C5" s="89"/>
      <c r="D5" s="86"/>
      <c r="E5" s="86"/>
      <c r="F5" s="198"/>
      <c r="G5" s="86"/>
      <c r="H5" s="86"/>
      <c r="I5" s="86"/>
      <c r="J5" s="86"/>
      <c r="K5" s="86"/>
      <c r="L5" s="86"/>
      <c r="P5" s="145"/>
    </row>
    <row r="6" spans="1:18" s="62" customFormat="1" ht="20" customHeight="1">
      <c r="A6" s="167" t="s">
        <v>98</v>
      </c>
      <c r="B6" s="201" t="s">
        <v>97</v>
      </c>
      <c r="C6" s="89"/>
      <c r="D6" s="86"/>
      <c r="E6" s="86"/>
      <c r="F6" s="198"/>
      <c r="G6" s="86"/>
      <c r="H6" s="86"/>
      <c r="I6" s="86"/>
      <c r="J6" s="86"/>
      <c r="K6" s="86"/>
      <c r="L6" s="86"/>
      <c r="P6" s="145"/>
    </row>
    <row r="7" spans="1:18" s="62" customFormat="1" ht="20" customHeight="1">
      <c r="A7" s="167" t="s">
        <v>307</v>
      </c>
      <c r="B7" s="201" t="s">
        <v>309</v>
      </c>
      <c r="C7" s="180">
        <v>500</v>
      </c>
      <c r="D7" s="86"/>
      <c r="E7" s="86"/>
      <c r="F7" s="198"/>
      <c r="G7" s="86"/>
      <c r="H7" s="86"/>
      <c r="I7" s="86"/>
      <c r="J7" s="86"/>
      <c r="K7" s="86"/>
      <c r="L7" s="86"/>
      <c r="P7" s="145"/>
    </row>
    <row r="8" spans="1:18" s="62" customFormat="1" ht="20" customHeight="1">
      <c r="A8" s="167" t="s">
        <v>99</v>
      </c>
      <c r="B8" s="169">
        <v>0.05</v>
      </c>
      <c r="D8" s="86"/>
      <c r="E8" s="86"/>
      <c r="F8" s="198"/>
      <c r="G8" s="86"/>
      <c r="H8" s="86"/>
      <c r="I8" s="86"/>
      <c r="J8" s="86"/>
      <c r="K8" s="86"/>
      <c r="L8" s="86"/>
      <c r="P8" s="145"/>
    </row>
    <row r="9" spans="1:18" ht="20" customHeight="1">
      <c r="A9" s="167" t="s">
        <v>100</v>
      </c>
      <c r="B9" s="169">
        <v>0.2</v>
      </c>
      <c r="D9" s="86"/>
      <c r="E9" s="86"/>
      <c r="F9" s="198"/>
      <c r="G9" s="86"/>
      <c r="H9" s="86"/>
      <c r="I9" s="86"/>
      <c r="J9" s="86"/>
      <c r="K9" s="86"/>
      <c r="L9" s="86"/>
    </row>
    <row r="10" spans="1:18" ht="20" customHeight="1">
      <c r="A10" s="167" t="s">
        <v>133</v>
      </c>
      <c r="B10" s="170" t="s">
        <v>134</v>
      </c>
      <c r="C10" s="68"/>
      <c r="D10" s="68"/>
      <c r="E10" s="68"/>
      <c r="F10" s="81"/>
      <c r="G10" s="81"/>
      <c r="H10" s="69"/>
    </row>
    <row r="11" spans="1:18" ht="20" customHeight="1">
      <c r="B11" s="59"/>
      <c r="C11" s="59"/>
      <c r="D11" s="59"/>
      <c r="E11" s="59"/>
      <c r="F11" s="60"/>
      <c r="G11" s="81"/>
      <c r="H11" s="69"/>
    </row>
    <row r="12" spans="1:18" ht="16" customHeight="1">
      <c r="A12" s="273" t="str">
        <f>'Mapa de Calor'!A8</f>
        <v>OCUPANTE / ID</v>
      </c>
      <c r="B12" s="323" t="str">
        <f>'Análisis de Competitividad'!B7</f>
        <v>UNIDAD FUNCIONAL</v>
      </c>
      <c r="C12" s="323" t="str">
        <f>'Análisis de Competitividad'!C7</f>
        <v>A QUIEN REPORTA</v>
      </c>
      <c r="D12" s="323" t="str">
        <f>'Análisis de Competitividad'!D7</f>
        <v>TITULO DEL CARGO</v>
      </c>
      <c r="E12" s="273" t="str">
        <f>'Mapa de Calor'!E8</f>
        <v>TEM</v>
      </c>
      <c r="F12" s="273" t="str">
        <f>'Análisis de Competitividad'!F7</f>
        <v>CARGO HOMOLOGADO</v>
      </c>
      <c r="G12" s="325" t="s">
        <v>306</v>
      </c>
      <c r="H12" s="325" t="s">
        <v>107</v>
      </c>
      <c r="I12" s="320" t="s">
        <v>112</v>
      </c>
      <c r="J12" s="321"/>
      <c r="K12" s="321"/>
      <c r="L12" s="322"/>
      <c r="M12" s="317" t="s">
        <v>101</v>
      </c>
      <c r="N12" s="280" t="s">
        <v>108</v>
      </c>
      <c r="O12" s="280" t="s">
        <v>102</v>
      </c>
      <c r="P12" s="315" t="s">
        <v>308</v>
      </c>
      <c r="Q12" s="315" t="s">
        <v>311</v>
      </c>
      <c r="R12" s="280" t="s">
        <v>310</v>
      </c>
    </row>
    <row r="13" spans="1:18" ht="16" customHeight="1">
      <c r="A13" s="323"/>
      <c r="B13" s="323"/>
      <c r="C13" s="323"/>
      <c r="D13" s="323"/>
      <c r="E13" s="323"/>
      <c r="F13" s="323"/>
      <c r="G13" s="326"/>
      <c r="H13" s="326"/>
      <c r="I13" s="171" t="s">
        <v>103</v>
      </c>
      <c r="J13" s="172" t="s">
        <v>104</v>
      </c>
      <c r="K13" s="173" t="s">
        <v>105</v>
      </c>
      <c r="L13" s="174" t="s">
        <v>106</v>
      </c>
      <c r="M13" s="318"/>
      <c r="N13" s="281"/>
      <c r="O13" s="281"/>
      <c r="P13" s="315"/>
      <c r="Q13" s="315"/>
      <c r="R13" s="281"/>
    </row>
    <row r="14" spans="1:18" ht="17" customHeight="1" thickBot="1">
      <c r="A14" s="324"/>
      <c r="B14" s="324"/>
      <c r="C14" s="324"/>
      <c r="D14" s="324"/>
      <c r="E14" s="324"/>
      <c r="F14" s="324"/>
      <c r="G14" s="327"/>
      <c r="H14" s="327"/>
      <c r="I14" s="175">
        <v>1</v>
      </c>
      <c r="J14" s="176">
        <v>2</v>
      </c>
      <c r="K14" s="177">
        <v>3</v>
      </c>
      <c r="L14" s="178">
        <v>4</v>
      </c>
      <c r="M14" s="319"/>
      <c r="N14" s="282"/>
      <c r="O14" s="282"/>
      <c r="P14" s="316"/>
      <c r="Q14" s="316"/>
      <c r="R14" s="282"/>
    </row>
    <row r="15" spans="1:18" s="190" customFormat="1" ht="19" customHeight="1" thickTop="1">
      <c r="A15" s="181"/>
      <c r="B15" s="182"/>
      <c r="C15" s="183"/>
      <c r="D15" s="183"/>
      <c r="E15" s="197"/>
      <c r="F15" s="185"/>
      <c r="G15" s="185" t="str">
        <f>IFERROR(IF($F15="","",VLOOKUP($F15,'Data Mercado'!$A$7:$I$300,IF($B$6="P90",2,IF($B$6="P75",3,IF($B$6="P50",4,IF($B$6="P25",5,IF($B$6="P10",6))))),0)),"ND")</f>
      </c>
      <c r="H15" s="186" t="str">
        <f>IFERROR(IF(AND($E15&lt;&gt;"",$G15&lt;&gt;""),$E15/$G15,""),"")</f>
      </c>
      <c r="I15" s="187" t="str">
        <f>IF(H15="","",0%)</f>
        <v/>
      </c>
      <c r="J15" s="187" t="str">
        <f>IF(H15="","",IF($H15&gt;1.2, 0, IF($H15&gt;=1.1, $B$8*(1/3), IF($H15&gt;=1, ($B$8 + (($B$9-$B$8)/4)*1)*(1/3), IF($H15&gt;=0.9, ($B$8 + (($B$9-$B$8)/4)*2)*(1/3), IF($H15&gt;=0.8, ($B$8 + (($B$9-$B$8)/4)*3)*(1/3), $B$9*(1/3)))))))</f>
        <v/>
      </c>
      <c r="K15" s="187" t="str">
        <f>IF(H15="","",IF($H15&gt;1.2, 0, IF($H15&gt;=1.1, $B$8*(2/3), IF($H15&gt;=1, ($B$8 + (($B$9-$B$8)/4)*1)*(2/3), IF($H15&gt;=0.9, ($B$8 + (($B$9-$B$8)/4)*2)*(2/3), IF($H15&gt;=0.8, ($B$8 + (($B$9-$B$8)/4)*3)*(2/3), $B$9*(2/3)))))))</f>
        <v/>
      </c>
      <c r="L15" s="187" t="str">
        <f>IF(H15="","",IF($H15&gt;1.2, 0, IF($H15&gt;=1.1, $B$8, IF($H15&gt;=1, $B$8 + (($B$9-$B$8)/4)*1, IF($H15&gt;=0.9, $B$8 + (($B$9-$B$8)/4)*2, IF($H15&gt;=0.8, $B$8 + (($B$9-$B$8)/4)*3, $B$9))))))</f>
        <v/>
      </c>
      <c r="M15" s="188"/>
      <c r="N15" s="189">
        <f>IF(M15=1, I15, IF(M15=2, J15, IF(M15=3, K15, IF(M15=4, L15, 0))))</f>
        <v>0</v>
      </c>
      <c r="O15" s="184">
        <f>IF($B$7="Porcentajes", E15 * N15, IF($R$1=0, 0, ((E15 * N15) / $R$1) * $C$7))</f>
        <v>0</v>
      </c>
      <c r="P15" s="202"/>
      <c r="Q15" s="203"/>
      <c r="R15" s="184">
        <f>IF($P15="Manual",$E15*(1+$Q15),$E15+$O15)</f>
        <v>0</v>
      </c>
    </row>
    <row r="16" spans="1:18" s="190" customFormat="1" ht="19" customHeight="1">
      <c r="A16" s="191"/>
      <c r="B16" s="192"/>
      <c r="C16" s="193"/>
      <c r="D16" s="193"/>
      <c r="E16" s="197"/>
      <c r="F16" s="185"/>
      <c r="G16" s="185" t="str">
        <f>IFERROR(IF($F16="","",VLOOKUP($F16,'Data Mercado'!$A$7:$I$300,IF($B$6="P90",2,IF($B$6="P75",3,IF($B$6="P50",4,IF($B$6="P25",5,IF($B$6="P10",6))))),0)),"ND")</f>
      </c>
      <c r="H16" s="186" t="str">
        <f>IFERROR(IF(AND($E16&lt;&gt;"",$G16&lt;&gt;""),$E16/$G16,""),"")</f>
      </c>
      <c r="I16" s="187" t="str">
        <f t="shared" ref="I16:I79" si="1">IF(H16="","",0%)</f>
        <v/>
      </c>
      <c r="J16" s="187" t="str">
        <f t="shared" ref="J16:J79" si="2">IF(H16="","",IF($H16&gt;1.2, 0, IF($H16&gt;=1.1, $B$8*(1/3), IF($H16&gt;=1, ($B$8 + (($B$9-$B$8)/4)*1)*(1/3), IF($H16&gt;=0.9, ($B$8 + (($B$9-$B$8)/4)*2)*(1/3), IF($H16&gt;=0.8, ($B$8 + (($B$9-$B$8)/4)*3)*(1/3), $B$9*(1/3)))))))</f>
        <v/>
      </c>
      <c r="K16" s="187" t="str">
        <f t="shared" ref="K16:K79" si="3">IF(H16="","",IF($H16&gt;1.2, 0, IF($H16&gt;=1.1, $B$8*(2/3), IF($H16&gt;=1, ($B$8 + (($B$9-$B$8)/4)*1)*(2/3), IF($H16&gt;=0.9, ($B$8 + (($B$9-$B$8)/4)*2)*(2/3), IF($H16&gt;=0.8, ($B$8 + (($B$9-$B$8)/4)*3)*(2/3), $B$9*(2/3)))))))</f>
        <v/>
      </c>
      <c r="L16" s="187" t="str">
        <f t="shared" ref="L16:L79" si="4">IF(H16="","",IF($H16&gt;1.2, 0, IF($H16&gt;=1.1, $B$8, IF($H16&gt;=1, $B$8 + (($B$9-$B$8)/4)*1, IF($H16&gt;=0.9, $B$8 + (($B$9-$B$8)/4)*2, IF($H16&gt;=0.8, $B$8 + (($B$9-$B$8)/4)*3, $B$9))))))</f>
        <v/>
      </c>
      <c r="M16" s="188"/>
      <c r="N16" s="189">
        <f t="shared" ref="N16:N79" si="5">IF(M16=1, I16, IF(M16=2, J16, IF(M16=3, K16, IF(M16=4, L16, 0))))</f>
        <v>0</v>
      </c>
      <c r="O16" s="184">
        <f>IF($B$7="Porcentajes", E16 * N16, IF($R$1=0, 0, ((E16 * N16) / $R$1) * $C$7))</f>
      </c>
      <c r="P16" s="202"/>
      <c r="Q16" s="203"/>
      <c r="R16" s="184">
        <f>IF($P16="Manual",$E16*(1+$Q16),$E16+$O16)</f>
      </c>
    </row>
    <row r="17" spans="1:18" s="190" customFormat="1" ht="19" customHeight="1">
      <c r="A17" s="191"/>
      <c r="B17" s="192"/>
      <c r="C17" s="193"/>
      <c r="D17" s="193"/>
      <c r="E17" s="197"/>
      <c r="F17" s="185"/>
      <c r="G17" s="185" t="str">
        <f>IFERROR(IF($F17="","",VLOOKUP($F17,'Data Mercado'!$A$7:$I$300,IF($B$6="P90",2,IF($B$6="P75",3,IF($B$6="P50",4,IF($B$6="P25",5,IF($B$6="P10",6))))),0)),"ND")</f>
      </c>
      <c r="H17" s="186" t="str">
        <f>IFERROR(IF(AND($E17&lt;&gt;"",$G17&lt;&gt;""),$E17/$G17,""),"")</f>
      </c>
      <c r="I17" s="187" t="str">
        <f>IF(H17="","",0%)</f>
      </c>
      <c r="J17" s="187" t="str">
        <f>IF(H17="","",IF($H17&gt;1.2, 0, IF($H17&gt;=1.1, $B$8*(1/3), IF($H17&gt;=1, ($B$8 + (($B$9-$B$8)/4)*1)*(1/3), IF($H17&gt;=0.9, ($B$8 + (($B$9-$B$8)/4)*2)*(1/3), IF($H17&gt;=0.8, ($B$8 + (($B$9-$B$8)/4)*3)*(1/3), $B$9*(1/3)))))))</f>
      </c>
      <c r="K17" s="187" t="str">
        <f>IF(H17="","",IF($H17&gt;1.2, 0, IF($H17&gt;=1.1, $B$8*(2/3), IF($H17&gt;=1, ($B$8 + (($B$9-$B$8)/4)*1)*(2/3), IF($H17&gt;=0.9, ($B$8 + (($B$9-$B$8)/4)*2)*(2/3), IF($H17&gt;=0.8, ($B$8 + (($B$9-$B$8)/4)*3)*(2/3), $B$9*(2/3)))))))</f>
      </c>
      <c r="L17" s="187" t="str">
        <f>IF(H17="","",IF($H17&gt;1.2, 0, IF($H17&gt;=1.1, $B$8, IF($H17&gt;=1, $B$8 + (($B$9-$B$8)/4)*1, IF($H17&gt;=0.9, $B$8 + (($B$9-$B$8)/4)*2, IF($H17&gt;=0.8, $B$8 + (($B$9-$B$8)/4)*3, $B$9))))))</f>
      </c>
      <c r="M17" s="188"/>
      <c r="N17" s="189">
        <f>IF(M17=1, I17, IF(M17=2, J17, IF(M17=3, K17, IF(M17=4, L17, 0))))</f>
      </c>
      <c r="O17" s="184">
        <f>IF($B$7="Porcentajes", E17 * N17, IF($R$1=0, 0, ((E17 * N17) / $R$1) * $C$7))</f>
      </c>
      <c r="P17" s="202"/>
      <c r="Q17" s="203"/>
      <c r="R17" s="184">
        <f>IF($P17="Manual",$E17*(1+$Q17),$E17+$O17)</f>
      </c>
    </row>
    <row r="18" spans="1:18" s="190" customFormat="1" ht="19" customHeight="1">
      <c r="A18" s="191"/>
      <c r="B18" s="192"/>
      <c r="C18" s="193"/>
      <c r="D18" s="193"/>
      <c r="E18" s="197"/>
      <c r="F18" s="185"/>
      <c r="G18" s="185" t="str">
        <f>IFERROR(IF($F18="","",VLOOKUP($F18,'Data Mercado'!$A$7:$I$300,IF($B$6="P90",2,IF($B$6="P75",3,IF($B$6="P50",4,IF($B$6="P25",5,IF($B$6="P10",6))))),0)),"ND")</f>
      </c>
      <c r="H18" s="186" t="str">
        <f>IFERROR(IF(AND($E18&lt;&gt;"",$G18&lt;&gt;""),$E18/$G18,""),"")</f>
      </c>
      <c r="I18" s="187" t="str">
        <f>IF(H18="","",0%)</f>
      </c>
      <c r="J18" s="187" t="str">
        <f>IF(H18="","",IF($H18&gt;1.2, 0, IF($H18&gt;=1.1, $B$8*(1/3), IF($H18&gt;=1, ($B$8 + (($B$9-$B$8)/4)*1)*(1/3), IF($H18&gt;=0.9, ($B$8 + (($B$9-$B$8)/4)*2)*(1/3), IF($H18&gt;=0.8, ($B$8 + (($B$9-$B$8)/4)*3)*(1/3), $B$9*(1/3)))))))</f>
      </c>
      <c r="K18" s="187" t="str">
        <f>IF(H18="","",IF($H18&gt;1.2, 0, IF($H18&gt;=1.1, $B$8*(2/3), IF($H18&gt;=1, ($B$8 + (($B$9-$B$8)/4)*1)*(2/3), IF($H18&gt;=0.9, ($B$8 + (($B$9-$B$8)/4)*2)*(2/3), IF($H18&gt;=0.8, ($B$8 + (($B$9-$B$8)/4)*3)*(2/3), $B$9*(2/3)))))))</f>
      </c>
      <c r="L18" s="187" t="str">
        <f>IF(H18="","",IF($H18&gt;1.2, 0, IF($H18&gt;=1.1, $B$8, IF($H18&gt;=1, $B$8 + (($B$9-$B$8)/4)*1, IF($H18&gt;=0.9, $B$8 + (($B$9-$B$8)/4)*2, IF($H18&gt;=0.8, $B$8 + (($B$9-$B$8)/4)*3, $B$9))))))</f>
      </c>
      <c r="M18" s="188"/>
      <c r="N18" s="189">
        <f>IF(M18=1, I18, IF(M18=2, J18, IF(M18=3, K18, IF(M18=4, L18, 0))))</f>
      </c>
      <c r="O18" s="184">
        <f>IF($B$7="Porcentajes", E18 * N18, IF($R$1=0, 0, ((E18 * N18) / $R$1) * $C$7))</f>
      </c>
      <c r="P18" s="202"/>
      <c r="Q18" s="203"/>
      <c r="R18" s="184">
        <f>IF($P18="Manual",$E18*(1+$Q18),$E18+$O18)</f>
      </c>
    </row>
    <row r="19" spans="1:18" s="190" customFormat="1" ht="19" customHeight="1">
      <c r="A19" s="191"/>
      <c r="B19" s="192"/>
      <c r="C19" s="193"/>
      <c r="D19" s="193"/>
      <c r="E19" s="197"/>
      <c r="F19" s="185"/>
      <c r="G19" s="185" t="str">
        <f>IFERROR(IF($F19="","",VLOOKUP($F19,'Data Mercado'!$A$7:$I$300,IF($B$6="P90",2,IF($B$6="P75",3,IF($B$6="P50",4,IF($B$6="P25",5,IF($B$6="P10",6))))),0)),"ND")</f>
      </c>
      <c r="H19" s="186" t="str">
        <f>IFERROR(IF(AND($E19&lt;&gt;"",$G19&lt;&gt;""),$E19/$G19,""),"")</f>
      </c>
      <c r="I19" s="187" t="str">
        <f>IF(H19="","",0%)</f>
      </c>
      <c r="J19" s="187" t="str">
        <f>IF(H19="","",IF($H19&gt;1.2, 0, IF($H19&gt;=1.1, $B$8*(1/3), IF($H19&gt;=1, ($B$8 + (($B$9-$B$8)/4)*1)*(1/3), IF($H19&gt;=0.9, ($B$8 + (($B$9-$B$8)/4)*2)*(1/3), IF($H19&gt;=0.8, ($B$8 + (($B$9-$B$8)/4)*3)*(1/3), $B$9*(1/3)))))))</f>
      </c>
      <c r="K19" s="187" t="str">
        <f>IF(H19="","",IF($H19&gt;1.2, 0, IF($H19&gt;=1.1, $B$8*(2/3), IF($H19&gt;=1, ($B$8 + (($B$9-$B$8)/4)*1)*(2/3), IF($H19&gt;=0.9, ($B$8 + (($B$9-$B$8)/4)*2)*(2/3), IF($H19&gt;=0.8, ($B$8 + (($B$9-$B$8)/4)*3)*(2/3), $B$9*(2/3)))))))</f>
      </c>
      <c r="L19" s="187" t="str">
        <f>IF(H19="","",IF($H19&gt;1.2, 0, IF($H19&gt;=1.1, $B$8, IF($H19&gt;=1, $B$8 + (($B$9-$B$8)/4)*1, IF($H19&gt;=0.9, $B$8 + (($B$9-$B$8)/4)*2, IF($H19&gt;=0.8, $B$8 + (($B$9-$B$8)/4)*3, $B$9))))))</f>
      </c>
      <c r="M19" s="188"/>
      <c r="N19" s="189">
        <f>IF(M19=1, I19, IF(M19=2, J19, IF(M19=3, K19, IF(M19=4, L19, 0))))</f>
      </c>
      <c r="O19" s="184">
        <f>IF($B$7="Porcentajes", E19 * N19, IF($R$1=0, 0, ((E19 * N19) / $R$1) * $C$7))</f>
      </c>
      <c r="P19" s="202"/>
      <c r="Q19" s="203"/>
      <c r="R19" s="184">
        <f>IF($P19="Manual",$E19*(1+$Q19),$E19+$O19)</f>
      </c>
    </row>
    <row r="20" spans="1:18" s="190" customFormat="1" ht="19" customHeight="1">
      <c r="A20" s="191"/>
      <c r="B20" s="192"/>
      <c r="C20" s="193"/>
      <c r="D20" s="193"/>
      <c r="E20" s="197"/>
      <c r="F20" s="185"/>
      <c r="G20" s="185" t="str">
        <f>IFERROR(IF($F20="","",VLOOKUP($F20,'Data Mercado'!$A$7:$I$300,IF($B$6="P90",2,IF($B$6="P75",3,IF($B$6="P50",4,IF($B$6="P25",5,IF($B$6="P10",6))))),0)),"ND")</f>
      </c>
      <c r="H20" s="186" t="str">
        <f>IFERROR(IF(AND($E20&lt;&gt;"",$G20&lt;&gt;""),$E20/$G20,""),"")</f>
      </c>
      <c r="I20" s="187" t="str">
        <f>IF(H20="","",0%)</f>
      </c>
      <c r="J20" s="187" t="str">
        <f>IF(H20="","",IF($H20&gt;1.2, 0, IF($H20&gt;=1.1, $B$8*(1/3), IF($H20&gt;=1, ($B$8 + (($B$9-$B$8)/4)*1)*(1/3), IF($H20&gt;=0.9, ($B$8 + (($B$9-$B$8)/4)*2)*(1/3), IF($H20&gt;=0.8, ($B$8 + (($B$9-$B$8)/4)*3)*(1/3), $B$9*(1/3)))))))</f>
      </c>
      <c r="K20" s="187" t="str">
        <f>IF(H20="","",IF($H20&gt;1.2, 0, IF($H20&gt;=1.1, $B$8*(2/3), IF($H20&gt;=1, ($B$8 + (($B$9-$B$8)/4)*1)*(2/3), IF($H20&gt;=0.9, ($B$8 + (($B$9-$B$8)/4)*2)*(2/3), IF($H20&gt;=0.8, ($B$8 + (($B$9-$B$8)/4)*3)*(2/3), $B$9*(2/3)))))))</f>
      </c>
      <c r="L20" s="187" t="str">
        <f>IF(H20="","",IF($H20&gt;1.2, 0, IF($H20&gt;=1.1, $B$8, IF($H20&gt;=1, $B$8 + (($B$9-$B$8)/4)*1, IF($H20&gt;=0.9, $B$8 + (($B$9-$B$8)/4)*2, IF($H20&gt;=0.8, $B$8 + (($B$9-$B$8)/4)*3, $B$9))))))</f>
      </c>
      <c r="M20" s="188"/>
      <c r="N20" s="189">
        <f>IF(M20=1, I20, IF(M20=2, J20, IF(M20=3, K20, IF(M20=4, L20, 0))))</f>
      </c>
      <c r="O20" s="184">
        <f>IF($B$7="Porcentajes", E20 * N20, IF($R$1=0, 0, ((E20 * N20) / $R$1) * $C$7))</f>
      </c>
      <c r="P20" s="202"/>
      <c r="Q20" s="203"/>
      <c r="R20" s="184">
        <f>IF($P20="Manual",$E20*(1+$Q20),$E20+$O20)</f>
      </c>
    </row>
    <row r="21" spans="1:18" s="190" customFormat="1" ht="19" customHeight="1">
      <c r="A21" s="191"/>
      <c r="B21" s="192"/>
      <c r="C21" s="193"/>
      <c r="D21" s="193"/>
      <c r="E21" s="197"/>
      <c r="F21" s="185"/>
      <c r="G21" s="185" t="str">
        <f>IFERROR(IF($F21="","",VLOOKUP($F21,'Data Mercado'!$A$7:$I$300,IF($B$6="P90",2,IF($B$6="P75",3,IF($B$6="P50",4,IF($B$6="P25",5,IF($B$6="P10",6))))),0)),"ND")</f>
      </c>
      <c r="H21" s="186" t="str">
        <f>IFERROR(IF(AND($E21&lt;&gt;"",$G21&lt;&gt;""),$E21/$G21,""),"")</f>
      </c>
      <c r="I21" s="187" t="str">
        <f>IF(H21="","",0%)</f>
      </c>
      <c r="J21" s="187" t="str">
        <f>IF(H21="","",IF($H21&gt;1.2, 0, IF($H21&gt;=1.1, $B$8*(1/3), IF($H21&gt;=1, ($B$8 + (($B$9-$B$8)/4)*1)*(1/3), IF($H21&gt;=0.9, ($B$8 + (($B$9-$B$8)/4)*2)*(1/3), IF($H21&gt;=0.8, ($B$8 + (($B$9-$B$8)/4)*3)*(1/3), $B$9*(1/3)))))))</f>
      </c>
      <c r="K21" s="187" t="str">
        <f>IF(H21="","",IF($H21&gt;1.2, 0, IF($H21&gt;=1.1, $B$8*(2/3), IF($H21&gt;=1, ($B$8 + (($B$9-$B$8)/4)*1)*(2/3), IF($H21&gt;=0.9, ($B$8 + (($B$9-$B$8)/4)*2)*(2/3), IF($H21&gt;=0.8, ($B$8 + (($B$9-$B$8)/4)*3)*(2/3), $B$9*(2/3)))))))</f>
      </c>
      <c r="L21" s="187" t="str">
        <f>IF(H21="","",IF($H21&gt;1.2, 0, IF($H21&gt;=1.1, $B$8, IF($H21&gt;=1, $B$8 + (($B$9-$B$8)/4)*1, IF($H21&gt;=0.9, $B$8 + (($B$9-$B$8)/4)*2, IF($H21&gt;=0.8, $B$8 + (($B$9-$B$8)/4)*3, $B$9))))))</f>
      </c>
      <c r="M21" s="188"/>
      <c r="N21" s="189">
        <f>IF(M21=1, I21, IF(M21=2, J21, IF(M21=3, K21, IF(M21=4, L21, 0))))</f>
      </c>
      <c r="O21" s="184">
        <f>IF($B$7="Porcentajes", E21 * N21, IF($R$1=0, 0, ((E21 * N21) / $R$1) * $C$7))</f>
      </c>
      <c r="P21" s="202"/>
      <c r="Q21" s="203"/>
      <c r="R21" s="184">
        <f>IF($P21="Manual",$E21*(1+$Q21),$E21+$O21)</f>
      </c>
    </row>
    <row r="22" spans="1:18" s="190" customFormat="1" ht="19" customHeight="1">
      <c r="A22" s="191"/>
      <c r="B22" s="192"/>
      <c r="C22" s="193"/>
      <c r="D22" s="193"/>
      <c r="E22" s="197"/>
      <c r="F22" s="185"/>
      <c r="G22" s="185" t="str">
        <f>IFERROR(IF($F22="","",VLOOKUP($F22,'Data Mercado'!$A$7:$I$300,IF($B$6="P90",2,IF($B$6="P75",3,IF($B$6="P50",4,IF($B$6="P25",5,IF($B$6="P10",6))))),0)),"ND")</f>
      </c>
      <c r="H22" s="186" t="str">
        <f>IFERROR(IF(AND($E22&lt;&gt;"",$G22&lt;&gt;""),$E22/$G22,""),"")</f>
      </c>
      <c r="I22" s="187" t="str">
        <f>IF(H22="","",0%)</f>
      </c>
      <c r="J22" s="187" t="str">
        <f>IF(H22="","",IF($H22&gt;1.2, 0, IF($H22&gt;=1.1, $B$8*(1/3), IF($H22&gt;=1, ($B$8 + (($B$9-$B$8)/4)*1)*(1/3), IF($H22&gt;=0.9, ($B$8 + (($B$9-$B$8)/4)*2)*(1/3), IF($H22&gt;=0.8, ($B$8 + (($B$9-$B$8)/4)*3)*(1/3), $B$9*(1/3)))))))</f>
      </c>
      <c r="K22" s="187" t="str">
        <f>IF(H22="","",IF($H22&gt;1.2, 0, IF($H22&gt;=1.1, $B$8*(2/3), IF($H22&gt;=1, ($B$8 + (($B$9-$B$8)/4)*1)*(2/3), IF($H22&gt;=0.9, ($B$8 + (($B$9-$B$8)/4)*2)*(2/3), IF($H22&gt;=0.8, ($B$8 + (($B$9-$B$8)/4)*3)*(2/3), $B$9*(2/3)))))))</f>
      </c>
      <c r="L22" s="187" t="str">
        <f>IF(H22="","",IF($H22&gt;1.2, 0, IF($H22&gt;=1.1, $B$8, IF($H22&gt;=1, $B$8 + (($B$9-$B$8)/4)*1, IF($H22&gt;=0.9, $B$8 + (($B$9-$B$8)/4)*2, IF($H22&gt;=0.8, $B$8 + (($B$9-$B$8)/4)*3, $B$9))))))</f>
      </c>
      <c r="M22" s="188"/>
      <c r="N22" s="189">
        <f>IF(M22=1, I22, IF(M22=2, J22, IF(M22=3, K22, IF(M22=4, L22, 0))))</f>
      </c>
      <c r="O22" s="184">
        <f>IF($B$7="Porcentajes", E22 * N22, IF($R$1=0, 0, ((E22 * N22) / $R$1) * $C$7))</f>
      </c>
      <c r="P22" s="202"/>
      <c r="Q22" s="203"/>
      <c r="R22" s="184">
        <f>IF($P22="Manual",$E22*(1+$Q22),$E22+$O22)</f>
      </c>
    </row>
    <row r="23" spans="1:18" s="190" customFormat="1" ht="19" customHeight="1">
      <c r="A23" s="191"/>
      <c r="B23" s="192"/>
      <c r="C23" s="193"/>
      <c r="D23" s="193"/>
      <c r="E23" s="197"/>
      <c r="F23" s="185"/>
      <c r="G23" s="185" t="str">
        <f>IFERROR(IF($F23="","",VLOOKUP($F23,'Data Mercado'!$A$7:$I$300,IF($B$6="P90",2,IF($B$6="P75",3,IF($B$6="P50",4,IF($B$6="P25",5,IF($B$6="P10",6))))),0)),"ND")</f>
      </c>
      <c r="H23" s="186" t="str">
        <f>IFERROR(IF(AND($E23&lt;&gt;"",$G23&lt;&gt;""),$E23/$G23,""),"")</f>
      </c>
      <c r="I23" s="187" t="str">
        <f>IF(H23="","",0%)</f>
      </c>
      <c r="J23" s="187" t="str">
        <f>IF(H23="","",IF($H23&gt;1.2, 0, IF($H23&gt;=1.1, $B$8*(1/3), IF($H23&gt;=1, ($B$8 + (($B$9-$B$8)/4)*1)*(1/3), IF($H23&gt;=0.9, ($B$8 + (($B$9-$B$8)/4)*2)*(1/3), IF($H23&gt;=0.8, ($B$8 + (($B$9-$B$8)/4)*3)*(1/3), $B$9*(1/3)))))))</f>
      </c>
      <c r="K23" s="187" t="str">
        <f>IF(H23="","",IF($H23&gt;1.2, 0, IF($H23&gt;=1.1, $B$8*(2/3), IF($H23&gt;=1, ($B$8 + (($B$9-$B$8)/4)*1)*(2/3), IF($H23&gt;=0.9, ($B$8 + (($B$9-$B$8)/4)*2)*(2/3), IF($H23&gt;=0.8, ($B$8 + (($B$9-$B$8)/4)*3)*(2/3), $B$9*(2/3)))))))</f>
      </c>
      <c r="L23" s="187" t="str">
        <f>IF(H23="","",IF($H23&gt;1.2, 0, IF($H23&gt;=1.1, $B$8, IF($H23&gt;=1, $B$8 + (($B$9-$B$8)/4)*1, IF($H23&gt;=0.9, $B$8 + (($B$9-$B$8)/4)*2, IF($H23&gt;=0.8, $B$8 + (($B$9-$B$8)/4)*3, $B$9))))))</f>
      </c>
      <c r="M23" s="188"/>
      <c r="N23" s="189">
        <f>IF(M23=1, I23, IF(M23=2, J23, IF(M23=3, K23, IF(M23=4, L23, 0))))</f>
      </c>
      <c r="O23" s="184">
        <f>IF($B$7="Porcentajes", E23 * N23, IF($R$1=0, 0, ((E23 * N23) / $R$1) * $C$7))</f>
      </c>
      <c r="P23" s="202"/>
      <c r="Q23" s="203"/>
      <c r="R23" s="184">
        <f>IF($P23="Manual",$E23*(1+$Q23),$E23+$O23)</f>
      </c>
    </row>
    <row r="24" spans="1:18" s="190" customFormat="1" ht="19" customHeight="1">
      <c r="A24" s="191"/>
      <c r="B24" s="192"/>
      <c r="C24" s="193"/>
      <c r="D24" s="193"/>
      <c r="E24" s="197"/>
      <c r="F24" s="185"/>
      <c r="G24" s="185" t="str">
        <f>IFERROR(IF($F24="","",VLOOKUP($F24,'Data Mercado'!$A$7:$I$300,IF($B$6="P90",2,IF($B$6="P75",3,IF($B$6="P50",4,IF($B$6="P25",5,IF($B$6="P10",6))))),0)),"ND")</f>
      </c>
      <c r="H24" s="186" t="str">
        <f>IFERROR(IF(AND($E24&lt;&gt;"",$G24&lt;&gt;""),$E24/$G24,""),"")</f>
      </c>
      <c r="I24" s="187" t="str">
        <f>IF(H24="","",0%)</f>
      </c>
      <c r="J24" s="187" t="str">
        <f>IF(H24="","",IF($H24&gt;1.2, 0, IF($H24&gt;=1.1, $B$8*(1/3), IF($H24&gt;=1, ($B$8 + (($B$9-$B$8)/4)*1)*(1/3), IF($H24&gt;=0.9, ($B$8 + (($B$9-$B$8)/4)*2)*(1/3), IF($H24&gt;=0.8, ($B$8 + (($B$9-$B$8)/4)*3)*(1/3), $B$9*(1/3)))))))</f>
      </c>
      <c r="K24" s="187" t="str">
        <f>IF(H24="","",IF($H24&gt;1.2, 0, IF($H24&gt;=1.1, $B$8*(2/3), IF($H24&gt;=1, ($B$8 + (($B$9-$B$8)/4)*1)*(2/3), IF($H24&gt;=0.9, ($B$8 + (($B$9-$B$8)/4)*2)*(2/3), IF($H24&gt;=0.8, ($B$8 + (($B$9-$B$8)/4)*3)*(2/3), $B$9*(2/3)))))))</f>
      </c>
      <c r="L24" s="187" t="str">
        <f>IF(H24="","",IF($H24&gt;1.2, 0, IF($H24&gt;=1.1, $B$8, IF($H24&gt;=1, $B$8 + (($B$9-$B$8)/4)*1, IF($H24&gt;=0.9, $B$8 + (($B$9-$B$8)/4)*2, IF($H24&gt;=0.8, $B$8 + (($B$9-$B$8)/4)*3, $B$9))))))</f>
      </c>
      <c r="M24" s="188"/>
      <c r="N24" s="189">
        <f>IF(M24=1, I24, IF(M24=2, J24, IF(M24=3, K24, IF(M24=4, L24, 0))))</f>
      </c>
      <c r="O24" s="184">
        <f>IF($B$7="Porcentajes", E24 * N24, IF($R$1=0, 0, ((E24 * N24) / $R$1) * $C$7))</f>
      </c>
      <c r="P24" s="202"/>
      <c r="Q24" s="203"/>
      <c r="R24" s="184">
        <f>IF($P24="Manual",$E24*(1+$Q24),$E24+$O24)</f>
      </c>
    </row>
    <row r="25" spans="1:18" s="190" customFormat="1" ht="19" customHeight="1">
      <c r="A25" s="191"/>
      <c r="B25" s="192"/>
      <c r="C25" s="193"/>
      <c r="D25" s="193"/>
      <c r="E25" s="197"/>
      <c r="F25" s="185"/>
      <c r="G25" s="185" t="str">
        <f>IFERROR(IF($F25="","",VLOOKUP($F25,'Data Mercado'!$A$7:$I$300,IF($B$6="P90",2,IF($B$6="P75",3,IF($B$6="P50",4,IF($B$6="P25",5,IF($B$6="P10",6))))),0)),"ND")</f>
      </c>
      <c r="H25" s="186" t="str">
        <f>IFERROR(IF(AND($E25&lt;&gt;"",$G25&lt;&gt;""),$E25/$G25,""),"")</f>
      </c>
      <c r="I25" s="187" t="str">
        <f>IF(H25="","",0%)</f>
      </c>
      <c r="J25" s="187" t="str">
        <f>IF(H25="","",IF($H25&gt;1.2, 0, IF($H25&gt;=1.1, $B$8*(1/3), IF($H25&gt;=1, ($B$8 + (($B$9-$B$8)/4)*1)*(1/3), IF($H25&gt;=0.9, ($B$8 + (($B$9-$B$8)/4)*2)*(1/3), IF($H25&gt;=0.8, ($B$8 + (($B$9-$B$8)/4)*3)*(1/3), $B$9*(1/3)))))))</f>
      </c>
      <c r="K25" s="187" t="str">
        <f>IF(H25="","",IF($H25&gt;1.2, 0, IF($H25&gt;=1.1, $B$8*(2/3), IF($H25&gt;=1, ($B$8 + (($B$9-$B$8)/4)*1)*(2/3), IF($H25&gt;=0.9, ($B$8 + (($B$9-$B$8)/4)*2)*(2/3), IF($H25&gt;=0.8, ($B$8 + (($B$9-$B$8)/4)*3)*(2/3), $B$9*(2/3)))))))</f>
      </c>
      <c r="L25" s="187" t="str">
        <f>IF(H25="","",IF($H25&gt;1.2, 0, IF($H25&gt;=1.1, $B$8, IF($H25&gt;=1, $B$8 + (($B$9-$B$8)/4)*1, IF($H25&gt;=0.9, $B$8 + (($B$9-$B$8)/4)*2, IF($H25&gt;=0.8, $B$8 + (($B$9-$B$8)/4)*3, $B$9))))))</f>
      </c>
      <c r="M25" s="188"/>
      <c r="N25" s="189">
        <f>IF(M25=1, I25, IF(M25=2, J25, IF(M25=3, K25, IF(M25=4, L25, 0))))</f>
      </c>
      <c r="O25" s="184">
        <f>IF($B$7="Porcentajes", E25 * N25, IF($R$1=0, 0, ((E25 * N25) / $R$1) * $C$7))</f>
      </c>
      <c r="P25" s="202"/>
      <c r="Q25" s="203"/>
      <c r="R25" s="184">
        <f>IF($P25="Manual",$E25*(1+$Q25),$E25+$O25)</f>
      </c>
    </row>
    <row r="26" spans="1:18" s="190" customFormat="1" ht="19" customHeight="1">
      <c r="A26" s="191"/>
      <c r="B26" s="192"/>
      <c r="C26" s="193"/>
      <c r="D26" s="193"/>
      <c r="E26" s="197"/>
      <c r="F26" s="185"/>
      <c r="G26" s="185" t="str">
        <f>IFERROR(IF($F26="","",VLOOKUP($F26,'Data Mercado'!$A$7:$I$300,IF($B$6="P90",2,IF($B$6="P75",3,IF($B$6="P50",4,IF($B$6="P25",5,IF($B$6="P10",6))))),0)),"ND")</f>
      </c>
      <c r="H26" s="186" t="str">
        <f>IFERROR(IF(AND($E26&lt;&gt;"",$G26&lt;&gt;""),$E26/$G26,""),"")</f>
      </c>
      <c r="I26" s="187" t="str">
        <f>IF(H26="","",0%)</f>
      </c>
      <c r="J26" s="187" t="str">
        <f>IF(H26="","",IF($H26&gt;1.2, 0, IF($H26&gt;=1.1, $B$8*(1/3), IF($H26&gt;=1, ($B$8 + (($B$9-$B$8)/4)*1)*(1/3), IF($H26&gt;=0.9, ($B$8 + (($B$9-$B$8)/4)*2)*(1/3), IF($H26&gt;=0.8, ($B$8 + (($B$9-$B$8)/4)*3)*(1/3), $B$9*(1/3)))))))</f>
      </c>
      <c r="K26" s="187" t="str">
        <f>IF(H26="","",IF($H26&gt;1.2, 0, IF($H26&gt;=1.1, $B$8*(2/3), IF($H26&gt;=1, ($B$8 + (($B$9-$B$8)/4)*1)*(2/3), IF($H26&gt;=0.9, ($B$8 + (($B$9-$B$8)/4)*2)*(2/3), IF($H26&gt;=0.8, ($B$8 + (($B$9-$B$8)/4)*3)*(2/3), $B$9*(2/3)))))))</f>
      </c>
      <c r="L26" s="187" t="str">
        <f>IF(H26="","",IF($H26&gt;1.2, 0, IF($H26&gt;=1.1, $B$8, IF($H26&gt;=1, $B$8 + (($B$9-$B$8)/4)*1, IF($H26&gt;=0.9, $B$8 + (($B$9-$B$8)/4)*2, IF($H26&gt;=0.8, $B$8 + (($B$9-$B$8)/4)*3, $B$9))))))</f>
      </c>
      <c r="M26" s="188"/>
      <c r="N26" s="189">
        <f>IF(M26=1, I26, IF(M26=2, J26, IF(M26=3, K26, IF(M26=4, L26, 0))))</f>
      </c>
      <c r="O26" s="184">
        <f>IF($B$7="Porcentajes", E26 * N26, IF($R$1=0, 0, ((E26 * N26) / $R$1) * $C$7))</f>
      </c>
      <c r="P26" s="202"/>
      <c r="Q26" s="203"/>
      <c r="R26" s="184">
        <f>IF($P26="Manual",$E26*(1+$Q26),$E26+$O26)</f>
      </c>
    </row>
    <row r="27" spans="1:18" s="190" customFormat="1" ht="19" customHeight="1">
      <c r="A27" s="191"/>
      <c r="B27" s="192"/>
      <c r="C27" s="193"/>
      <c r="D27" s="193"/>
      <c r="E27" s="197"/>
      <c r="F27" s="185"/>
      <c r="G27" s="185" t="str">
        <f>IFERROR(IF($F27="","",VLOOKUP($F27,'Data Mercado'!$A$7:$I$300,IF($B$6="P90",2,IF($B$6="P75",3,IF($B$6="P50",4,IF($B$6="P25",5,IF($B$6="P10",6))))),0)),"ND")</f>
      </c>
      <c r="H27" s="186" t="str">
        <f>IFERROR(IF(AND($E27&lt;&gt;"",$G27&lt;&gt;""),$E27/$G27,""),"")</f>
      </c>
      <c r="I27" s="187" t="str">
        <f>IF(H27="","",0%)</f>
      </c>
      <c r="J27" s="187" t="str">
        <f>IF(H27="","",IF($H27&gt;1.2, 0, IF($H27&gt;=1.1, $B$8*(1/3), IF($H27&gt;=1, ($B$8 + (($B$9-$B$8)/4)*1)*(1/3), IF($H27&gt;=0.9, ($B$8 + (($B$9-$B$8)/4)*2)*(1/3), IF($H27&gt;=0.8, ($B$8 + (($B$9-$B$8)/4)*3)*(1/3), $B$9*(1/3)))))))</f>
      </c>
      <c r="K27" s="187" t="str">
        <f>IF(H27="","",IF($H27&gt;1.2, 0, IF($H27&gt;=1.1, $B$8*(2/3), IF($H27&gt;=1, ($B$8 + (($B$9-$B$8)/4)*1)*(2/3), IF($H27&gt;=0.9, ($B$8 + (($B$9-$B$8)/4)*2)*(2/3), IF($H27&gt;=0.8, ($B$8 + (($B$9-$B$8)/4)*3)*(2/3), $B$9*(2/3)))))))</f>
      </c>
      <c r="L27" s="187" t="str">
        <f>IF(H27="","",IF($H27&gt;1.2, 0, IF($H27&gt;=1.1, $B$8, IF($H27&gt;=1, $B$8 + (($B$9-$B$8)/4)*1, IF($H27&gt;=0.9, $B$8 + (($B$9-$B$8)/4)*2, IF($H27&gt;=0.8, $B$8 + (($B$9-$B$8)/4)*3, $B$9))))))</f>
      </c>
      <c r="M27" s="188"/>
      <c r="N27" s="189">
        <f>IF(M27=1, I27, IF(M27=2, J27, IF(M27=3, K27, IF(M27=4, L27, 0))))</f>
      </c>
      <c r="O27" s="184">
        <f>IF($B$7="Porcentajes", E27 * N27, IF($R$1=0, 0, ((E27 * N27) / $R$1) * $C$7))</f>
      </c>
      <c r="P27" s="202"/>
      <c r="Q27" s="203"/>
      <c r="R27" s="184">
        <f>IF($P27="Manual",$E27*(1+$Q27),$E27+$O27)</f>
      </c>
    </row>
    <row r="28" spans="1:18" s="190" customFormat="1" ht="19" customHeight="1">
      <c r="A28" s="191"/>
      <c r="B28" s="192"/>
      <c r="C28" s="193"/>
      <c r="D28" s="193"/>
      <c r="E28" s="197"/>
      <c r="F28" s="185"/>
      <c r="G28" s="185" t="str">
        <f>IFERROR(IF($F28="","",VLOOKUP($F28,'Data Mercado'!$A$7:$I$300,IF($B$6="P90",2,IF($B$6="P75",3,IF($B$6="P50",4,IF($B$6="P25",5,IF($B$6="P10",6))))),0)),"ND")</f>
      </c>
      <c r="H28" s="186" t="str">
        <f>IFERROR(IF(AND($E28&lt;&gt;"",$G28&lt;&gt;""),$E28/$G28,""),"")</f>
      </c>
      <c r="I28" s="187" t="str">
        <f>IF(H28="","",0%)</f>
      </c>
      <c r="J28" s="187" t="str">
        <f>IF(H28="","",IF($H28&gt;1.2, 0, IF($H28&gt;=1.1, $B$8*(1/3), IF($H28&gt;=1, ($B$8 + (($B$9-$B$8)/4)*1)*(1/3), IF($H28&gt;=0.9, ($B$8 + (($B$9-$B$8)/4)*2)*(1/3), IF($H28&gt;=0.8, ($B$8 + (($B$9-$B$8)/4)*3)*(1/3), $B$9*(1/3)))))))</f>
      </c>
      <c r="K28" s="187" t="str">
        <f>IF(H28="","",IF($H28&gt;1.2, 0, IF($H28&gt;=1.1, $B$8*(2/3), IF($H28&gt;=1, ($B$8 + (($B$9-$B$8)/4)*1)*(2/3), IF($H28&gt;=0.9, ($B$8 + (($B$9-$B$8)/4)*2)*(2/3), IF($H28&gt;=0.8, ($B$8 + (($B$9-$B$8)/4)*3)*(2/3), $B$9*(2/3)))))))</f>
      </c>
      <c r="L28" s="187" t="str">
        <f>IF(H28="","",IF($H28&gt;1.2, 0, IF($H28&gt;=1.1, $B$8, IF($H28&gt;=1, $B$8 + (($B$9-$B$8)/4)*1, IF($H28&gt;=0.9, $B$8 + (($B$9-$B$8)/4)*2, IF($H28&gt;=0.8, $B$8 + (($B$9-$B$8)/4)*3, $B$9))))))</f>
      </c>
      <c r="M28" s="188"/>
      <c r="N28" s="189">
        <f>IF(M28=1, I28, IF(M28=2, J28, IF(M28=3, K28, IF(M28=4, L28, 0))))</f>
      </c>
      <c r="O28" s="184">
        <f>IF($B$7="Porcentajes", E28 * N28, IF($R$1=0, 0, ((E28 * N28) / $R$1) * $C$7))</f>
      </c>
      <c r="P28" s="202"/>
      <c r="Q28" s="203"/>
      <c r="R28" s="184">
        <f>IF($P28="Manual",$E28*(1+$Q28),$E28+$O28)</f>
      </c>
    </row>
    <row r="29" spans="1:18" s="190" customFormat="1" ht="19" customHeight="1">
      <c r="A29" s="191"/>
      <c r="B29" s="192"/>
      <c r="C29" s="193"/>
      <c r="D29" s="193"/>
      <c r="E29" s="197"/>
      <c r="F29" s="185"/>
      <c r="G29" s="185" t="str">
        <f>IFERROR(IF($F29="","",VLOOKUP($F29,'Data Mercado'!$A$7:$I$300,IF($B$6="P90",2,IF($B$6="P75",3,IF($B$6="P50",4,IF($B$6="P25",5,IF($B$6="P10",6))))),0)),"ND")</f>
      </c>
      <c r="H29" s="186" t="str">
        <f>IFERROR(IF(AND($E29&lt;&gt;"",$G29&lt;&gt;""),$E29/$G29,""),"")</f>
      </c>
      <c r="I29" s="187" t="str">
        <f>IF(H29="","",0%)</f>
      </c>
      <c r="J29" s="187" t="str">
        <f>IF(H29="","",IF($H29&gt;1.2, 0, IF($H29&gt;=1.1, $B$8*(1/3), IF($H29&gt;=1, ($B$8 + (($B$9-$B$8)/4)*1)*(1/3), IF($H29&gt;=0.9, ($B$8 + (($B$9-$B$8)/4)*2)*(1/3), IF($H29&gt;=0.8, ($B$8 + (($B$9-$B$8)/4)*3)*(1/3), $B$9*(1/3)))))))</f>
      </c>
      <c r="K29" s="187" t="str">
        <f>IF(H29="","",IF($H29&gt;1.2, 0, IF($H29&gt;=1.1, $B$8*(2/3), IF($H29&gt;=1, ($B$8 + (($B$9-$B$8)/4)*1)*(2/3), IF($H29&gt;=0.9, ($B$8 + (($B$9-$B$8)/4)*2)*(2/3), IF($H29&gt;=0.8, ($B$8 + (($B$9-$B$8)/4)*3)*(2/3), $B$9*(2/3)))))))</f>
      </c>
      <c r="L29" s="187" t="str">
        <f>IF(H29="","",IF($H29&gt;1.2, 0, IF($H29&gt;=1.1, $B$8, IF($H29&gt;=1, $B$8 + (($B$9-$B$8)/4)*1, IF($H29&gt;=0.9, $B$8 + (($B$9-$B$8)/4)*2, IF($H29&gt;=0.8, $B$8 + (($B$9-$B$8)/4)*3, $B$9))))))</f>
      </c>
      <c r="M29" s="188"/>
      <c r="N29" s="189">
        <f>IF(M29=1, I29, IF(M29=2, J29, IF(M29=3, K29, IF(M29=4, L29, 0))))</f>
      </c>
      <c r="O29" s="184">
        <f>IF($B$7="Porcentajes", E29 * N29, IF($R$1=0, 0, ((E29 * N29) / $R$1) * $C$7))</f>
      </c>
      <c r="P29" s="202"/>
      <c r="Q29" s="203"/>
      <c r="R29" s="184">
        <f>IF($P29="Manual",$E29*(1+$Q29),$E29+$O29)</f>
      </c>
    </row>
    <row r="30" spans="1:18" s="190" customFormat="1" ht="19" customHeight="1">
      <c r="A30" s="191"/>
      <c r="B30" s="192"/>
      <c r="C30" s="193"/>
      <c r="D30" s="193"/>
      <c r="E30" s="197"/>
      <c r="F30" s="185"/>
      <c r="G30" s="185" t="str">
        <f>IFERROR(IF($F30="","",VLOOKUP($F30,'Data Mercado'!$A$7:$I$300,IF($B$6="P90",2,IF($B$6="P75",3,IF($B$6="P50",4,IF($B$6="P25",5,IF($B$6="P10",6))))),0)),"ND")</f>
      </c>
      <c r="H30" s="186" t="str">
        <f>IFERROR(IF(AND($E30&lt;&gt;"",$G30&lt;&gt;""),$E30/$G30,""),"")</f>
      </c>
      <c r="I30" s="187" t="str">
        <f>IF(H30="","",0%)</f>
      </c>
      <c r="J30" s="187" t="str">
        <f>IF(H30="","",IF($H30&gt;1.2, 0, IF($H30&gt;=1.1, $B$8*(1/3), IF($H30&gt;=1, ($B$8 + (($B$9-$B$8)/4)*1)*(1/3), IF($H30&gt;=0.9, ($B$8 + (($B$9-$B$8)/4)*2)*(1/3), IF($H30&gt;=0.8, ($B$8 + (($B$9-$B$8)/4)*3)*(1/3), $B$9*(1/3)))))))</f>
      </c>
      <c r="K30" s="187" t="str">
        <f>IF(H30="","",IF($H30&gt;1.2, 0, IF($H30&gt;=1.1, $B$8*(2/3), IF($H30&gt;=1, ($B$8 + (($B$9-$B$8)/4)*1)*(2/3), IF($H30&gt;=0.9, ($B$8 + (($B$9-$B$8)/4)*2)*(2/3), IF($H30&gt;=0.8, ($B$8 + (($B$9-$B$8)/4)*3)*(2/3), $B$9*(2/3)))))))</f>
      </c>
      <c r="L30" s="187" t="str">
        <f>IF(H30="","",IF($H30&gt;1.2, 0, IF($H30&gt;=1.1, $B$8, IF($H30&gt;=1, $B$8 + (($B$9-$B$8)/4)*1, IF($H30&gt;=0.9, $B$8 + (($B$9-$B$8)/4)*2, IF($H30&gt;=0.8, $B$8 + (($B$9-$B$8)/4)*3, $B$9))))))</f>
      </c>
      <c r="M30" s="188"/>
      <c r="N30" s="189">
        <f>IF(M30=1, I30, IF(M30=2, J30, IF(M30=3, K30, IF(M30=4, L30, 0))))</f>
      </c>
      <c r="O30" s="184">
        <f>IF($B$7="Porcentajes", E30 * N30, IF($R$1=0, 0, ((E30 * N30) / $R$1) * $C$7))</f>
      </c>
      <c r="P30" s="202"/>
      <c r="Q30" s="203"/>
      <c r="R30" s="184">
        <f>IF($P30="Manual",$E30*(1+$Q30),$E30+$O30)</f>
      </c>
    </row>
    <row r="31" spans="1:18" s="190" customFormat="1" ht="19" customHeight="1">
      <c r="A31" s="191"/>
      <c r="B31" s="192"/>
      <c r="C31" s="193"/>
      <c r="D31" s="193"/>
      <c r="E31" s="197"/>
      <c r="F31" s="185"/>
      <c r="G31" s="185" t="str">
        <f>IFERROR(IF($F31="","",VLOOKUP($F31,'Data Mercado'!$A$7:$I$300,IF($B$6="P90",2,IF($B$6="P75",3,IF($B$6="P50",4,IF($B$6="P25",5,IF($B$6="P10",6))))),0)),"ND")</f>
      </c>
      <c r="H31" s="186" t="str">
        <f>IFERROR(IF(AND($E31&lt;&gt;"",$G31&lt;&gt;""),$E31/$G31,""),"")</f>
      </c>
      <c r="I31" s="187" t="str">
        <f>IF(H31="","",0%)</f>
      </c>
      <c r="J31" s="187" t="str">
        <f>IF(H31="","",IF($H31&gt;1.2, 0, IF($H31&gt;=1.1, $B$8*(1/3), IF($H31&gt;=1, ($B$8 + (($B$9-$B$8)/4)*1)*(1/3), IF($H31&gt;=0.9, ($B$8 + (($B$9-$B$8)/4)*2)*(1/3), IF($H31&gt;=0.8, ($B$8 + (($B$9-$B$8)/4)*3)*(1/3), $B$9*(1/3)))))))</f>
      </c>
      <c r="K31" s="187" t="str">
        <f>IF(H31="","",IF($H31&gt;1.2, 0, IF($H31&gt;=1.1, $B$8*(2/3), IF($H31&gt;=1, ($B$8 + (($B$9-$B$8)/4)*1)*(2/3), IF($H31&gt;=0.9, ($B$8 + (($B$9-$B$8)/4)*2)*(2/3), IF($H31&gt;=0.8, ($B$8 + (($B$9-$B$8)/4)*3)*(2/3), $B$9*(2/3)))))))</f>
      </c>
      <c r="L31" s="187" t="str">
        <f>IF(H31="","",IF($H31&gt;1.2, 0, IF($H31&gt;=1.1, $B$8, IF($H31&gt;=1, $B$8 + (($B$9-$B$8)/4)*1, IF($H31&gt;=0.9, $B$8 + (($B$9-$B$8)/4)*2, IF($H31&gt;=0.8, $B$8 + (($B$9-$B$8)/4)*3, $B$9))))))</f>
      </c>
      <c r="M31" s="188"/>
      <c r="N31" s="189">
        <f>IF(M31=1, I31, IF(M31=2, J31, IF(M31=3, K31, IF(M31=4, L31, 0))))</f>
      </c>
      <c r="O31" s="184">
        <f>IF($B$7="Porcentajes", E31 * N31, IF($R$1=0, 0, ((E31 * N31) / $R$1) * $C$7))</f>
      </c>
      <c r="P31" s="202"/>
      <c r="Q31" s="203"/>
      <c r="R31" s="184">
        <f>IF($P31="Manual",$E31*(1+$Q31),$E31+$O31)</f>
      </c>
    </row>
    <row r="32" spans="1:18" s="190" customFormat="1" ht="19" customHeight="1">
      <c r="A32" s="191"/>
      <c r="B32" s="192"/>
      <c r="C32" s="193"/>
      <c r="D32" s="193"/>
      <c r="E32" s="197"/>
      <c r="F32" s="185"/>
      <c r="G32" s="185" t="str">
        <f>IFERROR(IF($F32="","",VLOOKUP($F32,'Data Mercado'!$A$7:$I$300,IF($B$6="P90",2,IF($B$6="P75",3,IF($B$6="P50",4,IF($B$6="P25",5,IF($B$6="P10",6))))),0)),"ND")</f>
      </c>
      <c r="H32" s="186" t="str">
        <f>IFERROR(IF(AND($E32&lt;&gt;"",$G32&lt;&gt;""),$E32/$G32,""),"")</f>
      </c>
      <c r="I32" s="187" t="str">
        <f>IF(H32="","",0%)</f>
      </c>
      <c r="J32" s="187" t="str">
        <f>IF(H32="","",IF($H32&gt;1.2, 0, IF($H32&gt;=1.1, $B$8*(1/3), IF($H32&gt;=1, ($B$8 + (($B$9-$B$8)/4)*1)*(1/3), IF($H32&gt;=0.9, ($B$8 + (($B$9-$B$8)/4)*2)*(1/3), IF($H32&gt;=0.8, ($B$8 + (($B$9-$B$8)/4)*3)*(1/3), $B$9*(1/3)))))))</f>
      </c>
      <c r="K32" s="187" t="str">
        <f>IF(H32="","",IF($H32&gt;1.2, 0, IF($H32&gt;=1.1, $B$8*(2/3), IF($H32&gt;=1, ($B$8 + (($B$9-$B$8)/4)*1)*(2/3), IF($H32&gt;=0.9, ($B$8 + (($B$9-$B$8)/4)*2)*(2/3), IF($H32&gt;=0.8, ($B$8 + (($B$9-$B$8)/4)*3)*(2/3), $B$9*(2/3)))))))</f>
      </c>
      <c r="L32" s="187" t="str">
        <f>IF(H32="","",IF($H32&gt;1.2, 0, IF($H32&gt;=1.1, $B$8, IF($H32&gt;=1, $B$8 + (($B$9-$B$8)/4)*1, IF($H32&gt;=0.9, $B$8 + (($B$9-$B$8)/4)*2, IF($H32&gt;=0.8, $B$8 + (($B$9-$B$8)/4)*3, $B$9))))))</f>
      </c>
      <c r="M32" s="188"/>
      <c r="N32" s="189">
        <f>IF(M32=1, I32, IF(M32=2, J32, IF(M32=3, K32, IF(M32=4, L32, 0))))</f>
      </c>
      <c r="O32" s="184">
        <f>IF($B$7="Porcentajes", E32 * N32, IF($R$1=0, 0, ((E32 * N32) / $R$1) * $C$7))</f>
      </c>
      <c r="P32" s="202"/>
      <c r="Q32" s="203"/>
      <c r="R32" s="184">
        <f>IF($P32="Manual",$E32*(1+$Q32),$E32+$O32)</f>
      </c>
    </row>
    <row r="33" spans="1:18" s="190" customFormat="1" ht="19" customHeight="1">
      <c r="A33" s="191"/>
      <c r="B33" s="192"/>
      <c r="C33" s="193"/>
      <c r="D33" s="193"/>
      <c r="E33" s="197"/>
      <c r="F33" s="185"/>
      <c r="G33" s="185" t="str">
        <f>IFERROR(IF($F33="","",VLOOKUP($F33,'Data Mercado'!$A$7:$I$300,IF($B$6="P90",2,IF($B$6="P75",3,IF($B$6="P50",4,IF($B$6="P25",5,IF($B$6="P10",6))))),0)),"ND")</f>
      </c>
      <c r="H33" s="186" t="str">
        <f>IFERROR(IF(AND($E33&lt;&gt;"",$G33&lt;&gt;""),$E33/$G33,""),"")</f>
      </c>
      <c r="I33" s="187" t="str">
        <f>IF(H33="","",0%)</f>
      </c>
      <c r="J33" s="187" t="str">
        <f>IF(H33="","",IF($H33&gt;1.2, 0, IF($H33&gt;=1.1, $B$8*(1/3), IF($H33&gt;=1, ($B$8 + (($B$9-$B$8)/4)*1)*(1/3), IF($H33&gt;=0.9, ($B$8 + (($B$9-$B$8)/4)*2)*(1/3), IF($H33&gt;=0.8, ($B$8 + (($B$9-$B$8)/4)*3)*(1/3), $B$9*(1/3)))))))</f>
      </c>
      <c r="K33" s="187" t="str">
        <f>IF(H33="","",IF($H33&gt;1.2, 0, IF($H33&gt;=1.1, $B$8*(2/3), IF($H33&gt;=1, ($B$8 + (($B$9-$B$8)/4)*1)*(2/3), IF($H33&gt;=0.9, ($B$8 + (($B$9-$B$8)/4)*2)*(2/3), IF($H33&gt;=0.8, ($B$8 + (($B$9-$B$8)/4)*3)*(2/3), $B$9*(2/3)))))))</f>
      </c>
      <c r="L33" s="187" t="str">
        <f>IF(H33="","",IF($H33&gt;1.2, 0, IF($H33&gt;=1.1, $B$8, IF($H33&gt;=1, $B$8 + (($B$9-$B$8)/4)*1, IF($H33&gt;=0.9, $B$8 + (($B$9-$B$8)/4)*2, IF($H33&gt;=0.8, $B$8 + (($B$9-$B$8)/4)*3, $B$9))))))</f>
      </c>
      <c r="M33" s="188"/>
      <c r="N33" s="189">
        <f>IF(M33=1, I33, IF(M33=2, J33, IF(M33=3, K33, IF(M33=4, L33, 0))))</f>
      </c>
      <c r="O33" s="184">
        <f>IF($B$7="Porcentajes", E33 * N33, IF($R$1=0, 0, ((E33 * N33) / $R$1) * $C$7))</f>
      </c>
      <c r="P33" s="202"/>
      <c r="Q33" s="203"/>
      <c r="R33" s="184">
        <f>IF($P33="Manual",$E33*(1+$Q33),$E33+$O33)</f>
      </c>
    </row>
    <row r="34" spans="1:18" s="190" customFormat="1" ht="19" customHeight="1">
      <c r="A34" s="191"/>
      <c r="B34" s="192"/>
      <c r="C34" s="193"/>
      <c r="D34" s="193"/>
      <c r="E34" s="197"/>
      <c r="F34" s="185"/>
      <c r="G34" s="185" t="str">
        <f>IFERROR(IF($F34="","",VLOOKUP($F34,'Data Mercado'!$A$7:$I$300,IF($B$6="P90",2,IF($B$6="P75",3,IF($B$6="P50",4,IF($B$6="P25",5,IF($B$6="P10",6))))),0)),"ND")</f>
      </c>
      <c r="H34" s="186" t="str">
        <f>IFERROR(IF(AND($E34&lt;&gt;"",$G34&lt;&gt;""),$E34/$G34,""),"")</f>
      </c>
      <c r="I34" s="187" t="str">
        <f>IF(H34="","",0%)</f>
      </c>
      <c r="J34" s="187" t="str">
        <f>IF(H34="","",IF($H34&gt;1.2, 0, IF($H34&gt;=1.1, $B$8*(1/3), IF($H34&gt;=1, ($B$8 + (($B$9-$B$8)/4)*1)*(1/3), IF($H34&gt;=0.9, ($B$8 + (($B$9-$B$8)/4)*2)*(1/3), IF($H34&gt;=0.8, ($B$8 + (($B$9-$B$8)/4)*3)*(1/3), $B$9*(1/3)))))))</f>
      </c>
      <c r="K34" s="187" t="str">
        <f>IF(H34="","",IF($H34&gt;1.2, 0, IF($H34&gt;=1.1, $B$8*(2/3), IF($H34&gt;=1, ($B$8 + (($B$9-$B$8)/4)*1)*(2/3), IF($H34&gt;=0.9, ($B$8 + (($B$9-$B$8)/4)*2)*(2/3), IF($H34&gt;=0.8, ($B$8 + (($B$9-$B$8)/4)*3)*(2/3), $B$9*(2/3)))))))</f>
      </c>
      <c r="L34" s="187" t="str">
        <f>IF(H34="","",IF($H34&gt;1.2, 0, IF($H34&gt;=1.1, $B$8, IF($H34&gt;=1, $B$8 + (($B$9-$B$8)/4)*1, IF($H34&gt;=0.9, $B$8 + (($B$9-$B$8)/4)*2, IF($H34&gt;=0.8, $B$8 + (($B$9-$B$8)/4)*3, $B$9))))))</f>
      </c>
      <c r="M34" s="188"/>
      <c r="N34" s="189">
        <f>IF(M34=1, I34, IF(M34=2, J34, IF(M34=3, K34, IF(M34=4, L34, 0))))</f>
      </c>
      <c r="O34" s="184">
        <f>IF($B$7="Porcentajes", E34 * N34, IF($R$1=0, 0, ((E34 * N34) / $R$1) * $C$7))</f>
      </c>
      <c r="P34" s="202"/>
      <c r="Q34" s="203"/>
      <c r="R34" s="184">
        <f>IF($P34="Manual",$E34*(1+$Q34),$E34+$O34)</f>
      </c>
    </row>
    <row r="35" spans="1:18" s="190" customFormat="1" ht="19" customHeight="1">
      <c r="A35" s="191"/>
      <c r="B35" s="192"/>
      <c r="C35" s="193"/>
      <c r="D35" s="193"/>
      <c r="E35" s="197"/>
      <c r="F35" s="185"/>
      <c r="G35" s="185" t="str">
        <f>IFERROR(IF($F35="","",VLOOKUP($F35,'Data Mercado'!$A$7:$I$300,IF($B$6="P90",2,IF($B$6="P75",3,IF($B$6="P50",4,IF($B$6="P25",5,IF($B$6="P10",6))))),0)),"ND")</f>
      </c>
      <c r="H35" s="186" t="str">
        <f>IFERROR(IF(AND($E35&lt;&gt;"",$G35&lt;&gt;""),$E35/$G35,""),"")</f>
      </c>
      <c r="I35" s="187" t="str">
        <f>IF(H35="","",0%)</f>
      </c>
      <c r="J35" s="187" t="str">
        <f>IF(H35="","",IF($H35&gt;1.2, 0, IF($H35&gt;=1.1, $B$8*(1/3), IF($H35&gt;=1, ($B$8 + (($B$9-$B$8)/4)*1)*(1/3), IF($H35&gt;=0.9, ($B$8 + (($B$9-$B$8)/4)*2)*(1/3), IF($H35&gt;=0.8, ($B$8 + (($B$9-$B$8)/4)*3)*(1/3), $B$9*(1/3)))))))</f>
      </c>
      <c r="K35" s="187" t="str">
        <f>IF(H35="","",IF($H35&gt;1.2, 0, IF($H35&gt;=1.1, $B$8*(2/3), IF($H35&gt;=1, ($B$8 + (($B$9-$B$8)/4)*1)*(2/3), IF($H35&gt;=0.9, ($B$8 + (($B$9-$B$8)/4)*2)*(2/3), IF($H35&gt;=0.8, ($B$8 + (($B$9-$B$8)/4)*3)*(2/3), $B$9*(2/3)))))))</f>
      </c>
      <c r="L35" s="187" t="str">
        <f>IF(H35="","",IF($H35&gt;1.2, 0, IF($H35&gt;=1.1, $B$8, IF($H35&gt;=1, $B$8 + (($B$9-$B$8)/4)*1, IF($H35&gt;=0.9, $B$8 + (($B$9-$B$8)/4)*2, IF($H35&gt;=0.8, $B$8 + (($B$9-$B$8)/4)*3, $B$9))))))</f>
      </c>
      <c r="M35" s="188"/>
      <c r="N35" s="189">
        <f>IF(M35=1, I35, IF(M35=2, J35, IF(M35=3, K35, IF(M35=4, L35, 0))))</f>
      </c>
      <c r="O35" s="184">
        <f>IF($B$7="Porcentajes", E35 * N35, IF($R$1=0, 0, ((E35 * N35) / $R$1) * $C$7))</f>
      </c>
      <c r="P35" s="202"/>
      <c r="Q35" s="203"/>
      <c r="R35" s="184">
        <f>IF($P35="Manual",$E35*(1+$Q35),$E35+$O35)</f>
      </c>
    </row>
    <row r="36" spans="1:18" s="190" customFormat="1" ht="19" customHeight="1">
      <c r="A36" s="191"/>
      <c r="B36" s="192"/>
      <c r="C36" s="193"/>
      <c r="D36" s="193"/>
      <c r="E36" s="197"/>
      <c r="F36" s="185"/>
      <c r="G36" s="185" t="str">
        <f>IFERROR(IF($F36="","",VLOOKUP($F36,'Data Mercado'!$A$7:$I$300,IF($B$6="P90",2,IF($B$6="P75",3,IF($B$6="P50",4,IF($B$6="P25",5,IF($B$6="P10",6))))),0)),"ND")</f>
      </c>
      <c r="H36" s="186" t="str">
        <f>IFERROR(IF(AND($E36&lt;&gt;"",$G36&lt;&gt;""),$E36/$G36,""),"")</f>
      </c>
      <c r="I36" s="187" t="str">
        <f>IF(H36="","",0%)</f>
      </c>
      <c r="J36" s="187" t="str">
        <f>IF(H36="","",IF($H36&gt;1.2, 0, IF($H36&gt;=1.1, $B$8*(1/3), IF($H36&gt;=1, ($B$8 + (($B$9-$B$8)/4)*1)*(1/3), IF($H36&gt;=0.9, ($B$8 + (($B$9-$B$8)/4)*2)*(1/3), IF($H36&gt;=0.8, ($B$8 + (($B$9-$B$8)/4)*3)*(1/3), $B$9*(1/3)))))))</f>
      </c>
      <c r="K36" s="187" t="str">
        <f>IF(H36="","",IF($H36&gt;1.2, 0, IF($H36&gt;=1.1, $B$8*(2/3), IF($H36&gt;=1, ($B$8 + (($B$9-$B$8)/4)*1)*(2/3), IF($H36&gt;=0.9, ($B$8 + (($B$9-$B$8)/4)*2)*(2/3), IF($H36&gt;=0.8, ($B$8 + (($B$9-$B$8)/4)*3)*(2/3), $B$9*(2/3)))))))</f>
      </c>
      <c r="L36" s="187" t="str">
        <f>IF(H36="","",IF($H36&gt;1.2, 0, IF($H36&gt;=1.1, $B$8, IF($H36&gt;=1, $B$8 + (($B$9-$B$8)/4)*1, IF($H36&gt;=0.9, $B$8 + (($B$9-$B$8)/4)*2, IF($H36&gt;=0.8, $B$8 + (($B$9-$B$8)/4)*3, $B$9))))))</f>
      </c>
      <c r="M36" s="188"/>
      <c r="N36" s="189">
        <f>IF(M36=1, I36, IF(M36=2, J36, IF(M36=3, K36, IF(M36=4, L36, 0))))</f>
      </c>
      <c r="O36" s="184">
        <f>IF($B$7="Porcentajes", E36 * N36, IF($R$1=0, 0, ((E36 * N36) / $R$1) * $C$7))</f>
      </c>
      <c r="P36" s="202"/>
      <c r="Q36" s="203"/>
      <c r="R36" s="184">
        <f>IF($P36="Manual",$E36*(1+$Q36),$E36+$O36)</f>
      </c>
    </row>
    <row r="37" spans="1:18" s="190" customFormat="1" ht="19" customHeight="1">
      <c r="A37" s="191"/>
      <c r="B37" s="192"/>
      <c r="C37" s="193"/>
      <c r="D37" s="193"/>
      <c r="E37" s="197"/>
      <c r="F37" s="185"/>
      <c r="G37" s="185" t="str">
        <f>IFERROR(IF($F37="","",VLOOKUP($F37,'Data Mercado'!$A$7:$I$300,IF($B$6="P90",2,IF($B$6="P75",3,IF($B$6="P50",4,IF($B$6="P25",5,IF($B$6="P10",6))))),0)),"ND")</f>
      </c>
      <c r="H37" s="186" t="str">
        <f>IFERROR(IF(AND($E37&lt;&gt;"",$G37&lt;&gt;""),$E37/$G37,""),"")</f>
      </c>
      <c r="I37" s="187" t="str">
        <f>IF(H37="","",0%)</f>
      </c>
      <c r="J37" s="187" t="str">
        <f>IF(H37="","",IF($H37&gt;1.2, 0, IF($H37&gt;=1.1, $B$8*(1/3), IF($H37&gt;=1, ($B$8 + (($B$9-$B$8)/4)*1)*(1/3), IF($H37&gt;=0.9, ($B$8 + (($B$9-$B$8)/4)*2)*(1/3), IF($H37&gt;=0.8, ($B$8 + (($B$9-$B$8)/4)*3)*(1/3), $B$9*(1/3)))))))</f>
      </c>
      <c r="K37" s="187" t="str">
        <f>IF(H37="","",IF($H37&gt;1.2, 0, IF($H37&gt;=1.1, $B$8*(2/3), IF($H37&gt;=1, ($B$8 + (($B$9-$B$8)/4)*1)*(2/3), IF($H37&gt;=0.9, ($B$8 + (($B$9-$B$8)/4)*2)*(2/3), IF($H37&gt;=0.8, ($B$8 + (($B$9-$B$8)/4)*3)*(2/3), $B$9*(2/3)))))))</f>
      </c>
      <c r="L37" s="187" t="str">
        <f>IF(H37="","",IF($H37&gt;1.2, 0, IF($H37&gt;=1.1, $B$8, IF($H37&gt;=1, $B$8 + (($B$9-$B$8)/4)*1, IF($H37&gt;=0.9, $B$8 + (($B$9-$B$8)/4)*2, IF($H37&gt;=0.8, $B$8 + (($B$9-$B$8)/4)*3, $B$9))))))</f>
      </c>
      <c r="M37" s="188"/>
      <c r="N37" s="189">
        <f>IF(M37=1, I37, IF(M37=2, J37, IF(M37=3, K37, IF(M37=4, L37, 0))))</f>
      </c>
      <c r="O37" s="184">
        <f>IF($B$7="Porcentajes", E37 * N37, IF($R$1=0, 0, ((E37 * N37) / $R$1) * $C$7))</f>
      </c>
      <c r="P37" s="202"/>
      <c r="Q37" s="203"/>
      <c r="R37" s="184">
        <f>IF($P37="Manual",$E37*(1+$Q37),$E37+$O37)</f>
      </c>
    </row>
    <row r="38" spans="1:18" s="190" customFormat="1" ht="19" customHeight="1">
      <c r="A38" s="191"/>
      <c r="B38" s="192"/>
      <c r="C38" s="193"/>
      <c r="D38" s="193"/>
      <c r="E38" s="197"/>
      <c r="F38" s="185"/>
      <c r="G38" s="185" t="str">
        <f>IFERROR(IF($F38="","",VLOOKUP($F38,'Data Mercado'!$A$7:$I$300,IF($B$6="P90",2,IF($B$6="P75",3,IF($B$6="P50",4,IF($B$6="P25",5,IF($B$6="P10",6))))),0)),"ND")</f>
      </c>
      <c r="H38" s="186" t="str">
        <f>IFERROR(IF(AND($E38&lt;&gt;"",$G38&lt;&gt;""),$E38/$G38,""),"")</f>
      </c>
      <c r="I38" s="187" t="str">
        <f>IF(H38="","",0%)</f>
      </c>
      <c r="J38" s="187" t="str">
        <f>IF(H38="","",IF($H38&gt;1.2, 0, IF($H38&gt;=1.1, $B$8*(1/3), IF($H38&gt;=1, ($B$8 + (($B$9-$B$8)/4)*1)*(1/3), IF($H38&gt;=0.9, ($B$8 + (($B$9-$B$8)/4)*2)*(1/3), IF($H38&gt;=0.8, ($B$8 + (($B$9-$B$8)/4)*3)*(1/3), $B$9*(1/3)))))))</f>
      </c>
      <c r="K38" s="187" t="str">
        <f>IF(H38="","",IF($H38&gt;1.2, 0, IF($H38&gt;=1.1, $B$8*(2/3), IF($H38&gt;=1, ($B$8 + (($B$9-$B$8)/4)*1)*(2/3), IF($H38&gt;=0.9, ($B$8 + (($B$9-$B$8)/4)*2)*(2/3), IF($H38&gt;=0.8, ($B$8 + (($B$9-$B$8)/4)*3)*(2/3), $B$9*(2/3)))))))</f>
      </c>
      <c r="L38" s="187" t="str">
        <f>IF(H38="","",IF($H38&gt;1.2, 0, IF($H38&gt;=1.1, $B$8, IF($H38&gt;=1, $B$8 + (($B$9-$B$8)/4)*1, IF($H38&gt;=0.9, $B$8 + (($B$9-$B$8)/4)*2, IF($H38&gt;=0.8, $B$8 + (($B$9-$B$8)/4)*3, $B$9))))))</f>
      </c>
      <c r="M38" s="188"/>
      <c r="N38" s="189">
        <f>IF(M38=1, I38, IF(M38=2, J38, IF(M38=3, K38, IF(M38=4, L38, 0))))</f>
      </c>
      <c r="O38" s="184">
        <f>IF($B$7="Porcentajes", E38 * N38, IF($R$1=0, 0, ((E38 * N38) / $R$1) * $C$7))</f>
      </c>
      <c r="P38" s="202"/>
      <c r="Q38" s="203"/>
      <c r="R38" s="184">
        <f>IF($P38="Manual",$E38*(1+$Q38),$E38+$O38)</f>
      </c>
    </row>
    <row r="39" spans="1:18" s="190" customFormat="1" ht="19" customHeight="1">
      <c r="A39" s="191"/>
      <c r="B39" s="192"/>
      <c r="C39" s="193"/>
      <c r="D39" s="193"/>
      <c r="E39" s="197"/>
      <c r="F39" s="185"/>
      <c r="G39" s="185" t="str">
        <f>IFERROR(IF($F39="","",VLOOKUP($F39,'Data Mercado'!$A$7:$I$300,IF($B$6="P90",2,IF($B$6="P75",3,IF($B$6="P50",4,IF($B$6="P25",5,IF($B$6="P10",6))))),0)),"ND")</f>
      </c>
      <c r="H39" s="186" t="str">
        <f>IFERROR(IF(AND($E39&lt;&gt;"",$G39&lt;&gt;""),$E39/$G39,""),"")</f>
      </c>
      <c r="I39" s="187" t="str">
        <f>IF(H39="","",0%)</f>
      </c>
      <c r="J39" s="187" t="str">
        <f>IF(H39="","",IF($H39&gt;1.2, 0, IF($H39&gt;=1.1, $B$8*(1/3), IF($H39&gt;=1, ($B$8 + (($B$9-$B$8)/4)*1)*(1/3), IF($H39&gt;=0.9, ($B$8 + (($B$9-$B$8)/4)*2)*(1/3), IF($H39&gt;=0.8, ($B$8 + (($B$9-$B$8)/4)*3)*(1/3), $B$9*(1/3)))))))</f>
      </c>
      <c r="K39" s="187" t="str">
        <f>IF(H39="","",IF($H39&gt;1.2, 0, IF($H39&gt;=1.1, $B$8*(2/3), IF($H39&gt;=1, ($B$8 + (($B$9-$B$8)/4)*1)*(2/3), IF($H39&gt;=0.9, ($B$8 + (($B$9-$B$8)/4)*2)*(2/3), IF($H39&gt;=0.8, ($B$8 + (($B$9-$B$8)/4)*3)*(2/3), $B$9*(2/3)))))))</f>
      </c>
      <c r="L39" s="187" t="str">
        <f>IF(H39="","",IF($H39&gt;1.2, 0, IF($H39&gt;=1.1, $B$8, IF($H39&gt;=1, $B$8 + (($B$9-$B$8)/4)*1, IF($H39&gt;=0.9, $B$8 + (($B$9-$B$8)/4)*2, IF($H39&gt;=0.8, $B$8 + (($B$9-$B$8)/4)*3, $B$9))))))</f>
      </c>
      <c r="M39" s="188"/>
      <c r="N39" s="189">
        <f>IF(M39=1, I39, IF(M39=2, J39, IF(M39=3, K39, IF(M39=4, L39, 0))))</f>
      </c>
      <c r="O39" s="184">
        <f>IF($B$7="Porcentajes", E39 * N39, IF($R$1=0, 0, ((E39 * N39) / $R$1) * $C$7))</f>
      </c>
      <c r="P39" s="202"/>
      <c r="Q39" s="203"/>
      <c r="R39" s="184">
        <f>IF($P39="Manual",$E39*(1+$Q39),$E39+$O39)</f>
      </c>
    </row>
    <row r="40" spans="1:18" s="190" customFormat="1" ht="19" customHeight="1">
      <c r="A40" s="191"/>
      <c r="B40" s="192"/>
      <c r="C40" s="193"/>
      <c r="D40" s="193"/>
      <c r="E40" s="197"/>
      <c r="F40" s="185"/>
      <c r="G40" s="185" t="str">
        <f>IFERROR(IF($F40="","",VLOOKUP($F40,'Data Mercado'!$A$7:$I$300,IF($B$6="P90",2,IF($B$6="P75",3,IF($B$6="P50",4,IF($B$6="P25",5,IF($B$6="P10",6))))),0)),"ND")</f>
      </c>
      <c r="H40" s="186" t="str">
        <f>IFERROR(IF(AND($E40&lt;&gt;"",$G40&lt;&gt;""),$E40/$G40,""),"")</f>
      </c>
      <c r="I40" s="187" t="str">
        <f>IF(H40="","",0%)</f>
      </c>
      <c r="J40" s="187" t="str">
        <f>IF(H40="","",IF($H40&gt;1.2, 0, IF($H40&gt;=1.1, $B$8*(1/3), IF($H40&gt;=1, ($B$8 + (($B$9-$B$8)/4)*1)*(1/3), IF($H40&gt;=0.9, ($B$8 + (($B$9-$B$8)/4)*2)*(1/3), IF($H40&gt;=0.8, ($B$8 + (($B$9-$B$8)/4)*3)*(1/3), $B$9*(1/3)))))))</f>
      </c>
      <c r="K40" s="187" t="str">
        <f>IF(H40="","",IF($H40&gt;1.2, 0, IF($H40&gt;=1.1, $B$8*(2/3), IF($H40&gt;=1, ($B$8 + (($B$9-$B$8)/4)*1)*(2/3), IF($H40&gt;=0.9, ($B$8 + (($B$9-$B$8)/4)*2)*(2/3), IF($H40&gt;=0.8, ($B$8 + (($B$9-$B$8)/4)*3)*(2/3), $B$9*(2/3)))))))</f>
      </c>
      <c r="L40" s="187" t="str">
        <f>IF(H40="","",IF($H40&gt;1.2, 0, IF($H40&gt;=1.1, $B$8, IF($H40&gt;=1, $B$8 + (($B$9-$B$8)/4)*1, IF($H40&gt;=0.9, $B$8 + (($B$9-$B$8)/4)*2, IF($H40&gt;=0.8, $B$8 + (($B$9-$B$8)/4)*3, $B$9))))))</f>
      </c>
      <c r="M40" s="188"/>
      <c r="N40" s="189">
        <f>IF(M40=1, I40, IF(M40=2, J40, IF(M40=3, K40, IF(M40=4, L40, 0))))</f>
      </c>
      <c r="O40" s="184">
        <f>IF($B$7="Porcentajes", E40 * N40, IF($R$1=0, 0, ((E40 * N40) / $R$1) * $C$7))</f>
      </c>
      <c r="P40" s="202"/>
      <c r="Q40" s="203"/>
      <c r="R40" s="184">
        <f>IF($P40="Manual",$E40*(1+$Q40),$E40+$O40)</f>
      </c>
    </row>
    <row r="41" spans="1:18" s="190" customFormat="1" ht="19" customHeight="1">
      <c r="A41" s="191"/>
      <c r="B41" s="192"/>
      <c r="C41" s="193"/>
      <c r="D41" s="193"/>
      <c r="E41" s="197"/>
      <c r="F41" s="185"/>
      <c r="G41" s="185" t="str">
        <f>IFERROR(IF($F41="","",VLOOKUP($F41,'Data Mercado'!$A$7:$I$300,IF($B$6="P90",2,IF($B$6="P75",3,IF($B$6="P50",4,IF($B$6="P25",5,IF($B$6="P10",6))))),0)),"ND")</f>
      </c>
      <c r="H41" s="186" t="str">
        <f>IFERROR(IF(AND($E41&lt;&gt;"",$G41&lt;&gt;""),$E41/$G41,""),"")</f>
      </c>
      <c r="I41" s="187" t="str">
        <f>IF(H41="","",0%)</f>
      </c>
      <c r="J41" s="187" t="str">
        <f>IF(H41="","",IF($H41&gt;1.2, 0, IF($H41&gt;=1.1, $B$8*(1/3), IF($H41&gt;=1, ($B$8 + (($B$9-$B$8)/4)*1)*(1/3), IF($H41&gt;=0.9, ($B$8 + (($B$9-$B$8)/4)*2)*(1/3), IF($H41&gt;=0.8, ($B$8 + (($B$9-$B$8)/4)*3)*(1/3), $B$9*(1/3)))))))</f>
      </c>
      <c r="K41" s="187" t="str">
        <f>IF(H41="","",IF($H41&gt;1.2, 0, IF($H41&gt;=1.1, $B$8*(2/3), IF($H41&gt;=1, ($B$8 + (($B$9-$B$8)/4)*1)*(2/3), IF($H41&gt;=0.9, ($B$8 + (($B$9-$B$8)/4)*2)*(2/3), IF($H41&gt;=0.8, ($B$8 + (($B$9-$B$8)/4)*3)*(2/3), $B$9*(2/3)))))))</f>
      </c>
      <c r="L41" s="187" t="str">
        <f>IF(H41="","",IF($H41&gt;1.2, 0, IF($H41&gt;=1.1, $B$8, IF($H41&gt;=1, $B$8 + (($B$9-$B$8)/4)*1, IF($H41&gt;=0.9, $B$8 + (($B$9-$B$8)/4)*2, IF($H41&gt;=0.8, $B$8 + (($B$9-$B$8)/4)*3, $B$9))))))</f>
      </c>
      <c r="M41" s="188"/>
      <c r="N41" s="189">
        <f>IF(M41=1, I41, IF(M41=2, J41, IF(M41=3, K41, IF(M41=4, L41, 0))))</f>
      </c>
      <c r="O41" s="184">
        <f>IF($B$7="Porcentajes", E41 * N41, IF($R$1=0, 0, ((E41 * N41) / $R$1) * $C$7))</f>
      </c>
      <c r="P41" s="202"/>
      <c r="Q41" s="203"/>
      <c r="R41" s="184">
        <f>IF($P41="Manual",$E41*(1+$Q41),$E41+$O41)</f>
      </c>
    </row>
    <row r="42" spans="1:18" s="190" customFormat="1" ht="19" customHeight="1">
      <c r="A42" s="191"/>
      <c r="B42" s="192"/>
      <c r="C42" s="193"/>
      <c r="D42" s="193"/>
      <c r="E42" s="197"/>
      <c r="F42" s="185"/>
      <c r="G42" s="185" t="str">
        <f>IFERROR(IF($F42="","",VLOOKUP($F42,'Data Mercado'!$A$7:$I$300,IF($B$6="P90",2,IF($B$6="P75",3,IF($B$6="P50",4,IF($B$6="P25",5,IF($B$6="P10",6))))),0)),"ND")</f>
      </c>
      <c r="H42" s="186" t="str">
        <f>IFERROR(IF(AND($E42&lt;&gt;"",$G42&lt;&gt;""),$E42/$G42,""),"")</f>
      </c>
      <c r="I42" s="187" t="str">
        <f>IF(H42="","",0%)</f>
      </c>
      <c r="J42" s="187" t="str">
        <f>IF(H42="","",IF($H42&gt;1.2, 0, IF($H42&gt;=1.1, $B$8*(1/3), IF($H42&gt;=1, ($B$8 + (($B$9-$B$8)/4)*1)*(1/3), IF($H42&gt;=0.9, ($B$8 + (($B$9-$B$8)/4)*2)*(1/3), IF($H42&gt;=0.8, ($B$8 + (($B$9-$B$8)/4)*3)*(1/3), $B$9*(1/3)))))))</f>
      </c>
      <c r="K42" s="187" t="str">
        <f>IF(H42="","",IF($H42&gt;1.2, 0, IF($H42&gt;=1.1, $B$8*(2/3), IF($H42&gt;=1, ($B$8 + (($B$9-$B$8)/4)*1)*(2/3), IF($H42&gt;=0.9, ($B$8 + (($B$9-$B$8)/4)*2)*(2/3), IF($H42&gt;=0.8, ($B$8 + (($B$9-$B$8)/4)*3)*(2/3), $B$9*(2/3)))))))</f>
      </c>
      <c r="L42" s="187" t="str">
        <f>IF(H42="","",IF($H42&gt;1.2, 0, IF($H42&gt;=1.1, $B$8, IF($H42&gt;=1, $B$8 + (($B$9-$B$8)/4)*1, IF($H42&gt;=0.9, $B$8 + (($B$9-$B$8)/4)*2, IF($H42&gt;=0.8, $B$8 + (($B$9-$B$8)/4)*3, $B$9))))))</f>
      </c>
      <c r="M42" s="188"/>
      <c r="N42" s="189">
        <f>IF(M42=1, I42, IF(M42=2, J42, IF(M42=3, K42, IF(M42=4, L42, 0))))</f>
      </c>
      <c r="O42" s="184">
        <f>IF($B$7="Porcentajes", E42 * N42, IF($R$1=0, 0, ((E42 * N42) / $R$1) * $C$7))</f>
      </c>
      <c r="P42" s="202"/>
      <c r="Q42" s="203"/>
      <c r="R42" s="184">
        <f>IF($P42="Manual",$E42*(1+$Q42),$E42+$O42)</f>
      </c>
    </row>
    <row r="43" spans="1:18" s="190" customFormat="1" ht="19" customHeight="1">
      <c r="A43" s="191"/>
      <c r="B43" s="192"/>
      <c r="C43" s="193"/>
      <c r="D43" s="193"/>
      <c r="E43" s="197"/>
      <c r="F43" s="185"/>
      <c r="G43" s="185" t="str">
        <f>IFERROR(IF($F43="","",VLOOKUP($F43,'Data Mercado'!$A$7:$I$300,IF($B$6="P90",2,IF($B$6="P75",3,IF($B$6="P50",4,IF($B$6="P25",5,IF($B$6="P10",6))))),0)),"ND")</f>
      </c>
      <c r="H43" s="186" t="str">
        <f>IFERROR(IF(AND($E43&lt;&gt;"",$G43&lt;&gt;""),$E43/$G43,""),"")</f>
      </c>
      <c r="I43" s="187" t="str">
        <f>IF(H43="","",0%)</f>
      </c>
      <c r="J43" s="187" t="str">
        <f>IF(H43="","",IF($H43&gt;1.2, 0, IF($H43&gt;=1.1, $B$8*(1/3), IF($H43&gt;=1, ($B$8 + (($B$9-$B$8)/4)*1)*(1/3), IF($H43&gt;=0.9, ($B$8 + (($B$9-$B$8)/4)*2)*(1/3), IF($H43&gt;=0.8, ($B$8 + (($B$9-$B$8)/4)*3)*(1/3), $B$9*(1/3)))))))</f>
      </c>
      <c r="K43" s="187" t="str">
        <f>IF(H43="","",IF($H43&gt;1.2, 0, IF($H43&gt;=1.1, $B$8*(2/3), IF($H43&gt;=1, ($B$8 + (($B$9-$B$8)/4)*1)*(2/3), IF($H43&gt;=0.9, ($B$8 + (($B$9-$B$8)/4)*2)*(2/3), IF($H43&gt;=0.8, ($B$8 + (($B$9-$B$8)/4)*3)*(2/3), $B$9*(2/3)))))))</f>
      </c>
      <c r="L43" s="187" t="str">
        <f>IF(H43="","",IF($H43&gt;1.2, 0, IF($H43&gt;=1.1, $B$8, IF($H43&gt;=1, $B$8 + (($B$9-$B$8)/4)*1, IF($H43&gt;=0.9, $B$8 + (($B$9-$B$8)/4)*2, IF($H43&gt;=0.8, $B$8 + (($B$9-$B$8)/4)*3, $B$9))))))</f>
      </c>
      <c r="M43" s="188"/>
      <c r="N43" s="189">
        <f>IF(M43=1, I43, IF(M43=2, J43, IF(M43=3, K43, IF(M43=4, L43, 0))))</f>
      </c>
      <c r="O43" s="184">
        <f>IF($B$7="Porcentajes", E43 * N43, IF($R$1=0, 0, ((E43 * N43) / $R$1) * $C$7))</f>
      </c>
      <c r="P43" s="202"/>
      <c r="Q43" s="203"/>
      <c r="R43" s="184">
        <f>IF($P43="Manual",$E43*(1+$Q43),$E43+$O43)</f>
      </c>
    </row>
    <row r="44" spans="1:18" s="190" customFormat="1" ht="19" customHeight="1">
      <c r="A44" s="191"/>
      <c r="B44" s="192"/>
      <c r="C44" s="193"/>
      <c r="D44" s="193"/>
      <c r="E44" s="197"/>
      <c r="F44" s="185"/>
      <c r="G44" s="185" t="str">
        <f>IFERROR(IF($F44="","",VLOOKUP($F44,'Data Mercado'!$A$7:$I$300,IF($B$6="P90",2,IF($B$6="P75",3,IF($B$6="P50",4,IF($B$6="P25",5,IF($B$6="P10",6))))),0)),"ND")</f>
      </c>
      <c r="H44" s="186" t="str">
        <f>IFERROR(IF(AND($E44&lt;&gt;"",$G44&lt;&gt;""),$E44/$G44,""),"")</f>
      </c>
      <c r="I44" s="187" t="str">
        <f>IF(H44="","",0%)</f>
      </c>
      <c r="J44" s="187" t="str">
        <f>IF(H44="","",IF($H44&gt;1.2, 0, IF($H44&gt;=1.1, $B$8*(1/3), IF($H44&gt;=1, ($B$8 + (($B$9-$B$8)/4)*1)*(1/3), IF($H44&gt;=0.9, ($B$8 + (($B$9-$B$8)/4)*2)*(1/3), IF($H44&gt;=0.8, ($B$8 + (($B$9-$B$8)/4)*3)*(1/3), $B$9*(1/3)))))))</f>
      </c>
      <c r="K44" s="187" t="str">
        <f>IF(H44="","",IF($H44&gt;1.2, 0, IF($H44&gt;=1.1, $B$8*(2/3), IF($H44&gt;=1, ($B$8 + (($B$9-$B$8)/4)*1)*(2/3), IF($H44&gt;=0.9, ($B$8 + (($B$9-$B$8)/4)*2)*(2/3), IF($H44&gt;=0.8, ($B$8 + (($B$9-$B$8)/4)*3)*(2/3), $B$9*(2/3)))))))</f>
      </c>
      <c r="L44" s="187" t="str">
        <f>IF(H44="","",IF($H44&gt;1.2, 0, IF($H44&gt;=1.1, $B$8, IF($H44&gt;=1, $B$8 + (($B$9-$B$8)/4)*1, IF($H44&gt;=0.9, $B$8 + (($B$9-$B$8)/4)*2, IF($H44&gt;=0.8, $B$8 + (($B$9-$B$8)/4)*3, $B$9))))))</f>
      </c>
      <c r="M44" s="188"/>
      <c r="N44" s="189">
        <f>IF(M44=1, I44, IF(M44=2, J44, IF(M44=3, K44, IF(M44=4, L44, 0))))</f>
      </c>
      <c r="O44" s="184">
        <f>IF($B$7="Porcentajes", E44 * N44, IF($R$1=0, 0, ((E44 * N44) / $R$1) * $C$7))</f>
      </c>
      <c r="P44" s="202"/>
      <c r="Q44" s="203"/>
      <c r="R44" s="184">
        <f>IF($P44="Manual",$E44*(1+$Q44),$E44+$O44)</f>
      </c>
    </row>
    <row r="45" spans="1:18" s="190" customFormat="1" ht="19" customHeight="1">
      <c r="A45" s="191"/>
      <c r="B45" s="192"/>
      <c r="C45" s="193"/>
      <c r="D45" s="193"/>
      <c r="E45" s="197"/>
      <c r="F45" s="185"/>
      <c r="G45" s="185" t="str">
        <f>IFERROR(IF($F45="","",VLOOKUP($F45,'Data Mercado'!$A$7:$I$300,IF($B$6="P90",2,IF($B$6="P75",3,IF($B$6="P50",4,IF($B$6="P25",5,IF($B$6="P10",6))))),0)),"ND")</f>
      </c>
      <c r="H45" s="186" t="str">
        <f>IFERROR(IF(AND($E45&lt;&gt;"",$G45&lt;&gt;""),$E45/$G45,""),"")</f>
      </c>
      <c r="I45" s="187" t="str">
        <f>IF(H45="","",0%)</f>
      </c>
      <c r="J45" s="187" t="str">
        <f>IF(H45="","",IF($H45&gt;1.2, 0, IF($H45&gt;=1.1, $B$8*(1/3), IF($H45&gt;=1, ($B$8 + (($B$9-$B$8)/4)*1)*(1/3), IF($H45&gt;=0.9, ($B$8 + (($B$9-$B$8)/4)*2)*(1/3), IF($H45&gt;=0.8, ($B$8 + (($B$9-$B$8)/4)*3)*(1/3), $B$9*(1/3)))))))</f>
      </c>
      <c r="K45" s="187" t="str">
        <f>IF(H45="","",IF($H45&gt;1.2, 0, IF($H45&gt;=1.1, $B$8*(2/3), IF($H45&gt;=1, ($B$8 + (($B$9-$B$8)/4)*1)*(2/3), IF($H45&gt;=0.9, ($B$8 + (($B$9-$B$8)/4)*2)*(2/3), IF($H45&gt;=0.8, ($B$8 + (($B$9-$B$8)/4)*3)*(2/3), $B$9*(2/3)))))))</f>
      </c>
      <c r="L45" s="187" t="str">
        <f>IF(H45="","",IF($H45&gt;1.2, 0, IF($H45&gt;=1.1, $B$8, IF($H45&gt;=1, $B$8 + (($B$9-$B$8)/4)*1, IF($H45&gt;=0.9, $B$8 + (($B$9-$B$8)/4)*2, IF($H45&gt;=0.8, $B$8 + (($B$9-$B$8)/4)*3, $B$9))))))</f>
      </c>
      <c r="M45" s="188"/>
      <c r="N45" s="189">
        <f>IF(M45=1, I45, IF(M45=2, J45, IF(M45=3, K45, IF(M45=4, L45, 0))))</f>
      </c>
      <c r="O45" s="184">
        <f>IF($B$7="Porcentajes", E45 * N45, IF($R$1=0, 0, ((E45 * N45) / $R$1) * $C$7))</f>
      </c>
      <c r="P45" s="202"/>
      <c r="Q45" s="203"/>
      <c r="R45" s="184">
        <f>IF($P45="Manual",$E45*(1+$Q45),$E45+$O45)</f>
      </c>
    </row>
    <row r="46" spans="1:18" s="190" customFormat="1" ht="19" customHeight="1">
      <c r="A46" s="191"/>
      <c r="B46" s="192"/>
      <c r="C46" s="193"/>
      <c r="D46" s="193"/>
      <c r="E46" s="197"/>
      <c r="F46" s="185"/>
      <c r="G46" s="185" t="str">
        <f>IFERROR(IF($F46="","",VLOOKUP($F46,'Data Mercado'!$A$7:$I$300,IF($B$6="P90",2,IF($B$6="P75",3,IF($B$6="P50",4,IF($B$6="P25",5,IF($B$6="P10",6))))),0)),"ND")</f>
      </c>
      <c r="H46" s="186" t="str">
        <f>IFERROR(IF(AND($E46&lt;&gt;"",$G46&lt;&gt;""),$E46/$G46,""),"")</f>
      </c>
      <c r="I46" s="187" t="str">
        <f>IF(H46="","",0%)</f>
      </c>
      <c r="J46" s="187" t="str">
        <f>IF(H46="","",IF($H46&gt;1.2, 0, IF($H46&gt;=1.1, $B$8*(1/3), IF($H46&gt;=1, ($B$8 + (($B$9-$B$8)/4)*1)*(1/3), IF($H46&gt;=0.9, ($B$8 + (($B$9-$B$8)/4)*2)*(1/3), IF($H46&gt;=0.8, ($B$8 + (($B$9-$B$8)/4)*3)*(1/3), $B$9*(1/3)))))))</f>
      </c>
      <c r="K46" s="187" t="str">
        <f>IF(H46="","",IF($H46&gt;1.2, 0, IF($H46&gt;=1.1, $B$8*(2/3), IF($H46&gt;=1, ($B$8 + (($B$9-$B$8)/4)*1)*(2/3), IF($H46&gt;=0.9, ($B$8 + (($B$9-$B$8)/4)*2)*(2/3), IF($H46&gt;=0.8, ($B$8 + (($B$9-$B$8)/4)*3)*(2/3), $B$9*(2/3)))))))</f>
      </c>
      <c r="L46" s="187" t="str">
        <f>IF(H46="","",IF($H46&gt;1.2, 0, IF($H46&gt;=1.1, $B$8, IF($H46&gt;=1, $B$8 + (($B$9-$B$8)/4)*1, IF($H46&gt;=0.9, $B$8 + (($B$9-$B$8)/4)*2, IF($H46&gt;=0.8, $B$8 + (($B$9-$B$8)/4)*3, $B$9))))))</f>
      </c>
      <c r="M46" s="188"/>
      <c r="N46" s="189">
        <f>IF(M46=1, I46, IF(M46=2, J46, IF(M46=3, K46, IF(M46=4, L46, 0))))</f>
      </c>
      <c r="O46" s="184">
        <f>IF($B$7="Porcentajes", E46 * N46, IF($R$1=0, 0, ((E46 * N46) / $R$1) * $C$7))</f>
      </c>
      <c r="P46" s="202"/>
      <c r="Q46" s="203"/>
      <c r="R46" s="184">
        <f>IF($P46="Manual",$E46*(1+$Q46),$E46+$O46)</f>
      </c>
    </row>
    <row r="47" spans="1:18" s="190" customFormat="1" ht="19" customHeight="1">
      <c r="A47" s="191"/>
      <c r="B47" s="192"/>
      <c r="C47" s="193"/>
      <c r="D47" s="193"/>
      <c r="E47" s="197"/>
      <c r="F47" s="185"/>
      <c r="G47" s="185" t="str">
        <f>IFERROR(IF($F47="","",VLOOKUP($F47,'Data Mercado'!$A$7:$I$300,IF($B$6="P90",2,IF($B$6="P75",3,IF($B$6="P50",4,IF($B$6="P25",5,IF($B$6="P10",6))))),0)),"ND")</f>
      </c>
      <c r="H47" s="186" t="str">
        <f>IFERROR(IF(AND($E47&lt;&gt;"",$G47&lt;&gt;""),$E47/$G47,""),"")</f>
      </c>
      <c r="I47" s="187" t="str">
        <f>IF(H47="","",0%)</f>
      </c>
      <c r="J47" s="187" t="str">
        <f>IF(H47="","",IF($H47&gt;1.2, 0, IF($H47&gt;=1.1, $B$8*(1/3), IF($H47&gt;=1, ($B$8 + (($B$9-$B$8)/4)*1)*(1/3), IF($H47&gt;=0.9, ($B$8 + (($B$9-$B$8)/4)*2)*(1/3), IF($H47&gt;=0.8, ($B$8 + (($B$9-$B$8)/4)*3)*(1/3), $B$9*(1/3)))))))</f>
      </c>
      <c r="K47" s="187" t="str">
        <f>IF(H47="","",IF($H47&gt;1.2, 0, IF($H47&gt;=1.1, $B$8*(2/3), IF($H47&gt;=1, ($B$8 + (($B$9-$B$8)/4)*1)*(2/3), IF($H47&gt;=0.9, ($B$8 + (($B$9-$B$8)/4)*2)*(2/3), IF($H47&gt;=0.8, ($B$8 + (($B$9-$B$8)/4)*3)*(2/3), $B$9*(2/3)))))))</f>
      </c>
      <c r="L47" s="187" t="str">
        <f>IF(H47="","",IF($H47&gt;1.2, 0, IF($H47&gt;=1.1, $B$8, IF($H47&gt;=1, $B$8 + (($B$9-$B$8)/4)*1, IF($H47&gt;=0.9, $B$8 + (($B$9-$B$8)/4)*2, IF($H47&gt;=0.8, $B$8 + (($B$9-$B$8)/4)*3, $B$9))))))</f>
      </c>
      <c r="M47" s="188"/>
      <c r="N47" s="189">
        <f>IF(M47=1, I47, IF(M47=2, J47, IF(M47=3, K47, IF(M47=4, L47, 0))))</f>
      </c>
      <c r="O47" s="184">
        <f>IF($B$7="Porcentajes", E47 * N47, IF($R$1=0, 0, ((E47 * N47) / $R$1) * $C$7))</f>
      </c>
      <c r="P47" s="202"/>
      <c r="Q47" s="203"/>
      <c r="R47" s="184">
        <f>IF($P47="Manual",$E47*(1+$Q47),$E47+$O47)</f>
      </c>
    </row>
    <row r="48" spans="1:18" s="190" customFormat="1" ht="19" customHeight="1">
      <c r="A48" s="191"/>
      <c r="B48" s="192"/>
      <c r="C48" s="193"/>
      <c r="D48" s="193"/>
      <c r="E48" s="197"/>
      <c r="F48" s="185"/>
      <c r="G48" s="185" t="str">
        <f>IFERROR(IF($F48="","",VLOOKUP($F48,'Data Mercado'!$A$7:$I$300,IF($B$6="P90",2,IF($B$6="P75",3,IF($B$6="P50",4,IF($B$6="P25",5,IF($B$6="P10",6))))),0)),"ND")</f>
      </c>
      <c r="H48" s="186" t="str">
        <f>IFERROR(IF(AND($E48&lt;&gt;"",$G48&lt;&gt;""),$E48/$G48,""),"")</f>
      </c>
      <c r="I48" s="187" t="str">
        <f>IF(H48="","",0%)</f>
      </c>
      <c r="J48" s="187" t="str">
        <f>IF(H48="","",IF($H48&gt;1.2, 0, IF($H48&gt;=1.1, $B$8*(1/3), IF($H48&gt;=1, ($B$8 + (($B$9-$B$8)/4)*1)*(1/3), IF($H48&gt;=0.9, ($B$8 + (($B$9-$B$8)/4)*2)*(1/3), IF($H48&gt;=0.8, ($B$8 + (($B$9-$B$8)/4)*3)*(1/3), $B$9*(1/3)))))))</f>
      </c>
      <c r="K48" s="187" t="str">
        <f>IF(H48="","",IF($H48&gt;1.2, 0, IF($H48&gt;=1.1, $B$8*(2/3), IF($H48&gt;=1, ($B$8 + (($B$9-$B$8)/4)*1)*(2/3), IF($H48&gt;=0.9, ($B$8 + (($B$9-$B$8)/4)*2)*(2/3), IF($H48&gt;=0.8, ($B$8 + (($B$9-$B$8)/4)*3)*(2/3), $B$9*(2/3)))))))</f>
      </c>
      <c r="L48" s="187" t="str">
        <f>IF(H48="","",IF($H48&gt;1.2, 0, IF($H48&gt;=1.1, $B$8, IF($H48&gt;=1, $B$8 + (($B$9-$B$8)/4)*1, IF($H48&gt;=0.9, $B$8 + (($B$9-$B$8)/4)*2, IF($H48&gt;=0.8, $B$8 + (($B$9-$B$8)/4)*3, $B$9))))))</f>
      </c>
      <c r="M48" s="188"/>
      <c r="N48" s="189">
        <f>IF(M48=1, I48, IF(M48=2, J48, IF(M48=3, K48, IF(M48=4, L48, 0))))</f>
      </c>
      <c r="O48" s="184">
        <f>IF($B$7="Porcentajes", E48 * N48, IF($R$1=0, 0, ((E48 * N48) / $R$1) * $C$7))</f>
      </c>
      <c r="P48" s="202"/>
      <c r="Q48" s="203"/>
      <c r="R48" s="184">
        <f>IF($P48="Manual",$E48*(1+$Q48),$E48+$O48)</f>
      </c>
    </row>
    <row r="49" spans="1:18" s="190" customFormat="1" ht="19" customHeight="1">
      <c r="A49" s="191"/>
      <c r="B49" s="192"/>
      <c r="C49" s="193"/>
      <c r="D49" s="193"/>
      <c r="E49" s="197"/>
      <c r="F49" s="185"/>
      <c r="G49" s="185" t="str">
        <f>IFERROR(IF($F49="","",VLOOKUP($F49,'Data Mercado'!$A$7:$I$300,IF($B$6="P90",2,IF($B$6="P75",3,IF($B$6="P50",4,IF($B$6="P25",5,IF($B$6="P10",6))))),0)),"ND")</f>
      </c>
      <c r="H49" s="186" t="str">
        <f>IFERROR(IF(AND($E49&lt;&gt;"",$G49&lt;&gt;""),$E49/$G49,""),"")</f>
      </c>
      <c r="I49" s="187" t="str">
        <f>IF(H49="","",0%)</f>
      </c>
      <c r="J49" s="187" t="str">
        <f>IF(H49="","",IF($H49&gt;1.2, 0, IF($H49&gt;=1.1, $B$8*(1/3), IF($H49&gt;=1, ($B$8 + (($B$9-$B$8)/4)*1)*(1/3), IF($H49&gt;=0.9, ($B$8 + (($B$9-$B$8)/4)*2)*(1/3), IF($H49&gt;=0.8, ($B$8 + (($B$9-$B$8)/4)*3)*(1/3), $B$9*(1/3)))))))</f>
      </c>
      <c r="K49" s="187" t="str">
        <f>IF(H49="","",IF($H49&gt;1.2, 0, IF($H49&gt;=1.1, $B$8*(2/3), IF($H49&gt;=1, ($B$8 + (($B$9-$B$8)/4)*1)*(2/3), IF($H49&gt;=0.9, ($B$8 + (($B$9-$B$8)/4)*2)*(2/3), IF($H49&gt;=0.8, ($B$8 + (($B$9-$B$8)/4)*3)*(2/3), $B$9*(2/3)))))))</f>
      </c>
      <c r="L49" s="187" t="str">
        <f>IF(H49="","",IF($H49&gt;1.2, 0, IF($H49&gt;=1.1, $B$8, IF($H49&gt;=1, $B$8 + (($B$9-$B$8)/4)*1, IF($H49&gt;=0.9, $B$8 + (($B$9-$B$8)/4)*2, IF($H49&gt;=0.8, $B$8 + (($B$9-$B$8)/4)*3, $B$9))))))</f>
      </c>
      <c r="M49" s="188"/>
      <c r="N49" s="189">
        <f>IF(M49=1, I49, IF(M49=2, J49, IF(M49=3, K49, IF(M49=4, L49, 0))))</f>
      </c>
      <c r="O49" s="184">
        <f>IF($B$7="Porcentajes", E49 * N49, IF($R$1=0, 0, ((E49 * N49) / $R$1) * $C$7))</f>
      </c>
      <c r="P49" s="202"/>
      <c r="Q49" s="203"/>
      <c r="R49" s="184">
        <f>IF($P49="Manual",$E49*(1+$Q49),$E49+$O49)</f>
      </c>
    </row>
    <row r="50" spans="1:18" s="190" customFormat="1" ht="19" customHeight="1">
      <c r="A50" s="191"/>
      <c r="B50" s="192"/>
      <c r="C50" s="193"/>
      <c r="D50" s="193"/>
      <c r="E50" s="197"/>
      <c r="F50" s="185"/>
      <c r="G50" s="185" t="str">
        <f>IFERROR(IF($F50="","",VLOOKUP($F50,'Data Mercado'!$A$7:$I$300,IF($B$6="P90",2,IF($B$6="P75",3,IF($B$6="P50",4,IF($B$6="P25",5,IF($B$6="P10",6))))),0)),"ND")</f>
      </c>
      <c r="H50" s="186" t="str">
        <f>IFERROR(IF(AND($E50&lt;&gt;"",$G50&lt;&gt;""),$E50/$G50,""),"")</f>
      </c>
      <c r="I50" s="187" t="str">
        <f>IF(H50="","",0%)</f>
      </c>
      <c r="J50" s="187" t="str">
        <f>IF(H50="","",IF($H50&gt;1.2, 0, IF($H50&gt;=1.1, $B$8*(1/3), IF($H50&gt;=1, ($B$8 + (($B$9-$B$8)/4)*1)*(1/3), IF($H50&gt;=0.9, ($B$8 + (($B$9-$B$8)/4)*2)*(1/3), IF($H50&gt;=0.8, ($B$8 + (($B$9-$B$8)/4)*3)*(1/3), $B$9*(1/3)))))))</f>
      </c>
      <c r="K50" s="187" t="str">
        <f>IF(H50="","",IF($H50&gt;1.2, 0, IF($H50&gt;=1.1, $B$8*(2/3), IF($H50&gt;=1, ($B$8 + (($B$9-$B$8)/4)*1)*(2/3), IF($H50&gt;=0.9, ($B$8 + (($B$9-$B$8)/4)*2)*(2/3), IF($H50&gt;=0.8, ($B$8 + (($B$9-$B$8)/4)*3)*(2/3), $B$9*(2/3)))))))</f>
      </c>
      <c r="L50" s="187" t="str">
        <f>IF(H50="","",IF($H50&gt;1.2, 0, IF($H50&gt;=1.1, $B$8, IF($H50&gt;=1, $B$8 + (($B$9-$B$8)/4)*1, IF($H50&gt;=0.9, $B$8 + (($B$9-$B$8)/4)*2, IF($H50&gt;=0.8, $B$8 + (($B$9-$B$8)/4)*3, $B$9))))))</f>
      </c>
      <c r="M50" s="188"/>
      <c r="N50" s="189">
        <f>IF(M50=1, I50, IF(M50=2, J50, IF(M50=3, K50, IF(M50=4, L50, 0))))</f>
      </c>
      <c r="O50" s="184">
        <f>IF($B$7="Porcentajes", E50 * N50, IF($R$1=0, 0, ((E50 * N50) / $R$1) * $C$7))</f>
      </c>
      <c r="P50" s="202"/>
      <c r="Q50" s="203"/>
      <c r="R50" s="184">
        <f>IF($P50="Manual",$E50*(1+$Q50),$E50+$O50)</f>
      </c>
    </row>
    <row r="51" spans="1:18" s="190" customFormat="1" ht="19" customHeight="1">
      <c r="A51" s="191"/>
      <c r="B51" s="192"/>
      <c r="C51" s="193"/>
      <c r="D51" s="193"/>
      <c r="E51" s="197"/>
      <c r="F51" s="185"/>
      <c r="G51" s="185" t="str">
        <f>IFERROR(IF($F51="","",VLOOKUP($F51,'Data Mercado'!$A$7:$I$300,IF($B$6="P90",2,IF($B$6="P75",3,IF($B$6="P50",4,IF($B$6="P25",5,IF($B$6="P10",6))))),0)),"ND")</f>
      </c>
      <c r="H51" s="186" t="str">
        <f>IFERROR(IF(AND($E51&lt;&gt;"",$G51&lt;&gt;""),$E51/$G51,""),"")</f>
      </c>
      <c r="I51" s="187" t="str">
        <f>IF(H51="","",0%)</f>
      </c>
      <c r="J51" s="187" t="str">
        <f>IF(H51="","",IF($H51&gt;1.2, 0, IF($H51&gt;=1.1, $B$8*(1/3), IF($H51&gt;=1, ($B$8 + (($B$9-$B$8)/4)*1)*(1/3), IF($H51&gt;=0.9, ($B$8 + (($B$9-$B$8)/4)*2)*(1/3), IF($H51&gt;=0.8, ($B$8 + (($B$9-$B$8)/4)*3)*(1/3), $B$9*(1/3)))))))</f>
      </c>
      <c r="K51" s="187" t="str">
        <f>IF(H51="","",IF($H51&gt;1.2, 0, IF($H51&gt;=1.1, $B$8*(2/3), IF($H51&gt;=1, ($B$8 + (($B$9-$B$8)/4)*1)*(2/3), IF($H51&gt;=0.9, ($B$8 + (($B$9-$B$8)/4)*2)*(2/3), IF($H51&gt;=0.8, ($B$8 + (($B$9-$B$8)/4)*3)*(2/3), $B$9*(2/3)))))))</f>
      </c>
      <c r="L51" s="187" t="str">
        <f>IF(H51="","",IF($H51&gt;1.2, 0, IF($H51&gt;=1.1, $B$8, IF($H51&gt;=1, $B$8 + (($B$9-$B$8)/4)*1, IF($H51&gt;=0.9, $B$8 + (($B$9-$B$8)/4)*2, IF($H51&gt;=0.8, $B$8 + (($B$9-$B$8)/4)*3, $B$9))))))</f>
      </c>
      <c r="M51" s="188"/>
      <c r="N51" s="189">
        <f>IF(M51=1, I51, IF(M51=2, J51, IF(M51=3, K51, IF(M51=4, L51, 0))))</f>
      </c>
      <c r="O51" s="184">
        <f>IF($B$7="Porcentajes", E51 * N51, IF($R$1=0, 0, ((E51 * N51) / $R$1) * $C$7))</f>
      </c>
      <c r="P51" s="202"/>
      <c r="Q51" s="203"/>
      <c r="R51" s="184">
        <f>IF($P51="Manual",$E51*(1+$Q51),$E51+$O51)</f>
      </c>
    </row>
    <row r="52" spans="1:18" s="190" customFormat="1" ht="19" customHeight="1">
      <c r="A52" s="191"/>
      <c r="B52" s="192"/>
      <c r="C52" s="193"/>
      <c r="D52" s="193"/>
      <c r="E52" s="197"/>
      <c r="F52" s="185"/>
      <c r="G52" s="185" t="str">
        <f>IFERROR(IF($F52="","",VLOOKUP($F52,'Data Mercado'!$A$7:$I$300,IF($B$6="P90",2,IF($B$6="P75",3,IF($B$6="P50",4,IF($B$6="P25",5,IF($B$6="P10",6))))),0)),"ND")</f>
      </c>
      <c r="H52" s="186" t="str">
        <f>IFERROR(IF(AND($E52&lt;&gt;"",$G52&lt;&gt;""),$E52/$G52,""),"")</f>
      </c>
      <c r="I52" s="187" t="str">
        <f>IF(H52="","",0%)</f>
      </c>
      <c r="J52" s="187" t="str">
        <f>IF(H52="","",IF($H52&gt;1.2, 0, IF($H52&gt;=1.1, $B$8*(1/3), IF($H52&gt;=1, ($B$8 + (($B$9-$B$8)/4)*1)*(1/3), IF($H52&gt;=0.9, ($B$8 + (($B$9-$B$8)/4)*2)*(1/3), IF($H52&gt;=0.8, ($B$8 + (($B$9-$B$8)/4)*3)*(1/3), $B$9*(1/3)))))))</f>
      </c>
      <c r="K52" s="187" t="str">
        <f>IF(H52="","",IF($H52&gt;1.2, 0, IF($H52&gt;=1.1, $B$8*(2/3), IF($H52&gt;=1, ($B$8 + (($B$9-$B$8)/4)*1)*(2/3), IF($H52&gt;=0.9, ($B$8 + (($B$9-$B$8)/4)*2)*(2/3), IF($H52&gt;=0.8, ($B$8 + (($B$9-$B$8)/4)*3)*(2/3), $B$9*(2/3)))))))</f>
      </c>
      <c r="L52" s="187" t="str">
        <f>IF(H52="","",IF($H52&gt;1.2, 0, IF($H52&gt;=1.1, $B$8, IF($H52&gt;=1, $B$8 + (($B$9-$B$8)/4)*1, IF($H52&gt;=0.9, $B$8 + (($B$9-$B$8)/4)*2, IF($H52&gt;=0.8, $B$8 + (($B$9-$B$8)/4)*3, $B$9))))))</f>
      </c>
      <c r="M52" s="188"/>
      <c r="N52" s="189">
        <f>IF(M52=1, I52, IF(M52=2, J52, IF(M52=3, K52, IF(M52=4, L52, 0))))</f>
      </c>
      <c r="O52" s="184">
        <f>IF($B$7="Porcentajes", E52 * N52, IF($R$1=0, 0, ((E52 * N52) / $R$1) * $C$7))</f>
      </c>
      <c r="P52" s="202"/>
      <c r="Q52" s="203"/>
      <c r="R52" s="184">
        <f>IF($P52="Manual",$E52*(1+$Q52),$E52+$O52)</f>
      </c>
    </row>
    <row r="53" spans="1:18" s="190" customFormat="1" ht="19" customHeight="1">
      <c r="A53" s="191"/>
      <c r="B53" s="192"/>
      <c r="C53" s="193"/>
      <c r="D53" s="193"/>
      <c r="E53" s="197"/>
      <c r="F53" s="185"/>
      <c r="G53" s="185" t="str">
        <f>IFERROR(IF($F53="","",VLOOKUP($F53,'Data Mercado'!$A$7:$I$300,IF($B$6="P90",2,IF($B$6="P75",3,IF($B$6="P50",4,IF($B$6="P25",5,IF($B$6="P10",6))))),0)),"ND")</f>
      </c>
      <c r="H53" s="186" t="str">
        <f>IFERROR(IF(AND($E53&lt;&gt;"",$G53&lt;&gt;""),$E53/$G53,""),"")</f>
      </c>
      <c r="I53" s="187" t="str">
        <f>IF(H53="","",0%)</f>
      </c>
      <c r="J53" s="187" t="str">
        <f>IF(H53="","",IF($H53&gt;1.2, 0, IF($H53&gt;=1.1, $B$8*(1/3), IF($H53&gt;=1, ($B$8 + (($B$9-$B$8)/4)*1)*(1/3), IF($H53&gt;=0.9, ($B$8 + (($B$9-$B$8)/4)*2)*(1/3), IF($H53&gt;=0.8, ($B$8 + (($B$9-$B$8)/4)*3)*(1/3), $B$9*(1/3)))))))</f>
      </c>
      <c r="K53" s="187" t="str">
        <f>IF(H53="","",IF($H53&gt;1.2, 0, IF($H53&gt;=1.1, $B$8*(2/3), IF($H53&gt;=1, ($B$8 + (($B$9-$B$8)/4)*1)*(2/3), IF($H53&gt;=0.9, ($B$8 + (($B$9-$B$8)/4)*2)*(2/3), IF($H53&gt;=0.8, ($B$8 + (($B$9-$B$8)/4)*3)*(2/3), $B$9*(2/3)))))))</f>
      </c>
      <c r="L53" s="187" t="str">
        <f>IF(H53="","",IF($H53&gt;1.2, 0, IF($H53&gt;=1.1, $B$8, IF($H53&gt;=1, $B$8 + (($B$9-$B$8)/4)*1, IF($H53&gt;=0.9, $B$8 + (($B$9-$B$8)/4)*2, IF($H53&gt;=0.8, $B$8 + (($B$9-$B$8)/4)*3, $B$9))))))</f>
      </c>
      <c r="M53" s="188"/>
      <c r="N53" s="189">
        <f>IF(M53=1, I53, IF(M53=2, J53, IF(M53=3, K53, IF(M53=4, L53, 0))))</f>
      </c>
      <c r="O53" s="184">
        <f>IF($B$7="Porcentajes", E53 * N53, IF($R$1=0, 0, ((E53 * N53) / $R$1) * $C$7))</f>
      </c>
      <c r="P53" s="202"/>
      <c r="Q53" s="203"/>
      <c r="R53" s="184">
        <f>IF($P53="Manual",$E53*(1+$Q53),$E53+$O53)</f>
      </c>
    </row>
    <row r="54" spans="1:18" s="190" customFormat="1" ht="19" customHeight="1">
      <c r="A54" s="191"/>
      <c r="B54" s="192"/>
      <c r="C54" s="193"/>
      <c r="D54" s="193"/>
      <c r="E54" s="197"/>
      <c r="F54" s="185"/>
      <c r="G54" s="185" t="str">
        <f>IFERROR(IF($F54="","",VLOOKUP($F54,'Data Mercado'!$A$7:$I$300,IF($B$6="P90",2,IF($B$6="P75",3,IF($B$6="P50",4,IF($B$6="P25",5,IF($B$6="P10",6))))),0)),"ND")</f>
      </c>
      <c r="H54" s="186" t="str">
        <f>IFERROR(IF(AND($E54&lt;&gt;"",$G54&lt;&gt;""),$E54/$G54,""),"")</f>
      </c>
      <c r="I54" s="187" t="str">
        <f>IF(H54="","",0%)</f>
      </c>
      <c r="J54" s="187" t="str">
        <f>IF(H54="","",IF($H54&gt;1.2, 0, IF($H54&gt;=1.1, $B$8*(1/3), IF($H54&gt;=1, ($B$8 + (($B$9-$B$8)/4)*1)*(1/3), IF($H54&gt;=0.9, ($B$8 + (($B$9-$B$8)/4)*2)*(1/3), IF($H54&gt;=0.8, ($B$8 + (($B$9-$B$8)/4)*3)*(1/3), $B$9*(1/3)))))))</f>
      </c>
      <c r="K54" s="187" t="str">
        <f>IF(H54="","",IF($H54&gt;1.2, 0, IF($H54&gt;=1.1, $B$8*(2/3), IF($H54&gt;=1, ($B$8 + (($B$9-$B$8)/4)*1)*(2/3), IF($H54&gt;=0.9, ($B$8 + (($B$9-$B$8)/4)*2)*(2/3), IF($H54&gt;=0.8, ($B$8 + (($B$9-$B$8)/4)*3)*(2/3), $B$9*(2/3)))))))</f>
      </c>
      <c r="L54" s="187" t="str">
        <f>IF(H54="","",IF($H54&gt;1.2, 0, IF($H54&gt;=1.1, $B$8, IF($H54&gt;=1, $B$8 + (($B$9-$B$8)/4)*1, IF($H54&gt;=0.9, $B$8 + (($B$9-$B$8)/4)*2, IF($H54&gt;=0.8, $B$8 + (($B$9-$B$8)/4)*3, $B$9))))))</f>
      </c>
      <c r="M54" s="188"/>
      <c r="N54" s="189">
        <f>IF(M54=1, I54, IF(M54=2, J54, IF(M54=3, K54, IF(M54=4, L54, 0))))</f>
      </c>
      <c r="O54" s="184">
        <f>IF($B$7="Porcentajes", E54 * N54, IF($R$1=0, 0, ((E54 * N54) / $R$1) * $C$7))</f>
      </c>
      <c r="P54" s="202"/>
      <c r="Q54" s="203"/>
      <c r="R54" s="184">
        <f>IF($P54="Manual",$E54*(1+$Q54),$E54+$O54)</f>
      </c>
    </row>
    <row r="55" spans="1:18" s="190" customFormat="1" ht="19" customHeight="1">
      <c r="A55" s="191"/>
      <c r="B55" s="192"/>
      <c r="C55" s="193"/>
      <c r="D55" s="193"/>
      <c r="E55" s="197"/>
      <c r="F55" s="185"/>
      <c r="G55" s="185" t="str">
        <f>IFERROR(IF($F55="","",VLOOKUP($F55,'Data Mercado'!$A$7:$I$300,IF($B$6="P90",2,IF($B$6="P75",3,IF($B$6="P50",4,IF($B$6="P25",5,IF($B$6="P10",6))))),0)),"ND")</f>
      </c>
      <c r="H55" s="186" t="str">
        <f>IFERROR(IF(AND($E55&lt;&gt;"",$G55&lt;&gt;""),$E55/$G55,""),"")</f>
      </c>
      <c r="I55" s="187" t="str">
        <f>IF(H55="","",0%)</f>
      </c>
      <c r="J55" s="187" t="str">
        <f>IF(H55="","",IF($H55&gt;1.2, 0, IF($H55&gt;=1.1, $B$8*(1/3), IF($H55&gt;=1, ($B$8 + (($B$9-$B$8)/4)*1)*(1/3), IF($H55&gt;=0.9, ($B$8 + (($B$9-$B$8)/4)*2)*(1/3), IF($H55&gt;=0.8, ($B$8 + (($B$9-$B$8)/4)*3)*(1/3), $B$9*(1/3)))))))</f>
      </c>
      <c r="K55" s="187" t="str">
        <f>IF(H55="","",IF($H55&gt;1.2, 0, IF($H55&gt;=1.1, $B$8*(2/3), IF($H55&gt;=1, ($B$8 + (($B$9-$B$8)/4)*1)*(2/3), IF($H55&gt;=0.9, ($B$8 + (($B$9-$B$8)/4)*2)*(2/3), IF($H55&gt;=0.8, ($B$8 + (($B$9-$B$8)/4)*3)*(2/3), $B$9*(2/3)))))))</f>
      </c>
      <c r="L55" s="187" t="str">
        <f>IF(H55="","",IF($H55&gt;1.2, 0, IF($H55&gt;=1.1, $B$8, IF($H55&gt;=1, $B$8 + (($B$9-$B$8)/4)*1, IF($H55&gt;=0.9, $B$8 + (($B$9-$B$8)/4)*2, IF($H55&gt;=0.8, $B$8 + (($B$9-$B$8)/4)*3, $B$9))))))</f>
      </c>
      <c r="M55" s="188"/>
      <c r="N55" s="189">
        <f>IF(M55=1, I55, IF(M55=2, J55, IF(M55=3, K55, IF(M55=4, L55, 0))))</f>
      </c>
      <c r="O55" s="184">
        <f>IF($B$7="Porcentajes", E55 * N55, IF($R$1=0, 0, ((E55 * N55) / $R$1) * $C$7))</f>
      </c>
      <c r="P55" s="202"/>
      <c r="Q55" s="203"/>
      <c r="R55" s="184">
        <f>IF($P55="Manual",$E55*(1+$Q55),$E55+$O55)</f>
      </c>
    </row>
    <row r="56" spans="1:18" s="190" customFormat="1" ht="19" customHeight="1">
      <c r="A56" s="191"/>
      <c r="B56" s="192"/>
      <c r="C56" s="193"/>
      <c r="D56" s="193"/>
      <c r="E56" s="197"/>
      <c r="F56" s="185"/>
      <c r="G56" s="185" t="str">
        <f>IFERROR(IF($F56="","",VLOOKUP($F56,'Data Mercado'!$A$7:$I$300,IF($B$6="P90",2,IF($B$6="P75",3,IF($B$6="P50",4,IF($B$6="P25",5,IF($B$6="P10",6))))),0)),"ND")</f>
      </c>
      <c r="H56" s="186" t="str">
        <f>IFERROR(IF(AND($E56&lt;&gt;"",$G56&lt;&gt;""),$E56/$G56,""),"")</f>
      </c>
      <c r="I56" s="187" t="str">
        <f>IF(H56="","",0%)</f>
      </c>
      <c r="J56" s="187" t="str">
        <f>IF(H56="","",IF($H56&gt;1.2, 0, IF($H56&gt;=1.1, $B$8*(1/3), IF($H56&gt;=1, ($B$8 + (($B$9-$B$8)/4)*1)*(1/3), IF($H56&gt;=0.9, ($B$8 + (($B$9-$B$8)/4)*2)*(1/3), IF($H56&gt;=0.8, ($B$8 + (($B$9-$B$8)/4)*3)*(1/3), $B$9*(1/3)))))))</f>
      </c>
      <c r="K56" s="187" t="str">
        <f>IF(H56="","",IF($H56&gt;1.2, 0, IF($H56&gt;=1.1, $B$8*(2/3), IF($H56&gt;=1, ($B$8 + (($B$9-$B$8)/4)*1)*(2/3), IF($H56&gt;=0.9, ($B$8 + (($B$9-$B$8)/4)*2)*(2/3), IF($H56&gt;=0.8, ($B$8 + (($B$9-$B$8)/4)*3)*(2/3), $B$9*(2/3)))))))</f>
      </c>
      <c r="L56" s="187" t="str">
        <f>IF(H56="","",IF($H56&gt;1.2, 0, IF($H56&gt;=1.1, $B$8, IF($H56&gt;=1, $B$8 + (($B$9-$B$8)/4)*1, IF($H56&gt;=0.9, $B$8 + (($B$9-$B$8)/4)*2, IF($H56&gt;=0.8, $B$8 + (($B$9-$B$8)/4)*3, $B$9))))))</f>
      </c>
      <c r="M56" s="188"/>
      <c r="N56" s="189">
        <f>IF(M56=1, I56, IF(M56=2, J56, IF(M56=3, K56, IF(M56=4, L56, 0))))</f>
      </c>
      <c r="O56" s="184">
        <f>IF($B$7="Porcentajes", E56 * N56, IF($R$1=0, 0, ((E56 * N56) / $R$1) * $C$7))</f>
      </c>
      <c r="P56" s="202"/>
      <c r="Q56" s="203"/>
      <c r="R56" s="184">
        <f>IF($P56="Manual",$E56*(1+$Q56),$E56+$O56)</f>
      </c>
    </row>
    <row r="57" spans="1:18" s="190" customFormat="1" ht="19" customHeight="1">
      <c r="A57" s="191"/>
      <c r="B57" s="192"/>
      <c r="C57" s="193"/>
      <c r="D57" s="193"/>
      <c r="E57" s="197"/>
      <c r="F57" s="185"/>
      <c r="G57" s="185" t="str">
        <f>IFERROR(IF($F57="","",VLOOKUP($F57,'Data Mercado'!$A$7:$I$300,IF($B$6="P90",2,IF($B$6="P75",3,IF($B$6="P50",4,IF($B$6="P25",5,IF($B$6="P10",6))))),0)),"ND")</f>
      </c>
      <c r="H57" s="186" t="str">
        <f>IFERROR(IF(AND($E57&lt;&gt;"",$G57&lt;&gt;""),$E57/$G57,""),"")</f>
      </c>
      <c r="I57" s="187" t="str">
        <f>IF(H57="","",0%)</f>
      </c>
      <c r="J57" s="187" t="str">
        <f>IF(H57="","",IF($H57&gt;1.2, 0, IF($H57&gt;=1.1, $B$8*(1/3), IF($H57&gt;=1, ($B$8 + (($B$9-$B$8)/4)*1)*(1/3), IF($H57&gt;=0.9, ($B$8 + (($B$9-$B$8)/4)*2)*(1/3), IF($H57&gt;=0.8, ($B$8 + (($B$9-$B$8)/4)*3)*(1/3), $B$9*(1/3)))))))</f>
      </c>
      <c r="K57" s="187" t="str">
        <f>IF(H57="","",IF($H57&gt;1.2, 0, IF($H57&gt;=1.1, $B$8*(2/3), IF($H57&gt;=1, ($B$8 + (($B$9-$B$8)/4)*1)*(2/3), IF($H57&gt;=0.9, ($B$8 + (($B$9-$B$8)/4)*2)*(2/3), IF($H57&gt;=0.8, ($B$8 + (($B$9-$B$8)/4)*3)*(2/3), $B$9*(2/3)))))))</f>
      </c>
      <c r="L57" s="187" t="str">
        <f>IF(H57="","",IF($H57&gt;1.2, 0, IF($H57&gt;=1.1, $B$8, IF($H57&gt;=1, $B$8 + (($B$9-$B$8)/4)*1, IF($H57&gt;=0.9, $B$8 + (($B$9-$B$8)/4)*2, IF($H57&gt;=0.8, $B$8 + (($B$9-$B$8)/4)*3, $B$9))))))</f>
      </c>
      <c r="M57" s="188"/>
      <c r="N57" s="189">
        <f>IF(M57=1, I57, IF(M57=2, J57, IF(M57=3, K57, IF(M57=4, L57, 0))))</f>
      </c>
      <c r="O57" s="184">
        <f>IF($B$7="Porcentajes", E57 * N57, IF($R$1=0, 0, ((E57 * N57) / $R$1) * $C$7))</f>
      </c>
      <c r="P57" s="202"/>
      <c r="Q57" s="203"/>
      <c r="R57" s="184">
        <f>IF($P57="Manual",$E57*(1+$Q57),$E57+$O57)</f>
      </c>
    </row>
    <row r="58" spans="1:18" s="190" customFormat="1" ht="19" customHeight="1">
      <c r="A58" s="191"/>
      <c r="B58" s="192"/>
      <c r="C58" s="193"/>
      <c r="D58" s="193"/>
      <c r="E58" s="197"/>
      <c r="F58" s="185"/>
      <c r="G58" s="185" t="str">
        <f>IFERROR(IF($F58="","",VLOOKUP($F58,'Data Mercado'!$A$7:$I$300,IF($B$6="P90",2,IF($B$6="P75",3,IF($B$6="P50",4,IF($B$6="P25",5,IF($B$6="P10",6))))),0)),"ND")</f>
      </c>
      <c r="H58" s="186" t="str">
        <f>IFERROR(IF(AND($E58&lt;&gt;"",$G58&lt;&gt;""),$E58/$G58,""),"")</f>
      </c>
      <c r="I58" s="187" t="str">
        <f>IF(H58="","",0%)</f>
      </c>
      <c r="J58" s="187" t="str">
        <f>IF(H58="","",IF($H58&gt;1.2, 0, IF($H58&gt;=1.1, $B$8*(1/3), IF($H58&gt;=1, ($B$8 + (($B$9-$B$8)/4)*1)*(1/3), IF($H58&gt;=0.9, ($B$8 + (($B$9-$B$8)/4)*2)*(1/3), IF($H58&gt;=0.8, ($B$8 + (($B$9-$B$8)/4)*3)*(1/3), $B$9*(1/3)))))))</f>
      </c>
      <c r="K58" s="187" t="str">
        <f>IF(H58="","",IF($H58&gt;1.2, 0, IF($H58&gt;=1.1, $B$8*(2/3), IF($H58&gt;=1, ($B$8 + (($B$9-$B$8)/4)*1)*(2/3), IF($H58&gt;=0.9, ($B$8 + (($B$9-$B$8)/4)*2)*(2/3), IF($H58&gt;=0.8, ($B$8 + (($B$9-$B$8)/4)*3)*(2/3), $B$9*(2/3)))))))</f>
      </c>
      <c r="L58" s="187" t="str">
        <f>IF(H58="","",IF($H58&gt;1.2, 0, IF($H58&gt;=1.1, $B$8, IF($H58&gt;=1, $B$8 + (($B$9-$B$8)/4)*1, IF($H58&gt;=0.9, $B$8 + (($B$9-$B$8)/4)*2, IF($H58&gt;=0.8, $B$8 + (($B$9-$B$8)/4)*3, $B$9))))))</f>
      </c>
      <c r="M58" s="188"/>
      <c r="N58" s="189">
        <f>IF(M58=1, I58, IF(M58=2, J58, IF(M58=3, K58, IF(M58=4, L58, 0))))</f>
      </c>
      <c r="O58" s="184">
        <f>IF($B$7="Porcentajes", E58 * N58, IF($R$1=0, 0, ((E58 * N58) / $R$1) * $C$7))</f>
      </c>
      <c r="P58" s="202"/>
      <c r="Q58" s="203"/>
      <c r="R58" s="184">
        <f>IF($P58="Manual",$E58*(1+$Q58),$E58+$O58)</f>
      </c>
    </row>
    <row r="59" spans="1:18" s="190" customFormat="1" ht="19" customHeight="1">
      <c r="A59" s="191"/>
      <c r="B59" s="192"/>
      <c r="C59" s="193"/>
      <c r="D59" s="193"/>
      <c r="E59" s="197"/>
      <c r="F59" s="185"/>
      <c r="G59" s="185" t="str">
        <f>IFERROR(IF($F59="","",VLOOKUP($F59,'Data Mercado'!$A$7:$I$300,IF($B$6="P90",2,IF($B$6="P75",3,IF($B$6="P50",4,IF($B$6="P25",5,IF($B$6="P10",6))))),0)),"ND")</f>
      </c>
      <c r="H59" s="186" t="str">
        <f>IFERROR(IF(AND($E59&lt;&gt;"",$G59&lt;&gt;""),$E59/$G59,""),"")</f>
      </c>
      <c r="I59" s="187" t="str">
        <f>IF(H59="","",0%)</f>
      </c>
      <c r="J59" s="187" t="str">
        <f>IF(H59="","",IF($H59&gt;1.2, 0, IF($H59&gt;=1.1, $B$8*(1/3), IF($H59&gt;=1, ($B$8 + (($B$9-$B$8)/4)*1)*(1/3), IF($H59&gt;=0.9, ($B$8 + (($B$9-$B$8)/4)*2)*(1/3), IF($H59&gt;=0.8, ($B$8 + (($B$9-$B$8)/4)*3)*(1/3), $B$9*(1/3)))))))</f>
      </c>
      <c r="K59" s="187" t="str">
        <f>IF(H59="","",IF($H59&gt;1.2, 0, IF($H59&gt;=1.1, $B$8*(2/3), IF($H59&gt;=1, ($B$8 + (($B$9-$B$8)/4)*1)*(2/3), IF($H59&gt;=0.9, ($B$8 + (($B$9-$B$8)/4)*2)*(2/3), IF($H59&gt;=0.8, ($B$8 + (($B$9-$B$8)/4)*3)*(2/3), $B$9*(2/3)))))))</f>
      </c>
      <c r="L59" s="187" t="str">
        <f>IF(H59="","",IF($H59&gt;1.2, 0, IF($H59&gt;=1.1, $B$8, IF($H59&gt;=1, $B$8 + (($B$9-$B$8)/4)*1, IF($H59&gt;=0.9, $B$8 + (($B$9-$B$8)/4)*2, IF($H59&gt;=0.8, $B$8 + (($B$9-$B$8)/4)*3, $B$9))))))</f>
      </c>
      <c r="M59" s="188"/>
      <c r="N59" s="189">
        <f>IF(M59=1, I59, IF(M59=2, J59, IF(M59=3, K59, IF(M59=4, L59, 0))))</f>
      </c>
      <c r="O59" s="184">
        <f>IF($B$7="Porcentajes", E59 * N59, IF($R$1=0, 0, ((E59 * N59) / $R$1) * $C$7))</f>
      </c>
      <c r="P59" s="202"/>
      <c r="Q59" s="203"/>
      <c r="R59" s="184">
        <f>IF($P59="Manual",$E59*(1+$Q59),$E59+$O59)</f>
      </c>
    </row>
    <row r="60" spans="1:18" s="190" customFormat="1" ht="19" customHeight="1">
      <c r="A60" s="191"/>
      <c r="B60" s="192"/>
      <c r="C60" s="193"/>
      <c r="D60" s="193"/>
      <c r="E60" s="197"/>
      <c r="F60" s="185"/>
      <c r="G60" s="185" t="str">
        <f>IFERROR(IF($F60="","",VLOOKUP($F60,'Data Mercado'!$A$7:$I$300,IF($B$6="P90",2,IF($B$6="P75",3,IF($B$6="P50",4,IF($B$6="P25",5,IF($B$6="P10",6))))),0)),"ND")</f>
      </c>
      <c r="H60" s="186" t="str">
        <f>IFERROR(IF(AND($E60&lt;&gt;"",$G60&lt;&gt;""),$E60/$G60,""),"")</f>
      </c>
      <c r="I60" s="187" t="str">
        <f>IF(H60="","",0%)</f>
      </c>
      <c r="J60" s="187" t="str">
        <f>IF(H60="","",IF($H60&gt;1.2, 0, IF($H60&gt;=1.1, $B$8*(1/3), IF($H60&gt;=1, ($B$8 + (($B$9-$B$8)/4)*1)*(1/3), IF($H60&gt;=0.9, ($B$8 + (($B$9-$B$8)/4)*2)*(1/3), IF($H60&gt;=0.8, ($B$8 + (($B$9-$B$8)/4)*3)*(1/3), $B$9*(1/3)))))))</f>
      </c>
      <c r="K60" s="187" t="str">
        <f>IF(H60="","",IF($H60&gt;1.2, 0, IF($H60&gt;=1.1, $B$8*(2/3), IF($H60&gt;=1, ($B$8 + (($B$9-$B$8)/4)*1)*(2/3), IF($H60&gt;=0.9, ($B$8 + (($B$9-$B$8)/4)*2)*(2/3), IF($H60&gt;=0.8, ($B$8 + (($B$9-$B$8)/4)*3)*(2/3), $B$9*(2/3)))))))</f>
      </c>
      <c r="L60" s="187" t="str">
        <f>IF(H60="","",IF($H60&gt;1.2, 0, IF($H60&gt;=1.1, $B$8, IF($H60&gt;=1, $B$8 + (($B$9-$B$8)/4)*1, IF($H60&gt;=0.9, $B$8 + (($B$9-$B$8)/4)*2, IF($H60&gt;=0.8, $B$8 + (($B$9-$B$8)/4)*3, $B$9))))))</f>
      </c>
      <c r="M60" s="188"/>
      <c r="N60" s="189">
        <f>IF(M60=1, I60, IF(M60=2, J60, IF(M60=3, K60, IF(M60=4, L60, 0))))</f>
      </c>
      <c r="O60" s="184">
        <f>IF($B$7="Porcentajes", E60 * N60, IF($R$1=0, 0, ((E60 * N60) / $R$1) * $C$7))</f>
      </c>
      <c r="P60" s="202"/>
      <c r="Q60" s="203"/>
      <c r="R60" s="184">
        <f>IF($P60="Manual",$E60*(1+$Q60),$E60+$O60)</f>
      </c>
    </row>
    <row r="61" spans="1:18" s="190" customFormat="1" ht="19" customHeight="1">
      <c r="A61" s="191"/>
      <c r="B61" s="192"/>
      <c r="C61" s="193"/>
      <c r="D61" s="193"/>
      <c r="E61" s="197"/>
      <c r="F61" s="185"/>
      <c r="G61" s="185" t="str">
        <f>IFERROR(IF($F61="","",VLOOKUP($F61,'Data Mercado'!$A$7:$I$300,IF($B$6="P90",2,IF($B$6="P75",3,IF($B$6="P50",4,IF($B$6="P25",5,IF($B$6="P10",6))))),0)),"ND")</f>
      </c>
      <c r="H61" s="186" t="str">
        <f>IFERROR(IF(AND($E61&lt;&gt;"",$G61&lt;&gt;""),$E61/$G61,""),"")</f>
      </c>
      <c r="I61" s="187" t="str">
        <f>IF(H61="","",0%)</f>
      </c>
      <c r="J61" s="187" t="str">
        <f>IF(H61="","",IF($H61&gt;1.2, 0, IF($H61&gt;=1.1, $B$8*(1/3), IF($H61&gt;=1, ($B$8 + (($B$9-$B$8)/4)*1)*(1/3), IF($H61&gt;=0.9, ($B$8 + (($B$9-$B$8)/4)*2)*(1/3), IF($H61&gt;=0.8, ($B$8 + (($B$9-$B$8)/4)*3)*(1/3), $B$9*(1/3)))))))</f>
      </c>
      <c r="K61" s="187" t="str">
        <f>IF(H61="","",IF($H61&gt;1.2, 0, IF($H61&gt;=1.1, $B$8*(2/3), IF($H61&gt;=1, ($B$8 + (($B$9-$B$8)/4)*1)*(2/3), IF($H61&gt;=0.9, ($B$8 + (($B$9-$B$8)/4)*2)*(2/3), IF($H61&gt;=0.8, ($B$8 + (($B$9-$B$8)/4)*3)*(2/3), $B$9*(2/3)))))))</f>
      </c>
      <c r="L61" s="187" t="str">
        <f>IF(H61="","",IF($H61&gt;1.2, 0, IF($H61&gt;=1.1, $B$8, IF($H61&gt;=1, $B$8 + (($B$9-$B$8)/4)*1, IF($H61&gt;=0.9, $B$8 + (($B$9-$B$8)/4)*2, IF($H61&gt;=0.8, $B$8 + (($B$9-$B$8)/4)*3, $B$9))))))</f>
      </c>
      <c r="M61" s="188"/>
      <c r="N61" s="189">
        <f>IF(M61=1, I61, IF(M61=2, J61, IF(M61=3, K61, IF(M61=4, L61, 0))))</f>
      </c>
      <c r="O61" s="184">
        <f>IF($B$7="Porcentajes", E61 * N61, IF($R$1=0, 0, ((E61 * N61) / $R$1) * $C$7))</f>
      </c>
      <c r="P61" s="202"/>
      <c r="Q61" s="203"/>
      <c r="R61" s="184">
        <f>IF($P61="Manual",$E61*(1+$Q61),$E61+$O61)</f>
      </c>
    </row>
    <row r="62" spans="1:18" s="190" customFormat="1" ht="19" customHeight="1">
      <c r="A62" s="191"/>
      <c r="B62" s="192"/>
      <c r="C62" s="193"/>
      <c r="D62" s="193"/>
      <c r="E62" s="197"/>
      <c r="F62" s="185"/>
      <c r="G62" s="185" t="str">
        <f>IFERROR(IF($F62="","",VLOOKUP($F62,'Data Mercado'!$A$7:$I$300,IF($B$6="P90",2,IF($B$6="P75",3,IF($B$6="P50",4,IF($B$6="P25",5,IF($B$6="P10",6))))),0)),"ND")</f>
      </c>
      <c r="H62" s="186" t="str">
        <f>IFERROR(IF(AND($E62&lt;&gt;"",$G62&lt;&gt;""),$E62/$G62,""),"")</f>
      </c>
      <c r="I62" s="187" t="str">
        <f>IF(H62="","",0%)</f>
      </c>
      <c r="J62" s="187" t="str">
        <f>IF(H62="","",IF($H62&gt;1.2, 0, IF($H62&gt;=1.1, $B$8*(1/3), IF($H62&gt;=1, ($B$8 + (($B$9-$B$8)/4)*1)*(1/3), IF($H62&gt;=0.9, ($B$8 + (($B$9-$B$8)/4)*2)*(1/3), IF($H62&gt;=0.8, ($B$8 + (($B$9-$B$8)/4)*3)*(1/3), $B$9*(1/3)))))))</f>
      </c>
      <c r="K62" s="187" t="str">
        <f>IF(H62="","",IF($H62&gt;1.2, 0, IF($H62&gt;=1.1, $B$8*(2/3), IF($H62&gt;=1, ($B$8 + (($B$9-$B$8)/4)*1)*(2/3), IF($H62&gt;=0.9, ($B$8 + (($B$9-$B$8)/4)*2)*(2/3), IF($H62&gt;=0.8, ($B$8 + (($B$9-$B$8)/4)*3)*(2/3), $B$9*(2/3)))))))</f>
      </c>
      <c r="L62" s="187" t="str">
        <f>IF(H62="","",IF($H62&gt;1.2, 0, IF($H62&gt;=1.1, $B$8, IF($H62&gt;=1, $B$8 + (($B$9-$B$8)/4)*1, IF($H62&gt;=0.9, $B$8 + (($B$9-$B$8)/4)*2, IF($H62&gt;=0.8, $B$8 + (($B$9-$B$8)/4)*3, $B$9))))))</f>
      </c>
      <c r="M62" s="188"/>
      <c r="N62" s="189">
        <f>IF(M62=1, I62, IF(M62=2, J62, IF(M62=3, K62, IF(M62=4, L62, 0))))</f>
      </c>
      <c r="O62" s="184">
        <f>IF($B$7="Porcentajes", E62 * N62, IF($R$1=0, 0, ((E62 * N62) / $R$1) * $C$7))</f>
      </c>
      <c r="P62" s="202"/>
      <c r="Q62" s="203"/>
      <c r="R62" s="184">
        <f>IF($P62="Manual",$E62*(1+$Q62),$E62+$O62)</f>
      </c>
    </row>
    <row r="63" spans="1:18" s="190" customFormat="1" ht="19" customHeight="1">
      <c r="A63" s="191"/>
      <c r="B63" s="192"/>
      <c r="C63" s="193"/>
      <c r="D63" s="193"/>
      <c r="E63" s="197"/>
      <c r="F63" s="185"/>
      <c r="G63" s="185" t="str">
        <f>IFERROR(IF($F63="","",VLOOKUP($F63,'Data Mercado'!$A$7:$I$300,IF($B$6="P90",2,IF($B$6="P75",3,IF($B$6="P50",4,IF($B$6="P25",5,IF($B$6="P10",6))))),0)),"ND")</f>
      </c>
      <c r="H63" s="186" t="str">
        <f>IFERROR(IF(AND($E63&lt;&gt;"",$G63&lt;&gt;""),$E63/$G63,""),"")</f>
      </c>
      <c r="I63" s="187" t="str">
        <f>IF(H63="","",0%)</f>
      </c>
      <c r="J63" s="187" t="str">
        <f>IF(H63="","",IF($H63&gt;1.2, 0, IF($H63&gt;=1.1, $B$8*(1/3), IF($H63&gt;=1, ($B$8 + (($B$9-$B$8)/4)*1)*(1/3), IF($H63&gt;=0.9, ($B$8 + (($B$9-$B$8)/4)*2)*(1/3), IF($H63&gt;=0.8, ($B$8 + (($B$9-$B$8)/4)*3)*(1/3), $B$9*(1/3)))))))</f>
      </c>
      <c r="K63" s="187" t="str">
        <f>IF(H63="","",IF($H63&gt;1.2, 0, IF($H63&gt;=1.1, $B$8*(2/3), IF($H63&gt;=1, ($B$8 + (($B$9-$B$8)/4)*1)*(2/3), IF($H63&gt;=0.9, ($B$8 + (($B$9-$B$8)/4)*2)*(2/3), IF($H63&gt;=0.8, ($B$8 + (($B$9-$B$8)/4)*3)*(2/3), $B$9*(2/3)))))))</f>
      </c>
      <c r="L63" s="187" t="str">
        <f>IF(H63="","",IF($H63&gt;1.2, 0, IF($H63&gt;=1.1, $B$8, IF($H63&gt;=1, $B$8 + (($B$9-$B$8)/4)*1, IF($H63&gt;=0.9, $B$8 + (($B$9-$B$8)/4)*2, IF($H63&gt;=0.8, $B$8 + (($B$9-$B$8)/4)*3, $B$9))))))</f>
      </c>
      <c r="M63" s="188"/>
      <c r="N63" s="189">
        <f>IF(M63=1, I63, IF(M63=2, J63, IF(M63=3, K63, IF(M63=4, L63, 0))))</f>
      </c>
      <c r="O63" s="184">
        <f>IF($B$7="Porcentajes", E63 * N63, IF($R$1=0, 0, ((E63 * N63) / $R$1) * $C$7))</f>
      </c>
      <c r="P63" s="202"/>
      <c r="Q63" s="203"/>
      <c r="R63" s="184">
        <f>IF($P63="Manual",$E63*(1+$Q63),$E63+$O63)</f>
      </c>
    </row>
    <row r="64" spans="1:18" s="190" customFormat="1" ht="19" customHeight="1">
      <c r="A64" s="191"/>
      <c r="B64" s="192"/>
      <c r="C64" s="193"/>
      <c r="D64" s="193"/>
      <c r="E64" s="197"/>
      <c r="F64" s="185"/>
      <c r="G64" s="185" t="str">
        <f>IFERROR(IF($F64="","",VLOOKUP($F64,'Data Mercado'!$A$7:$I$300,IF($B$6="P90",2,IF($B$6="P75",3,IF($B$6="P50",4,IF($B$6="P25",5,IF($B$6="P10",6))))),0)),"ND")</f>
      </c>
      <c r="H64" s="186" t="str">
        <f>IFERROR(IF(AND($E64&lt;&gt;"",$G64&lt;&gt;""),$E64/$G64,""),"")</f>
      </c>
      <c r="I64" s="187" t="str">
        <f>IF(H64="","",0%)</f>
      </c>
      <c r="J64" s="187" t="str">
        <f>IF(H64="","",IF($H64&gt;1.2, 0, IF($H64&gt;=1.1, $B$8*(1/3), IF($H64&gt;=1, ($B$8 + (($B$9-$B$8)/4)*1)*(1/3), IF($H64&gt;=0.9, ($B$8 + (($B$9-$B$8)/4)*2)*(1/3), IF($H64&gt;=0.8, ($B$8 + (($B$9-$B$8)/4)*3)*(1/3), $B$9*(1/3)))))))</f>
      </c>
      <c r="K64" s="187" t="str">
        <f>IF(H64="","",IF($H64&gt;1.2, 0, IF($H64&gt;=1.1, $B$8*(2/3), IF($H64&gt;=1, ($B$8 + (($B$9-$B$8)/4)*1)*(2/3), IF($H64&gt;=0.9, ($B$8 + (($B$9-$B$8)/4)*2)*(2/3), IF($H64&gt;=0.8, ($B$8 + (($B$9-$B$8)/4)*3)*(2/3), $B$9*(2/3)))))))</f>
      </c>
      <c r="L64" s="187" t="str">
        <f>IF(H64="","",IF($H64&gt;1.2, 0, IF($H64&gt;=1.1, $B$8, IF($H64&gt;=1, $B$8 + (($B$9-$B$8)/4)*1, IF($H64&gt;=0.9, $B$8 + (($B$9-$B$8)/4)*2, IF($H64&gt;=0.8, $B$8 + (($B$9-$B$8)/4)*3, $B$9))))))</f>
      </c>
      <c r="M64" s="188"/>
      <c r="N64" s="189">
        <f>IF(M64=1, I64, IF(M64=2, J64, IF(M64=3, K64, IF(M64=4, L64, 0))))</f>
      </c>
      <c r="O64" s="184">
        <f>IF($B$7="Porcentajes", E64 * N64, IF($R$1=0, 0, ((E64 * N64) / $R$1) * $C$7))</f>
      </c>
      <c r="P64" s="202"/>
      <c r="Q64" s="203"/>
      <c r="R64" s="184">
        <f>IF($P64="Manual",$E64*(1+$Q64),$E64+$O64)</f>
      </c>
    </row>
    <row r="65" spans="1:18" s="190" customFormat="1" ht="19" customHeight="1">
      <c r="A65" s="191"/>
      <c r="B65" s="192"/>
      <c r="C65" s="193"/>
      <c r="D65" s="193"/>
      <c r="E65" s="197"/>
      <c r="F65" s="185"/>
      <c r="G65" s="185" t="str">
        <f>IFERROR(IF($F65="","",VLOOKUP($F65,'Data Mercado'!$A$7:$I$300,IF($B$6="P90",2,IF($B$6="P75",3,IF($B$6="P50",4,IF($B$6="P25",5,IF($B$6="P10",6))))),0)),"ND")</f>
      </c>
      <c r="H65" s="186" t="str">
        <f>IFERROR(IF(AND($E65&lt;&gt;"",$G65&lt;&gt;""),$E65/$G65,""),"")</f>
      </c>
      <c r="I65" s="187" t="str">
        <f>IF(H65="","",0%)</f>
      </c>
      <c r="J65" s="187" t="str">
        <f>IF(H65="","",IF($H65&gt;1.2, 0, IF($H65&gt;=1.1, $B$8*(1/3), IF($H65&gt;=1, ($B$8 + (($B$9-$B$8)/4)*1)*(1/3), IF($H65&gt;=0.9, ($B$8 + (($B$9-$B$8)/4)*2)*(1/3), IF($H65&gt;=0.8, ($B$8 + (($B$9-$B$8)/4)*3)*(1/3), $B$9*(1/3)))))))</f>
      </c>
      <c r="K65" s="187" t="str">
        <f>IF(H65="","",IF($H65&gt;1.2, 0, IF($H65&gt;=1.1, $B$8*(2/3), IF($H65&gt;=1, ($B$8 + (($B$9-$B$8)/4)*1)*(2/3), IF($H65&gt;=0.9, ($B$8 + (($B$9-$B$8)/4)*2)*(2/3), IF($H65&gt;=0.8, ($B$8 + (($B$9-$B$8)/4)*3)*(2/3), $B$9*(2/3)))))))</f>
      </c>
      <c r="L65" s="187" t="str">
        <f>IF(H65="","",IF($H65&gt;1.2, 0, IF($H65&gt;=1.1, $B$8, IF($H65&gt;=1, $B$8 + (($B$9-$B$8)/4)*1, IF($H65&gt;=0.9, $B$8 + (($B$9-$B$8)/4)*2, IF($H65&gt;=0.8, $B$8 + (($B$9-$B$8)/4)*3, $B$9))))))</f>
      </c>
      <c r="M65" s="188"/>
      <c r="N65" s="189">
        <f>IF(M65=1, I65, IF(M65=2, J65, IF(M65=3, K65, IF(M65=4, L65, 0))))</f>
      </c>
      <c r="O65" s="184">
        <f>IF($B$7="Porcentajes", E65 * N65, IF($R$1=0, 0, ((E65 * N65) / $R$1) * $C$7))</f>
      </c>
      <c r="P65" s="202"/>
      <c r="Q65" s="203"/>
      <c r="R65" s="184">
        <f>IF($P65="Manual",$E65*(1+$Q65),$E65+$O65)</f>
      </c>
    </row>
    <row r="66" spans="1:18" s="190" customFormat="1" ht="19" customHeight="1">
      <c r="A66" s="191"/>
      <c r="B66" s="192"/>
      <c r="C66" s="193"/>
      <c r="D66" s="193"/>
      <c r="E66" s="197"/>
      <c r="F66" s="185"/>
      <c r="G66" s="185" t="str">
        <f>IFERROR(IF($F66="","",VLOOKUP($F66,'Data Mercado'!$A$7:$I$300,IF($B$6="P90",2,IF($B$6="P75",3,IF($B$6="P50",4,IF($B$6="P25",5,IF($B$6="P10",6))))),0)),"ND")</f>
      </c>
      <c r="H66" s="186" t="str">
        <f>IFERROR(IF(AND($E66&lt;&gt;"",$G66&lt;&gt;""),$E66/$G66,""),"")</f>
      </c>
      <c r="I66" s="187" t="str">
        <f>IF(H66="","",0%)</f>
      </c>
      <c r="J66" s="187" t="str">
        <f>IF(H66="","",IF($H66&gt;1.2, 0, IF($H66&gt;=1.1, $B$8*(1/3), IF($H66&gt;=1, ($B$8 + (($B$9-$B$8)/4)*1)*(1/3), IF($H66&gt;=0.9, ($B$8 + (($B$9-$B$8)/4)*2)*(1/3), IF($H66&gt;=0.8, ($B$8 + (($B$9-$B$8)/4)*3)*(1/3), $B$9*(1/3)))))))</f>
      </c>
      <c r="K66" s="187" t="str">
        <f>IF(H66="","",IF($H66&gt;1.2, 0, IF($H66&gt;=1.1, $B$8*(2/3), IF($H66&gt;=1, ($B$8 + (($B$9-$B$8)/4)*1)*(2/3), IF($H66&gt;=0.9, ($B$8 + (($B$9-$B$8)/4)*2)*(2/3), IF($H66&gt;=0.8, ($B$8 + (($B$9-$B$8)/4)*3)*(2/3), $B$9*(2/3)))))))</f>
      </c>
      <c r="L66" s="187" t="str">
        <f>IF(H66="","",IF($H66&gt;1.2, 0, IF($H66&gt;=1.1, $B$8, IF($H66&gt;=1, $B$8 + (($B$9-$B$8)/4)*1, IF($H66&gt;=0.9, $B$8 + (($B$9-$B$8)/4)*2, IF($H66&gt;=0.8, $B$8 + (($B$9-$B$8)/4)*3, $B$9))))))</f>
      </c>
      <c r="M66" s="188"/>
      <c r="N66" s="189">
        <f>IF(M66=1, I66, IF(M66=2, J66, IF(M66=3, K66, IF(M66=4, L66, 0))))</f>
      </c>
      <c r="O66" s="184">
        <f>IF($B$7="Porcentajes", E66 * N66, IF($R$1=0, 0, ((E66 * N66) / $R$1) * $C$7))</f>
      </c>
      <c r="P66" s="202"/>
      <c r="Q66" s="203"/>
      <c r="R66" s="184">
        <f>IF($P66="Manual",$E66*(1+$Q66),$E66+$O66)</f>
      </c>
    </row>
    <row r="67" spans="1:18" s="190" customFormat="1" ht="19" customHeight="1">
      <c r="A67" s="191"/>
      <c r="B67" s="192"/>
      <c r="C67" s="193"/>
      <c r="D67" s="193"/>
      <c r="E67" s="197"/>
      <c r="F67" s="185"/>
      <c r="G67" s="185" t="str">
        <f>IFERROR(IF($F67="","",VLOOKUP($F67,'Data Mercado'!$A$7:$I$300,IF($B$6="P90",2,IF($B$6="P75",3,IF($B$6="P50",4,IF($B$6="P25",5,IF($B$6="P10",6))))),0)),"ND")</f>
      </c>
      <c r="H67" s="186" t="str">
        <f>IFERROR(IF(AND($E67&lt;&gt;"",$G67&lt;&gt;""),$E67/$G67,""),"")</f>
      </c>
      <c r="I67" s="187" t="str">
        <f>IF(H67="","",0%)</f>
      </c>
      <c r="J67" s="187" t="str">
        <f>IF(H67="","",IF($H67&gt;1.2, 0, IF($H67&gt;=1.1, $B$8*(1/3), IF($H67&gt;=1, ($B$8 + (($B$9-$B$8)/4)*1)*(1/3), IF($H67&gt;=0.9, ($B$8 + (($B$9-$B$8)/4)*2)*(1/3), IF($H67&gt;=0.8, ($B$8 + (($B$9-$B$8)/4)*3)*(1/3), $B$9*(1/3)))))))</f>
      </c>
      <c r="K67" s="187" t="str">
        <f>IF(H67="","",IF($H67&gt;1.2, 0, IF($H67&gt;=1.1, $B$8*(2/3), IF($H67&gt;=1, ($B$8 + (($B$9-$B$8)/4)*1)*(2/3), IF($H67&gt;=0.9, ($B$8 + (($B$9-$B$8)/4)*2)*(2/3), IF($H67&gt;=0.8, ($B$8 + (($B$9-$B$8)/4)*3)*(2/3), $B$9*(2/3)))))))</f>
      </c>
      <c r="L67" s="187" t="str">
        <f>IF(H67="","",IF($H67&gt;1.2, 0, IF($H67&gt;=1.1, $B$8, IF($H67&gt;=1, $B$8 + (($B$9-$B$8)/4)*1, IF($H67&gt;=0.9, $B$8 + (($B$9-$B$8)/4)*2, IF($H67&gt;=0.8, $B$8 + (($B$9-$B$8)/4)*3, $B$9))))))</f>
      </c>
      <c r="M67" s="188"/>
      <c r="N67" s="189">
        <f>IF(M67=1, I67, IF(M67=2, J67, IF(M67=3, K67, IF(M67=4, L67, 0))))</f>
      </c>
      <c r="O67" s="184">
        <f>IF($B$7="Porcentajes", E67 * N67, IF($R$1=0, 0, ((E67 * N67) / $R$1) * $C$7))</f>
      </c>
      <c r="P67" s="202"/>
      <c r="Q67" s="203"/>
      <c r="R67" s="184">
        <f>IF($P67="Manual",$E67*(1+$Q67),$E67+$O67)</f>
      </c>
    </row>
    <row r="68" spans="1:18" s="190" customFormat="1" ht="19" customHeight="1">
      <c r="A68" s="191"/>
      <c r="B68" s="192"/>
      <c r="C68" s="193"/>
      <c r="D68" s="193"/>
      <c r="E68" s="197"/>
      <c r="F68" s="185"/>
      <c r="G68" s="185" t="str">
        <f>IFERROR(IF($F68="","",VLOOKUP($F68,'Data Mercado'!$A$7:$I$300,IF($B$6="P90",2,IF($B$6="P75",3,IF($B$6="P50",4,IF($B$6="P25",5,IF($B$6="P10",6))))),0)),"ND")</f>
      </c>
      <c r="H68" s="186" t="str">
        <f>IFERROR(IF(AND($E68&lt;&gt;"",$G68&lt;&gt;""),$E68/$G68,""),"")</f>
      </c>
      <c r="I68" s="187" t="str">
        <f>IF(H68="","",0%)</f>
      </c>
      <c r="J68" s="187" t="str">
        <f>IF(H68="","",IF($H68&gt;1.2, 0, IF($H68&gt;=1.1, $B$8*(1/3), IF($H68&gt;=1, ($B$8 + (($B$9-$B$8)/4)*1)*(1/3), IF($H68&gt;=0.9, ($B$8 + (($B$9-$B$8)/4)*2)*(1/3), IF($H68&gt;=0.8, ($B$8 + (($B$9-$B$8)/4)*3)*(1/3), $B$9*(1/3)))))))</f>
      </c>
      <c r="K68" s="187" t="str">
        <f>IF(H68="","",IF($H68&gt;1.2, 0, IF($H68&gt;=1.1, $B$8*(2/3), IF($H68&gt;=1, ($B$8 + (($B$9-$B$8)/4)*1)*(2/3), IF($H68&gt;=0.9, ($B$8 + (($B$9-$B$8)/4)*2)*(2/3), IF($H68&gt;=0.8, ($B$8 + (($B$9-$B$8)/4)*3)*(2/3), $B$9*(2/3)))))))</f>
      </c>
      <c r="L68" s="187" t="str">
        <f>IF(H68="","",IF($H68&gt;1.2, 0, IF($H68&gt;=1.1, $B$8, IF($H68&gt;=1, $B$8 + (($B$9-$B$8)/4)*1, IF($H68&gt;=0.9, $B$8 + (($B$9-$B$8)/4)*2, IF($H68&gt;=0.8, $B$8 + (($B$9-$B$8)/4)*3, $B$9))))))</f>
      </c>
      <c r="M68" s="188"/>
      <c r="N68" s="189">
        <f>IF(M68=1, I68, IF(M68=2, J68, IF(M68=3, K68, IF(M68=4, L68, 0))))</f>
      </c>
      <c r="O68" s="184">
        <f>IF($B$7="Porcentajes", E68 * N68, IF($R$1=0, 0, ((E68 * N68) / $R$1) * $C$7))</f>
      </c>
      <c r="P68" s="202"/>
      <c r="Q68" s="203"/>
      <c r="R68" s="184">
        <f>IF($P68="Manual",$E68*(1+$Q68),$E68+$O68)</f>
      </c>
    </row>
    <row r="69" spans="1:18" s="190" customFormat="1" ht="19" customHeight="1">
      <c r="A69" s="191"/>
      <c r="B69" s="192"/>
      <c r="C69" s="193"/>
      <c r="D69" s="193"/>
      <c r="E69" s="197"/>
      <c r="F69" s="185"/>
      <c r="G69" s="185" t="str">
        <f>IFERROR(IF($F69="","",VLOOKUP($F69,'Data Mercado'!$A$7:$I$300,IF($B$6="P90",2,IF($B$6="P75",3,IF($B$6="P50",4,IF($B$6="P25",5,IF($B$6="P10",6))))),0)),"ND")</f>
      </c>
      <c r="H69" s="186" t="str">
        <f>IFERROR(IF(AND($E69&lt;&gt;"",$G69&lt;&gt;""),$E69/$G69,""),"")</f>
      </c>
      <c r="I69" s="187" t="str">
        <f>IF(H69="","",0%)</f>
      </c>
      <c r="J69" s="187" t="str">
        <f>IF(H69="","",IF($H69&gt;1.2, 0, IF($H69&gt;=1.1, $B$8*(1/3), IF($H69&gt;=1, ($B$8 + (($B$9-$B$8)/4)*1)*(1/3), IF($H69&gt;=0.9, ($B$8 + (($B$9-$B$8)/4)*2)*(1/3), IF($H69&gt;=0.8, ($B$8 + (($B$9-$B$8)/4)*3)*(1/3), $B$9*(1/3)))))))</f>
      </c>
      <c r="K69" s="187" t="str">
        <f>IF(H69="","",IF($H69&gt;1.2, 0, IF($H69&gt;=1.1, $B$8*(2/3), IF($H69&gt;=1, ($B$8 + (($B$9-$B$8)/4)*1)*(2/3), IF($H69&gt;=0.9, ($B$8 + (($B$9-$B$8)/4)*2)*(2/3), IF($H69&gt;=0.8, ($B$8 + (($B$9-$B$8)/4)*3)*(2/3), $B$9*(2/3)))))))</f>
      </c>
      <c r="L69" s="187" t="str">
        <f>IF(H69="","",IF($H69&gt;1.2, 0, IF($H69&gt;=1.1, $B$8, IF($H69&gt;=1, $B$8 + (($B$9-$B$8)/4)*1, IF($H69&gt;=0.9, $B$8 + (($B$9-$B$8)/4)*2, IF($H69&gt;=0.8, $B$8 + (($B$9-$B$8)/4)*3, $B$9))))))</f>
      </c>
      <c r="M69" s="188"/>
      <c r="N69" s="189">
        <f>IF(M69=1, I69, IF(M69=2, J69, IF(M69=3, K69, IF(M69=4, L69, 0))))</f>
      </c>
      <c r="O69" s="184">
        <f>IF($B$7="Porcentajes", E69 * N69, IF($R$1=0, 0, ((E69 * N69) / $R$1) * $C$7))</f>
      </c>
      <c r="P69" s="202"/>
      <c r="Q69" s="203"/>
      <c r="R69" s="184">
        <f>IF($P69="Manual",$E69*(1+$Q69),$E69+$O69)</f>
      </c>
    </row>
    <row r="70" spans="1:18" s="190" customFormat="1" ht="19" customHeight="1">
      <c r="A70" s="191"/>
      <c r="B70" s="192"/>
      <c r="C70" s="193"/>
      <c r="D70" s="193"/>
      <c r="E70" s="197"/>
      <c r="F70" s="185"/>
      <c r="G70" s="185" t="str">
        <f>IFERROR(IF($F70="","",VLOOKUP($F70,'Data Mercado'!$A$7:$I$300,IF($B$6="P90",2,IF($B$6="P75",3,IF($B$6="P50",4,IF($B$6="P25",5,IF($B$6="P10",6))))),0)),"ND")</f>
      </c>
      <c r="H70" s="186" t="str">
        <f>IFERROR(IF(AND($E70&lt;&gt;"",$G70&lt;&gt;""),$E70/$G70,""),"")</f>
      </c>
      <c r="I70" s="187" t="str">
        <f>IF(H70="","",0%)</f>
      </c>
      <c r="J70" s="187" t="str">
        <f>IF(H70="","",IF($H70&gt;1.2, 0, IF($H70&gt;=1.1, $B$8*(1/3), IF($H70&gt;=1, ($B$8 + (($B$9-$B$8)/4)*1)*(1/3), IF($H70&gt;=0.9, ($B$8 + (($B$9-$B$8)/4)*2)*(1/3), IF($H70&gt;=0.8, ($B$8 + (($B$9-$B$8)/4)*3)*(1/3), $B$9*(1/3)))))))</f>
      </c>
      <c r="K70" s="187" t="str">
        <f>IF(H70="","",IF($H70&gt;1.2, 0, IF($H70&gt;=1.1, $B$8*(2/3), IF($H70&gt;=1, ($B$8 + (($B$9-$B$8)/4)*1)*(2/3), IF($H70&gt;=0.9, ($B$8 + (($B$9-$B$8)/4)*2)*(2/3), IF($H70&gt;=0.8, ($B$8 + (($B$9-$B$8)/4)*3)*(2/3), $B$9*(2/3)))))))</f>
      </c>
      <c r="L70" s="187" t="str">
        <f>IF(H70="","",IF($H70&gt;1.2, 0, IF($H70&gt;=1.1, $B$8, IF($H70&gt;=1, $B$8 + (($B$9-$B$8)/4)*1, IF($H70&gt;=0.9, $B$8 + (($B$9-$B$8)/4)*2, IF($H70&gt;=0.8, $B$8 + (($B$9-$B$8)/4)*3, $B$9))))))</f>
      </c>
      <c r="M70" s="188"/>
      <c r="N70" s="189">
        <f>IF(M70=1, I70, IF(M70=2, J70, IF(M70=3, K70, IF(M70=4, L70, 0))))</f>
      </c>
      <c r="O70" s="184">
        <f>IF($B$7="Porcentajes", E70 * N70, IF($R$1=0, 0, ((E70 * N70) / $R$1) * $C$7))</f>
      </c>
      <c r="P70" s="202"/>
      <c r="Q70" s="203"/>
      <c r="R70" s="184">
        <f>IF($P70="Manual",$E70*(1+$Q70),$E70+$O70)</f>
      </c>
    </row>
    <row r="71" spans="1:18" s="190" customFormat="1" ht="19" customHeight="1">
      <c r="A71" s="191"/>
      <c r="B71" s="192"/>
      <c r="C71" s="193"/>
      <c r="D71" s="193"/>
      <c r="E71" s="197"/>
      <c r="F71" s="185"/>
      <c r="G71" s="185" t="str">
        <f>IFERROR(IF($F71="","",VLOOKUP($F71,'Data Mercado'!$A$7:$I$300,IF($B$6="P90",2,IF($B$6="P75",3,IF($B$6="P50",4,IF($B$6="P25",5,IF($B$6="P10",6))))),0)),"ND")</f>
      </c>
      <c r="H71" s="186" t="str">
        <f>IFERROR(IF(AND($E71&lt;&gt;"",$G71&lt;&gt;""),$E71/$G71,""),"")</f>
      </c>
      <c r="I71" s="187" t="str">
        <f>IF(H71="","",0%)</f>
      </c>
      <c r="J71" s="187" t="str">
        <f>IF(H71="","",IF($H71&gt;1.2, 0, IF($H71&gt;=1.1, $B$8*(1/3), IF($H71&gt;=1, ($B$8 + (($B$9-$B$8)/4)*1)*(1/3), IF($H71&gt;=0.9, ($B$8 + (($B$9-$B$8)/4)*2)*(1/3), IF($H71&gt;=0.8, ($B$8 + (($B$9-$B$8)/4)*3)*(1/3), $B$9*(1/3)))))))</f>
      </c>
      <c r="K71" s="187" t="str">
        <f>IF(H71="","",IF($H71&gt;1.2, 0, IF($H71&gt;=1.1, $B$8*(2/3), IF($H71&gt;=1, ($B$8 + (($B$9-$B$8)/4)*1)*(2/3), IF($H71&gt;=0.9, ($B$8 + (($B$9-$B$8)/4)*2)*(2/3), IF($H71&gt;=0.8, ($B$8 + (($B$9-$B$8)/4)*3)*(2/3), $B$9*(2/3)))))))</f>
      </c>
      <c r="L71" s="187" t="str">
        <f>IF(H71="","",IF($H71&gt;1.2, 0, IF($H71&gt;=1.1, $B$8, IF($H71&gt;=1, $B$8 + (($B$9-$B$8)/4)*1, IF($H71&gt;=0.9, $B$8 + (($B$9-$B$8)/4)*2, IF($H71&gt;=0.8, $B$8 + (($B$9-$B$8)/4)*3, $B$9))))))</f>
      </c>
      <c r="M71" s="188"/>
      <c r="N71" s="189">
        <f>IF(M71=1, I71, IF(M71=2, J71, IF(M71=3, K71, IF(M71=4, L71, 0))))</f>
      </c>
      <c r="O71" s="184">
        <f>IF($B$7="Porcentajes", E71 * N71, IF($R$1=0, 0, ((E71 * N71) / $R$1) * $C$7))</f>
      </c>
      <c r="P71" s="202"/>
      <c r="Q71" s="203"/>
      <c r="R71" s="184">
        <f>IF($P71="Manual",$E71*(1+$Q71),$E71+$O71)</f>
      </c>
    </row>
    <row r="72" spans="1:18" s="190" customFormat="1" ht="19" customHeight="1">
      <c r="A72" s="191"/>
      <c r="B72" s="192"/>
      <c r="C72" s="193"/>
      <c r="D72" s="193"/>
      <c r="E72" s="197"/>
      <c r="F72" s="185"/>
      <c r="G72" s="185" t="str">
        <f>IFERROR(IF($F72="","",VLOOKUP($F72,'Data Mercado'!$A$7:$I$300,IF($B$6="P90",2,IF($B$6="P75",3,IF($B$6="P50",4,IF($B$6="P25",5,IF($B$6="P10",6))))),0)),"ND")</f>
      </c>
      <c r="H72" s="186" t="str">
        <f>IFERROR(IF(AND($E72&lt;&gt;"",$G72&lt;&gt;""),$E72/$G72,""),"")</f>
      </c>
      <c r="I72" s="187" t="str">
        <f>IF(H72="","",0%)</f>
      </c>
      <c r="J72" s="187" t="str">
        <f>IF(H72="","",IF($H72&gt;1.2, 0, IF($H72&gt;=1.1, $B$8*(1/3), IF($H72&gt;=1, ($B$8 + (($B$9-$B$8)/4)*1)*(1/3), IF($H72&gt;=0.9, ($B$8 + (($B$9-$B$8)/4)*2)*(1/3), IF($H72&gt;=0.8, ($B$8 + (($B$9-$B$8)/4)*3)*(1/3), $B$9*(1/3)))))))</f>
      </c>
      <c r="K72" s="187" t="str">
        <f>IF(H72="","",IF($H72&gt;1.2, 0, IF($H72&gt;=1.1, $B$8*(2/3), IF($H72&gt;=1, ($B$8 + (($B$9-$B$8)/4)*1)*(2/3), IF($H72&gt;=0.9, ($B$8 + (($B$9-$B$8)/4)*2)*(2/3), IF($H72&gt;=0.8, ($B$8 + (($B$9-$B$8)/4)*3)*(2/3), $B$9*(2/3)))))))</f>
      </c>
      <c r="L72" s="187" t="str">
        <f>IF(H72="","",IF($H72&gt;1.2, 0, IF($H72&gt;=1.1, $B$8, IF($H72&gt;=1, $B$8 + (($B$9-$B$8)/4)*1, IF($H72&gt;=0.9, $B$8 + (($B$9-$B$8)/4)*2, IF($H72&gt;=0.8, $B$8 + (($B$9-$B$8)/4)*3, $B$9))))))</f>
      </c>
      <c r="M72" s="188"/>
      <c r="N72" s="189">
        <f>IF(M72=1, I72, IF(M72=2, J72, IF(M72=3, K72, IF(M72=4, L72, 0))))</f>
      </c>
      <c r="O72" s="184">
        <f>IF($B$7="Porcentajes", E72 * N72, IF($R$1=0, 0, ((E72 * N72) / $R$1) * $C$7))</f>
      </c>
      <c r="P72" s="202"/>
      <c r="Q72" s="203"/>
      <c r="R72" s="184">
        <f>IF($P72="Manual",$E72*(1+$Q72),$E72+$O72)</f>
      </c>
    </row>
    <row r="73" spans="1:18" s="190" customFormat="1" ht="19" customHeight="1">
      <c r="A73" s="191"/>
      <c r="B73" s="192"/>
      <c r="C73" s="193"/>
      <c r="D73" s="193"/>
      <c r="E73" s="197"/>
      <c r="F73" s="185"/>
      <c r="G73" s="185" t="str">
        <f>IFERROR(IF($F73="","",VLOOKUP($F73,'Data Mercado'!$A$7:$I$300,IF($B$6="P90",2,IF($B$6="P75",3,IF($B$6="P50",4,IF($B$6="P25",5,IF($B$6="P10",6))))),0)),"ND")</f>
      </c>
      <c r="H73" s="186" t="str">
        <f>IFERROR(IF(AND($E73&lt;&gt;"",$G73&lt;&gt;""),$E73/$G73,""),"")</f>
      </c>
      <c r="I73" s="187" t="str">
        <f>IF(H73="","",0%)</f>
      </c>
      <c r="J73" s="187" t="str">
        <f>IF(H73="","",IF($H73&gt;1.2, 0, IF($H73&gt;=1.1, $B$8*(1/3), IF($H73&gt;=1, ($B$8 + (($B$9-$B$8)/4)*1)*(1/3), IF($H73&gt;=0.9, ($B$8 + (($B$9-$B$8)/4)*2)*(1/3), IF($H73&gt;=0.8, ($B$8 + (($B$9-$B$8)/4)*3)*(1/3), $B$9*(1/3)))))))</f>
      </c>
      <c r="K73" s="187" t="str">
        <f>IF(H73="","",IF($H73&gt;1.2, 0, IF($H73&gt;=1.1, $B$8*(2/3), IF($H73&gt;=1, ($B$8 + (($B$9-$B$8)/4)*1)*(2/3), IF($H73&gt;=0.9, ($B$8 + (($B$9-$B$8)/4)*2)*(2/3), IF($H73&gt;=0.8, ($B$8 + (($B$9-$B$8)/4)*3)*(2/3), $B$9*(2/3)))))))</f>
      </c>
      <c r="L73" s="187" t="str">
        <f>IF(H73="","",IF($H73&gt;1.2, 0, IF($H73&gt;=1.1, $B$8, IF($H73&gt;=1, $B$8 + (($B$9-$B$8)/4)*1, IF($H73&gt;=0.9, $B$8 + (($B$9-$B$8)/4)*2, IF($H73&gt;=0.8, $B$8 + (($B$9-$B$8)/4)*3, $B$9))))))</f>
      </c>
      <c r="M73" s="188"/>
      <c r="N73" s="189">
        <f>IF(M73=1, I73, IF(M73=2, J73, IF(M73=3, K73, IF(M73=4, L73, 0))))</f>
      </c>
      <c r="O73" s="184">
        <f>IF($B$7="Porcentajes", E73 * N73, IF($R$1=0, 0, ((E73 * N73) / $R$1) * $C$7))</f>
      </c>
      <c r="P73" s="202"/>
      <c r="Q73" s="203"/>
      <c r="R73" s="184">
        <f>IF($P73="Manual",$E73*(1+$Q73),$E73+$O73)</f>
      </c>
    </row>
    <row r="74" spans="1:18" s="190" customFormat="1" ht="19" customHeight="1">
      <c r="A74" s="191"/>
      <c r="B74" s="192"/>
      <c r="C74" s="193"/>
      <c r="D74" s="193"/>
      <c r="E74" s="197"/>
      <c r="F74" s="185"/>
      <c r="G74" s="185" t="str">
        <f>IFERROR(IF($F74="","",VLOOKUP($F74,'Data Mercado'!$A$7:$I$300,IF($B$6="P90",2,IF($B$6="P75",3,IF($B$6="P50",4,IF($B$6="P25",5,IF($B$6="P10",6))))),0)),"ND")</f>
      </c>
      <c r="H74" s="186" t="str">
        <f>IFERROR(IF(AND($E74&lt;&gt;"",$G74&lt;&gt;""),$E74/$G74,""),"")</f>
      </c>
      <c r="I74" s="187" t="str">
        <f>IF(H74="","",0%)</f>
      </c>
      <c r="J74" s="187" t="str">
        <f>IF(H74="","",IF($H74&gt;1.2, 0, IF($H74&gt;=1.1, $B$8*(1/3), IF($H74&gt;=1, ($B$8 + (($B$9-$B$8)/4)*1)*(1/3), IF($H74&gt;=0.9, ($B$8 + (($B$9-$B$8)/4)*2)*(1/3), IF($H74&gt;=0.8, ($B$8 + (($B$9-$B$8)/4)*3)*(1/3), $B$9*(1/3)))))))</f>
      </c>
      <c r="K74" s="187" t="str">
        <f>IF(H74="","",IF($H74&gt;1.2, 0, IF($H74&gt;=1.1, $B$8*(2/3), IF($H74&gt;=1, ($B$8 + (($B$9-$B$8)/4)*1)*(2/3), IF($H74&gt;=0.9, ($B$8 + (($B$9-$B$8)/4)*2)*(2/3), IF($H74&gt;=0.8, ($B$8 + (($B$9-$B$8)/4)*3)*(2/3), $B$9*(2/3)))))))</f>
      </c>
      <c r="L74" s="187" t="str">
        <f>IF(H74="","",IF($H74&gt;1.2, 0, IF($H74&gt;=1.1, $B$8, IF($H74&gt;=1, $B$8 + (($B$9-$B$8)/4)*1, IF($H74&gt;=0.9, $B$8 + (($B$9-$B$8)/4)*2, IF($H74&gt;=0.8, $B$8 + (($B$9-$B$8)/4)*3, $B$9))))))</f>
      </c>
      <c r="M74" s="188"/>
      <c r="N74" s="189">
        <f>IF(M74=1, I74, IF(M74=2, J74, IF(M74=3, K74, IF(M74=4, L74, 0))))</f>
      </c>
      <c r="O74" s="184">
        <f>IF($B$7="Porcentajes", E74 * N74, IF($R$1=0, 0, ((E74 * N74) / $R$1) * $C$7))</f>
      </c>
      <c r="P74" s="202"/>
      <c r="Q74" s="203"/>
      <c r="R74" s="184">
        <f>IF($P74="Manual",$E74*(1+$Q74),$E74+$O74)</f>
      </c>
    </row>
    <row r="75" spans="1:18" s="190" customFormat="1" ht="19" customHeight="1">
      <c r="A75" s="191"/>
      <c r="B75" s="192"/>
      <c r="C75" s="193"/>
      <c r="D75" s="193"/>
      <c r="E75" s="197"/>
      <c r="F75" s="185"/>
      <c r="G75" s="185" t="str">
        <f>IFERROR(IF($F75="","",VLOOKUP($F75,'Data Mercado'!$A$7:$I$300,IF($B$6="P90",2,IF($B$6="P75",3,IF($B$6="P50",4,IF($B$6="P25",5,IF($B$6="P10",6))))),0)),"ND")</f>
      </c>
      <c r="H75" s="186" t="str">
        <f>IFERROR(IF(AND($E75&lt;&gt;"",$G75&lt;&gt;""),$E75/$G75,""),"")</f>
      </c>
      <c r="I75" s="187" t="str">
        <f>IF(H75="","",0%)</f>
      </c>
      <c r="J75" s="187" t="str">
        <f>IF(H75="","",IF($H75&gt;1.2, 0, IF($H75&gt;=1.1, $B$8*(1/3), IF($H75&gt;=1, ($B$8 + (($B$9-$B$8)/4)*1)*(1/3), IF($H75&gt;=0.9, ($B$8 + (($B$9-$B$8)/4)*2)*(1/3), IF($H75&gt;=0.8, ($B$8 + (($B$9-$B$8)/4)*3)*(1/3), $B$9*(1/3)))))))</f>
      </c>
      <c r="K75" s="187" t="str">
        <f>IF(H75="","",IF($H75&gt;1.2, 0, IF($H75&gt;=1.1, $B$8*(2/3), IF($H75&gt;=1, ($B$8 + (($B$9-$B$8)/4)*1)*(2/3), IF($H75&gt;=0.9, ($B$8 + (($B$9-$B$8)/4)*2)*(2/3), IF($H75&gt;=0.8, ($B$8 + (($B$9-$B$8)/4)*3)*(2/3), $B$9*(2/3)))))))</f>
      </c>
      <c r="L75" s="187" t="str">
        <f>IF(H75="","",IF($H75&gt;1.2, 0, IF($H75&gt;=1.1, $B$8, IF($H75&gt;=1, $B$8 + (($B$9-$B$8)/4)*1, IF($H75&gt;=0.9, $B$8 + (($B$9-$B$8)/4)*2, IF($H75&gt;=0.8, $B$8 + (($B$9-$B$8)/4)*3, $B$9))))))</f>
      </c>
      <c r="M75" s="188"/>
      <c r="N75" s="189">
        <f>IF(M75=1, I75, IF(M75=2, J75, IF(M75=3, K75, IF(M75=4, L75, 0))))</f>
      </c>
      <c r="O75" s="184">
        <f>IF($B$7="Porcentajes", E75 * N75, IF($R$1=0, 0, ((E75 * N75) / $R$1) * $C$7))</f>
      </c>
      <c r="P75" s="202"/>
      <c r="Q75" s="203"/>
      <c r="R75" s="184">
        <f>IF($P75="Manual",$E75*(1+$Q75),$E75+$O75)</f>
      </c>
    </row>
    <row r="76" spans="1:18" s="190" customFormat="1" ht="19" customHeight="1">
      <c r="A76" s="191"/>
      <c r="B76" s="192"/>
      <c r="C76" s="193"/>
      <c r="D76" s="193"/>
      <c r="E76" s="197"/>
      <c r="F76" s="185"/>
      <c r="G76" s="185" t="str">
        <f>IFERROR(IF($F76="","",VLOOKUP($F76,'Data Mercado'!$A$7:$I$300,IF($B$6="P90",2,IF($B$6="P75",3,IF($B$6="P50",4,IF($B$6="P25",5,IF($B$6="P10",6))))),0)),"ND")</f>
      </c>
      <c r="H76" s="186" t="str">
        <f>IFERROR(IF(AND($E76&lt;&gt;"",$G76&lt;&gt;""),$E76/$G76,""),"")</f>
      </c>
      <c r="I76" s="187" t="str">
        <f>IF(H76="","",0%)</f>
      </c>
      <c r="J76" s="187" t="str">
        <f>IF(H76="","",IF($H76&gt;1.2, 0, IF($H76&gt;=1.1, $B$8*(1/3), IF($H76&gt;=1, ($B$8 + (($B$9-$B$8)/4)*1)*(1/3), IF($H76&gt;=0.9, ($B$8 + (($B$9-$B$8)/4)*2)*(1/3), IF($H76&gt;=0.8, ($B$8 + (($B$9-$B$8)/4)*3)*(1/3), $B$9*(1/3)))))))</f>
      </c>
      <c r="K76" s="187" t="str">
        <f>IF(H76="","",IF($H76&gt;1.2, 0, IF($H76&gt;=1.1, $B$8*(2/3), IF($H76&gt;=1, ($B$8 + (($B$9-$B$8)/4)*1)*(2/3), IF($H76&gt;=0.9, ($B$8 + (($B$9-$B$8)/4)*2)*(2/3), IF($H76&gt;=0.8, ($B$8 + (($B$9-$B$8)/4)*3)*(2/3), $B$9*(2/3)))))))</f>
      </c>
      <c r="L76" s="187" t="str">
        <f>IF(H76="","",IF($H76&gt;1.2, 0, IF($H76&gt;=1.1, $B$8, IF($H76&gt;=1, $B$8 + (($B$9-$B$8)/4)*1, IF($H76&gt;=0.9, $B$8 + (($B$9-$B$8)/4)*2, IF($H76&gt;=0.8, $B$8 + (($B$9-$B$8)/4)*3, $B$9))))))</f>
      </c>
      <c r="M76" s="188"/>
      <c r="N76" s="189">
        <f>IF(M76=1, I76, IF(M76=2, J76, IF(M76=3, K76, IF(M76=4, L76, 0))))</f>
      </c>
      <c r="O76" s="184">
        <f>IF($B$7="Porcentajes", E76 * N76, IF($R$1=0, 0, ((E76 * N76) / $R$1) * $C$7))</f>
      </c>
      <c r="P76" s="202"/>
      <c r="Q76" s="203"/>
      <c r="R76" s="184">
        <f>IF($P76="Manual",$E76*(1+$Q76),$E76+$O76)</f>
      </c>
    </row>
    <row r="77" spans="1:18" s="190" customFormat="1" ht="19" customHeight="1">
      <c r="A77" s="191"/>
      <c r="B77" s="192"/>
      <c r="C77" s="193"/>
      <c r="D77" s="193"/>
      <c r="E77" s="197"/>
      <c r="F77" s="185"/>
      <c r="G77" s="185" t="str">
        <f>IFERROR(IF($F77="","",VLOOKUP($F77,'Data Mercado'!$A$7:$I$300,IF($B$6="P90",2,IF($B$6="P75",3,IF($B$6="P50",4,IF($B$6="P25",5,IF($B$6="P10",6))))),0)),"ND")</f>
      </c>
      <c r="H77" s="186" t="str">
        <f>IFERROR(IF(AND($E77&lt;&gt;"",$G77&lt;&gt;""),$E77/$G77,""),"")</f>
      </c>
      <c r="I77" s="187" t="str">
        <f>IF(H77="","",0%)</f>
      </c>
      <c r="J77" s="187" t="str">
        <f>IF(H77="","",IF($H77&gt;1.2, 0, IF($H77&gt;=1.1, $B$8*(1/3), IF($H77&gt;=1, ($B$8 + (($B$9-$B$8)/4)*1)*(1/3), IF($H77&gt;=0.9, ($B$8 + (($B$9-$B$8)/4)*2)*(1/3), IF($H77&gt;=0.8, ($B$8 + (($B$9-$B$8)/4)*3)*(1/3), $B$9*(1/3)))))))</f>
      </c>
      <c r="K77" s="187" t="str">
        <f>IF(H77="","",IF($H77&gt;1.2, 0, IF($H77&gt;=1.1, $B$8*(2/3), IF($H77&gt;=1, ($B$8 + (($B$9-$B$8)/4)*1)*(2/3), IF($H77&gt;=0.9, ($B$8 + (($B$9-$B$8)/4)*2)*(2/3), IF($H77&gt;=0.8, ($B$8 + (($B$9-$B$8)/4)*3)*(2/3), $B$9*(2/3)))))))</f>
      </c>
      <c r="L77" s="187" t="str">
        <f>IF(H77="","",IF($H77&gt;1.2, 0, IF($H77&gt;=1.1, $B$8, IF($H77&gt;=1, $B$8 + (($B$9-$B$8)/4)*1, IF($H77&gt;=0.9, $B$8 + (($B$9-$B$8)/4)*2, IF($H77&gt;=0.8, $B$8 + (($B$9-$B$8)/4)*3, $B$9))))))</f>
      </c>
      <c r="M77" s="188"/>
      <c r="N77" s="189">
        <f>IF(M77=1, I77, IF(M77=2, J77, IF(M77=3, K77, IF(M77=4, L77, 0))))</f>
      </c>
      <c r="O77" s="184">
        <f>IF($B$7="Porcentajes", E77 * N77, IF($R$1=0, 0, ((E77 * N77) / $R$1) * $C$7))</f>
      </c>
      <c r="P77" s="202"/>
      <c r="Q77" s="203"/>
      <c r="R77" s="184">
        <f>IF($P77="Manual",$E77*(1+$Q77),$E77+$O77)</f>
      </c>
    </row>
    <row r="78" spans="1:18" s="190" customFormat="1" ht="19" customHeight="1">
      <c r="A78" s="191"/>
      <c r="B78" s="192"/>
      <c r="C78" s="193"/>
      <c r="D78" s="193"/>
      <c r="E78" s="197"/>
      <c r="F78" s="185"/>
      <c r="G78" s="185" t="str">
        <f>IFERROR(IF($F78="","",VLOOKUP($F78,'Data Mercado'!$A$7:$I$300,IF($B$6="P90",2,IF($B$6="P75",3,IF($B$6="P50",4,IF($B$6="P25",5,IF($B$6="P10",6))))),0)),"ND")</f>
      </c>
      <c r="H78" s="186" t="str">
        <f>IFERROR(IF(AND($E78&lt;&gt;"",$G78&lt;&gt;""),$E78/$G78,""),"")</f>
      </c>
      <c r="I78" s="187" t="str">
        <f>IF(H78="","",0%)</f>
      </c>
      <c r="J78" s="187" t="str">
        <f>IF(H78="","",IF($H78&gt;1.2, 0, IF($H78&gt;=1.1, $B$8*(1/3), IF($H78&gt;=1, ($B$8 + (($B$9-$B$8)/4)*1)*(1/3), IF($H78&gt;=0.9, ($B$8 + (($B$9-$B$8)/4)*2)*(1/3), IF($H78&gt;=0.8, ($B$8 + (($B$9-$B$8)/4)*3)*(1/3), $B$9*(1/3)))))))</f>
      </c>
      <c r="K78" s="187" t="str">
        <f>IF(H78="","",IF($H78&gt;1.2, 0, IF($H78&gt;=1.1, $B$8*(2/3), IF($H78&gt;=1, ($B$8 + (($B$9-$B$8)/4)*1)*(2/3), IF($H78&gt;=0.9, ($B$8 + (($B$9-$B$8)/4)*2)*(2/3), IF($H78&gt;=0.8, ($B$8 + (($B$9-$B$8)/4)*3)*(2/3), $B$9*(2/3)))))))</f>
      </c>
      <c r="L78" s="187" t="str">
        <f>IF(H78="","",IF($H78&gt;1.2, 0, IF($H78&gt;=1.1, $B$8, IF($H78&gt;=1, $B$8 + (($B$9-$B$8)/4)*1, IF($H78&gt;=0.9, $B$8 + (($B$9-$B$8)/4)*2, IF($H78&gt;=0.8, $B$8 + (($B$9-$B$8)/4)*3, $B$9))))))</f>
      </c>
      <c r="M78" s="188"/>
      <c r="N78" s="189">
        <f>IF(M78=1, I78, IF(M78=2, J78, IF(M78=3, K78, IF(M78=4, L78, 0))))</f>
      </c>
      <c r="O78" s="184">
        <f>IF($B$7="Porcentajes", E78 * N78, IF($R$1=0, 0, ((E78 * N78) / $R$1) * $C$7))</f>
      </c>
      <c r="P78" s="202"/>
      <c r="Q78" s="203"/>
      <c r="R78" s="184">
        <f>IF($P78="Manual",$E78*(1+$Q78),$E78+$O78)</f>
      </c>
    </row>
    <row r="79" spans="1:18" s="190" customFormat="1" ht="19" customHeight="1">
      <c r="A79" s="191"/>
      <c r="B79" s="192"/>
      <c r="C79" s="193"/>
      <c r="D79" s="193"/>
      <c r="E79" s="197"/>
      <c r="F79" s="185"/>
      <c r="G79" s="185" t="str">
        <f>IFERROR(IF($F79="","",VLOOKUP($F79,'Data Mercado'!$A$7:$I$300,IF($B$6="P90",2,IF($B$6="P75",3,IF($B$6="P50",4,IF($B$6="P25",5,IF($B$6="P10",6))))),0)),"ND")</f>
      </c>
      <c r="H79" s="186" t="str">
        <f>IFERROR(IF(AND($E79&lt;&gt;"",$G79&lt;&gt;""),$E79/$G79,""),"")</f>
      </c>
      <c r="I79" s="187" t="str">
        <f>IF(H79="","",0%)</f>
      </c>
      <c r="J79" s="187" t="str">
        <f>IF(H79="","",IF($H79&gt;1.2, 0, IF($H79&gt;=1.1, $B$8*(1/3), IF($H79&gt;=1, ($B$8 + (($B$9-$B$8)/4)*1)*(1/3), IF($H79&gt;=0.9, ($B$8 + (($B$9-$B$8)/4)*2)*(1/3), IF($H79&gt;=0.8, ($B$8 + (($B$9-$B$8)/4)*3)*(1/3), $B$9*(1/3)))))))</f>
      </c>
      <c r="K79" s="187" t="str">
        <f>IF(H79="","",IF($H79&gt;1.2, 0, IF($H79&gt;=1.1, $B$8*(2/3), IF($H79&gt;=1, ($B$8 + (($B$9-$B$8)/4)*1)*(2/3), IF($H79&gt;=0.9, ($B$8 + (($B$9-$B$8)/4)*2)*(2/3), IF($H79&gt;=0.8, ($B$8 + (($B$9-$B$8)/4)*3)*(2/3), $B$9*(2/3)))))))</f>
      </c>
      <c r="L79" s="187" t="str">
        <f>IF(H79="","",IF($H79&gt;1.2, 0, IF($H79&gt;=1.1, $B$8, IF($H79&gt;=1, $B$8 + (($B$9-$B$8)/4)*1, IF($H79&gt;=0.9, $B$8 + (($B$9-$B$8)/4)*2, IF($H79&gt;=0.8, $B$8 + (($B$9-$B$8)/4)*3, $B$9))))))</f>
      </c>
      <c r="M79" s="188"/>
      <c r="N79" s="189">
        <f>IF(M79=1, I79, IF(M79=2, J79, IF(M79=3, K79, IF(M79=4, L79, 0))))</f>
      </c>
      <c r="O79" s="184">
        <f>IF($B$7="Porcentajes", E79 * N79, IF($R$1=0, 0, ((E79 * N79) / $R$1) * $C$7))</f>
      </c>
      <c r="P79" s="202"/>
      <c r="Q79" s="203"/>
      <c r="R79" s="184">
        <f>IF($P79="Manual",$E79*(1+$Q79),$E79+$O79)</f>
      </c>
    </row>
    <row r="80" spans="1:18" s="190" customFormat="1" ht="19" customHeight="1">
      <c r="A80" s="191"/>
      <c r="B80" s="192"/>
      <c r="C80" s="193"/>
      <c r="D80" s="193"/>
      <c r="E80" s="197"/>
      <c r="F80" s="185"/>
      <c r="G80" s="185" t="str">
        <f>IFERROR(IF($F80="","",VLOOKUP($F80,'Data Mercado'!$A$7:$I$300,IF($B$6="P90",2,IF($B$6="P75",3,IF($B$6="P50",4,IF($B$6="P25",5,IF($B$6="P10",6))))),0)),"ND")</f>
      </c>
      <c r="H80" s="186" t="str">
        <f>IFERROR(IF(AND($E80&lt;&gt;"",$G80&lt;&gt;""),$E80/$G80,""),"")</f>
      </c>
      <c r="I80" s="187" t="str">
        <f t="shared" ref="I80:I143" si="9">IF(H80="","",0%)</f>
        <v/>
      </c>
      <c r="J80" s="187" t="str">
        <f t="shared" ref="J80:J143" si="10">IF(H80="","",IF($H80&gt;1.2, 0, IF($H80&gt;=1.1, $B$8*(1/3), IF($H80&gt;=1, ($B$8 + (($B$9-$B$8)/4)*1)*(1/3), IF($H80&gt;=0.9, ($B$8 + (($B$9-$B$8)/4)*2)*(1/3), IF($H80&gt;=0.8, ($B$8 + (($B$9-$B$8)/4)*3)*(1/3), $B$9*(1/3)))))))</f>
        <v/>
      </c>
      <c r="K80" s="187" t="str">
        <f t="shared" ref="K80:K143" si="11">IF(H80="","",IF($H80&gt;1.2, 0, IF($H80&gt;=1.1, $B$8*(2/3), IF($H80&gt;=1, ($B$8 + (($B$9-$B$8)/4)*1)*(2/3), IF($H80&gt;=0.9, ($B$8 + (($B$9-$B$8)/4)*2)*(2/3), IF($H80&gt;=0.8, ($B$8 + (($B$9-$B$8)/4)*3)*(2/3), $B$9*(2/3)))))))</f>
        <v/>
      </c>
      <c r="L80" s="187" t="str">
        <f t="shared" ref="L80:L143" si="12">IF(H80="","",IF($H80&gt;1.2, 0, IF($H80&gt;=1.1, $B$8, IF($H80&gt;=1, $B$8 + (($B$9-$B$8)/4)*1, IF($H80&gt;=0.9, $B$8 + (($B$9-$B$8)/4)*2, IF($H80&gt;=0.8, $B$8 + (($B$9-$B$8)/4)*3, $B$9))))))</f>
        <v/>
      </c>
      <c r="M80" s="188"/>
      <c r="N80" s="189">
        <f t="shared" ref="N80:N143" si="13">IF(M80=1, I80, IF(M80=2, J80, IF(M80=3, K80, IF(M80=4, L80, 0))))</f>
        <v>0</v>
      </c>
      <c r="O80" s="184">
        <f>IF($B$7="Porcentajes", E80 * N80, IF($R$1=0, 0, ((E80 * N80) / $R$1) * $C$7))</f>
      </c>
      <c r="P80" s="202"/>
      <c r="Q80" s="203"/>
      <c r="R80" s="184">
        <f>IF($P80="Manual",$E80*(1+$Q80),$E80+$O80)</f>
      </c>
    </row>
    <row r="81" spans="1:19" s="190" customFormat="1" ht="19" customHeight="1">
      <c r="A81" s="191"/>
      <c r="B81" s="192"/>
      <c r="C81" s="193"/>
      <c r="D81" s="193"/>
      <c r="E81" s="197"/>
      <c r="F81" s="185"/>
      <c r="G81" s="185" t="str">
        <f>IFERROR(IF($F81="","",VLOOKUP($F81,'Data Mercado'!$A$7:$I$300,IF($B$6="P90",2,IF($B$6="P75",3,IF($B$6="P50",4,IF($B$6="P25",5,IF($B$6="P10",6))))),0)),"ND")</f>
      </c>
      <c r="H81" s="186" t="str">
        <f>IFERROR(IF(AND($E81&lt;&gt;"",$G81&lt;&gt;""),$E81/$G81,""),"")</f>
      </c>
      <c r="I81" s="187" t="str">
        <f>IF(H81="","",0%)</f>
      </c>
      <c r="J81" s="187" t="str">
        <f>IF(H81="","",IF($H81&gt;1.2, 0, IF($H81&gt;=1.1, $B$8*(1/3), IF($H81&gt;=1, ($B$8 + (($B$9-$B$8)/4)*1)*(1/3), IF($H81&gt;=0.9, ($B$8 + (($B$9-$B$8)/4)*2)*(1/3), IF($H81&gt;=0.8, ($B$8 + (($B$9-$B$8)/4)*3)*(1/3), $B$9*(1/3)))))))</f>
      </c>
      <c r="K81" s="187" t="str">
        <f>IF(H81="","",IF($H81&gt;1.2, 0, IF($H81&gt;=1.1, $B$8*(2/3), IF($H81&gt;=1, ($B$8 + (($B$9-$B$8)/4)*1)*(2/3), IF($H81&gt;=0.9, ($B$8 + (($B$9-$B$8)/4)*2)*(2/3), IF($H81&gt;=0.8, ($B$8 + (($B$9-$B$8)/4)*3)*(2/3), $B$9*(2/3)))))))</f>
      </c>
      <c r="L81" s="187" t="str">
        <f>IF(H81="","",IF($H81&gt;1.2, 0, IF($H81&gt;=1.1, $B$8, IF($H81&gt;=1, $B$8 + (($B$9-$B$8)/4)*1, IF($H81&gt;=0.9, $B$8 + (($B$9-$B$8)/4)*2, IF($H81&gt;=0.8, $B$8 + (($B$9-$B$8)/4)*3, $B$9))))))</f>
      </c>
      <c r="M81" s="188"/>
      <c r="N81" s="189">
        <f>IF(M81=1, I81, IF(M81=2, J81, IF(M81=3, K81, IF(M81=4, L81, 0))))</f>
      </c>
      <c r="O81" s="184">
        <f>IF($B$7="Porcentajes", E81 * N81, IF($R$1=0, 0, ((E81 * N81) / $R$1) * $C$7))</f>
      </c>
      <c r="P81" s="202"/>
      <c r="Q81" s="203"/>
      <c r="R81" s="184">
        <f>IF($P81="Manual",$E81*(1+$Q81),$E81+$O81)</f>
      </c>
    </row>
    <row r="82" spans="1:19" s="190" customFormat="1" ht="19" customHeight="1">
      <c r="A82" s="191"/>
      <c r="B82" s="192"/>
      <c r="C82" s="193"/>
      <c r="D82" s="193"/>
      <c r="E82" s="197"/>
      <c r="F82" s="185"/>
      <c r="G82" s="185" t="str">
        <f>IFERROR(IF($F82="","",VLOOKUP($F82,'Data Mercado'!$A$7:$I$300,IF($B$6="P90",2,IF($B$6="P75",3,IF($B$6="P50",4,IF($B$6="P25",5,IF($B$6="P10",6))))),0)),"ND")</f>
      </c>
      <c r="H82" s="186" t="str">
        <f>IFERROR(IF(AND($E82&lt;&gt;"",$G82&lt;&gt;""),$E82/$G82,""),"")</f>
      </c>
      <c r="I82" s="187" t="str">
        <f>IF(H82="","",0%)</f>
      </c>
      <c r="J82" s="187" t="str">
        <f>IF(H82="","",IF($H82&gt;1.2, 0, IF($H82&gt;=1.1, $B$8*(1/3), IF($H82&gt;=1, ($B$8 + (($B$9-$B$8)/4)*1)*(1/3), IF($H82&gt;=0.9, ($B$8 + (($B$9-$B$8)/4)*2)*(1/3), IF($H82&gt;=0.8, ($B$8 + (($B$9-$B$8)/4)*3)*(1/3), $B$9*(1/3)))))))</f>
      </c>
      <c r="K82" s="187" t="str">
        <f>IF(H82="","",IF($H82&gt;1.2, 0, IF($H82&gt;=1.1, $B$8*(2/3), IF($H82&gt;=1, ($B$8 + (($B$9-$B$8)/4)*1)*(2/3), IF($H82&gt;=0.9, ($B$8 + (($B$9-$B$8)/4)*2)*(2/3), IF($H82&gt;=0.8, ($B$8 + (($B$9-$B$8)/4)*3)*(2/3), $B$9*(2/3)))))))</f>
      </c>
      <c r="L82" s="187" t="str">
        <f>IF(H82="","",IF($H82&gt;1.2, 0, IF($H82&gt;=1.1, $B$8, IF($H82&gt;=1, $B$8 + (($B$9-$B$8)/4)*1, IF($H82&gt;=0.9, $B$8 + (($B$9-$B$8)/4)*2, IF($H82&gt;=0.8, $B$8 + (($B$9-$B$8)/4)*3, $B$9))))))</f>
      </c>
      <c r="M82" s="188"/>
      <c r="N82" s="189">
        <f>IF(M82=1, I82, IF(M82=2, J82, IF(M82=3, K82, IF(M82=4, L82, 0))))</f>
      </c>
      <c r="O82" s="184">
        <f>IF($B$7="Porcentajes", E82 * N82, IF($R$1=0, 0, ((E82 * N82) / $R$1) * $C$7))</f>
      </c>
      <c r="P82" s="202"/>
      <c r="Q82" s="203"/>
      <c r="R82" s="184">
        <f>IF($P82="Manual",$E82*(1+$Q82),$E82+$O82)</f>
      </c>
    </row>
    <row r="83" spans="1:19" s="190" customFormat="1" ht="19" customHeight="1">
      <c r="A83" s="191"/>
      <c r="B83" s="192"/>
      <c r="C83" s="193"/>
      <c r="D83" s="193"/>
      <c r="E83" s="197"/>
      <c r="F83" s="185"/>
      <c r="G83" s="185" t="str">
        <f>IFERROR(IF($F83="","",VLOOKUP($F83,'Data Mercado'!$A$7:$I$300,IF($B$6="P90",2,IF($B$6="P75",3,IF($B$6="P50",4,IF($B$6="P25",5,IF($B$6="P10",6))))),0)),"ND")</f>
      </c>
      <c r="H83" s="186" t="str">
        <f>IFERROR(IF(AND($E83&lt;&gt;"",$G83&lt;&gt;""),$E83/$G83,""),"")</f>
      </c>
      <c r="I83" s="187" t="str">
        <f>IF(H83="","",0%)</f>
      </c>
      <c r="J83" s="187" t="str">
        <f>IF(H83="","",IF($H83&gt;1.2, 0, IF($H83&gt;=1.1, $B$8*(1/3), IF($H83&gt;=1, ($B$8 + (($B$9-$B$8)/4)*1)*(1/3), IF($H83&gt;=0.9, ($B$8 + (($B$9-$B$8)/4)*2)*(1/3), IF($H83&gt;=0.8, ($B$8 + (($B$9-$B$8)/4)*3)*(1/3), $B$9*(1/3)))))))</f>
      </c>
      <c r="K83" s="187" t="str">
        <f>IF(H83="","",IF($H83&gt;1.2, 0, IF($H83&gt;=1.1, $B$8*(2/3), IF($H83&gt;=1, ($B$8 + (($B$9-$B$8)/4)*1)*(2/3), IF($H83&gt;=0.9, ($B$8 + (($B$9-$B$8)/4)*2)*(2/3), IF($H83&gt;=0.8, ($B$8 + (($B$9-$B$8)/4)*3)*(2/3), $B$9*(2/3)))))))</f>
      </c>
      <c r="L83" s="187" t="str">
        <f>IF(H83="","",IF($H83&gt;1.2, 0, IF($H83&gt;=1.1, $B$8, IF($H83&gt;=1, $B$8 + (($B$9-$B$8)/4)*1, IF($H83&gt;=0.9, $B$8 + (($B$9-$B$8)/4)*2, IF($H83&gt;=0.8, $B$8 + (($B$9-$B$8)/4)*3, $B$9))))))</f>
      </c>
      <c r="M83" s="188"/>
      <c r="N83" s="189">
        <f>IF(M83=1, I83, IF(M83=2, J83, IF(M83=3, K83, IF(M83=4, L83, 0))))</f>
      </c>
      <c r="O83" s="184">
        <f>IF($B$7="Porcentajes", E83 * N83, IF($R$1=0, 0, ((E83 * N83) / $R$1) * $C$7))</f>
      </c>
      <c r="P83" s="202"/>
      <c r="Q83" s="203"/>
      <c r="R83" s="184">
        <f>IF($P83="Manual",$E83*(1+$Q83),$E83+$O83)</f>
      </c>
    </row>
    <row r="84" spans="1:19" s="190" customFormat="1" ht="19" customHeight="1">
      <c r="A84" s="191"/>
      <c r="B84" s="192"/>
      <c r="C84" s="193"/>
      <c r="D84" s="193"/>
      <c r="E84" s="197"/>
      <c r="F84" s="185"/>
      <c r="G84" s="185" t="str">
        <f>IFERROR(IF($F84="","",VLOOKUP($F84,'Data Mercado'!$A$7:$I$300,IF($B$6="P90",2,IF($B$6="P75",3,IF($B$6="P50",4,IF($B$6="P25",5,IF($B$6="P10",6))))),0)),"ND")</f>
      </c>
      <c r="H84" s="186" t="str">
        <f>IFERROR(IF(AND($E84&lt;&gt;"",$G84&lt;&gt;""),$E84/$G84,""),"")</f>
      </c>
      <c r="I84" s="187" t="str">
        <f>IF(H84="","",0%)</f>
      </c>
      <c r="J84" s="187" t="str">
        <f>IF(H84="","",IF($H84&gt;1.2, 0, IF($H84&gt;=1.1, $B$8*(1/3), IF($H84&gt;=1, ($B$8 + (($B$9-$B$8)/4)*1)*(1/3), IF($H84&gt;=0.9, ($B$8 + (($B$9-$B$8)/4)*2)*(1/3), IF($H84&gt;=0.8, ($B$8 + (($B$9-$B$8)/4)*3)*(1/3), $B$9*(1/3)))))))</f>
      </c>
      <c r="K84" s="187" t="str">
        <f>IF(H84="","",IF($H84&gt;1.2, 0, IF($H84&gt;=1.1, $B$8*(2/3), IF($H84&gt;=1, ($B$8 + (($B$9-$B$8)/4)*1)*(2/3), IF($H84&gt;=0.9, ($B$8 + (($B$9-$B$8)/4)*2)*(2/3), IF($H84&gt;=0.8, ($B$8 + (($B$9-$B$8)/4)*3)*(2/3), $B$9*(2/3)))))))</f>
      </c>
      <c r="L84" s="187" t="str">
        <f>IF(H84="","",IF($H84&gt;1.2, 0, IF($H84&gt;=1.1, $B$8, IF($H84&gt;=1, $B$8 + (($B$9-$B$8)/4)*1, IF($H84&gt;=0.9, $B$8 + (($B$9-$B$8)/4)*2, IF($H84&gt;=0.8, $B$8 + (($B$9-$B$8)/4)*3, $B$9))))))</f>
      </c>
      <c r="M84" s="188"/>
      <c r="N84" s="189">
        <f>IF(M84=1, I84, IF(M84=2, J84, IF(M84=3, K84, IF(M84=4, L84, 0))))</f>
      </c>
      <c r="O84" s="184">
        <f>IF($B$7="Porcentajes", E84 * N84, IF($R$1=0, 0, ((E84 * N84) / $R$1) * $C$7))</f>
      </c>
      <c r="P84" s="202"/>
      <c r="Q84" s="203"/>
      <c r="R84" s="184">
        <f>IF($P84="Manual",$E84*(1+$Q84),$E84+$O84)</f>
      </c>
    </row>
    <row r="85" spans="1:19" s="190" customFormat="1" ht="19" customHeight="1">
      <c r="A85" s="191"/>
      <c r="B85" s="192"/>
      <c r="C85" s="193"/>
      <c r="D85" s="193"/>
      <c r="E85" s="197"/>
      <c r="F85" s="185"/>
      <c r="G85" s="185" t="str">
        <f>IFERROR(IF($F85="","",VLOOKUP($F85,'Data Mercado'!$A$7:$I$300,IF($B$6="P90",2,IF($B$6="P75",3,IF($B$6="P50",4,IF($B$6="P25",5,IF($B$6="P10",6))))),0)),"ND")</f>
      </c>
      <c r="H85" s="186" t="str">
        <f>IFERROR(IF(AND($E85&lt;&gt;"",$G85&lt;&gt;""),$E85/$G85,""),"")</f>
      </c>
      <c r="I85" s="187" t="str">
        <f>IF(H85="","",0%)</f>
      </c>
      <c r="J85" s="187" t="str">
        <f>IF(H85="","",IF($H85&gt;1.2, 0, IF($H85&gt;=1.1, $B$8*(1/3), IF($H85&gt;=1, ($B$8 + (($B$9-$B$8)/4)*1)*(1/3), IF($H85&gt;=0.9, ($B$8 + (($B$9-$B$8)/4)*2)*(1/3), IF($H85&gt;=0.8, ($B$8 + (($B$9-$B$8)/4)*3)*(1/3), $B$9*(1/3)))))))</f>
      </c>
      <c r="K85" s="187" t="str">
        <f>IF(H85="","",IF($H85&gt;1.2, 0, IF($H85&gt;=1.1, $B$8*(2/3), IF($H85&gt;=1, ($B$8 + (($B$9-$B$8)/4)*1)*(2/3), IF($H85&gt;=0.9, ($B$8 + (($B$9-$B$8)/4)*2)*(2/3), IF($H85&gt;=0.8, ($B$8 + (($B$9-$B$8)/4)*3)*(2/3), $B$9*(2/3)))))))</f>
      </c>
      <c r="L85" s="187" t="str">
        <f>IF(H85="","",IF($H85&gt;1.2, 0, IF($H85&gt;=1.1, $B$8, IF($H85&gt;=1, $B$8 + (($B$9-$B$8)/4)*1, IF($H85&gt;=0.9, $B$8 + (($B$9-$B$8)/4)*2, IF($H85&gt;=0.8, $B$8 + (($B$9-$B$8)/4)*3, $B$9))))))</f>
      </c>
      <c r="M85" s="188"/>
      <c r="N85" s="189">
        <f>IF(M85=1, I85, IF(M85=2, J85, IF(M85=3, K85, IF(M85=4, L85, 0))))</f>
      </c>
      <c r="O85" s="184">
        <f>IF($B$7="Porcentajes", E85 * N85, IF($R$1=0, 0, ((E85 * N85) / $R$1) * $C$7))</f>
      </c>
      <c r="P85" s="202"/>
      <c r="Q85" s="203"/>
      <c r="R85" s="184">
        <f>IF($P85="Manual",$E85*(1+$Q85),$E85+$O85)</f>
      </c>
    </row>
    <row r="86" spans="1:19" s="190" customFormat="1" ht="19" customHeight="1">
      <c r="A86" s="191"/>
      <c r="B86" s="192"/>
      <c r="C86" s="193"/>
      <c r="D86" s="193"/>
      <c r="E86" s="197"/>
      <c r="F86" s="185"/>
      <c r="G86" s="185" t="str">
        <f>IFERROR(IF($F86="","",VLOOKUP($F86,'Data Mercado'!$A$7:$I$300,IF($B$6="P90",2,IF($B$6="P75",3,IF($B$6="P50",4,IF($B$6="P25",5,IF($B$6="P10",6))))),0)),"ND")</f>
      </c>
      <c r="H86" s="186" t="str">
        <f>IFERROR(IF(AND($E86&lt;&gt;"",$G86&lt;&gt;""),$E86/$G86,""),"")</f>
      </c>
      <c r="I86" s="187" t="str">
        <f>IF(H86="","",0%)</f>
      </c>
      <c r="J86" s="187" t="str">
        <f>IF(H86="","",IF($H86&gt;1.2, 0, IF($H86&gt;=1.1, $B$8*(1/3), IF($H86&gt;=1, ($B$8 + (($B$9-$B$8)/4)*1)*(1/3), IF($H86&gt;=0.9, ($B$8 + (($B$9-$B$8)/4)*2)*(1/3), IF($H86&gt;=0.8, ($B$8 + (($B$9-$B$8)/4)*3)*(1/3), $B$9*(1/3)))))))</f>
      </c>
      <c r="K86" s="187" t="str">
        <f>IF(H86="","",IF($H86&gt;1.2, 0, IF($H86&gt;=1.1, $B$8*(2/3), IF($H86&gt;=1, ($B$8 + (($B$9-$B$8)/4)*1)*(2/3), IF($H86&gt;=0.9, ($B$8 + (($B$9-$B$8)/4)*2)*(2/3), IF($H86&gt;=0.8, ($B$8 + (($B$9-$B$8)/4)*3)*(2/3), $B$9*(2/3)))))))</f>
      </c>
      <c r="L86" s="187" t="str">
        <f>IF(H86="","",IF($H86&gt;1.2, 0, IF($H86&gt;=1.1, $B$8, IF($H86&gt;=1, $B$8 + (($B$9-$B$8)/4)*1, IF($H86&gt;=0.9, $B$8 + (($B$9-$B$8)/4)*2, IF($H86&gt;=0.8, $B$8 + (($B$9-$B$8)/4)*3, $B$9))))))</f>
      </c>
      <c r="M86" s="188"/>
      <c r="N86" s="189">
        <f>IF(M86=1, I86, IF(M86=2, J86, IF(M86=3, K86, IF(M86=4, L86, 0))))</f>
      </c>
      <c r="O86" s="184">
        <f>IF($B$7="Porcentajes", E86 * N86, IF($R$1=0, 0, ((E86 * N86) / $R$1) * $C$7))</f>
      </c>
      <c r="P86" s="202"/>
      <c r="Q86" s="203"/>
      <c r="R86" s="184">
        <f>IF($P86="Manual",$E86*(1+$Q86),$E86+$O86)</f>
      </c>
    </row>
    <row r="87" spans="1:19" s="190" customFormat="1" ht="19" customHeight="1">
      <c r="A87" s="191"/>
      <c r="B87" s="192"/>
      <c r="C87" s="193"/>
      <c r="D87" s="193"/>
      <c r="E87" s="197"/>
      <c r="F87" s="185"/>
      <c r="G87" s="185" t="str">
        <f>IFERROR(IF($F87="","",VLOOKUP($F87,'Data Mercado'!$A$7:$I$300,IF($B$6="P90",2,IF($B$6="P75",3,IF($B$6="P50",4,IF($B$6="P25",5,IF($B$6="P10",6))))),0)),"ND")</f>
      </c>
      <c r="H87" s="186" t="str">
        <f>IFERROR(IF(AND($E87&lt;&gt;"",$G87&lt;&gt;""),$E87/$G87,""),"")</f>
      </c>
      <c r="I87" s="187" t="str">
        <f>IF(H87="","",0%)</f>
      </c>
      <c r="J87" s="187" t="str">
        <f>IF(H87="","",IF($H87&gt;1.2, 0, IF($H87&gt;=1.1, $B$8*(1/3), IF($H87&gt;=1, ($B$8 + (($B$9-$B$8)/4)*1)*(1/3), IF($H87&gt;=0.9, ($B$8 + (($B$9-$B$8)/4)*2)*(1/3), IF($H87&gt;=0.8, ($B$8 + (($B$9-$B$8)/4)*3)*(1/3), $B$9*(1/3)))))))</f>
      </c>
      <c r="K87" s="187" t="str">
        <f>IF(H87="","",IF($H87&gt;1.2, 0, IF($H87&gt;=1.1, $B$8*(2/3), IF($H87&gt;=1, ($B$8 + (($B$9-$B$8)/4)*1)*(2/3), IF($H87&gt;=0.9, ($B$8 + (($B$9-$B$8)/4)*2)*(2/3), IF($H87&gt;=0.8, ($B$8 + (($B$9-$B$8)/4)*3)*(2/3), $B$9*(2/3)))))))</f>
      </c>
      <c r="L87" s="187" t="str">
        <f>IF(H87="","",IF($H87&gt;1.2, 0, IF($H87&gt;=1.1, $B$8, IF($H87&gt;=1, $B$8 + (($B$9-$B$8)/4)*1, IF($H87&gt;=0.9, $B$8 + (($B$9-$B$8)/4)*2, IF($H87&gt;=0.8, $B$8 + (($B$9-$B$8)/4)*3, $B$9))))))</f>
      </c>
      <c r="M87" s="188"/>
      <c r="N87" s="189">
        <f>IF(M87=1, I87, IF(M87=2, J87, IF(M87=3, K87, IF(M87=4, L87, 0))))</f>
      </c>
      <c r="O87" s="184">
        <f>IF($B$7="Porcentajes", E87 * N87, IF($R$1=0, 0, ((E87 * N87) / $R$1) * $C$7))</f>
      </c>
      <c r="P87" s="202"/>
      <c r="Q87" s="203"/>
      <c r="R87" s="184">
        <f>IF($P87="Manual",$E87*(1+$Q87),$E87+$O87)</f>
      </c>
    </row>
    <row r="88" spans="1:19" s="190" customFormat="1" ht="19" customHeight="1">
      <c r="A88" s="191"/>
      <c r="B88" s="192"/>
      <c r="C88" s="193"/>
      <c r="D88" s="193"/>
      <c r="E88" s="197"/>
      <c r="F88" s="185"/>
      <c r="G88" s="185" t="str">
        <f>IFERROR(IF($F88="","",VLOOKUP($F88,'Data Mercado'!$A$7:$I$300,IF($B$6="P90",2,IF($B$6="P75",3,IF($B$6="P50",4,IF($B$6="P25",5,IF($B$6="P10",6))))),0)),"ND")</f>
      </c>
      <c r="H88" s="186" t="str">
        <f>IFERROR(IF(AND($E88&lt;&gt;"",$G88&lt;&gt;""),$E88/$G88,""),"")</f>
      </c>
      <c r="I88" s="187" t="str">
        <f>IF(H88="","",0%)</f>
      </c>
      <c r="J88" s="187" t="str">
        <f>IF(H88="","",IF($H88&gt;1.2, 0, IF($H88&gt;=1.1, $B$8*(1/3), IF($H88&gt;=1, ($B$8 + (($B$9-$B$8)/4)*1)*(1/3), IF($H88&gt;=0.9, ($B$8 + (($B$9-$B$8)/4)*2)*(1/3), IF($H88&gt;=0.8, ($B$8 + (($B$9-$B$8)/4)*3)*(1/3), $B$9*(1/3)))))))</f>
      </c>
      <c r="K88" s="187" t="str">
        <f>IF(H88="","",IF($H88&gt;1.2, 0, IF($H88&gt;=1.1, $B$8*(2/3), IF($H88&gt;=1, ($B$8 + (($B$9-$B$8)/4)*1)*(2/3), IF($H88&gt;=0.9, ($B$8 + (($B$9-$B$8)/4)*2)*(2/3), IF($H88&gt;=0.8, ($B$8 + (($B$9-$B$8)/4)*3)*(2/3), $B$9*(2/3)))))))</f>
      </c>
      <c r="L88" s="187" t="str">
        <f>IF(H88="","",IF($H88&gt;1.2, 0, IF($H88&gt;=1.1, $B$8, IF($H88&gt;=1, $B$8 + (($B$9-$B$8)/4)*1, IF($H88&gt;=0.9, $B$8 + (($B$9-$B$8)/4)*2, IF($H88&gt;=0.8, $B$8 + (($B$9-$B$8)/4)*3, $B$9))))))</f>
      </c>
      <c r="M88" s="188"/>
      <c r="N88" s="189">
        <f>IF(M88=1, I88, IF(M88=2, J88, IF(M88=3, K88, IF(M88=4, L88, 0))))</f>
      </c>
      <c r="O88" s="184">
        <f>IF($B$7="Porcentajes", E88 * N88, IF($R$1=0, 0, ((E88 * N88) / $R$1) * $C$7))</f>
      </c>
      <c r="P88" s="202"/>
      <c r="Q88" s="203"/>
      <c r="R88" s="184">
        <f>IF($P88="Manual",$E88*(1+$Q88),$E88+$O88)</f>
      </c>
    </row>
    <row r="89" spans="1:19" s="190" customFormat="1" ht="19" customHeight="1">
      <c r="A89" s="191"/>
      <c r="B89" s="192"/>
      <c r="C89" s="193"/>
      <c r="D89" s="193"/>
      <c r="E89" s="197"/>
      <c r="F89" s="185"/>
      <c r="G89" s="185" t="str">
        <f>IFERROR(IF($F89="","",VLOOKUP($F89,'Data Mercado'!$A$7:$I$300,IF($B$6="P90",2,IF($B$6="P75",3,IF($B$6="P50",4,IF($B$6="P25",5,IF($B$6="P10",6))))),0)),"ND")</f>
      </c>
      <c r="H89" s="186" t="str">
        <f>IFERROR(IF(AND($E89&lt;&gt;"",$G89&lt;&gt;""),$E89/$G89,""),"")</f>
      </c>
      <c r="I89" s="187" t="str">
        <f>IF(H89="","",0%)</f>
      </c>
      <c r="J89" s="187" t="str">
        <f>IF(H89="","",IF($H89&gt;1.2, 0, IF($H89&gt;=1.1, $B$8*(1/3), IF($H89&gt;=1, ($B$8 + (($B$9-$B$8)/4)*1)*(1/3), IF($H89&gt;=0.9, ($B$8 + (($B$9-$B$8)/4)*2)*(1/3), IF($H89&gt;=0.8, ($B$8 + (($B$9-$B$8)/4)*3)*(1/3), $B$9*(1/3)))))))</f>
      </c>
      <c r="K89" s="187" t="str">
        <f>IF(H89="","",IF($H89&gt;1.2, 0, IF($H89&gt;=1.1, $B$8*(2/3), IF($H89&gt;=1, ($B$8 + (($B$9-$B$8)/4)*1)*(2/3), IF($H89&gt;=0.9, ($B$8 + (($B$9-$B$8)/4)*2)*(2/3), IF($H89&gt;=0.8, ($B$8 + (($B$9-$B$8)/4)*3)*(2/3), $B$9*(2/3)))))))</f>
      </c>
      <c r="L89" s="187" t="str">
        <f>IF(H89="","",IF($H89&gt;1.2, 0, IF($H89&gt;=1.1, $B$8, IF($H89&gt;=1, $B$8 + (($B$9-$B$8)/4)*1, IF($H89&gt;=0.9, $B$8 + (($B$9-$B$8)/4)*2, IF($H89&gt;=0.8, $B$8 + (($B$9-$B$8)/4)*3, $B$9))))))</f>
      </c>
      <c r="M89" s="188"/>
      <c r="N89" s="189">
        <f>IF(M89=1, I89, IF(M89=2, J89, IF(M89=3, K89, IF(M89=4, L89, 0))))</f>
      </c>
      <c r="O89" s="184">
        <f>IF($B$7="Porcentajes", E89 * N89, IF($R$1=0, 0, ((E89 * N89) / $R$1) * $C$7))</f>
      </c>
      <c r="P89" s="202"/>
      <c r="Q89" s="203"/>
      <c r="R89" s="184">
        <f>IF($P89="Manual",$E89*(1+$Q89),$E89+$O89)</f>
      </c>
    </row>
    <row r="90" spans="1:19" s="190" customFormat="1" ht="19" customHeight="1">
      <c r="A90" s="191"/>
      <c r="B90" s="192"/>
      <c r="C90" s="193"/>
      <c r="D90" s="193"/>
      <c r="E90" s="197"/>
      <c r="F90" s="185"/>
      <c r="G90" s="185" t="str">
        <f>IFERROR(IF($F90="","",VLOOKUP($F90,'Data Mercado'!$A$7:$I$300,IF($B$6="P90",2,IF($B$6="P75",3,IF($B$6="P50",4,IF($B$6="P25",5,IF($B$6="P10",6))))),0)),"ND")</f>
      </c>
      <c r="H90" s="186" t="str">
        <f>IFERROR(IF(AND($E90&lt;&gt;"",$G90&lt;&gt;""),$E90/$G90,""),"")</f>
      </c>
      <c r="I90" s="187" t="str">
        <f>IF(H90="","",0%)</f>
      </c>
      <c r="J90" s="187" t="str">
        <f>IF(H90="","",IF($H90&gt;1.2, 0, IF($H90&gt;=1.1, $B$8*(1/3), IF($H90&gt;=1, ($B$8 + (($B$9-$B$8)/4)*1)*(1/3), IF($H90&gt;=0.9, ($B$8 + (($B$9-$B$8)/4)*2)*(1/3), IF($H90&gt;=0.8, ($B$8 + (($B$9-$B$8)/4)*3)*(1/3), $B$9*(1/3)))))))</f>
      </c>
      <c r="K90" s="187" t="str">
        <f>IF(H90="","",IF($H90&gt;1.2, 0, IF($H90&gt;=1.1, $B$8*(2/3), IF($H90&gt;=1, ($B$8 + (($B$9-$B$8)/4)*1)*(2/3), IF($H90&gt;=0.9, ($B$8 + (($B$9-$B$8)/4)*2)*(2/3), IF($H90&gt;=0.8, ($B$8 + (($B$9-$B$8)/4)*3)*(2/3), $B$9*(2/3)))))))</f>
      </c>
      <c r="L90" s="187" t="str">
        <f>IF(H90="","",IF($H90&gt;1.2, 0, IF($H90&gt;=1.1, $B$8, IF($H90&gt;=1, $B$8 + (($B$9-$B$8)/4)*1, IF($H90&gt;=0.9, $B$8 + (($B$9-$B$8)/4)*2, IF($H90&gt;=0.8, $B$8 + (($B$9-$B$8)/4)*3, $B$9))))))</f>
      </c>
      <c r="M90" s="188"/>
      <c r="N90" s="189">
        <f>IF(M90=1, I90, IF(M90=2, J90, IF(M90=3, K90, IF(M90=4, L90, 0))))</f>
      </c>
      <c r="O90" s="184">
        <f>IF($B$7="Porcentajes", E90 * N90, IF($R$1=0, 0, ((E90 * N90) / $R$1) * $C$7))</f>
      </c>
      <c r="P90" s="202"/>
      <c r="Q90" s="203"/>
      <c r="R90" s="184">
        <f>IF($P90="Manual",$E90*(1+$Q90),$E90+$O90)</f>
      </c>
    </row>
    <row r="91" spans="1:19" s="190" customFormat="1" ht="19" customHeight="1">
      <c r="A91" s="191"/>
      <c r="B91" s="192"/>
      <c r="C91" s="193"/>
      <c r="D91" s="193"/>
      <c r="E91" s="197"/>
      <c r="F91" s="185"/>
      <c r="G91" s="185" t="str">
        <f>IFERROR(IF($F91="","",VLOOKUP($F91,'Data Mercado'!$A$7:$I$300,IF($B$6="P90",2,IF($B$6="P75",3,IF($B$6="P50",4,IF($B$6="P25",5,IF($B$6="P10",6))))),0)),"ND")</f>
      </c>
      <c r="H91" s="186" t="str">
        <f>IFERROR(IF(AND($E91&lt;&gt;"",$G91&lt;&gt;""),$E91/$G91,""),"")</f>
      </c>
      <c r="I91" s="187" t="str">
        <f>IF(H91="","",0%)</f>
      </c>
      <c r="J91" s="187" t="str">
        <f>IF(H91="","",IF($H91&gt;1.2, 0, IF($H91&gt;=1.1, $B$8*(1/3), IF($H91&gt;=1, ($B$8 + (($B$9-$B$8)/4)*1)*(1/3), IF($H91&gt;=0.9, ($B$8 + (($B$9-$B$8)/4)*2)*(1/3), IF($H91&gt;=0.8, ($B$8 + (($B$9-$B$8)/4)*3)*(1/3), $B$9*(1/3)))))))</f>
      </c>
      <c r="K91" s="187" t="str">
        <f>IF(H91="","",IF($H91&gt;1.2, 0, IF($H91&gt;=1.1, $B$8*(2/3), IF($H91&gt;=1, ($B$8 + (($B$9-$B$8)/4)*1)*(2/3), IF($H91&gt;=0.9, ($B$8 + (($B$9-$B$8)/4)*2)*(2/3), IF($H91&gt;=0.8, ($B$8 + (($B$9-$B$8)/4)*3)*(2/3), $B$9*(2/3)))))))</f>
      </c>
      <c r="L91" s="187" t="str">
        <f>IF(H91="","",IF($H91&gt;1.2, 0, IF($H91&gt;=1.1, $B$8, IF($H91&gt;=1, $B$8 + (($B$9-$B$8)/4)*1, IF($H91&gt;=0.9, $B$8 + (($B$9-$B$8)/4)*2, IF($H91&gt;=0.8, $B$8 + (($B$9-$B$8)/4)*3, $B$9))))))</f>
      </c>
      <c r="M91" s="188"/>
      <c r="N91" s="189">
        <f>IF(M91=1, I91, IF(M91=2, J91, IF(M91=3, K91, IF(M91=4, L91, 0))))</f>
      </c>
      <c r="O91" s="184">
        <f>IF($B$7="Porcentajes", E91 * N91, IF($R$1=0, 0, ((E91 * N91) / $R$1) * $C$7))</f>
      </c>
      <c r="P91" s="202"/>
      <c r="Q91" s="203"/>
      <c r="R91" s="184">
        <f>IF($P91="Manual",$E91*(1+$Q91),$E91+$O91)</f>
      </c>
    </row>
    <row r="92" spans="1:19" s="194" customFormat="1" ht="19" customHeight="1">
      <c r="A92" s="191"/>
      <c r="B92" s="192"/>
      <c r="C92" s="193"/>
      <c r="D92" s="193"/>
      <c r="E92" s="197"/>
      <c r="F92" s="185"/>
      <c r="G92" s="185" t="str">
        <f>IFERROR(IF($F92="","",VLOOKUP($F92,'Data Mercado'!$A$7:$I$300,IF($B$6="P90",2,IF($B$6="P75",3,IF($B$6="P50",4,IF($B$6="P25",5,IF($B$6="P10",6))))),0)),"ND")</f>
      </c>
      <c r="H92" s="186" t="str">
        <f>IFERROR(IF(AND($E92&lt;&gt;"",$G92&lt;&gt;""),$E92/$G92,""),"")</f>
      </c>
      <c r="I92" s="187" t="str">
        <f>IF(H92="","",0%)</f>
      </c>
      <c r="J92" s="187" t="str">
        <f>IF(H92="","",IF($H92&gt;1.2, 0, IF($H92&gt;=1.1, $B$8*(1/3), IF($H92&gt;=1, ($B$8 + (($B$9-$B$8)/4)*1)*(1/3), IF($H92&gt;=0.9, ($B$8 + (($B$9-$B$8)/4)*2)*(1/3), IF($H92&gt;=0.8, ($B$8 + (($B$9-$B$8)/4)*3)*(1/3), $B$9*(1/3)))))))</f>
      </c>
      <c r="K92" s="187" t="str">
        <f>IF(H92="","",IF($H92&gt;1.2, 0, IF($H92&gt;=1.1, $B$8*(2/3), IF($H92&gt;=1, ($B$8 + (($B$9-$B$8)/4)*1)*(2/3), IF($H92&gt;=0.9, ($B$8 + (($B$9-$B$8)/4)*2)*(2/3), IF($H92&gt;=0.8, ($B$8 + (($B$9-$B$8)/4)*3)*(2/3), $B$9*(2/3)))))))</f>
      </c>
      <c r="L92" s="187" t="str">
        <f>IF(H92="","",IF($H92&gt;1.2, 0, IF($H92&gt;=1.1, $B$8, IF($H92&gt;=1, $B$8 + (($B$9-$B$8)/4)*1, IF($H92&gt;=0.9, $B$8 + (($B$9-$B$8)/4)*2, IF($H92&gt;=0.8, $B$8 + (($B$9-$B$8)/4)*3, $B$9))))))</f>
      </c>
      <c r="M92" s="188"/>
      <c r="N92" s="189">
        <f>IF(M92=1, I92, IF(M92=2, J92, IF(M92=3, K92, IF(M92=4, L92, 0))))</f>
      </c>
      <c r="O92" s="184">
        <f>IF($B$7="Porcentajes", E92 * N92, IF($R$1=0, 0, ((E92 * N92) / $R$1) * $C$7))</f>
      </c>
      <c r="P92" s="202"/>
      <c r="Q92" s="203"/>
      <c r="R92" s="184">
        <f>IF($P92="Manual",$E92*(1+$Q92),$E92+$O92)</f>
      </c>
      <c r="S92" s="190"/>
    </row>
    <row r="93" spans="1:19" s="194" customFormat="1" ht="19" customHeight="1">
      <c r="A93" s="191"/>
      <c r="B93" s="192"/>
      <c r="C93" s="193"/>
      <c r="D93" s="193"/>
      <c r="E93" s="197"/>
      <c r="F93" s="185"/>
      <c r="G93" s="185" t="str">
        <f>IFERROR(IF($F93="","",VLOOKUP($F93,'Data Mercado'!$A$7:$I$300,IF($B$6="P90",2,IF($B$6="P75",3,IF($B$6="P50",4,IF($B$6="P25",5,IF($B$6="P10",6))))),0)),"ND")</f>
      </c>
      <c r="H93" s="186" t="str">
        <f>IFERROR(IF(AND($E93&lt;&gt;"",$G93&lt;&gt;""),$E93/$G93,""),"")</f>
      </c>
      <c r="I93" s="187" t="str">
        <f>IF(H93="","",0%)</f>
      </c>
      <c r="J93" s="187" t="str">
        <f>IF(H93="","",IF($H93&gt;1.2, 0, IF($H93&gt;=1.1, $B$8*(1/3), IF($H93&gt;=1, ($B$8 + (($B$9-$B$8)/4)*1)*(1/3), IF($H93&gt;=0.9, ($B$8 + (($B$9-$B$8)/4)*2)*(1/3), IF($H93&gt;=0.8, ($B$8 + (($B$9-$B$8)/4)*3)*(1/3), $B$9*(1/3)))))))</f>
      </c>
      <c r="K93" s="187" t="str">
        <f>IF(H93="","",IF($H93&gt;1.2, 0, IF($H93&gt;=1.1, $B$8*(2/3), IF($H93&gt;=1, ($B$8 + (($B$9-$B$8)/4)*1)*(2/3), IF($H93&gt;=0.9, ($B$8 + (($B$9-$B$8)/4)*2)*(2/3), IF($H93&gt;=0.8, ($B$8 + (($B$9-$B$8)/4)*3)*(2/3), $B$9*(2/3)))))))</f>
      </c>
      <c r="L93" s="187" t="str">
        <f>IF(H93="","",IF($H93&gt;1.2, 0, IF($H93&gt;=1.1, $B$8, IF($H93&gt;=1, $B$8 + (($B$9-$B$8)/4)*1, IF($H93&gt;=0.9, $B$8 + (($B$9-$B$8)/4)*2, IF($H93&gt;=0.8, $B$8 + (($B$9-$B$8)/4)*3, $B$9))))))</f>
      </c>
      <c r="M93" s="188"/>
      <c r="N93" s="189">
        <f>IF(M93=1, I93, IF(M93=2, J93, IF(M93=3, K93, IF(M93=4, L93, 0))))</f>
      </c>
      <c r="O93" s="184">
        <f>IF($B$7="Porcentajes", E93 * N93, IF($R$1=0, 0, ((E93 * N93) / $R$1) * $C$7))</f>
      </c>
      <c r="P93" s="202"/>
      <c r="Q93" s="203"/>
      <c r="R93" s="184">
        <f>IF($P93="Manual",$E93*(1+$Q93),$E93+$O93)</f>
      </c>
      <c r="S93" s="190"/>
    </row>
    <row r="94" spans="1:19" s="194" customFormat="1" ht="19" customHeight="1">
      <c r="A94" s="191"/>
      <c r="B94" s="192"/>
      <c r="C94" s="193"/>
      <c r="D94" s="193"/>
      <c r="E94" s="197"/>
      <c r="F94" s="185"/>
      <c r="G94" s="185" t="str">
        <f>IFERROR(IF($F94="","",VLOOKUP($F94,'Data Mercado'!$A$7:$I$300,IF($B$6="P90",2,IF($B$6="P75",3,IF($B$6="P50",4,IF($B$6="P25",5,IF($B$6="P10",6))))),0)),"ND")</f>
      </c>
      <c r="H94" s="186" t="str">
        <f>IFERROR(IF(AND($E94&lt;&gt;"",$G94&lt;&gt;""),$E94/$G94,""),"")</f>
      </c>
      <c r="I94" s="187" t="str">
        <f>IF(H94="","",0%)</f>
      </c>
      <c r="J94" s="187" t="str">
        <f>IF(H94="","",IF($H94&gt;1.2, 0, IF($H94&gt;=1.1, $B$8*(1/3), IF($H94&gt;=1, ($B$8 + (($B$9-$B$8)/4)*1)*(1/3), IF($H94&gt;=0.9, ($B$8 + (($B$9-$B$8)/4)*2)*(1/3), IF($H94&gt;=0.8, ($B$8 + (($B$9-$B$8)/4)*3)*(1/3), $B$9*(1/3)))))))</f>
      </c>
      <c r="K94" s="187" t="str">
        <f>IF(H94="","",IF($H94&gt;1.2, 0, IF($H94&gt;=1.1, $B$8*(2/3), IF($H94&gt;=1, ($B$8 + (($B$9-$B$8)/4)*1)*(2/3), IF($H94&gt;=0.9, ($B$8 + (($B$9-$B$8)/4)*2)*(2/3), IF($H94&gt;=0.8, ($B$8 + (($B$9-$B$8)/4)*3)*(2/3), $B$9*(2/3)))))))</f>
      </c>
      <c r="L94" s="187" t="str">
        <f>IF(H94="","",IF($H94&gt;1.2, 0, IF($H94&gt;=1.1, $B$8, IF($H94&gt;=1, $B$8 + (($B$9-$B$8)/4)*1, IF($H94&gt;=0.9, $B$8 + (($B$9-$B$8)/4)*2, IF($H94&gt;=0.8, $B$8 + (($B$9-$B$8)/4)*3, $B$9))))))</f>
      </c>
      <c r="M94" s="188"/>
      <c r="N94" s="189">
        <f>IF(M94=1, I94, IF(M94=2, J94, IF(M94=3, K94, IF(M94=4, L94, 0))))</f>
      </c>
      <c r="O94" s="184">
        <f>IF($B$7="Porcentajes", E94 * N94, IF($R$1=0, 0, ((E94 * N94) / $R$1) * $C$7))</f>
      </c>
      <c r="P94" s="202"/>
      <c r="Q94" s="203"/>
      <c r="R94" s="184">
        <f>IF($P94="Manual",$E94*(1+$Q94),$E94+$O94)</f>
      </c>
      <c r="S94" s="190"/>
    </row>
    <row r="95" spans="1:19" s="194" customFormat="1" ht="19" customHeight="1">
      <c r="A95" s="191"/>
      <c r="B95" s="192"/>
      <c r="C95" s="193"/>
      <c r="D95" s="193"/>
      <c r="E95" s="197"/>
      <c r="F95" s="185"/>
      <c r="G95" s="185" t="str">
        <f>IFERROR(IF($F95="","",VLOOKUP($F95,'Data Mercado'!$A$7:$I$300,IF($B$6="P90",2,IF($B$6="P75",3,IF($B$6="P50",4,IF($B$6="P25",5,IF($B$6="P10",6))))),0)),"ND")</f>
      </c>
      <c r="H95" s="186" t="str">
        <f>IFERROR(IF(AND($E95&lt;&gt;"",$G95&lt;&gt;""),$E95/$G95,""),"")</f>
      </c>
      <c r="I95" s="187" t="str">
        <f>IF(H95="","",0%)</f>
      </c>
      <c r="J95" s="187" t="str">
        <f>IF(H95="","",IF($H95&gt;1.2, 0, IF($H95&gt;=1.1, $B$8*(1/3), IF($H95&gt;=1, ($B$8 + (($B$9-$B$8)/4)*1)*(1/3), IF($H95&gt;=0.9, ($B$8 + (($B$9-$B$8)/4)*2)*(1/3), IF($H95&gt;=0.8, ($B$8 + (($B$9-$B$8)/4)*3)*(1/3), $B$9*(1/3)))))))</f>
      </c>
      <c r="K95" s="187" t="str">
        <f>IF(H95="","",IF($H95&gt;1.2, 0, IF($H95&gt;=1.1, $B$8*(2/3), IF($H95&gt;=1, ($B$8 + (($B$9-$B$8)/4)*1)*(2/3), IF($H95&gt;=0.9, ($B$8 + (($B$9-$B$8)/4)*2)*(2/3), IF($H95&gt;=0.8, ($B$8 + (($B$9-$B$8)/4)*3)*(2/3), $B$9*(2/3)))))))</f>
      </c>
      <c r="L95" s="187" t="str">
        <f>IF(H95="","",IF($H95&gt;1.2, 0, IF($H95&gt;=1.1, $B$8, IF($H95&gt;=1, $B$8 + (($B$9-$B$8)/4)*1, IF($H95&gt;=0.9, $B$8 + (($B$9-$B$8)/4)*2, IF($H95&gt;=0.8, $B$8 + (($B$9-$B$8)/4)*3, $B$9))))))</f>
      </c>
      <c r="M95" s="188"/>
      <c r="N95" s="189">
        <f>IF(M95=1, I95, IF(M95=2, J95, IF(M95=3, K95, IF(M95=4, L95, 0))))</f>
      </c>
      <c r="O95" s="184">
        <f>IF($B$7="Porcentajes", E95 * N95, IF($R$1=0, 0, ((E95 * N95) / $R$1) * $C$7))</f>
      </c>
      <c r="P95" s="202"/>
      <c r="Q95" s="203"/>
      <c r="R95" s="184">
        <f>IF($P95="Manual",$E95*(1+$Q95),$E95+$O95)</f>
      </c>
      <c r="S95" s="190"/>
    </row>
    <row r="96" spans="1:19" s="194" customFormat="1" ht="19" customHeight="1">
      <c r="A96" s="191"/>
      <c r="B96" s="192"/>
      <c r="C96" s="193"/>
      <c r="D96" s="193"/>
      <c r="E96" s="197"/>
      <c r="F96" s="185"/>
      <c r="G96" s="185" t="str">
        <f>IFERROR(IF($F96="","",VLOOKUP($F96,'Data Mercado'!$A$7:$I$300,IF($B$6="P90",2,IF($B$6="P75",3,IF($B$6="P50",4,IF($B$6="P25",5,IF($B$6="P10",6))))),0)),"ND")</f>
      </c>
      <c r="H96" s="186" t="str">
        <f>IFERROR(IF(AND($E96&lt;&gt;"",$G96&lt;&gt;""),$E96/$G96,""),"")</f>
      </c>
      <c r="I96" s="187" t="str">
        <f>IF(H96="","",0%)</f>
      </c>
      <c r="J96" s="187" t="str">
        <f>IF(H96="","",IF($H96&gt;1.2, 0, IF($H96&gt;=1.1, $B$8*(1/3), IF($H96&gt;=1, ($B$8 + (($B$9-$B$8)/4)*1)*(1/3), IF($H96&gt;=0.9, ($B$8 + (($B$9-$B$8)/4)*2)*(1/3), IF($H96&gt;=0.8, ($B$8 + (($B$9-$B$8)/4)*3)*(1/3), $B$9*(1/3)))))))</f>
      </c>
      <c r="K96" s="187" t="str">
        <f>IF(H96="","",IF($H96&gt;1.2, 0, IF($H96&gt;=1.1, $B$8*(2/3), IF($H96&gt;=1, ($B$8 + (($B$9-$B$8)/4)*1)*(2/3), IF($H96&gt;=0.9, ($B$8 + (($B$9-$B$8)/4)*2)*(2/3), IF($H96&gt;=0.8, ($B$8 + (($B$9-$B$8)/4)*3)*(2/3), $B$9*(2/3)))))))</f>
      </c>
      <c r="L96" s="187" t="str">
        <f>IF(H96="","",IF($H96&gt;1.2, 0, IF($H96&gt;=1.1, $B$8, IF($H96&gt;=1, $B$8 + (($B$9-$B$8)/4)*1, IF($H96&gt;=0.9, $B$8 + (($B$9-$B$8)/4)*2, IF($H96&gt;=0.8, $B$8 + (($B$9-$B$8)/4)*3, $B$9))))))</f>
      </c>
      <c r="M96" s="188"/>
      <c r="N96" s="189">
        <f>IF(M96=1, I96, IF(M96=2, J96, IF(M96=3, K96, IF(M96=4, L96, 0))))</f>
      </c>
      <c r="O96" s="184">
        <f>IF($B$7="Porcentajes", E96 * N96, IF($R$1=0, 0, ((E96 * N96) / $R$1) * $C$7))</f>
      </c>
      <c r="P96" s="202"/>
      <c r="Q96" s="203"/>
      <c r="R96" s="184">
        <f>IF($P96="Manual",$E96*(1+$Q96),$E96+$O96)</f>
      </c>
      <c r="S96" s="190"/>
    </row>
    <row r="97" spans="1:19" s="194" customFormat="1" ht="19" customHeight="1">
      <c r="A97" s="191"/>
      <c r="B97" s="192"/>
      <c r="C97" s="193"/>
      <c r="D97" s="193"/>
      <c r="E97" s="197"/>
      <c r="F97" s="185"/>
      <c r="G97" s="185" t="str">
        <f>IFERROR(IF($F97="","",VLOOKUP($F97,'Data Mercado'!$A$7:$I$300,IF($B$6="P90",2,IF($B$6="P75",3,IF($B$6="P50",4,IF($B$6="P25",5,IF($B$6="P10",6))))),0)),"ND")</f>
      </c>
      <c r="H97" s="186" t="str">
        <f>IFERROR(IF(AND($E97&lt;&gt;"",$G97&lt;&gt;""),$E97/$G97,""),"")</f>
      </c>
      <c r="I97" s="187" t="str">
        <f>IF(H97="","",0%)</f>
      </c>
      <c r="J97" s="187" t="str">
        <f>IF(H97="","",IF($H97&gt;1.2, 0, IF($H97&gt;=1.1, $B$8*(1/3), IF($H97&gt;=1, ($B$8 + (($B$9-$B$8)/4)*1)*(1/3), IF($H97&gt;=0.9, ($B$8 + (($B$9-$B$8)/4)*2)*(1/3), IF($H97&gt;=0.8, ($B$8 + (($B$9-$B$8)/4)*3)*(1/3), $B$9*(1/3)))))))</f>
      </c>
      <c r="K97" s="187" t="str">
        <f>IF(H97="","",IF($H97&gt;1.2, 0, IF($H97&gt;=1.1, $B$8*(2/3), IF($H97&gt;=1, ($B$8 + (($B$9-$B$8)/4)*1)*(2/3), IF($H97&gt;=0.9, ($B$8 + (($B$9-$B$8)/4)*2)*(2/3), IF($H97&gt;=0.8, ($B$8 + (($B$9-$B$8)/4)*3)*(2/3), $B$9*(2/3)))))))</f>
      </c>
      <c r="L97" s="187" t="str">
        <f>IF(H97="","",IF($H97&gt;1.2, 0, IF($H97&gt;=1.1, $B$8, IF($H97&gt;=1, $B$8 + (($B$9-$B$8)/4)*1, IF($H97&gt;=0.9, $B$8 + (($B$9-$B$8)/4)*2, IF($H97&gt;=0.8, $B$8 + (($B$9-$B$8)/4)*3, $B$9))))))</f>
      </c>
      <c r="M97" s="188"/>
      <c r="N97" s="189">
        <f>IF(M97=1, I97, IF(M97=2, J97, IF(M97=3, K97, IF(M97=4, L97, 0))))</f>
      </c>
      <c r="O97" s="184">
        <f>IF($B$7="Porcentajes", E97 * N97, IF($R$1=0, 0, ((E97 * N97) / $R$1) * $C$7))</f>
      </c>
      <c r="P97" s="202"/>
      <c r="Q97" s="203"/>
      <c r="R97" s="184">
        <f>IF($P97="Manual",$E97*(1+$Q97),$E97+$O97)</f>
      </c>
      <c r="S97" s="190"/>
    </row>
    <row r="98" spans="1:19" s="194" customFormat="1" ht="19" customHeight="1">
      <c r="A98" s="191"/>
      <c r="B98" s="192"/>
      <c r="C98" s="193"/>
      <c r="D98" s="193"/>
      <c r="E98" s="197"/>
      <c r="F98" s="185"/>
      <c r="G98" s="185" t="str">
        <f>IFERROR(IF($F98="","",VLOOKUP($F98,'Data Mercado'!$A$7:$I$300,IF($B$6="P90",2,IF($B$6="P75",3,IF($B$6="P50",4,IF($B$6="P25",5,IF($B$6="P10",6))))),0)),"ND")</f>
      </c>
      <c r="H98" s="186" t="str">
        <f>IFERROR(IF(AND($E98&lt;&gt;"",$G98&lt;&gt;""),$E98/$G98,""),"")</f>
      </c>
      <c r="I98" s="187" t="str">
        <f>IF(H98="","",0%)</f>
      </c>
      <c r="J98" s="187" t="str">
        <f>IF(H98="","",IF($H98&gt;1.2, 0, IF($H98&gt;=1.1, $B$8*(1/3), IF($H98&gt;=1, ($B$8 + (($B$9-$B$8)/4)*1)*(1/3), IF($H98&gt;=0.9, ($B$8 + (($B$9-$B$8)/4)*2)*(1/3), IF($H98&gt;=0.8, ($B$8 + (($B$9-$B$8)/4)*3)*(1/3), $B$9*(1/3)))))))</f>
      </c>
      <c r="K98" s="187" t="str">
        <f>IF(H98="","",IF($H98&gt;1.2, 0, IF($H98&gt;=1.1, $B$8*(2/3), IF($H98&gt;=1, ($B$8 + (($B$9-$B$8)/4)*1)*(2/3), IF($H98&gt;=0.9, ($B$8 + (($B$9-$B$8)/4)*2)*(2/3), IF($H98&gt;=0.8, ($B$8 + (($B$9-$B$8)/4)*3)*(2/3), $B$9*(2/3)))))))</f>
      </c>
      <c r="L98" s="187" t="str">
        <f>IF(H98="","",IF($H98&gt;1.2, 0, IF($H98&gt;=1.1, $B$8, IF($H98&gt;=1, $B$8 + (($B$9-$B$8)/4)*1, IF($H98&gt;=0.9, $B$8 + (($B$9-$B$8)/4)*2, IF($H98&gt;=0.8, $B$8 + (($B$9-$B$8)/4)*3, $B$9))))))</f>
      </c>
      <c r="M98" s="188"/>
      <c r="N98" s="189">
        <f>IF(M98=1, I98, IF(M98=2, J98, IF(M98=3, K98, IF(M98=4, L98, 0))))</f>
      </c>
      <c r="O98" s="184">
        <f>IF($B$7="Porcentajes", E98 * N98, IF($R$1=0, 0, ((E98 * N98) / $R$1) * $C$7))</f>
      </c>
      <c r="P98" s="202"/>
      <c r="Q98" s="203"/>
      <c r="R98" s="184">
        <f>IF($P98="Manual",$E98*(1+$Q98),$E98+$O98)</f>
      </c>
      <c r="S98" s="190"/>
    </row>
    <row r="99" spans="1:19" s="194" customFormat="1" ht="19" customHeight="1">
      <c r="A99" s="191"/>
      <c r="B99" s="192"/>
      <c r="C99" s="193"/>
      <c r="D99" s="193"/>
      <c r="E99" s="197"/>
      <c r="F99" s="185"/>
      <c r="G99" s="185" t="str">
        <f>IFERROR(IF($F99="","",VLOOKUP($F99,'Data Mercado'!$A$7:$I$300,IF($B$6="P90",2,IF($B$6="P75",3,IF($B$6="P50",4,IF($B$6="P25",5,IF($B$6="P10",6))))),0)),"ND")</f>
      </c>
      <c r="H99" s="186" t="str">
        <f>IFERROR(IF(AND($E99&lt;&gt;"",$G99&lt;&gt;""),$E99/$G99,""),"")</f>
      </c>
      <c r="I99" s="187" t="str">
        <f>IF(H99="","",0%)</f>
      </c>
      <c r="J99" s="187" t="str">
        <f>IF(H99="","",IF($H99&gt;1.2, 0, IF($H99&gt;=1.1, $B$8*(1/3), IF($H99&gt;=1, ($B$8 + (($B$9-$B$8)/4)*1)*(1/3), IF($H99&gt;=0.9, ($B$8 + (($B$9-$B$8)/4)*2)*(1/3), IF($H99&gt;=0.8, ($B$8 + (($B$9-$B$8)/4)*3)*(1/3), $B$9*(1/3)))))))</f>
      </c>
      <c r="K99" s="187" t="str">
        <f>IF(H99="","",IF($H99&gt;1.2, 0, IF($H99&gt;=1.1, $B$8*(2/3), IF($H99&gt;=1, ($B$8 + (($B$9-$B$8)/4)*1)*(2/3), IF($H99&gt;=0.9, ($B$8 + (($B$9-$B$8)/4)*2)*(2/3), IF($H99&gt;=0.8, ($B$8 + (($B$9-$B$8)/4)*3)*(2/3), $B$9*(2/3)))))))</f>
      </c>
      <c r="L99" s="187" t="str">
        <f>IF(H99="","",IF($H99&gt;1.2, 0, IF($H99&gt;=1.1, $B$8, IF($H99&gt;=1, $B$8 + (($B$9-$B$8)/4)*1, IF($H99&gt;=0.9, $B$8 + (($B$9-$B$8)/4)*2, IF($H99&gt;=0.8, $B$8 + (($B$9-$B$8)/4)*3, $B$9))))))</f>
      </c>
      <c r="M99" s="188"/>
      <c r="N99" s="189">
        <f>IF(M99=1, I99, IF(M99=2, J99, IF(M99=3, K99, IF(M99=4, L99, 0))))</f>
      </c>
      <c r="O99" s="184">
        <f>IF($B$7="Porcentajes", E99 * N99, IF($R$1=0, 0, ((E99 * N99) / $R$1) * $C$7))</f>
      </c>
      <c r="P99" s="202"/>
      <c r="Q99" s="203"/>
      <c r="R99" s="184">
        <f>IF($P99="Manual",$E99*(1+$Q99),$E99+$O99)</f>
      </c>
      <c r="S99" s="190"/>
    </row>
    <row r="100" spans="1:19" s="194" customFormat="1" ht="19" customHeight="1">
      <c r="A100" s="191"/>
      <c r="B100" s="192"/>
      <c r="C100" s="193"/>
      <c r="D100" s="193"/>
      <c r="E100" s="197"/>
      <c r="F100" s="185"/>
      <c r="G100" s="185" t="str">
        <f>IFERROR(IF($F100="","",VLOOKUP($F100,'Data Mercado'!$A$7:$I$300,IF($B$6="P90",2,IF($B$6="P75",3,IF($B$6="P50",4,IF($B$6="P25",5,IF($B$6="P10",6))))),0)),"ND")</f>
      </c>
      <c r="H100" s="186" t="str">
        <f>IFERROR(IF(AND($E100&lt;&gt;"",$G100&lt;&gt;""),$E100/$G100,""),"")</f>
      </c>
      <c r="I100" s="187" t="str">
        <f>IF(H100="","",0%)</f>
      </c>
      <c r="J100" s="187" t="str">
        <f>IF(H100="","",IF($H100&gt;1.2, 0, IF($H100&gt;=1.1, $B$8*(1/3), IF($H100&gt;=1, ($B$8 + (($B$9-$B$8)/4)*1)*(1/3), IF($H100&gt;=0.9, ($B$8 + (($B$9-$B$8)/4)*2)*(1/3), IF($H100&gt;=0.8, ($B$8 + (($B$9-$B$8)/4)*3)*(1/3), $B$9*(1/3)))))))</f>
      </c>
      <c r="K100" s="187" t="str">
        <f>IF(H100="","",IF($H100&gt;1.2, 0, IF($H100&gt;=1.1, $B$8*(2/3), IF($H100&gt;=1, ($B$8 + (($B$9-$B$8)/4)*1)*(2/3), IF($H100&gt;=0.9, ($B$8 + (($B$9-$B$8)/4)*2)*(2/3), IF($H100&gt;=0.8, ($B$8 + (($B$9-$B$8)/4)*3)*(2/3), $B$9*(2/3)))))))</f>
      </c>
      <c r="L100" s="187" t="str">
        <f>IF(H100="","",IF($H100&gt;1.2, 0, IF($H100&gt;=1.1, $B$8, IF($H100&gt;=1, $B$8 + (($B$9-$B$8)/4)*1, IF($H100&gt;=0.9, $B$8 + (($B$9-$B$8)/4)*2, IF($H100&gt;=0.8, $B$8 + (($B$9-$B$8)/4)*3, $B$9))))))</f>
      </c>
      <c r="M100" s="188"/>
      <c r="N100" s="189">
        <f>IF(M100=1, I100, IF(M100=2, J100, IF(M100=3, K100, IF(M100=4, L100, 0))))</f>
      </c>
      <c r="O100" s="184">
        <f>IF($B$7="Porcentajes", E100 * N100, IF($R$1=0, 0, ((E100 * N100) / $R$1) * $C$7))</f>
      </c>
      <c r="P100" s="202"/>
      <c r="Q100" s="203"/>
      <c r="R100" s="184">
        <f>IF($P100="Manual",$E100*(1+$Q100),$E100+$O100)</f>
      </c>
      <c r="S100" s="190"/>
    </row>
    <row r="101" spans="1:19" s="194" customFormat="1" ht="19" customHeight="1">
      <c r="A101" s="191"/>
      <c r="B101" s="192"/>
      <c r="C101" s="193"/>
      <c r="D101" s="193"/>
      <c r="E101" s="197"/>
      <c r="F101" s="185"/>
      <c r="G101" s="185" t="str">
        <f>IFERROR(IF($F101="","",VLOOKUP($F101,'Data Mercado'!$A$7:$I$300,IF($B$6="P90",2,IF($B$6="P75",3,IF($B$6="P50",4,IF($B$6="P25",5,IF($B$6="P10",6))))),0)),"ND")</f>
      </c>
      <c r="H101" s="186" t="str">
        <f>IFERROR(IF(AND($E101&lt;&gt;"",$G101&lt;&gt;""),$E101/$G101,""),"")</f>
      </c>
      <c r="I101" s="187" t="str">
        <f>IF(H101="","",0%)</f>
      </c>
      <c r="J101" s="187" t="str">
        <f>IF(H101="","",IF($H101&gt;1.2, 0, IF($H101&gt;=1.1, $B$8*(1/3), IF($H101&gt;=1, ($B$8 + (($B$9-$B$8)/4)*1)*(1/3), IF($H101&gt;=0.9, ($B$8 + (($B$9-$B$8)/4)*2)*(1/3), IF($H101&gt;=0.8, ($B$8 + (($B$9-$B$8)/4)*3)*(1/3), $B$9*(1/3)))))))</f>
      </c>
      <c r="K101" s="187" t="str">
        <f>IF(H101="","",IF($H101&gt;1.2, 0, IF($H101&gt;=1.1, $B$8*(2/3), IF($H101&gt;=1, ($B$8 + (($B$9-$B$8)/4)*1)*(2/3), IF($H101&gt;=0.9, ($B$8 + (($B$9-$B$8)/4)*2)*(2/3), IF($H101&gt;=0.8, ($B$8 + (($B$9-$B$8)/4)*3)*(2/3), $B$9*(2/3)))))))</f>
      </c>
      <c r="L101" s="187" t="str">
        <f>IF(H101="","",IF($H101&gt;1.2, 0, IF($H101&gt;=1.1, $B$8, IF($H101&gt;=1, $B$8 + (($B$9-$B$8)/4)*1, IF($H101&gt;=0.9, $B$8 + (($B$9-$B$8)/4)*2, IF($H101&gt;=0.8, $B$8 + (($B$9-$B$8)/4)*3, $B$9))))))</f>
      </c>
      <c r="M101" s="188"/>
      <c r="N101" s="189">
        <f>IF(M101=1, I101, IF(M101=2, J101, IF(M101=3, K101, IF(M101=4, L101, 0))))</f>
      </c>
      <c r="O101" s="184">
        <f>IF($B$7="Porcentajes", E101 * N101, IF($R$1=0, 0, ((E101 * N101) / $R$1) * $C$7))</f>
      </c>
      <c r="P101" s="202"/>
      <c r="Q101" s="203"/>
      <c r="R101" s="184">
        <f>IF($P101="Manual",$E101*(1+$Q101),$E101+$O101)</f>
      </c>
      <c r="S101" s="190"/>
    </row>
    <row r="102" spans="1:19" s="194" customFormat="1" ht="19" customHeight="1">
      <c r="A102" s="191"/>
      <c r="B102" s="192"/>
      <c r="C102" s="193"/>
      <c r="D102" s="193"/>
      <c r="E102" s="197"/>
      <c r="F102" s="185"/>
      <c r="G102" s="185" t="str">
        <f>IFERROR(IF($F102="","",VLOOKUP($F102,'Data Mercado'!$A$7:$I$300,IF($B$6="P90",2,IF($B$6="P75",3,IF($B$6="P50",4,IF($B$6="P25",5,IF($B$6="P10",6))))),0)),"ND")</f>
      </c>
      <c r="H102" s="186" t="str">
        <f>IFERROR(IF(AND($E102&lt;&gt;"",$G102&lt;&gt;""),$E102/$G102,""),"")</f>
      </c>
      <c r="I102" s="187" t="str">
        <f>IF(H102="","",0%)</f>
      </c>
      <c r="J102" s="187" t="str">
        <f>IF(H102="","",IF($H102&gt;1.2, 0, IF($H102&gt;=1.1, $B$8*(1/3), IF($H102&gt;=1, ($B$8 + (($B$9-$B$8)/4)*1)*(1/3), IF($H102&gt;=0.9, ($B$8 + (($B$9-$B$8)/4)*2)*(1/3), IF($H102&gt;=0.8, ($B$8 + (($B$9-$B$8)/4)*3)*(1/3), $B$9*(1/3)))))))</f>
      </c>
      <c r="K102" s="187" t="str">
        <f>IF(H102="","",IF($H102&gt;1.2, 0, IF($H102&gt;=1.1, $B$8*(2/3), IF($H102&gt;=1, ($B$8 + (($B$9-$B$8)/4)*1)*(2/3), IF($H102&gt;=0.9, ($B$8 + (($B$9-$B$8)/4)*2)*(2/3), IF($H102&gt;=0.8, ($B$8 + (($B$9-$B$8)/4)*3)*(2/3), $B$9*(2/3)))))))</f>
      </c>
      <c r="L102" s="187" t="str">
        <f>IF(H102="","",IF($H102&gt;1.2, 0, IF($H102&gt;=1.1, $B$8, IF($H102&gt;=1, $B$8 + (($B$9-$B$8)/4)*1, IF($H102&gt;=0.9, $B$8 + (($B$9-$B$8)/4)*2, IF($H102&gt;=0.8, $B$8 + (($B$9-$B$8)/4)*3, $B$9))))))</f>
      </c>
      <c r="M102" s="188"/>
      <c r="N102" s="189">
        <f>IF(M102=1, I102, IF(M102=2, J102, IF(M102=3, K102, IF(M102=4, L102, 0))))</f>
      </c>
      <c r="O102" s="184">
        <f>IF($B$7="Porcentajes", E102 * N102, IF($R$1=0, 0, ((E102 * N102) / $R$1) * $C$7))</f>
      </c>
      <c r="P102" s="202"/>
      <c r="Q102" s="203"/>
      <c r="R102" s="184">
        <f>IF($P102="Manual",$E102*(1+$Q102),$E102+$O102)</f>
      </c>
      <c r="S102" s="190"/>
    </row>
    <row r="103" spans="1:19" s="194" customFormat="1" ht="19" customHeight="1">
      <c r="A103" s="191"/>
      <c r="B103" s="192"/>
      <c r="C103" s="193"/>
      <c r="D103" s="193"/>
      <c r="E103" s="197"/>
      <c r="F103" s="185"/>
      <c r="G103" s="185" t="str">
        <f>IFERROR(IF($F103="","",VLOOKUP($F103,'Data Mercado'!$A$7:$I$300,IF($B$6="P90",2,IF($B$6="P75",3,IF($B$6="P50",4,IF($B$6="P25",5,IF($B$6="P10",6))))),0)),"ND")</f>
      </c>
      <c r="H103" s="186" t="str">
        <f>IFERROR(IF(AND($E103&lt;&gt;"",$G103&lt;&gt;""),$E103/$G103,""),"")</f>
      </c>
      <c r="I103" s="187" t="str">
        <f>IF(H103="","",0%)</f>
      </c>
      <c r="J103" s="187" t="str">
        <f>IF(H103="","",IF($H103&gt;1.2, 0, IF($H103&gt;=1.1, $B$8*(1/3), IF($H103&gt;=1, ($B$8 + (($B$9-$B$8)/4)*1)*(1/3), IF($H103&gt;=0.9, ($B$8 + (($B$9-$B$8)/4)*2)*(1/3), IF($H103&gt;=0.8, ($B$8 + (($B$9-$B$8)/4)*3)*(1/3), $B$9*(1/3)))))))</f>
      </c>
      <c r="K103" s="187" t="str">
        <f>IF(H103="","",IF($H103&gt;1.2, 0, IF($H103&gt;=1.1, $B$8*(2/3), IF($H103&gt;=1, ($B$8 + (($B$9-$B$8)/4)*1)*(2/3), IF($H103&gt;=0.9, ($B$8 + (($B$9-$B$8)/4)*2)*(2/3), IF($H103&gt;=0.8, ($B$8 + (($B$9-$B$8)/4)*3)*(2/3), $B$9*(2/3)))))))</f>
      </c>
      <c r="L103" s="187" t="str">
        <f>IF(H103="","",IF($H103&gt;1.2, 0, IF($H103&gt;=1.1, $B$8, IF($H103&gt;=1, $B$8 + (($B$9-$B$8)/4)*1, IF($H103&gt;=0.9, $B$8 + (($B$9-$B$8)/4)*2, IF($H103&gt;=0.8, $B$8 + (($B$9-$B$8)/4)*3, $B$9))))))</f>
      </c>
      <c r="M103" s="188"/>
      <c r="N103" s="189">
        <f>IF(M103=1, I103, IF(M103=2, J103, IF(M103=3, K103, IF(M103=4, L103, 0))))</f>
      </c>
      <c r="O103" s="184">
        <f>IF($B$7="Porcentajes", E103 * N103, IF($R$1=0, 0, ((E103 * N103) / $R$1) * $C$7))</f>
      </c>
      <c r="P103" s="202"/>
      <c r="Q103" s="203"/>
      <c r="R103" s="184">
        <f>IF($P103="Manual",$E103*(1+$Q103),$E103+$O103)</f>
      </c>
      <c r="S103" s="190"/>
    </row>
    <row r="104" spans="1:19" s="194" customFormat="1" ht="19" customHeight="1">
      <c r="A104" s="191"/>
      <c r="B104" s="192"/>
      <c r="C104" s="193"/>
      <c r="D104" s="193"/>
      <c r="E104" s="197"/>
      <c r="F104" s="185"/>
      <c r="G104" s="185" t="str">
        <f>IFERROR(IF($F104="","",VLOOKUP($F104,'Data Mercado'!$A$7:$I$300,IF($B$6="P90",2,IF($B$6="P75",3,IF($B$6="P50",4,IF($B$6="P25",5,IF($B$6="P10",6))))),0)),"ND")</f>
      </c>
      <c r="H104" s="186" t="str">
        <f>IFERROR(IF(AND($E104&lt;&gt;"",$G104&lt;&gt;""),$E104/$G104,""),"")</f>
      </c>
      <c r="I104" s="187" t="str">
        <f>IF(H104="","",0%)</f>
      </c>
      <c r="J104" s="187" t="str">
        <f>IF(H104="","",IF($H104&gt;1.2, 0, IF($H104&gt;=1.1, $B$8*(1/3), IF($H104&gt;=1, ($B$8 + (($B$9-$B$8)/4)*1)*(1/3), IF($H104&gt;=0.9, ($B$8 + (($B$9-$B$8)/4)*2)*(1/3), IF($H104&gt;=0.8, ($B$8 + (($B$9-$B$8)/4)*3)*(1/3), $B$9*(1/3)))))))</f>
      </c>
      <c r="K104" s="187" t="str">
        <f>IF(H104="","",IF($H104&gt;1.2, 0, IF($H104&gt;=1.1, $B$8*(2/3), IF($H104&gt;=1, ($B$8 + (($B$9-$B$8)/4)*1)*(2/3), IF($H104&gt;=0.9, ($B$8 + (($B$9-$B$8)/4)*2)*(2/3), IF($H104&gt;=0.8, ($B$8 + (($B$9-$B$8)/4)*3)*(2/3), $B$9*(2/3)))))))</f>
      </c>
      <c r="L104" s="187" t="str">
        <f>IF(H104="","",IF($H104&gt;1.2, 0, IF($H104&gt;=1.1, $B$8, IF($H104&gt;=1, $B$8 + (($B$9-$B$8)/4)*1, IF($H104&gt;=0.9, $B$8 + (($B$9-$B$8)/4)*2, IF($H104&gt;=0.8, $B$8 + (($B$9-$B$8)/4)*3, $B$9))))))</f>
      </c>
      <c r="M104" s="188"/>
      <c r="N104" s="189">
        <f>IF(M104=1, I104, IF(M104=2, J104, IF(M104=3, K104, IF(M104=4, L104, 0))))</f>
      </c>
      <c r="O104" s="184">
        <f>IF($B$7="Porcentajes", E104 * N104, IF($R$1=0, 0, ((E104 * N104) / $R$1) * $C$7))</f>
      </c>
      <c r="P104" s="202"/>
      <c r="Q104" s="203"/>
      <c r="R104" s="184">
        <f>IF($P104="Manual",$E104*(1+$Q104),$E104+$O104)</f>
      </c>
      <c r="S104" s="190"/>
    </row>
    <row r="105" spans="1:19" s="194" customFormat="1" ht="19" customHeight="1">
      <c r="A105" s="191"/>
      <c r="B105" s="192"/>
      <c r="C105" s="193"/>
      <c r="D105" s="193"/>
      <c r="E105" s="197"/>
      <c r="F105" s="185"/>
      <c r="G105" s="185" t="str">
        <f>IFERROR(IF($F105="","",VLOOKUP($F105,'Data Mercado'!$A$7:$I$300,IF($B$6="P90",2,IF($B$6="P75",3,IF($B$6="P50",4,IF($B$6="P25",5,IF($B$6="P10",6))))),0)),"ND")</f>
      </c>
      <c r="H105" s="186" t="str">
        <f>IFERROR(IF(AND($E105&lt;&gt;"",$G105&lt;&gt;""),$E105/$G105,""),"")</f>
      </c>
      <c r="I105" s="187" t="str">
        <f>IF(H105="","",0%)</f>
      </c>
      <c r="J105" s="187" t="str">
        <f>IF(H105="","",IF($H105&gt;1.2, 0, IF($H105&gt;=1.1, $B$8*(1/3), IF($H105&gt;=1, ($B$8 + (($B$9-$B$8)/4)*1)*(1/3), IF($H105&gt;=0.9, ($B$8 + (($B$9-$B$8)/4)*2)*(1/3), IF($H105&gt;=0.8, ($B$8 + (($B$9-$B$8)/4)*3)*(1/3), $B$9*(1/3)))))))</f>
      </c>
      <c r="K105" s="187" t="str">
        <f>IF(H105="","",IF($H105&gt;1.2, 0, IF($H105&gt;=1.1, $B$8*(2/3), IF($H105&gt;=1, ($B$8 + (($B$9-$B$8)/4)*1)*(2/3), IF($H105&gt;=0.9, ($B$8 + (($B$9-$B$8)/4)*2)*(2/3), IF($H105&gt;=0.8, ($B$8 + (($B$9-$B$8)/4)*3)*(2/3), $B$9*(2/3)))))))</f>
      </c>
      <c r="L105" s="187" t="str">
        <f>IF(H105="","",IF($H105&gt;1.2, 0, IF($H105&gt;=1.1, $B$8, IF($H105&gt;=1, $B$8 + (($B$9-$B$8)/4)*1, IF($H105&gt;=0.9, $B$8 + (($B$9-$B$8)/4)*2, IF($H105&gt;=0.8, $B$8 + (($B$9-$B$8)/4)*3, $B$9))))))</f>
      </c>
      <c r="M105" s="188"/>
      <c r="N105" s="189">
        <f>IF(M105=1, I105, IF(M105=2, J105, IF(M105=3, K105, IF(M105=4, L105, 0))))</f>
      </c>
      <c r="O105" s="184">
        <f>IF($B$7="Porcentajes", E105 * N105, IF($R$1=0, 0, ((E105 * N105) / $R$1) * $C$7))</f>
      </c>
      <c r="P105" s="202"/>
      <c r="Q105" s="203"/>
      <c r="R105" s="184">
        <f>IF($P105="Manual",$E105*(1+$Q105),$E105+$O105)</f>
      </c>
      <c r="S105" s="190"/>
    </row>
    <row r="106" spans="1:19" s="194" customFormat="1" ht="19" customHeight="1">
      <c r="A106" s="191"/>
      <c r="B106" s="192"/>
      <c r="C106" s="193"/>
      <c r="D106" s="193"/>
      <c r="E106" s="197"/>
      <c r="F106" s="185"/>
      <c r="G106" s="185" t="str">
        <f>IFERROR(IF($F106="","",VLOOKUP($F106,'Data Mercado'!$A$7:$I$300,IF($B$6="P90",2,IF($B$6="P75",3,IF($B$6="P50",4,IF($B$6="P25",5,IF($B$6="P10",6))))),0)),"ND")</f>
      </c>
      <c r="H106" s="186" t="str">
        <f>IFERROR(IF(AND($E106&lt;&gt;"",$G106&lt;&gt;""),$E106/$G106,""),"")</f>
      </c>
      <c r="I106" s="187" t="str">
        <f>IF(H106="","",0%)</f>
      </c>
      <c r="J106" s="187" t="str">
        <f>IF(H106="","",IF($H106&gt;1.2, 0, IF($H106&gt;=1.1, $B$8*(1/3), IF($H106&gt;=1, ($B$8 + (($B$9-$B$8)/4)*1)*(1/3), IF($H106&gt;=0.9, ($B$8 + (($B$9-$B$8)/4)*2)*(1/3), IF($H106&gt;=0.8, ($B$8 + (($B$9-$B$8)/4)*3)*(1/3), $B$9*(1/3)))))))</f>
      </c>
      <c r="K106" s="187" t="str">
        <f>IF(H106="","",IF($H106&gt;1.2, 0, IF($H106&gt;=1.1, $B$8*(2/3), IF($H106&gt;=1, ($B$8 + (($B$9-$B$8)/4)*1)*(2/3), IF($H106&gt;=0.9, ($B$8 + (($B$9-$B$8)/4)*2)*(2/3), IF($H106&gt;=0.8, ($B$8 + (($B$9-$B$8)/4)*3)*(2/3), $B$9*(2/3)))))))</f>
      </c>
      <c r="L106" s="187" t="str">
        <f>IF(H106="","",IF($H106&gt;1.2, 0, IF($H106&gt;=1.1, $B$8, IF($H106&gt;=1, $B$8 + (($B$9-$B$8)/4)*1, IF($H106&gt;=0.9, $B$8 + (($B$9-$B$8)/4)*2, IF($H106&gt;=0.8, $B$8 + (($B$9-$B$8)/4)*3, $B$9))))))</f>
      </c>
      <c r="M106" s="188"/>
      <c r="N106" s="189">
        <f>IF(M106=1, I106, IF(M106=2, J106, IF(M106=3, K106, IF(M106=4, L106, 0))))</f>
      </c>
      <c r="O106" s="184">
        <f>IF($B$7="Porcentajes", E106 * N106, IF($R$1=0, 0, ((E106 * N106) / $R$1) * $C$7))</f>
      </c>
      <c r="P106" s="202"/>
      <c r="Q106" s="203"/>
      <c r="R106" s="184">
        <f>IF($P106="Manual",$E106*(1+$Q106),$E106+$O106)</f>
      </c>
      <c r="S106" s="190"/>
    </row>
    <row r="107" spans="1:19" s="194" customFormat="1" ht="19" customHeight="1">
      <c r="A107" s="191"/>
      <c r="B107" s="192"/>
      <c r="C107" s="193"/>
      <c r="D107" s="193"/>
      <c r="E107" s="197"/>
      <c r="F107" s="185"/>
      <c r="G107" s="185" t="str">
        <f>IFERROR(IF($F107="","",VLOOKUP($F107,'Data Mercado'!$A$7:$I$300,IF($B$6="P90",2,IF($B$6="P75",3,IF($B$6="P50",4,IF($B$6="P25",5,IF($B$6="P10",6))))),0)),"ND")</f>
      </c>
      <c r="H107" s="186" t="str">
        <f>IFERROR(IF(AND($E107&lt;&gt;"",$G107&lt;&gt;""),$E107/$G107,""),"")</f>
      </c>
      <c r="I107" s="187" t="str">
        <f>IF(H107="","",0%)</f>
      </c>
      <c r="J107" s="187" t="str">
        <f>IF(H107="","",IF($H107&gt;1.2, 0, IF($H107&gt;=1.1, $B$8*(1/3), IF($H107&gt;=1, ($B$8 + (($B$9-$B$8)/4)*1)*(1/3), IF($H107&gt;=0.9, ($B$8 + (($B$9-$B$8)/4)*2)*(1/3), IF($H107&gt;=0.8, ($B$8 + (($B$9-$B$8)/4)*3)*(1/3), $B$9*(1/3)))))))</f>
      </c>
      <c r="K107" s="187" t="str">
        <f>IF(H107="","",IF($H107&gt;1.2, 0, IF($H107&gt;=1.1, $B$8*(2/3), IF($H107&gt;=1, ($B$8 + (($B$9-$B$8)/4)*1)*(2/3), IF($H107&gt;=0.9, ($B$8 + (($B$9-$B$8)/4)*2)*(2/3), IF($H107&gt;=0.8, ($B$8 + (($B$9-$B$8)/4)*3)*(2/3), $B$9*(2/3)))))))</f>
      </c>
      <c r="L107" s="187" t="str">
        <f>IF(H107="","",IF($H107&gt;1.2, 0, IF($H107&gt;=1.1, $B$8, IF($H107&gt;=1, $B$8 + (($B$9-$B$8)/4)*1, IF($H107&gt;=0.9, $B$8 + (($B$9-$B$8)/4)*2, IF($H107&gt;=0.8, $B$8 + (($B$9-$B$8)/4)*3, $B$9))))))</f>
      </c>
      <c r="M107" s="188"/>
      <c r="N107" s="189">
        <f>IF(M107=1, I107, IF(M107=2, J107, IF(M107=3, K107, IF(M107=4, L107, 0))))</f>
      </c>
      <c r="O107" s="184">
        <f>IF($B$7="Porcentajes", E107 * N107, IF($R$1=0, 0, ((E107 * N107) / $R$1) * $C$7))</f>
      </c>
      <c r="P107" s="202"/>
      <c r="Q107" s="203"/>
      <c r="R107" s="184">
        <f>IF($P107="Manual",$E107*(1+$Q107),$E107+$O107)</f>
      </c>
      <c r="S107" s="190"/>
    </row>
    <row r="108" spans="1:19" s="194" customFormat="1" ht="19" customHeight="1">
      <c r="A108" s="191"/>
      <c r="B108" s="192"/>
      <c r="C108" s="193"/>
      <c r="D108" s="193"/>
      <c r="E108" s="197"/>
      <c r="F108" s="185"/>
      <c r="G108" s="185" t="str">
        <f>IFERROR(IF($F108="","",VLOOKUP($F108,'Data Mercado'!$A$7:$I$300,IF($B$6="P90",2,IF($B$6="P75",3,IF($B$6="P50",4,IF($B$6="P25",5,IF($B$6="P10",6))))),0)),"ND")</f>
      </c>
      <c r="H108" s="186" t="str">
        <f>IFERROR(IF(AND($E108&lt;&gt;"",$G108&lt;&gt;""),$E108/$G108,""),"")</f>
      </c>
      <c r="I108" s="187" t="str">
        <f>IF(H108="","",0%)</f>
      </c>
      <c r="J108" s="187" t="str">
        <f>IF(H108="","",IF($H108&gt;1.2, 0, IF($H108&gt;=1.1, $B$8*(1/3), IF($H108&gt;=1, ($B$8 + (($B$9-$B$8)/4)*1)*(1/3), IF($H108&gt;=0.9, ($B$8 + (($B$9-$B$8)/4)*2)*(1/3), IF($H108&gt;=0.8, ($B$8 + (($B$9-$B$8)/4)*3)*(1/3), $B$9*(1/3)))))))</f>
      </c>
      <c r="K108" s="187" t="str">
        <f>IF(H108="","",IF($H108&gt;1.2, 0, IF($H108&gt;=1.1, $B$8*(2/3), IF($H108&gt;=1, ($B$8 + (($B$9-$B$8)/4)*1)*(2/3), IF($H108&gt;=0.9, ($B$8 + (($B$9-$B$8)/4)*2)*(2/3), IF($H108&gt;=0.8, ($B$8 + (($B$9-$B$8)/4)*3)*(2/3), $B$9*(2/3)))))))</f>
      </c>
      <c r="L108" s="187" t="str">
        <f>IF(H108="","",IF($H108&gt;1.2, 0, IF($H108&gt;=1.1, $B$8, IF($H108&gt;=1, $B$8 + (($B$9-$B$8)/4)*1, IF($H108&gt;=0.9, $B$8 + (($B$9-$B$8)/4)*2, IF($H108&gt;=0.8, $B$8 + (($B$9-$B$8)/4)*3, $B$9))))))</f>
      </c>
      <c r="M108" s="188"/>
      <c r="N108" s="189">
        <f>IF(M108=1, I108, IF(M108=2, J108, IF(M108=3, K108, IF(M108=4, L108, 0))))</f>
      </c>
      <c r="O108" s="184">
        <f>IF($B$7="Porcentajes", E108 * N108, IF($R$1=0, 0, ((E108 * N108) / $R$1) * $C$7))</f>
      </c>
      <c r="P108" s="202"/>
      <c r="Q108" s="203"/>
      <c r="R108" s="184">
        <f>IF($P108="Manual",$E108*(1+$Q108),$E108+$O108)</f>
      </c>
      <c r="S108" s="190"/>
    </row>
    <row r="109" spans="1:19" s="194" customFormat="1" ht="19" customHeight="1">
      <c r="A109" s="191"/>
      <c r="B109" s="192"/>
      <c r="C109" s="193"/>
      <c r="D109" s="193"/>
      <c r="E109" s="197"/>
      <c r="F109" s="185"/>
      <c r="G109" s="185" t="str">
        <f>IFERROR(IF($F109="","",VLOOKUP($F109,'Data Mercado'!$A$7:$I$300,IF($B$6="P90",2,IF($B$6="P75",3,IF($B$6="P50",4,IF($B$6="P25",5,IF($B$6="P10",6))))),0)),"ND")</f>
      </c>
      <c r="H109" s="186" t="str">
        <f>IFERROR(IF(AND($E109&lt;&gt;"",$G109&lt;&gt;""),$E109/$G109,""),"")</f>
      </c>
      <c r="I109" s="187" t="str">
        <f>IF(H109="","",0%)</f>
      </c>
      <c r="J109" s="187" t="str">
        <f>IF(H109="","",IF($H109&gt;1.2, 0, IF($H109&gt;=1.1, $B$8*(1/3), IF($H109&gt;=1, ($B$8 + (($B$9-$B$8)/4)*1)*(1/3), IF($H109&gt;=0.9, ($B$8 + (($B$9-$B$8)/4)*2)*(1/3), IF($H109&gt;=0.8, ($B$8 + (($B$9-$B$8)/4)*3)*(1/3), $B$9*(1/3)))))))</f>
      </c>
      <c r="K109" s="187" t="str">
        <f>IF(H109="","",IF($H109&gt;1.2, 0, IF($H109&gt;=1.1, $B$8*(2/3), IF($H109&gt;=1, ($B$8 + (($B$9-$B$8)/4)*1)*(2/3), IF($H109&gt;=0.9, ($B$8 + (($B$9-$B$8)/4)*2)*(2/3), IF($H109&gt;=0.8, ($B$8 + (($B$9-$B$8)/4)*3)*(2/3), $B$9*(2/3)))))))</f>
      </c>
      <c r="L109" s="187" t="str">
        <f>IF(H109="","",IF($H109&gt;1.2, 0, IF($H109&gt;=1.1, $B$8, IF($H109&gt;=1, $B$8 + (($B$9-$B$8)/4)*1, IF($H109&gt;=0.9, $B$8 + (($B$9-$B$8)/4)*2, IF($H109&gt;=0.8, $B$8 + (($B$9-$B$8)/4)*3, $B$9))))))</f>
      </c>
      <c r="M109" s="188"/>
      <c r="N109" s="189">
        <f>IF(M109=1, I109, IF(M109=2, J109, IF(M109=3, K109, IF(M109=4, L109, 0))))</f>
      </c>
      <c r="O109" s="184">
        <f>IF($B$7="Porcentajes", E109 * N109, IF($R$1=0, 0, ((E109 * N109) / $R$1) * $C$7))</f>
      </c>
      <c r="P109" s="202"/>
      <c r="Q109" s="203"/>
      <c r="R109" s="184">
        <f>IF($P109="Manual",$E109*(1+$Q109),$E109+$O109)</f>
      </c>
      <c r="S109" s="190"/>
    </row>
    <row r="110" spans="1:19" s="194" customFormat="1" ht="19" customHeight="1">
      <c r="A110" s="191"/>
      <c r="B110" s="192"/>
      <c r="C110" s="193"/>
      <c r="D110" s="193"/>
      <c r="E110" s="197"/>
      <c r="F110" s="185"/>
      <c r="G110" s="185" t="str">
        <f>IFERROR(IF($F110="","",VLOOKUP($F110,'Data Mercado'!$A$7:$I$300,IF($B$6="P90",2,IF($B$6="P75",3,IF($B$6="P50",4,IF($B$6="P25",5,IF($B$6="P10",6))))),0)),"ND")</f>
      </c>
      <c r="H110" s="186" t="str">
        <f>IFERROR(IF(AND($E110&lt;&gt;"",$G110&lt;&gt;""),$E110/$G110,""),"")</f>
      </c>
      <c r="I110" s="187" t="str">
        <f>IF(H110="","",0%)</f>
      </c>
      <c r="J110" s="187" t="str">
        <f>IF(H110="","",IF($H110&gt;1.2, 0, IF($H110&gt;=1.1, $B$8*(1/3), IF($H110&gt;=1, ($B$8 + (($B$9-$B$8)/4)*1)*(1/3), IF($H110&gt;=0.9, ($B$8 + (($B$9-$B$8)/4)*2)*(1/3), IF($H110&gt;=0.8, ($B$8 + (($B$9-$B$8)/4)*3)*(1/3), $B$9*(1/3)))))))</f>
      </c>
      <c r="K110" s="187" t="str">
        <f>IF(H110="","",IF($H110&gt;1.2, 0, IF($H110&gt;=1.1, $B$8*(2/3), IF($H110&gt;=1, ($B$8 + (($B$9-$B$8)/4)*1)*(2/3), IF($H110&gt;=0.9, ($B$8 + (($B$9-$B$8)/4)*2)*(2/3), IF($H110&gt;=0.8, ($B$8 + (($B$9-$B$8)/4)*3)*(2/3), $B$9*(2/3)))))))</f>
      </c>
      <c r="L110" s="187" t="str">
        <f>IF(H110="","",IF($H110&gt;1.2, 0, IF($H110&gt;=1.1, $B$8, IF($H110&gt;=1, $B$8 + (($B$9-$B$8)/4)*1, IF($H110&gt;=0.9, $B$8 + (($B$9-$B$8)/4)*2, IF($H110&gt;=0.8, $B$8 + (($B$9-$B$8)/4)*3, $B$9))))))</f>
      </c>
      <c r="M110" s="188"/>
      <c r="N110" s="189">
        <f>IF(M110=1, I110, IF(M110=2, J110, IF(M110=3, K110, IF(M110=4, L110, 0))))</f>
      </c>
      <c r="O110" s="184">
        <f>IF($B$7="Porcentajes", E110 * N110, IF($R$1=0, 0, ((E110 * N110) / $R$1) * $C$7))</f>
      </c>
      <c r="P110" s="202"/>
      <c r="Q110" s="203"/>
      <c r="R110" s="184">
        <f>IF($P110="Manual",$E110*(1+$Q110),$E110+$O110)</f>
      </c>
      <c r="S110" s="190"/>
    </row>
    <row r="111" spans="1:19" s="194" customFormat="1" ht="19" customHeight="1">
      <c r="A111" s="191"/>
      <c r="B111" s="192"/>
      <c r="C111" s="193"/>
      <c r="D111" s="193"/>
      <c r="E111" s="197"/>
      <c r="F111" s="185"/>
      <c r="G111" s="185" t="str">
        <f>IFERROR(IF($F111="","",VLOOKUP($F111,'Data Mercado'!$A$7:$I$300,IF($B$6="P90",2,IF($B$6="P75",3,IF($B$6="P50",4,IF($B$6="P25",5,IF($B$6="P10",6))))),0)),"ND")</f>
      </c>
      <c r="H111" s="186" t="str">
        <f>IFERROR(IF(AND($E111&lt;&gt;"",$G111&lt;&gt;""),$E111/$G111,""),"")</f>
      </c>
      <c r="I111" s="187" t="str">
        <f>IF(H111="","",0%)</f>
      </c>
      <c r="J111" s="187" t="str">
        <f>IF(H111="","",IF($H111&gt;1.2, 0, IF($H111&gt;=1.1, $B$8*(1/3), IF($H111&gt;=1, ($B$8 + (($B$9-$B$8)/4)*1)*(1/3), IF($H111&gt;=0.9, ($B$8 + (($B$9-$B$8)/4)*2)*(1/3), IF($H111&gt;=0.8, ($B$8 + (($B$9-$B$8)/4)*3)*(1/3), $B$9*(1/3)))))))</f>
      </c>
      <c r="K111" s="187" t="str">
        <f>IF(H111="","",IF($H111&gt;1.2, 0, IF($H111&gt;=1.1, $B$8*(2/3), IF($H111&gt;=1, ($B$8 + (($B$9-$B$8)/4)*1)*(2/3), IF($H111&gt;=0.9, ($B$8 + (($B$9-$B$8)/4)*2)*(2/3), IF($H111&gt;=0.8, ($B$8 + (($B$9-$B$8)/4)*3)*(2/3), $B$9*(2/3)))))))</f>
      </c>
      <c r="L111" s="187" t="str">
        <f>IF(H111="","",IF($H111&gt;1.2, 0, IF($H111&gt;=1.1, $B$8, IF($H111&gt;=1, $B$8 + (($B$9-$B$8)/4)*1, IF($H111&gt;=0.9, $B$8 + (($B$9-$B$8)/4)*2, IF($H111&gt;=0.8, $B$8 + (($B$9-$B$8)/4)*3, $B$9))))))</f>
      </c>
      <c r="M111" s="188"/>
      <c r="N111" s="189">
        <f>IF(M111=1, I111, IF(M111=2, J111, IF(M111=3, K111, IF(M111=4, L111, 0))))</f>
      </c>
      <c r="O111" s="184">
        <f>IF($B$7="Porcentajes", E111 * N111, IF($R$1=0, 0, ((E111 * N111) / $R$1) * $C$7))</f>
      </c>
      <c r="P111" s="202"/>
      <c r="Q111" s="203"/>
      <c r="R111" s="184">
        <f>IF($P111="Manual",$E111*(1+$Q111),$E111+$O111)</f>
      </c>
      <c r="S111" s="190"/>
    </row>
    <row r="112" spans="1:19" s="194" customFormat="1" ht="19" customHeight="1">
      <c r="A112" s="191"/>
      <c r="B112" s="192"/>
      <c r="C112" s="193"/>
      <c r="D112" s="193"/>
      <c r="E112" s="197"/>
      <c r="F112" s="185"/>
      <c r="G112" s="185" t="str">
        <f>IFERROR(IF($F112="","",VLOOKUP($F112,'Data Mercado'!$A$7:$I$300,IF($B$6="P90",2,IF($B$6="P75",3,IF($B$6="P50",4,IF($B$6="P25",5,IF($B$6="P10",6))))),0)),"ND")</f>
      </c>
      <c r="H112" s="186" t="str">
        <f>IFERROR(IF(AND($E112&lt;&gt;"",$G112&lt;&gt;""),$E112/$G112,""),"")</f>
      </c>
      <c r="I112" s="187" t="str">
        <f>IF(H112="","",0%)</f>
      </c>
      <c r="J112" s="187" t="str">
        <f>IF(H112="","",IF($H112&gt;1.2, 0, IF($H112&gt;=1.1, $B$8*(1/3), IF($H112&gt;=1, ($B$8 + (($B$9-$B$8)/4)*1)*(1/3), IF($H112&gt;=0.9, ($B$8 + (($B$9-$B$8)/4)*2)*(1/3), IF($H112&gt;=0.8, ($B$8 + (($B$9-$B$8)/4)*3)*(1/3), $B$9*(1/3)))))))</f>
      </c>
      <c r="K112" s="187" t="str">
        <f>IF(H112="","",IF($H112&gt;1.2, 0, IF($H112&gt;=1.1, $B$8*(2/3), IF($H112&gt;=1, ($B$8 + (($B$9-$B$8)/4)*1)*(2/3), IF($H112&gt;=0.9, ($B$8 + (($B$9-$B$8)/4)*2)*(2/3), IF($H112&gt;=0.8, ($B$8 + (($B$9-$B$8)/4)*3)*(2/3), $B$9*(2/3)))))))</f>
      </c>
      <c r="L112" s="187" t="str">
        <f>IF(H112="","",IF($H112&gt;1.2, 0, IF($H112&gt;=1.1, $B$8, IF($H112&gt;=1, $B$8 + (($B$9-$B$8)/4)*1, IF($H112&gt;=0.9, $B$8 + (($B$9-$B$8)/4)*2, IF($H112&gt;=0.8, $B$8 + (($B$9-$B$8)/4)*3, $B$9))))))</f>
      </c>
      <c r="M112" s="188"/>
      <c r="N112" s="189">
        <f>IF(M112=1, I112, IF(M112=2, J112, IF(M112=3, K112, IF(M112=4, L112, 0))))</f>
      </c>
      <c r="O112" s="184">
        <f>IF($B$7="Porcentajes", E112 * N112, IF($R$1=0, 0, ((E112 * N112) / $R$1) * $C$7))</f>
      </c>
      <c r="P112" s="202"/>
      <c r="Q112" s="203"/>
      <c r="R112" s="184">
        <f>IF($P112="Manual",$E112*(1+$Q112),$E112+$O112)</f>
      </c>
      <c r="S112" s="190"/>
    </row>
    <row r="113" spans="1:19" s="194" customFormat="1" ht="19" customHeight="1">
      <c r="A113" s="191"/>
      <c r="B113" s="192"/>
      <c r="C113" s="193"/>
      <c r="D113" s="193"/>
      <c r="E113" s="197"/>
      <c r="F113" s="185"/>
      <c r="G113" s="185" t="str">
        <f>IFERROR(IF($F113="","",VLOOKUP($F113,'Data Mercado'!$A$7:$I$300,IF($B$6="P90",2,IF($B$6="P75",3,IF($B$6="P50",4,IF($B$6="P25",5,IF($B$6="P10",6))))),0)),"ND")</f>
      </c>
      <c r="H113" s="186" t="str">
        <f>IFERROR(IF(AND($E113&lt;&gt;"",$G113&lt;&gt;""),$E113/$G113,""),"")</f>
      </c>
      <c r="I113" s="187" t="str">
        <f>IF(H113="","",0%)</f>
      </c>
      <c r="J113" s="187" t="str">
        <f>IF(H113="","",IF($H113&gt;1.2, 0, IF($H113&gt;=1.1, $B$8*(1/3), IF($H113&gt;=1, ($B$8 + (($B$9-$B$8)/4)*1)*(1/3), IF($H113&gt;=0.9, ($B$8 + (($B$9-$B$8)/4)*2)*(1/3), IF($H113&gt;=0.8, ($B$8 + (($B$9-$B$8)/4)*3)*(1/3), $B$9*(1/3)))))))</f>
      </c>
      <c r="K113" s="187" t="str">
        <f>IF(H113="","",IF($H113&gt;1.2, 0, IF($H113&gt;=1.1, $B$8*(2/3), IF($H113&gt;=1, ($B$8 + (($B$9-$B$8)/4)*1)*(2/3), IF($H113&gt;=0.9, ($B$8 + (($B$9-$B$8)/4)*2)*(2/3), IF($H113&gt;=0.8, ($B$8 + (($B$9-$B$8)/4)*3)*(2/3), $B$9*(2/3)))))))</f>
      </c>
      <c r="L113" s="187" t="str">
        <f>IF(H113="","",IF($H113&gt;1.2, 0, IF($H113&gt;=1.1, $B$8, IF($H113&gt;=1, $B$8 + (($B$9-$B$8)/4)*1, IF($H113&gt;=0.9, $B$8 + (($B$9-$B$8)/4)*2, IF($H113&gt;=0.8, $B$8 + (($B$9-$B$8)/4)*3, $B$9))))))</f>
      </c>
      <c r="M113" s="188"/>
      <c r="N113" s="189">
        <f>IF(M113=1, I113, IF(M113=2, J113, IF(M113=3, K113, IF(M113=4, L113, 0))))</f>
      </c>
      <c r="O113" s="184">
        <f>IF($B$7="Porcentajes", E113 * N113, IF($R$1=0, 0, ((E113 * N113) / $R$1) * $C$7))</f>
      </c>
      <c r="P113" s="202"/>
      <c r="Q113" s="203"/>
      <c r="R113" s="184">
        <f>IF($P113="Manual",$E113*(1+$Q113),$E113+$O113)</f>
      </c>
      <c r="S113" s="190"/>
    </row>
    <row r="114" spans="1:19" s="194" customFormat="1" ht="19" customHeight="1">
      <c r="A114" s="191"/>
      <c r="B114" s="192"/>
      <c r="C114" s="193"/>
      <c r="D114" s="193"/>
      <c r="E114" s="197"/>
      <c r="F114" s="185"/>
      <c r="G114" s="185" t="str">
        <f>IFERROR(IF($F114="","",VLOOKUP($F114,'Data Mercado'!$A$7:$I$300,IF($B$6="P90",2,IF($B$6="P75",3,IF($B$6="P50",4,IF($B$6="P25",5,IF($B$6="P10",6))))),0)),"ND")</f>
      </c>
      <c r="H114" s="186" t="str">
        <f>IFERROR(IF(AND($E114&lt;&gt;"",$G114&lt;&gt;""),$E114/$G114,""),"")</f>
      </c>
      <c r="I114" s="187" t="str">
        <f>IF(H114="","",0%)</f>
      </c>
      <c r="J114" s="187" t="str">
        <f>IF(H114="","",IF($H114&gt;1.2, 0, IF($H114&gt;=1.1, $B$8*(1/3), IF($H114&gt;=1, ($B$8 + (($B$9-$B$8)/4)*1)*(1/3), IF($H114&gt;=0.9, ($B$8 + (($B$9-$B$8)/4)*2)*(1/3), IF($H114&gt;=0.8, ($B$8 + (($B$9-$B$8)/4)*3)*(1/3), $B$9*(1/3)))))))</f>
      </c>
      <c r="K114" s="187" t="str">
        <f>IF(H114="","",IF($H114&gt;1.2, 0, IF($H114&gt;=1.1, $B$8*(2/3), IF($H114&gt;=1, ($B$8 + (($B$9-$B$8)/4)*1)*(2/3), IF($H114&gt;=0.9, ($B$8 + (($B$9-$B$8)/4)*2)*(2/3), IF($H114&gt;=0.8, ($B$8 + (($B$9-$B$8)/4)*3)*(2/3), $B$9*(2/3)))))))</f>
      </c>
      <c r="L114" s="187" t="str">
        <f>IF(H114="","",IF($H114&gt;1.2, 0, IF($H114&gt;=1.1, $B$8, IF($H114&gt;=1, $B$8 + (($B$9-$B$8)/4)*1, IF($H114&gt;=0.9, $B$8 + (($B$9-$B$8)/4)*2, IF($H114&gt;=0.8, $B$8 + (($B$9-$B$8)/4)*3, $B$9))))))</f>
      </c>
      <c r="M114" s="188"/>
      <c r="N114" s="189">
        <f>IF(M114=1, I114, IF(M114=2, J114, IF(M114=3, K114, IF(M114=4, L114, 0))))</f>
      </c>
      <c r="O114" s="184">
        <f>IF($B$7="Porcentajes", E114 * N114, IF($R$1=0, 0, ((E114 * N114) / $R$1) * $C$7))</f>
      </c>
      <c r="P114" s="202"/>
      <c r="Q114" s="203"/>
      <c r="R114" s="184">
        <f>IF($P114="Manual",$E114*(1+$Q114),$E114+$O114)</f>
      </c>
      <c r="S114" s="190"/>
    </row>
    <row r="115" spans="1:19" s="194" customFormat="1" ht="19" customHeight="1">
      <c r="A115" s="191"/>
      <c r="B115" s="192"/>
      <c r="C115" s="193"/>
      <c r="D115" s="193"/>
      <c r="E115" s="197"/>
      <c r="F115" s="185"/>
      <c r="G115" s="185" t="str">
        <f>IFERROR(IF($F115="","",VLOOKUP($F115,'Data Mercado'!$A$7:$I$300,IF($B$6="P90",2,IF($B$6="P75",3,IF($B$6="P50",4,IF($B$6="P25",5,IF($B$6="P10",6))))),0)),"ND")</f>
      </c>
      <c r="H115" s="186" t="str">
        <f>IFERROR(IF(AND($E115&lt;&gt;"",$G115&lt;&gt;""),$E115/$G115,""),"")</f>
      </c>
      <c r="I115" s="187" t="str">
        <f>IF(H115="","",0%)</f>
      </c>
      <c r="J115" s="187" t="str">
        <f>IF(H115="","",IF($H115&gt;1.2, 0, IF($H115&gt;=1.1, $B$8*(1/3), IF($H115&gt;=1, ($B$8 + (($B$9-$B$8)/4)*1)*(1/3), IF($H115&gt;=0.9, ($B$8 + (($B$9-$B$8)/4)*2)*(1/3), IF($H115&gt;=0.8, ($B$8 + (($B$9-$B$8)/4)*3)*(1/3), $B$9*(1/3)))))))</f>
      </c>
      <c r="K115" s="187" t="str">
        <f>IF(H115="","",IF($H115&gt;1.2, 0, IF($H115&gt;=1.1, $B$8*(2/3), IF($H115&gt;=1, ($B$8 + (($B$9-$B$8)/4)*1)*(2/3), IF($H115&gt;=0.9, ($B$8 + (($B$9-$B$8)/4)*2)*(2/3), IF($H115&gt;=0.8, ($B$8 + (($B$9-$B$8)/4)*3)*(2/3), $B$9*(2/3)))))))</f>
      </c>
      <c r="L115" s="187" t="str">
        <f>IF(H115="","",IF($H115&gt;1.2, 0, IF($H115&gt;=1.1, $B$8, IF($H115&gt;=1, $B$8 + (($B$9-$B$8)/4)*1, IF($H115&gt;=0.9, $B$8 + (($B$9-$B$8)/4)*2, IF($H115&gt;=0.8, $B$8 + (($B$9-$B$8)/4)*3, $B$9))))))</f>
      </c>
      <c r="M115" s="188"/>
      <c r="N115" s="189">
        <f>IF(M115=1, I115, IF(M115=2, J115, IF(M115=3, K115, IF(M115=4, L115, 0))))</f>
      </c>
      <c r="O115" s="184">
        <f>IF($B$7="Porcentajes", E115 * N115, IF($R$1=0, 0, ((E115 * N115) / $R$1) * $C$7))</f>
      </c>
      <c r="P115" s="202"/>
      <c r="Q115" s="203"/>
      <c r="R115" s="184">
        <f>IF($P115="Manual",$E115*(1+$Q115),$E115+$O115)</f>
      </c>
      <c r="S115" s="190"/>
    </row>
    <row r="116" spans="1:19" s="194" customFormat="1" ht="19" customHeight="1">
      <c r="A116" s="191"/>
      <c r="B116" s="192"/>
      <c r="C116" s="193"/>
      <c r="D116" s="193"/>
      <c r="E116" s="197"/>
      <c r="F116" s="185"/>
      <c r="G116" s="185" t="str">
        <f>IFERROR(IF($F116="","",VLOOKUP($F116,'Data Mercado'!$A$7:$I$300,IF($B$6="P90",2,IF($B$6="P75",3,IF($B$6="P50",4,IF($B$6="P25",5,IF($B$6="P10",6))))),0)),"ND")</f>
      </c>
      <c r="H116" s="186" t="str">
        <f>IFERROR(IF(AND($E116&lt;&gt;"",$G116&lt;&gt;""),$E116/$G116,""),"")</f>
      </c>
      <c r="I116" s="187" t="str">
        <f>IF(H116="","",0%)</f>
      </c>
      <c r="J116" s="187" t="str">
        <f>IF(H116="","",IF($H116&gt;1.2, 0, IF($H116&gt;=1.1, $B$8*(1/3), IF($H116&gt;=1, ($B$8 + (($B$9-$B$8)/4)*1)*(1/3), IF($H116&gt;=0.9, ($B$8 + (($B$9-$B$8)/4)*2)*(1/3), IF($H116&gt;=0.8, ($B$8 + (($B$9-$B$8)/4)*3)*(1/3), $B$9*(1/3)))))))</f>
      </c>
      <c r="K116" s="187" t="str">
        <f>IF(H116="","",IF($H116&gt;1.2, 0, IF($H116&gt;=1.1, $B$8*(2/3), IF($H116&gt;=1, ($B$8 + (($B$9-$B$8)/4)*1)*(2/3), IF($H116&gt;=0.9, ($B$8 + (($B$9-$B$8)/4)*2)*(2/3), IF($H116&gt;=0.8, ($B$8 + (($B$9-$B$8)/4)*3)*(2/3), $B$9*(2/3)))))))</f>
      </c>
      <c r="L116" s="187" t="str">
        <f>IF(H116="","",IF($H116&gt;1.2, 0, IF($H116&gt;=1.1, $B$8, IF($H116&gt;=1, $B$8 + (($B$9-$B$8)/4)*1, IF($H116&gt;=0.9, $B$8 + (($B$9-$B$8)/4)*2, IF($H116&gt;=0.8, $B$8 + (($B$9-$B$8)/4)*3, $B$9))))))</f>
      </c>
      <c r="M116" s="188"/>
      <c r="N116" s="189">
        <f>IF(M116=1, I116, IF(M116=2, J116, IF(M116=3, K116, IF(M116=4, L116, 0))))</f>
      </c>
      <c r="O116" s="184">
        <f>IF($B$7="Porcentajes", E116 * N116, IF($R$1=0, 0, ((E116 * N116) / $R$1) * $C$7))</f>
      </c>
      <c r="P116" s="202"/>
      <c r="Q116" s="203"/>
      <c r="R116" s="184">
        <f>IF($P116="Manual",$E116*(1+$Q116),$E116+$O116)</f>
      </c>
      <c r="S116" s="190"/>
    </row>
    <row r="117" spans="1:19" s="194" customFormat="1" ht="19" customHeight="1">
      <c r="A117" s="191"/>
      <c r="B117" s="192"/>
      <c r="C117" s="193"/>
      <c r="D117" s="193"/>
      <c r="E117" s="197"/>
      <c r="F117" s="185"/>
      <c r="G117" s="185" t="str">
        <f>IFERROR(IF($F117="","",VLOOKUP($F117,'Data Mercado'!$A$7:$I$300,IF($B$6="P90",2,IF($B$6="P75",3,IF($B$6="P50",4,IF($B$6="P25",5,IF($B$6="P10",6))))),0)),"ND")</f>
      </c>
      <c r="H117" s="186" t="str">
        <f>IFERROR(IF(AND($E117&lt;&gt;"",$G117&lt;&gt;""),$E117/$G117,""),"")</f>
      </c>
      <c r="I117" s="187" t="str">
        <f>IF(H117="","",0%)</f>
      </c>
      <c r="J117" s="187" t="str">
        <f>IF(H117="","",IF($H117&gt;1.2, 0, IF($H117&gt;=1.1, $B$8*(1/3), IF($H117&gt;=1, ($B$8 + (($B$9-$B$8)/4)*1)*(1/3), IF($H117&gt;=0.9, ($B$8 + (($B$9-$B$8)/4)*2)*(1/3), IF($H117&gt;=0.8, ($B$8 + (($B$9-$B$8)/4)*3)*(1/3), $B$9*(1/3)))))))</f>
      </c>
      <c r="K117" s="187" t="str">
        <f>IF(H117="","",IF($H117&gt;1.2, 0, IF($H117&gt;=1.1, $B$8*(2/3), IF($H117&gt;=1, ($B$8 + (($B$9-$B$8)/4)*1)*(2/3), IF($H117&gt;=0.9, ($B$8 + (($B$9-$B$8)/4)*2)*(2/3), IF($H117&gt;=0.8, ($B$8 + (($B$9-$B$8)/4)*3)*(2/3), $B$9*(2/3)))))))</f>
      </c>
      <c r="L117" s="187" t="str">
        <f>IF(H117="","",IF($H117&gt;1.2, 0, IF($H117&gt;=1.1, $B$8, IF($H117&gt;=1, $B$8 + (($B$9-$B$8)/4)*1, IF($H117&gt;=0.9, $B$8 + (($B$9-$B$8)/4)*2, IF($H117&gt;=0.8, $B$8 + (($B$9-$B$8)/4)*3, $B$9))))))</f>
      </c>
      <c r="M117" s="188"/>
      <c r="N117" s="189">
        <f>IF(M117=1, I117, IF(M117=2, J117, IF(M117=3, K117, IF(M117=4, L117, 0))))</f>
      </c>
      <c r="O117" s="184">
        <f>IF($B$7="Porcentajes", E117 * N117, IF($R$1=0, 0, ((E117 * N117) / $R$1) * $C$7))</f>
      </c>
      <c r="P117" s="202"/>
      <c r="Q117" s="203"/>
      <c r="R117" s="184">
        <f>IF($P117="Manual",$E117*(1+$Q117),$E117+$O117)</f>
      </c>
      <c r="S117" s="190"/>
    </row>
    <row r="118" spans="1:19" s="194" customFormat="1" ht="19" customHeight="1">
      <c r="A118" s="191"/>
      <c r="B118" s="192"/>
      <c r="C118" s="193"/>
      <c r="D118" s="193"/>
      <c r="E118" s="197"/>
      <c r="F118" s="185"/>
      <c r="G118" s="185" t="str">
        <f>IFERROR(IF($F118="","",VLOOKUP($F118,'Data Mercado'!$A$7:$I$300,IF($B$6="P90",2,IF($B$6="P75",3,IF($B$6="P50",4,IF($B$6="P25",5,IF($B$6="P10",6))))),0)),"ND")</f>
      </c>
      <c r="H118" s="186" t="str">
        <f>IFERROR(IF(AND($E118&lt;&gt;"",$G118&lt;&gt;""),$E118/$G118,""),"")</f>
      </c>
      <c r="I118" s="187" t="str">
        <f>IF(H118="","",0%)</f>
      </c>
      <c r="J118" s="187" t="str">
        <f>IF(H118="","",IF($H118&gt;1.2, 0, IF($H118&gt;=1.1, $B$8*(1/3), IF($H118&gt;=1, ($B$8 + (($B$9-$B$8)/4)*1)*(1/3), IF($H118&gt;=0.9, ($B$8 + (($B$9-$B$8)/4)*2)*(1/3), IF($H118&gt;=0.8, ($B$8 + (($B$9-$B$8)/4)*3)*(1/3), $B$9*(1/3)))))))</f>
      </c>
      <c r="K118" s="187" t="str">
        <f>IF(H118="","",IF($H118&gt;1.2, 0, IF($H118&gt;=1.1, $B$8*(2/3), IF($H118&gt;=1, ($B$8 + (($B$9-$B$8)/4)*1)*(2/3), IF($H118&gt;=0.9, ($B$8 + (($B$9-$B$8)/4)*2)*(2/3), IF($H118&gt;=0.8, ($B$8 + (($B$9-$B$8)/4)*3)*(2/3), $B$9*(2/3)))))))</f>
      </c>
      <c r="L118" s="187" t="str">
        <f>IF(H118="","",IF($H118&gt;1.2, 0, IF($H118&gt;=1.1, $B$8, IF($H118&gt;=1, $B$8 + (($B$9-$B$8)/4)*1, IF($H118&gt;=0.9, $B$8 + (($B$9-$B$8)/4)*2, IF($H118&gt;=0.8, $B$8 + (($B$9-$B$8)/4)*3, $B$9))))))</f>
      </c>
      <c r="M118" s="188"/>
      <c r="N118" s="189">
        <f>IF(M118=1, I118, IF(M118=2, J118, IF(M118=3, K118, IF(M118=4, L118, 0))))</f>
      </c>
      <c r="O118" s="184">
        <f>IF($B$7="Porcentajes", E118 * N118, IF($R$1=0, 0, ((E118 * N118) / $R$1) * $C$7))</f>
      </c>
      <c r="P118" s="202"/>
      <c r="Q118" s="203"/>
      <c r="R118" s="184">
        <f>IF($P118="Manual",$E118*(1+$Q118),$E118+$O118)</f>
      </c>
      <c r="S118" s="190"/>
    </row>
    <row r="119" spans="1:19" s="194" customFormat="1" ht="19" customHeight="1">
      <c r="A119" s="191"/>
      <c r="B119" s="192"/>
      <c r="C119" s="193"/>
      <c r="D119" s="193"/>
      <c r="E119" s="197"/>
      <c r="F119" s="185"/>
      <c r="G119" s="185" t="str">
        <f>IFERROR(IF($F119="","",VLOOKUP($F119,'Data Mercado'!$A$7:$I$300,IF($B$6="P90",2,IF($B$6="P75",3,IF($B$6="P50",4,IF($B$6="P25",5,IF($B$6="P10",6))))),0)),"ND")</f>
      </c>
      <c r="H119" s="186" t="str">
        <f>IFERROR(IF(AND($E119&lt;&gt;"",$G119&lt;&gt;""),$E119/$G119,""),"")</f>
      </c>
      <c r="I119" s="187" t="str">
        <f>IF(H119="","",0%)</f>
      </c>
      <c r="J119" s="187" t="str">
        <f>IF(H119="","",IF($H119&gt;1.2, 0, IF($H119&gt;=1.1, $B$8*(1/3), IF($H119&gt;=1, ($B$8 + (($B$9-$B$8)/4)*1)*(1/3), IF($H119&gt;=0.9, ($B$8 + (($B$9-$B$8)/4)*2)*(1/3), IF($H119&gt;=0.8, ($B$8 + (($B$9-$B$8)/4)*3)*(1/3), $B$9*(1/3)))))))</f>
      </c>
      <c r="K119" s="187" t="str">
        <f>IF(H119="","",IF($H119&gt;1.2, 0, IF($H119&gt;=1.1, $B$8*(2/3), IF($H119&gt;=1, ($B$8 + (($B$9-$B$8)/4)*1)*(2/3), IF($H119&gt;=0.9, ($B$8 + (($B$9-$B$8)/4)*2)*(2/3), IF($H119&gt;=0.8, ($B$8 + (($B$9-$B$8)/4)*3)*(2/3), $B$9*(2/3)))))))</f>
      </c>
      <c r="L119" s="187" t="str">
        <f>IF(H119="","",IF($H119&gt;1.2, 0, IF($H119&gt;=1.1, $B$8, IF($H119&gt;=1, $B$8 + (($B$9-$B$8)/4)*1, IF($H119&gt;=0.9, $B$8 + (($B$9-$B$8)/4)*2, IF($H119&gt;=0.8, $B$8 + (($B$9-$B$8)/4)*3, $B$9))))))</f>
      </c>
      <c r="M119" s="188"/>
      <c r="N119" s="189">
        <f>IF(M119=1, I119, IF(M119=2, J119, IF(M119=3, K119, IF(M119=4, L119, 0))))</f>
      </c>
      <c r="O119" s="184">
        <f>IF($B$7="Porcentajes", E119 * N119, IF($R$1=0, 0, ((E119 * N119) / $R$1) * $C$7))</f>
      </c>
      <c r="P119" s="202"/>
      <c r="Q119" s="203"/>
      <c r="R119" s="184">
        <f>IF($P119="Manual",$E119*(1+$Q119),$E119+$O119)</f>
      </c>
      <c r="S119" s="190"/>
    </row>
    <row r="120" spans="1:19" s="194" customFormat="1" ht="19" customHeight="1">
      <c r="A120" s="191"/>
      <c r="B120" s="192"/>
      <c r="C120" s="193"/>
      <c r="D120" s="193"/>
      <c r="E120" s="197"/>
      <c r="F120" s="185"/>
      <c r="G120" s="185" t="str">
        <f>IFERROR(IF($F120="","",VLOOKUP($F120,'Data Mercado'!$A$7:$I$300,IF($B$6="P90",2,IF($B$6="P75",3,IF($B$6="P50",4,IF($B$6="P25",5,IF($B$6="P10",6))))),0)),"ND")</f>
      </c>
      <c r="H120" s="186" t="str">
        <f>IFERROR(IF(AND($E120&lt;&gt;"",$G120&lt;&gt;""),$E120/$G120,""),"")</f>
      </c>
      <c r="I120" s="187" t="str">
        <f>IF(H120="","",0%)</f>
      </c>
      <c r="J120" s="187" t="str">
        <f>IF(H120="","",IF($H120&gt;1.2, 0, IF($H120&gt;=1.1, $B$8*(1/3), IF($H120&gt;=1, ($B$8 + (($B$9-$B$8)/4)*1)*(1/3), IF($H120&gt;=0.9, ($B$8 + (($B$9-$B$8)/4)*2)*(1/3), IF($H120&gt;=0.8, ($B$8 + (($B$9-$B$8)/4)*3)*(1/3), $B$9*(1/3)))))))</f>
      </c>
      <c r="K120" s="187" t="str">
        <f>IF(H120="","",IF($H120&gt;1.2, 0, IF($H120&gt;=1.1, $B$8*(2/3), IF($H120&gt;=1, ($B$8 + (($B$9-$B$8)/4)*1)*(2/3), IF($H120&gt;=0.9, ($B$8 + (($B$9-$B$8)/4)*2)*(2/3), IF($H120&gt;=0.8, ($B$8 + (($B$9-$B$8)/4)*3)*(2/3), $B$9*(2/3)))))))</f>
      </c>
      <c r="L120" s="187" t="str">
        <f>IF(H120="","",IF($H120&gt;1.2, 0, IF($H120&gt;=1.1, $B$8, IF($H120&gt;=1, $B$8 + (($B$9-$B$8)/4)*1, IF($H120&gt;=0.9, $B$8 + (($B$9-$B$8)/4)*2, IF($H120&gt;=0.8, $B$8 + (($B$9-$B$8)/4)*3, $B$9))))))</f>
      </c>
      <c r="M120" s="188"/>
      <c r="N120" s="189">
        <f>IF(M120=1, I120, IF(M120=2, J120, IF(M120=3, K120, IF(M120=4, L120, 0))))</f>
      </c>
      <c r="O120" s="184">
        <f>IF($B$7="Porcentajes", E120 * N120, IF($R$1=0, 0, ((E120 * N120) / $R$1) * $C$7))</f>
      </c>
      <c r="P120" s="202"/>
      <c r="Q120" s="203"/>
      <c r="R120" s="184">
        <f>IF($P120="Manual",$E120*(1+$Q120),$E120+$O120)</f>
      </c>
      <c r="S120" s="190"/>
    </row>
    <row r="121" spans="1:19" s="194" customFormat="1" ht="19" customHeight="1">
      <c r="A121" s="191"/>
      <c r="B121" s="192"/>
      <c r="C121" s="193"/>
      <c r="D121" s="193"/>
      <c r="E121" s="197"/>
      <c r="F121" s="185"/>
      <c r="G121" s="185" t="str">
        <f>IFERROR(IF($F121="","",VLOOKUP($F121,'Data Mercado'!$A$7:$I$300,IF($B$6="P90",2,IF($B$6="P75",3,IF($B$6="P50",4,IF($B$6="P25",5,IF($B$6="P10",6))))),0)),"ND")</f>
      </c>
      <c r="H121" s="186" t="str">
        <f>IFERROR(IF(AND($E121&lt;&gt;"",$G121&lt;&gt;""),$E121/$G121,""),"")</f>
      </c>
      <c r="I121" s="187" t="str">
        <f>IF(H121="","",0%)</f>
      </c>
      <c r="J121" s="187" t="str">
        <f>IF(H121="","",IF($H121&gt;1.2, 0, IF($H121&gt;=1.1, $B$8*(1/3), IF($H121&gt;=1, ($B$8 + (($B$9-$B$8)/4)*1)*(1/3), IF($H121&gt;=0.9, ($B$8 + (($B$9-$B$8)/4)*2)*(1/3), IF($H121&gt;=0.8, ($B$8 + (($B$9-$B$8)/4)*3)*(1/3), $B$9*(1/3)))))))</f>
      </c>
      <c r="K121" s="187" t="str">
        <f>IF(H121="","",IF($H121&gt;1.2, 0, IF($H121&gt;=1.1, $B$8*(2/3), IF($H121&gt;=1, ($B$8 + (($B$9-$B$8)/4)*1)*(2/3), IF($H121&gt;=0.9, ($B$8 + (($B$9-$B$8)/4)*2)*(2/3), IF($H121&gt;=0.8, ($B$8 + (($B$9-$B$8)/4)*3)*(2/3), $B$9*(2/3)))))))</f>
      </c>
      <c r="L121" s="187" t="str">
        <f>IF(H121="","",IF($H121&gt;1.2, 0, IF($H121&gt;=1.1, $B$8, IF($H121&gt;=1, $B$8 + (($B$9-$B$8)/4)*1, IF($H121&gt;=0.9, $B$8 + (($B$9-$B$8)/4)*2, IF($H121&gt;=0.8, $B$8 + (($B$9-$B$8)/4)*3, $B$9))))))</f>
      </c>
      <c r="M121" s="188"/>
      <c r="N121" s="189">
        <f>IF(M121=1, I121, IF(M121=2, J121, IF(M121=3, K121, IF(M121=4, L121, 0))))</f>
      </c>
      <c r="O121" s="184">
        <f>IF($B$7="Porcentajes", E121 * N121, IF($R$1=0, 0, ((E121 * N121) / $R$1) * $C$7))</f>
      </c>
      <c r="P121" s="202"/>
      <c r="Q121" s="203"/>
      <c r="R121" s="184">
        <f>IF($P121="Manual",$E121*(1+$Q121),$E121+$O121)</f>
      </c>
      <c r="S121" s="190"/>
    </row>
    <row r="122" spans="1:19" s="194" customFormat="1" ht="19" customHeight="1">
      <c r="A122" s="191"/>
      <c r="B122" s="192"/>
      <c r="C122" s="193"/>
      <c r="D122" s="193"/>
      <c r="E122" s="197"/>
      <c r="F122" s="185"/>
      <c r="G122" s="185" t="str">
        <f>IFERROR(IF($F122="","",VLOOKUP($F122,'Data Mercado'!$A$7:$I$300,IF($B$6="P90",2,IF($B$6="P75",3,IF($B$6="P50",4,IF($B$6="P25",5,IF($B$6="P10",6))))),0)),"ND")</f>
      </c>
      <c r="H122" s="186" t="str">
        <f>IFERROR(IF(AND($E122&lt;&gt;"",$G122&lt;&gt;""),$E122/$G122,""),"")</f>
      </c>
      <c r="I122" s="187" t="str">
        <f>IF(H122="","",0%)</f>
      </c>
      <c r="J122" s="187" t="str">
        <f>IF(H122="","",IF($H122&gt;1.2, 0, IF($H122&gt;=1.1, $B$8*(1/3), IF($H122&gt;=1, ($B$8 + (($B$9-$B$8)/4)*1)*(1/3), IF($H122&gt;=0.9, ($B$8 + (($B$9-$B$8)/4)*2)*(1/3), IF($H122&gt;=0.8, ($B$8 + (($B$9-$B$8)/4)*3)*(1/3), $B$9*(1/3)))))))</f>
      </c>
      <c r="K122" s="187" t="str">
        <f>IF(H122="","",IF($H122&gt;1.2, 0, IF($H122&gt;=1.1, $B$8*(2/3), IF($H122&gt;=1, ($B$8 + (($B$9-$B$8)/4)*1)*(2/3), IF($H122&gt;=0.9, ($B$8 + (($B$9-$B$8)/4)*2)*(2/3), IF($H122&gt;=0.8, ($B$8 + (($B$9-$B$8)/4)*3)*(2/3), $B$9*(2/3)))))))</f>
      </c>
      <c r="L122" s="187" t="str">
        <f>IF(H122="","",IF($H122&gt;1.2, 0, IF($H122&gt;=1.1, $B$8, IF($H122&gt;=1, $B$8 + (($B$9-$B$8)/4)*1, IF($H122&gt;=0.9, $B$8 + (($B$9-$B$8)/4)*2, IF($H122&gt;=0.8, $B$8 + (($B$9-$B$8)/4)*3, $B$9))))))</f>
      </c>
      <c r="M122" s="188"/>
      <c r="N122" s="189">
        <f>IF(M122=1, I122, IF(M122=2, J122, IF(M122=3, K122, IF(M122=4, L122, 0))))</f>
      </c>
      <c r="O122" s="184">
        <f>IF($B$7="Porcentajes", E122 * N122, IF($R$1=0, 0, ((E122 * N122) / $R$1) * $C$7))</f>
      </c>
      <c r="P122" s="202"/>
      <c r="Q122" s="203"/>
      <c r="R122" s="184">
        <f>IF($P122="Manual",$E122*(1+$Q122),$E122+$O122)</f>
      </c>
      <c r="S122" s="190"/>
    </row>
    <row r="123" spans="1:19" s="194" customFormat="1" ht="19" customHeight="1">
      <c r="A123" s="191"/>
      <c r="B123" s="192"/>
      <c r="C123" s="193"/>
      <c r="D123" s="193"/>
      <c r="E123" s="197"/>
      <c r="F123" s="185"/>
      <c r="G123" s="185" t="str">
        <f>IFERROR(IF($F123="","",VLOOKUP($F123,'Data Mercado'!$A$7:$I$300,IF($B$6="P90",2,IF($B$6="P75",3,IF($B$6="P50",4,IF($B$6="P25",5,IF($B$6="P10",6))))),0)),"ND")</f>
      </c>
      <c r="H123" s="186" t="str">
        <f>IFERROR(IF(AND($E123&lt;&gt;"",$G123&lt;&gt;""),$E123/$G123,""),"")</f>
      </c>
      <c r="I123" s="187" t="str">
        <f>IF(H123="","",0%)</f>
      </c>
      <c r="J123" s="187" t="str">
        <f>IF(H123="","",IF($H123&gt;1.2, 0, IF($H123&gt;=1.1, $B$8*(1/3), IF($H123&gt;=1, ($B$8 + (($B$9-$B$8)/4)*1)*(1/3), IF($H123&gt;=0.9, ($B$8 + (($B$9-$B$8)/4)*2)*(1/3), IF($H123&gt;=0.8, ($B$8 + (($B$9-$B$8)/4)*3)*(1/3), $B$9*(1/3)))))))</f>
      </c>
      <c r="K123" s="187" t="str">
        <f>IF(H123="","",IF($H123&gt;1.2, 0, IF($H123&gt;=1.1, $B$8*(2/3), IF($H123&gt;=1, ($B$8 + (($B$9-$B$8)/4)*1)*(2/3), IF($H123&gt;=0.9, ($B$8 + (($B$9-$B$8)/4)*2)*(2/3), IF($H123&gt;=0.8, ($B$8 + (($B$9-$B$8)/4)*3)*(2/3), $B$9*(2/3)))))))</f>
      </c>
      <c r="L123" s="187" t="str">
        <f>IF(H123="","",IF($H123&gt;1.2, 0, IF($H123&gt;=1.1, $B$8, IF($H123&gt;=1, $B$8 + (($B$9-$B$8)/4)*1, IF($H123&gt;=0.9, $B$8 + (($B$9-$B$8)/4)*2, IF($H123&gt;=0.8, $B$8 + (($B$9-$B$8)/4)*3, $B$9))))))</f>
      </c>
      <c r="M123" s="188"/>
      <c r="N123" s="189">
        <f>IF(M123=1, I123, IF(M123=2, J123, IF(M123=3, K123, IF(M123=4, L123, 0))))</f>
      </c>
      <c r="O123" s="184">
        <f>IF($B$7="Porcentajes", E123 * N123, IF($R$1=0, 0, ((E123 * N123) / $R$1) * $C$7))</f>
      </c>
      <c r="P123" s="202"/>
      <c r="Q123" s="203"/>
      <c r="R123" s="184">
        <f>IF($P123="Manual",$E123*(1+$Q123),$E123+$O123)</f>
      </c>
      <c r="S123" s="190"/>
    </row>
    <row r="124" spans="1:19" s="194" customFormat="1" ht="19" customHeight="1">
      <c r="A124" s="191"/>
      <c r="B124" s="192"/>
      <c r="C124" s="193"/>
      <c r="D124" s="193"/>
      <c r="E124" s="197"/>
      <c r="F124" s="185"/>
      <c r="G124" s="185" t="str">
        <f>IFERROR(IF($F124="","",VLOOKUP($F124,'Data Mercado'!$A$7:$I$300,IF($B$6="P90",2,IF($B$6="P75",3,IF($B$6="P50",4,IF($B$6="P25",5,IF($B$6="P10",6))))),0)),"ND")</f>
      </c>
      <c r="H124" s="186" t="str">
        <f>IFERROR(IF(AND($E124&lt;&gt;"",$G124&lt;&gt;""),$E124/$G124,""),"")</f>
      </c>
      <c r="I124" s="187" t="str">
        <f>IF(H124="","",0%)</f>
      </c>
      <c r="J124" s="187" t="str">
        <f>IF(H124="","",IF($H124&gt;1.2, 0, IF($H124&gt;=1.1, $B$8*(1/3), IF($H124&gt;=1, ($B$8 + (($B$9-$B$8)/4)*1)*(1/3), IF($H124&gt;=0.9, ($B$8 + (($B$9-$B$8)/4)*2)*(1/3), IF($H124&gt;=0.8, ($B$8 + (($B$9-$B$8)/4)*3)*(1/3), $B$9*(1/3)))))))</f>
      </c>
      <c r="K124" s="187" t="str">
        <f>IF(H124="","",IF($H124&gt;1.2, 0, IF($H124&gt;=1.1, $B$8*(2/3), IF($H124&gt;=1, ($B$8 + (($B$9-$B$8)/4)*1)*(2/3), IF($H124&gt;=0.9, ($B$8 + (($B$9-$B$8)/4)*2)*(2/3), IF($H124&gt;=0.8, ($B$8 + (($B$9-$B$8)/4)*3)*(2/3), $B$9*(2/3)))))))</f>
      </c>
      <c r="L124" s="187" t="str">
        <f>IF(H124="","",IF($H124&gt;1.2, 0, IF($H124&gt;=1.1, $B$8, IF($H124&gt;=1, $B$8 + (($B$9-$B$8)/4)*1, IF($H124&gt;=0.9, $B$8 + (($B$9-$B$8)/4)*2, IF($H124&gt;=0.8, $B$8 + (($B$9-$B$8)/4)*3, $B$9))))))</f>
      </c>
      <c r="M124" s="188"/>
      <c r="N124" s="189">
        <f>IF(M124=1, I124, IF(M124=2, J124, IF(M124=3, K124, IF(M124=4, L124, 0))))</f>
      </c>
      <c r="O124" s="184">
        <f>IF($B$7="Porcentajes", E124 * N124, IF($R$1=0, 0, ((E124 * N124) / $R$1) * $C$7))</f>
      </c>
      <c r="P124" s="202"/>
      <c r="Q124" s="203"/>
      <c r="R124" s="184">
        <f>IF($P124="Manual",$E124*(1+$Q124),$E124+$O124)</f>
      </c>
      <c r="S124" s="190"/>
    </row>
    <row r="125" spans="1:19" s="194" customFormat="1" ht="19" customHeight="1">
      <c r="A125" s="191"/>
      <c r="B125" s="192"/>
      <c r="C125" s="193"/>
      <c r="D125" s="193"/>
      <c r="E125" s="197"/>
      <c r="F125" s="185"/>
      <c r="G125" s="185" t="str">
        <f>IFERROR(IF($F125="","",VLOOKUP($F125,'Data Mercado'!$A$7:$I$300,IF($B$6="P90",2,IF($B$6="P75",3,IF($B$6="P50",4,IF($B$6="P25",5,IF($B$6="P10",6))))),0)),"ND")</f>
      </c>
      <c r="H125" s="186" t="str">
        <f>IFERROR(IF(AND($E125&lt;&gt;"",$G125&lt;&gt;""),$E125/$G125,""),"")</f>
      </c>
      <c r="I125" s="187" t="str">
        <f>IF(H125="","",0%)</f>
      </c>
      <c r="J125" s="187" t="str">
        <f>IF(H125="","",IF($H125&gt;1.2, 0, IF($H125&gt;=1.1, $B$8*(1/3), IF($H125&gt;=1, ($B$8 + (($B$9-$B$8)/4)*1)*(1/3), IF($H125&gt;=0.9, ($B$8 + (($B$9-$B$8)/4)*2)*(1/3), IF($H125&gt;=0.8, ($B$8 + (($B$9-$B$8)/4)*3)*(1/3), $B$9*(1/3)))))))</f>
      </c>
      <c r="K125" s="187" t="str">
        <f>IF(H125="","",IF($H125&gt;1.2, 0, IF($H125&gt;=1.1, $B$8*(2/3), IF($H125&gt;=1, ($B$8 + (($B$9-$B$8)/4)*1)*(2/3), IF($H125&gt;=0.9, ($B$8 + (($B$9-$B$8)/4)*2)*(2/3), IF($H125&gt;=0.8, ($B$8 + (($B$9-$B$8)/4)*3)*(2/3), $B$9*(2/3)))))))</f>
      </c>
      <c r="L125" s="187" t="str">
        <f>IF(H125="","",IF($H125&gt;1.2, 0, IF($H125&gt;=1.1, $B$8, IF($H125&gt;=1, $B$8 + (($B$9-$B$8)/4)*1, IF($H125&gt;=0.9, $B$8 + (($B$9-$B$8)/4)*2, IF($H125&gt;=0.8, $B$8 + (($B$9-$B$8)/4)*3, $B$9))))))</f>
      </c>
      <c r="M125" s="188"/>
      <c r="N125" s="189">
        <f>IF(M125=1, I125, IF(M125=2, J125, IF(M125=3, K125, IF(M125=4, L125, 0))))</f>
      </c>
      <c r="O125" s="184">
        <f>IF($B$7="Porcentajes", E125 * N125, IF($R$1=0, 0, ((E125 * N125) / $R$1) * $C$7))</f>
      </c>
      <c r="P125" s="202"/>
      <c r="Q125" s="203"/>
      <c r="R125" s="184">
        <f>IF($P125="Manual",$E125*(1+$Q125),$E125+$O125)</f>
      </c>
      <c r="S125" s="190"/>
    </row>
    <row r="126" spans="1:19" s="194" customFormat="1" ht="19" customHeight="1">
      <c r="A126" s="191"/>
      <c r="B126" s="192"/>
      <c r="C126" s="193"/>
      <c r="D126" s="193"/>
      <c r="E126" s="197"/>
      <c r="F126" s="185"/>
      <c r="G126" s="185" t="str">
        <f>IFERROR(IF($F126="","",VLOOKUP($F126,'Data Mercado'!$A$7:$I$300,IF($B$6="P90",2,IF($B$6="P75",3,IF($B$6="P50",4,IF($B$6="P25",5,IF($B$6="P10",6))))),0)),"ND")</f>
      </c>
      <c r="H126" s="186" t="str">
        <f>IFERROR(IF(AND($E126&lt;&gt;"",$G126&lt;&gt;""),$E126/$G126,""),"")</f>
      </c>
      <c r="I126" s="187" t="str">
        <f>IF(H126="","",0%)</f>
      </c>
      <c r="J126" s="187" t="str">
        <f>IF(H126="","",IF($H126&gt;1.2, 0, IF($H126&gt;=1.1, $B$8*(1/3), IF($H126&gt;=1, ($B$8 + (($B$9-$B$8)/4)*1)*(1/3), IF($H126&gt;=0.9, ($B$8 + (($B$9-$B$8)/4)*2)*(1/3), IF($H126&gt;=0.8, ($B$8 + (($B$9-$B$8)/4)*3)*(1/3), $B$9*(1/3)))))))</f>
      </c>
      <c r="K126" s="187" t="str">
        <f>IF(H126="","",IF($H126&gt;1.2, 0, IF($H126&gt;=1.1, $B$8*(2/3), IF($H126&gt;=1, ($B$8 + (($B$9-$B$8)/4)*1)*(2/3), IF($H126&gt;=0.9, ($B$8 + (($B$9-$B$8)/4)*2)*(2/3), IF($H126&gt;=0.8, ($B$8 + (($B$9-$B$8)/4)*3)*(2/3), $B$9*(2/3)))))))</f>
      </c>
      <c r="L126" s="187" t="str">
        <f>IF(H126="","",IF($H126&gt;1.2, 0, IF($H126&gt;=1.1, $B$8, IF($H126&gt;=1, $B$8 + (($B$9-$B$8)/4)*1, IF($H126&gt;=0.9, $B$8 + (($B$9-$B$8)/4)*2, IF($H126&gt;=0.8, $B$8 + (($B$9-$B$8)/4)*3, $B$9))))))</f>
      </c>
      <c r="M126" s="188"/>
      <c r="N126" s="189">
        <f>IF(M126=1, I126, IF(M126=2, J126, IF(M126=3, K126, IF(M126=4, L126, 0))))</f>
      </c>
      <c r="O126" s="184">
        <f>IF($B$7="Porcentajes", E126 * N126, IF($R$1=0, 0, ((E126 * N126) / $R$1) * $C$7))</f>
      </c>
      <c r="P126" s="202"/>
      <c r="Q126" s="203"/>
      <c r="R126" s="184">
        <f>IF($P126="Manual",$E126*(1+$Q126),$E126+$O126)</f>
      </c>
      <c r="S126" s="190"/>
    </row>
    <row r="127" spans="1:19" s="194" customFormat="1" ht="19" customHeight="1">
      <c r="A127" s="191"/>
      <c r="B127" s="192"/>
      <c r="C127" s="193"/>
      <c r="D127" s="193"/>
      <c r="E127" s="197"/>
      <c r="F127" s="185"/>
      <c r="G127" s="185" t="str">
        <f>IFERROR(IF($F127="","",VLOOKUP($F127,'Data Mercado'!$A$7:$I$300,IF($B$6="P90",2,IF($B$6="P75",3,IF($B$6="P50",4,IF($B$6="P25",5,IF($B$6="P10",6))))),0)),"ND")</f>
      </c>
      <c r="H127" s="186" t="str">
        <f>IFERROR(IF(AND($E127&lt;&gt;"",$G127&lt;&gt;""),$E127/$G127,""),"")</f>
      </c>
      <c r="I127" s="187" t="str">
        <f>IF(H127="","",0%)</f>
      </c>
      <c r="J127" s="187" t="str">
        <f>IF(H127="","",IF($H127&gt;1.2, 0, IF($H127&gt;=1.1, $B$8*(1/3), IF($H127&gt;=1, ($B$8 + (($B$9-$B$8)/4)*1)*(1/3), IF($H127&gt;=0.9, ($B$8 + (($B$9-$B$8)/4)*2)*(1/3), IF($H127&gt;=0.8, ($B$8 + (($B$9-$B$8)/4)*3)*(1/3), $B$9*(1/3)))))))</f>
      </c>
      <c r="K127" s="187" t="str">
        <f>IF(H127="","",IF($H127&gt;1.2, 0, IF($H127&gt;=1.1, $B$8*(2/3), IF($H127&gt;=1, ($B$8 + (($B$9-$B$8)/4)*1)*(2/3), IF($H127&gt;=0.9, ($B$8 + (($B$9-$B$8)/4)*2)*(2/3), IF($H127&gt;=0.8, ($B$8 + (($B$9-$B$8)/4)*3)*(2/3), $B$9*(2/3)))))))</f>
      </c>
      <c r="L127" s="187" t="str">
        <f>IF(H127="","",IF($H127&gt;1.2, 0, IF($H127&gt;=1.1, $B$8, IF($H127&gt;=1, $B$8 + (($B$9-$B$8)/4)*1, IF($H127&gt;=0.9, $B$8 + (($B$9-$B$8)/4)*2, IF($H127&gt;=0.8, $B$8 + (($B$9-$B$8)/4)*3, $B$9))))))</f>
      </c>
      <c r="M127" s="188"/>
      <c r="N127" s="189">
        <f>IF(M127=1, I127, IF(M127=2, J127, IF(M127=3, K127, IF(M127=4, L127, 0))))</f>
      </c>
      <c r="O127" s="184">
        <f>IF($B$7="Porcentajes", E127 * N127, IF($R$1=0, 0, ((E127 * N127) / $R$1) * $C$7))</f>
      </c>
      <c r="P127" s="202"/>
      <c r="Q127" s="203"/>
      <c r="R127" s="184">
        <f>IF($P127="Manual",$E127*(1+$Q127),$E127+$O127)</f>
      </c>
      <c r="S127" s="190"/>
    </row>
    <row r="128" spans="1:19" s="194" customFormat="1" ht="19" customHeight="1">
      <c r="A128" s="191"/>
      <c r="B128" s="192"/>
      <c r="C128" s="193"/>
      <c r="D128" s="193"/>
      <c r="E128" s="197"/>
      <c r="F128" s="185"/>
      <c r="G128" s="185" t="str">
        <f>IFERROR(IF($F128="","",VLOOKUP($F128,'Data Mercado'!$A$7:$I$300,IF($B$6="P90",2,IF($B$6="P75",3,IF($B$6="P50",4,IF($B$6="P25",5,IF($B$6="P10",6))))),0)),"ND")</f>
      </c>
      <c r="H128" s="186" t="str">
        <f>IFERROR(IF(AND($E128&lt;&gt;"",$G128&lt;&gt;""),$E128/$G128,""),"")</f>
      </c>
      <c r="I128" s="187" t="str">
        <f>IF(H128="","",0%)</f>
      </c>
      <c r="J128" s="187" t="str">
        <f>IF(H128="","",IF($H128&gt;1.2, 0, IF($H128&gt;=1.1, $B$8*(1/3), IF($H128&gt;=1, ($B$8 + (($B$9-$B$8)/4)*1)*(1/3), IF($H128&gt;=0.9, ($B$8 + (($B$9-$B$8)/4)*2)*(1/3), IF($H128&gt;=0.8, ($B$8 + (($B$9-$B$8)/4)*3)*(1/3), $B$9*(1/3)))))))</f>
      </c>
      <c r="K128" s="187" t="str">
        <f>IF(H128="","",IF($H128&gt;1.2, 0, IF($H128&gt;=1.1, $B$8*(2/3), IF($H128&gt;=1, ($B$8 + (($B$9-$B$8)/4)*1)*(2/3), IF($H128&gt;=0.9, ($B$8 + (($B$9-$B$8)/4)*2)*(2/3), IF($H128&gt;=0.8, ($B$8 + (($B$9-$B$8)/4)*3)*(2/3), $B$9*(2/3)))))))</f>
      </c>
      <c r="L128" s="187" t="str">
        <f>IF(H128="","",IF($H128&gt;1.2, 0, IF($H128&gt;=1.1, $B$8, IF($H128&gt;=1, $B$8 + (($B$9-$B$8)/4)*1, IF($H128&gt;=0.9, $B$8 + (($B$9-$B$8)/4)*2, IF($H128&gt;=0.8, $B$8 + (($B$9-$B$8)/4)*3, $B$9))))))</f>
      </c>
      <c r="M128" s="188"/>
      <c r="N128" s="189">
        <f>IF(M128=1, I128, IF(M128=2, J128, IF(M128=3, K128, IF(M128=4, L128, 0))))</f>
      </c>
      <c r="O128" s="184">
        <f>IF($B$7="Porcentajes", E128 * N128, IF($R$1=0, 0, ((E128 * N128) / $R$1) * $C$7))</f>
      </c>
      <c r="P128" s="202"/>
      <c r="Q128" s="203"/>
      <c r="R128" s="184">
        <f>IF($P128="Manual",$E128*(1+$Q128),$E128+$O128)</f>
      </c>
      <c r="S128" s="190"/>
    </row>
    <row r="129" spans="1:19" s="194" customFormat="1" ht="19" customHeight="1">
      <c r="A129" s="191"/>
      <c r="B129" s="192"/>
      <c r="C129" s="193"/>
      <c r="D129" s="193"/>
      <c r="E129" s="197"/>
      <c r="F129" s="185"/>
      <c r="G129" s="185" t="str">
        <f>IFERROR(IF($F129="","",VLOOKUP($F129,'Data Mercado'!$A$7:$I$300,IF($B$6="P90",2,IF($B$6="P75",3,IF($B$6="P50",4,IF($B$6="P25",5,IF($B$6="P10",6))))),0)),"ND")</f>
      </c>
      <c r="H129" s="186" t="str">
        <f>IFERROR(IF(AND($E129&lt;&gt;"",$G129&lt;&gt;""),$E129/$G129,""),"")</f>
      </c>
      <c r="I129" s="187" t="str">
        <f>IF(H129="","",0%)</f>
      </c>
      <c r="J129" s="187" t="str">
        <f>IF(H129="","",IF($H129&gt;1.2, 0, IF($H129&gt;=1.1, $B$8*(1/3), IF($H129&gt;=1, ($B$8 + (($B$9-$B$8)/4)*1)*(1/3), IF($H129&gt;=0.9, ($B$8 + (($B$9-$B$8)/4)*2)*(1/3), IF($H129&gt;=0.8, ($B$8 + (($B$9-$B$8)/4)*3)*(1/3), $B$9*(1/3)))))))</f>
      </c>
      <c r="K129" s="187" t="str">
        <f>IF(H129="","",IF($H129&gt;1.2, 0, IF($H129&gt;=1.1, $B$8*(2/3), IF($H129&gt;=1, ($B$8 + (($B$9-$B$8)/4)*1)*(2/3), IF($H129&gt;=0.9, ($B$8 + (($B$9-$B$8)/4)*2)*(2/3), IF($H129&gt;=0.8, ($B$8 + (($B$9-$B$8)/4)*3)*(2/3), $B$9*(2/3)))))))</f>
      </c>
      <c r="L129" s="187" t="str">
        <f>IF(H129="","",IF($H129&gt;1.2, 0, IF($H129&gt;=1.1, $B$8, IF($H129&gt;=1, $B$8 + (($B$9-$B$8)/4)*1, IF($H129&gt;=0.9, $B$8 + (($B$9-$B$8)/4)*2, IF($H129&gt;=0.8, $B$8 + (($B$9-$B$8)/4)*3, $B$9))))))</f>
      </c>
      <c r="M129" s="188"/>
      <c r="N129" s="189">
        <f>IF(M129=1, I129, IF(M129=2, J129, IF(M129=3, K129, IF(M129=4, L129, 0))))</f>
      </c>
      <c r="O129" s="184">
        <f>IF($B$7="Porcentajes", E129 * N129, IF($R$1=0, 0, ((E129 * N129) / $R$1) * $C$7))</f>
      </c>
      <c r="P129" s="202"/>
      <c r="Q129" s="203"/>
      <c r="R129" s="184">
        <f>IF($P129="Manual",$E129*(1+$Q129),$E129+$O129)</f>
      </c>
      <c r="S129" s="190"/>
    </row>
    <row r="130" spans="1:19" s="194" customFormat="1" ht="19" customHeight="1">
      <c r="A130" s="191"/>
      <c r="B130" s="192"/>
      <c r="C130" s="193"/>
      <c r="D130" s="193"/>
      <c r="E130" s="197"/>
      <c r="F130" s="185"/>
      <c r="G130" s="185" t="str">
        <f>IFERROR(IF($F130="","",VLOOKUP($F130,'Data Mercado'!$A$7:$I$300,IF($B$6="P90",2,IF($B$6="P75",3,IF($B$6="P50",4,IF($B$6="P25",5,IF($B$6="P10",6))))),0)),"ND")</f>
      </c>
      <c r="H130" s="186" t="str">
        <f>IFERROR(IF(AND($E130&lt;&gt;"",$G130&lt;&gt;""),$E130/$G130,""),"")</f>
      </c>
      <c r="I130" s="187" t="str">
        <f>IF(H130="","",0%)</f>
      </c>
      <c r="J130" s="187" t="str">
        <f>IF(H130="","",IF($H130&gt;1.2, 0, IF($H130&gt;=1.1, $B$8*(1/3), IF($H130&gt;=1, ($B$8 + (($B$9-$B$8)/4)*1)*(1/3), IF($H130&gt;=0.9, ($B$8 + (($B$9-$B$8)/4)*2)*(1/3), IF($H130&gt;=0.8, ($B$8 + (($B$9-$B$8)/4)*3)*(1/3), $B$9*(1/3)))))))</f>
      </c>
      <c r="K130" s="187" t="str">
        <f>IF(H130="","",IF($H130&gt;1.2, 0, IF($H130&gt;=1.1, $B$8*(2/3), IF($H130&gt;=1, ($B$8 + (($B$9-$B$8)/4)*1)*(2/3), IF($H130&gt;=0.9, ($B$8 + (($B$9-$B$8)/4)*2)*(2/3), IF($H130&gt;=0.8, ($B$8 + (($B$9-$B$8)/4)*3)*(2/3), $B$9*(2/3)))))))</f>
      </c>
      <c r="L130" s="187" t="str">
        <f>IF(H130="","",IF($H130&gt;1.2, 0, IF($H130&gt;=1.1, $B$8, IF($H130&gt;=1, $B$8 + (($B$9-$B$8)/4)*1, IF($H130&gt;=0.9, $B$8 + (($B$9-$B$8)/4)*2, IF($H130&gt;=0.8, $B$8 + (($B$9-$B$8)/4)*3, $B$9))))))</f>
      </c>
      <c r="M130" s="188"/>
      <c r="N130" s="189">
        <f>IF(M130=1, I130, IF(M130=2, J130, IF(M130=3, K130, IF(M130=4, L130, 0))))</f>
      </c>
      <c r="O130" s="184">
        <f>IF($B$7="Porcentajes", E130 * N130, IF($R$1=0, 0, ((E130 * N130) / $R$1) * $C$7))</f>
      </c>
      <c r="P130" s="202"/>
      <c r="Q130" s="203"/>
      <c r="R130" s="184">
        <f>IF($P130="Manual",$E130*(1+$Q130),$E130+$O130)</f>
      </c>
      <c r="S130" s="190"/>
    </row>
    <row r="131" spans="1:19" s="194" customFormat="1" ht="19" customHeight="1">
      <c r="A131" s="191"/>
      <c r="B131" s="192"/>
      <c r="C131" s="193"/>
      <c r="D131" s="193"/>
      <c r="E131" s="197"/>
      <c r="F131" s="185"/>
      <c r="G131" s="185" t="str">
        <f>IFERROR(IF($F131="","",VLOOKUP($F131,'Data Mercado'!$A$7:$I$300,IF($B$6="P90",2,IF($B$6="P75",3,IF($B$6="P50",4,IF($B$6="P25",5,IF($B$6="P10",6))))),0)),"ND")</f>
      </c>
      <c r="H131" s="186" t="str">
        <f>IFERROR(IF(AND($E131&lt;&gt;"",$G131&lt;&gt;""),$E131/$G131,""),"")</f>
      </c>
      <c r="I131" s="187" t="str">
        <f>IF(H131="","",0%)</f>
      </c>
      <c r="J131" s="187" t="str">
        <f>IF(H131="","",IF($H131&gt;1.2, 0, IF($H131&gt;=1.1, $B$8*(1/3), IF($H131&gt;=1, ($B$8 + (($B$9-$B$8)/4)*1)*(1/3), IF($H131&gt;=0.9, ($B$8 + (($B$9-$B$8)/4)*2)*(1/3), IF($H131&gt;=0.8, ($B$8 + (($B$9-$B$8)/4)*3)*(1/3), $B$9*(1/3)))))))</f>
      </c>
      <c r="K131" s="187" t="str">
        <f>IF(H131="","",IF($H131&gt;1.2, 0, IF($H131&gt;=1.1, $B$8*(2/3), IF($H131&gt;=1, ($B$8 + (($B$9-$B$8)/4)*1)*(2/3), IF($H131&gt;=0.9, ($B$8 + (($B$9-$B$8)/4)*2)*(2/3), IF($H131&gt;=0.8, ($B$8 + (($B$9-$B$8)/4)*3)*(2/3), $B$9*(2/3)))))))</f>
      </c>
      <c r="L131" s="187" t="str">
        <f>IF(H131="","",IF($H131&gt;1.2, 0, IF($H131&gt;=1.1, $B$8, IF($H131&gt;=1, $B$8 + (($B$9-$B$8)/4)*1, IF($H131&gt;=0.9, $B$8 + (($B$9-$B$8)/4)*2, IF($H131&gt;=0.8, $B$8 + (($B$9-$B$8)/4)*3, $B$9))))))</f>
      </c>
      <c r="M131" s="188"/>
      <c r="N131" s="189">
        <f>IF(M131=1, I131, IF(M131=2, J131, IF(M131=3, K131, IF(M131=4, L131, 0))))</f>
      </c>
      <c r="O131" s="184">
        <f>IF($B$7="Porcentajes", E131 * N131, IF($R$1=0, 0, ((E131 * N131) / $R$1) * $C$7))</f>
      </c>
      <c r="P131" s="202"/>
      <c r="Q131" s="203"/>
      <c r="R131" s="184">
        <f>IF($P131="Manual",$E131*(1+$Q131),$E131+$O131)</f>
      </c>
      <c r="S131" s="190"/>
    </row>
    <row r="132" spans="1:19" s="194" customFormat="1" ht="19" customHeight="1">
      <c r="A132" s="191"/>
      <c r="B132" s="192"/>
      <c r="C132" s="193"/>
      <c r="D132" s="193"/>
      <c r="E132" s="197"/>
      <c r="F132" s="185"/>
      <c r="G132" s="185" t="str">
        <f>IFERROR(IF($F132="","",VLOOKUP($F132,'Data Mercado'!$A$7:$I$300,IF($B$6="P90",2,IF($B$6="P75",3,IF($B$6="P50",4,IF($B$6="P25",5,IF($B$6="P10",6))))),0)),"ND")</f>
      </c>
      <c r="H132" s="186" t="str">
        <f>IFERROR(IF(AND($E132&lt;&gt;"",$G132&lt;&gt;""),$E132/$G132,""),"")</f>
      </c>
      <c r="I132" s="187" t="str">
        <f>IF(H132="","",0%)</f>
      </c>
      <c r="J132" s="187" t="str">
        <f>IF(H132="","",IF($H132&gt;1.2, 0, IF($H132&gt;=1.1, $B$8*(1/3), IF($H132&gt;=1, ($B$8 + (($B$9-$B$8)/4)*1)*(1/3), IF($H132&gt;=0.9, ($B$8 + (($B$9-$B$8)/4)*2)*(1/3), IF($H132&gt;=0.8, ($B$8 + (($B$9-$B$8)/4)*3)*(1/3), $B$9*(1/3)))))))</f>
      </c>
      <c r="K132" s="187" t="str">
        <f>IF(H132="","",IF($H132&gt;1.2, 0, IF($H132&gt;=1.1, $B$8*(2/3), IF($H132&gt;=1, ($B$8 + (($B$9-$B$8)/4)*1)*(2/3), IF($H132&gt;=0.9, ($B$8 + (($B$9-$B$8)/4)*2)*(2/3), IF($H132&gt;=0.8, ($B$8 + (($B$9-$B$8)/4)*3)*(2/3), $B$9*(2/3)))))))</f>
      </c>
      <c r="L132" s="187" t="str">
        <f>IF(H132="","",IF($H132&gt;1.2, 0, IF($H132&gt;=1.1, $B$8, IF($H132&gt;=1, $B$8 + (($B$9-$B$8)/4)*1, IF($H132&gt;=0.9, $B$8 + (($B$9-$B$8)/4)*2, IF($H132&gt;=0.8, $B$8 + (($B$9-$B$8)/4)*3, $B$9))))))</f>
      </c>
      <c r="M132" s="188"/>
      <c r="N132" s="189">
        <f>IF(M132=1, I132, IF(M132=2, J132, IF(M132=3, K132, IF(M132=4, L132, 0))))</f>
      </c>
      <c r="O132" s="184">
        <f>IF($B$7="Porcentajes", E132 * N132, IF($R$1=0, 0, ((E132 * N132) / $R$1) * $C$7))</f>
      </c>
      <c r="P132" s="202"/>
      <c r="Q132" s="203"/>
      <c r="R132" s="184">
        <f>IF($P132="Manual",$E132*(1+$Q132),$E132+$O132)</f>
      </c>
      <c r="S132" s="190"/>
    </row>
    <row r="133" spans="1:19" s="194" customFormat="1" ht="19" customHeight="1">
      <c r="A133" s="191"/>
      <c r="B133" s="192"/>
      <c r="C133" s="193"/>
      <c r="D133" s="193"/>
      <c r="E133" s="197"/>
      <c r="F133" s="185"/>
      <c r="G133" s="185" t="str">
        <f>IFERROR(IF($F133="","",VLOOKUP($F133,'Data Mercado'!$A$7:$I$300,IF($B$6="P90",2,IF($B$6="P75",3,IF($B$6="P50",4,IF($B$6="P25",5,IF($B$6="P10",6))))),0)),"ND")</f>
      </c>
      <c r="H133" s="186" t="str">
        <f>IFERROR(IF(AND($E133&lt;&gt;"",$G133&lt;&gt;""),$E133/$G133,""),"")</f>
      </c>
      <c r="I133" s="187" t="str">
        <f>IF(H133="","",0%)</f>
      </c>
      <c r="J133" s="187" t="str">
        <f>IF(H133="","",IF($H133&gt;1.2, 0, IF($H133&gt;=1.1, $B$8*(1/3), IF($H133&gt;=1, ($B$8 + (($B$9-$B$8)/4)*1)*(1/3), IF($H133&gt;=0.9, ($B$8 + (($B$9-$B$8)/4)*2)*(1/3), IF($H133&gt;=0.8, ($B$8 + (($B$9-$B$8)/4)*3)*(1/3), $B$9*(1/3)))))))</f>
      </c>
      <c r="K133" s="187" t="str">
        <f>IF(H133="","",IF($H133&gt;1.2, 0, IF($H133&gt;=1.1, $B$8*(2/3), IF($H133&gt;=1, ($B$8 + (($B$9-$B$8)/4)*1)*(2/3), IF($H133&gt;=0.9, ($B$8 + (($B$9-$B$8)/4)*2)*(2/3), IF($H133&gt;=0.8, ($B$8 + (($B$9-$B$8)/4)*3)*(2/3), $B$9*(2/3)))))))</f>
      </c>
      <c r="L133" s="187" t="str">
        <f>IF(H133="","",IF($H133&gt;1.2, 0, IF($H133&gt;=1.1, $B$8, IF($H133&gt;=1, $B$8 + (($B$9-$B$8)/4)*1, IF($H133&gt;=0.9, $B$8 + (($B$9-$B$8)/4)*2, IF($H133&gt;=0.8, $B$8 + (($B$9-$B$8)/4)*3, $B$9))))))</f>
      </c>
      <c r="M133" s="188"/>
      <c r="N133" s="189">
        <f>IF(M133=1, I133, IF(M133=2, J133, IF(M133=3, K133, IF(M133=4, L133, 0))))</f>
      </c>
      <c r="O133" s="184">
        <f>IF($B$7="Porcentajes", E133 * N133, IF($R$1=0, 0, ((E133 * N133) / $R$1) * $C$7))</f>
      </c>
      <c r="P133" s="202"/>
      <c r="Q133" s="203"/>
      <c r="R133" s="184">
        <f>IF($P133="Manual",$E133*(1+$Q133),$E133+$O133)</f>
      </c>
      <c r="S133" s="190"/>
    </row>
    <row r="134" spans="1:19" s="194" customFormat="1" ht="19" customHeight="1">
      <c r="A134" s="191"/>
      <c r="B134" s="192"/>
      <c r="C134" s="193"/>
      <c r="D134" s="193"/>
      <c r="E134" s="197"/>
      <c r="F134" s="185"/>
      <c r="G134" s="185" t="str">
        <f>IFERROR(IF($F134="","",VLOOKUP($F134,'Data Mercado'!$A$7:$I$300,IF($B$6="P90",2,IF($B$6="P75",3,IF($B$6="P50",4,IF($B$6="P25",5,IF($B$6="P10",6))))),0)),"ND")</f>
      </c>
      <c r="H134" s="186" t="str">
        <f>IFERROR(IF(AND($E134&lt;&gt;"",$G134&lt;&gt;""),$E134/$G134,""),"")</f>
      </c>
      <c r="I134" s="187" t="str">
        <f>IF(H134="","",0%)</f>
      </c>
      <c r="J134" s="187" t="str">
        <f>IF(H134="","",IF($H134&gt;1.2, 0, IF($H134&gt;=1.1, $B$8*(1/3), IF($H134&gt;=1, ($B$8 + (($B$9-$B$8)/4)*1)*(1/3), IF($H134&gt;=0.9, ($B$8 + (($B$9-$B$8)/4)*2)*(1/3), IF($H134&gt;=0.8, ($B$8 + (($B$9-$B$8)/4)*3)*(1/3), $B$9*(1/3)))))))</f>
      </c>
      <c r="K134" s="187" t="str">
        <f>IF(H134="","",IF($H134&gt;1.2, 0, IF($H134&gt;=1.1, $B$8*(2/3), IF($H134&gt;=1, ($B$8 + (($B$9-$B$8)/4)*1)*(2/3), IF($H134&gt;=0.9, ($B$8 + (($B$9-$B$8)/4)*2)*(2/3), IF($H134&gt;=0.8, ($B$8 + (($B$9-$B$8)/4)*3)*(2/3), $B$9*(2/3)))))))</f>
      </c>
      <c r="L134" s="187" t="str">
        <f>IF(H134="","",IF($H134&gt;1.2, 0, IF($H134&gt;=1.1, $B$8, IF($H134&gt;=1, $B$8 + (($B$9-$B$8)/4)*1, IF($H134&gt;=0.9, $B$8 + (($B$9-$B$8)/4)*2, IF($H134&gt;=0.8, $B$8 + (($B$9-$B$8)/4)*3, $B$9))))))</f>
      </c>
      <c r="M134" s="188"/>
      <c r="N134" s="189">
        <f>IF(M134=1, I134, IF(M134=2, J134, IF(M134=3, K134, IF(M134=4, L134, 0))))</f>
      </c>
      <c r="O134" s="184">
        <f>IF($B$7="Porcentajes", E134 * N134, IF($R$1=0, 0, ((E134 * N134) / $R$1) * $C$7))</f>
      </c>
      <c r="P134" s="202"/>
      <c r="Q134" s="203"/>
      <c r="R134" s="184">
        <f>IF($P134="Manual",$E134*(1+$Q134),$E134+$O134)</f>
      </c>
      <c r="S134" s="190"/>
    </row>
    <row r="135" spans="1:19" s="190" customFormat="1" ht="19" customHeight="1">
      <c r="A135" s="191"/>
      <c r="B135" s="192"/>
      <c r="C135" s="193"/>
      <c r="D135" s="193"/>
      <c r="E135" s="197"/>
      <c r="F135" s="185"/>
      <c r="G135" s="185" t="str">
        <f>IFERROR(IF($F135="","",VLOOKUP($F135,'Data Mercado'!$A$7:$I$300,IF($B$6="P90",2,IF($B$6="P75",3,IF($B$6="P50",4,IF($B$6="P25",5,IF($B$6="P10",6))))),0)),"ND")</f>
      </c>
      <c r="H135" s="186" t="str">
        <f>IFERROR(IF(AND($E135&lt;&gt;"",$G135&lt;&gt;""),$E135/$G135,""),"")</f>
      </c>
      <c r="I135" s="187" t="str">
        <f>IF(H135="","",0%)</f>
      </c>
      <c r="J135" s="187" t="str">
        <f>IF(H135="","",IF($H135&gt;1.2, 0, IF($H135&gt;=1.1, $B$8*(1/3), IF($H135&gt;=1, ($B$8 + (($B$9-$B$8)/4)*1)*(1/3), IF($H135&gt;=0.9, ($B$8 + (($B$9-$B$8)/4)*2)*(1/3), IF($H135&gt;=0.8, ($B$8 + (($B$9-$B$8)/4)*3)*(1/3), $B$9*(1/3)))))))</f>
      </c>
      <c r="K135" s="187" t="str">
        <f>IF(H135="","",IF($H135&gt;1.2, 0, IF($H135&gt;=1.1, $B$8*(2/3), IF($H135&gt;=1, ($B$8 + (($B$9-$B$8)/4)*1)*(2/3), IF($H135&gt;=0.9, ($B$8 + (($B$9-$B$8)/4)*2)*(2/3), IF($H135&gt;=0.8, ($B$8 + (($B$9-$B$8)/4)*3)*(2/3), $B$9*(2/3)))))))</f>
      </c>
      <c r="L135" s="187" t="str">
        <f>IF(H135="","",IF($H135&gt;1.2, 0, IF($H135&gt;=1.1, $B$8, IF($H135&gt;=1, $B$8 + (($B$9-$B$8)/4)*1, IF($H135&gt;=0.9, $B$8 + (($B$9-$B$8)/4)*2, IF($H135&gt;=0.8, $B$8 + (($B$9-$B$8)/4)*3, $B$9))))))</f>
      </c>
      <c r="M135" s="188"/>
      <c r="N135" s="189">
        <f>IF(M135=1, I135, IF(M135=2, J135, IF(M135=3, K135, IF(M135=4, L135, 0))))</f>
      </c>
      <c r="O135" s="184">
        <f>IF($B$7="Porcentajes", E135 * N135, IF($R$1=0, 0, ((E135 * N135) / $R$1) * $C$7))</f>
      </c>
      <c r="P135" s="202"/>
      <c r="Q135" s="203"/>
      <c r="R135" s="184">
        <f>IF($P135="Manual",$E135*(1+$Q135),$E135+$O135)</f>
      </c>
    </row>
    <row r="136" spans="1:19" s="190" customFormat="1" ht="19" customHeight="1">
      <c r="A136" s="191"/>
      <c r="B136" s="192"/>
      <c r="C136" s="193"/>
      <c r="D136" s="193"/>
      <c r="E136" s="197"/>
      <c r="F136" s="185"/>
      <c r="G136" s="185" t="str">
        <f>IFERROR(IF($F136="","",VLOOKUP($F136,'Data Mercado'!$A$7:$I$300,IF($B$6="P90",2,IF($B$6="P75",3,IF($B$6="P50",4,IF($B$6="P25",5,IF($B$6="P10",6))))),0)),"ND")</f>
      </c>
      <c r="H136" s="186" t="str">
        <f>IFERROR(IF(AND($E136&lt;&gt;"",$G136&lt;&gt;""),$E136/$G136,""),"")</f>
      </c>
      <c r="I136" s="187" t="str">
        <f>IF(H136="","",0%)</f>
      </c>
      <c r="J136" s="187" t="str">
        <f>IF(H136="","",IF($H136&gt;1.2, 0, IF($H136&gt;=1.1, $B$8*(1/3), IF($H136&gt;=1, ($B$8 + (($B$9-$B$8)/4)*1)*(1/3), IF($H136&gt;=0.9, ($B$8 + (($B$9-$B$8)/4)*2)*(1/3), IF($H136&gt;=0.8, ($B$8 + (($B$9-$B$8)/4)*3)*(1/3), $B$9*(1/3)))))))</f>
      </c>
      <c r="K136" s="187" t="str">
        <f>IF(H136="","",IF($H136&gt;1.2, 0, IF($H136&gt;=1.1, $B$8*(2/3), IF($H136&gt;=1, ($B$8 + (($B$9-$B$8)/4)*1)*(2/3), IF($H136&gt;=0.9, ($B$8 + (($B$9-$B$8)/4)*2)*(2/3), IF($H136&gt;=0.8, ($B$8 + (($B$9-$B$8)/4)*3)*(2/3), $B$9*(2/3)))))))</f>
      </c>
      <c r="L136" s="187" t="str">
        <f>IF(H136="","",IF($H136&gt;1.2, 0, IF($H136&gt;=1.1, $B$8, IF($H136&gt;=1, $B$8 + (($B$9-$B$8)/4)*1, IF($H136&gt;=0.9, $B$8 + (($B$9-$B$8)/4)*2, IF($H136&gt;=0.8, $B$8 + (($B$9-$B$8)/4)*3, $B$9))))))</f>
      </c>
      <c r="M136" s="188"/>
      <c r="N136" s="189">
        <f>IF(M136=1, I136, IF(M136=2, J136, IF(M136=3, K136, IF(M136=4, L136, 0))))</f>
      </c>
      <c r="O136" s="184">
        <f>IF($B$7="Porcentajes", E136 * N136, IF($R$1=0, 0, ((E136 * N136) / $R$1) * $C$7))</f>
      </c>
      <c r="P136" s="202"/>
      <c r="Q136" s="203"/>
      <c r="R136" s="184">
        <f>IF($P136="Manual",$E136*(1+$Q136),$E136+$O136)</f>
      </c>
    </row>
    <row r="137" spans="1:19" s="190" customFormat="1" ht="19" customHeight="1">
      <c r="A137" s="191"/>
      <c r="B137" s="192"/>
      <c r="C137" s="193"/>
      <c r="D137" s="193"/>
      <c r="E137" s="197"/>
      <c r="F137" s="185"/>
      <c r="G137" s="185" t="str">
        <f>IFERROR(IF($F137="","",VLOOKUP($F137,'Data Mercado'!$A$7:$I$300,IF($B$6="P90",2,IF($B$6="P75",3,IF($B$6="P50",4,IF($B$6="P25",5,IF($B$6="P10",6))))),0)),"ND")</f>
      </c>
      <c r="H137" s="186" t="str">
        <f>IFERROR(IF(AND($E137&lt;&gt;"",$G137&lt;&gt;""),$E137/$G137,""),"")</f>
      </c>
      <c r="I137" s="187" t="str">
        <f>IF(H137="","",0%)</f>
      </c>
      <c r="J137" s="187" t="str">
        <f>IF(H137="","",IF($H137&gt;1.2, 0, IF($H137&gt;=1.1, $B$8*(1/3), IF($H137&gt;=1, ($B$8 + (($B$9-$B$8)/4)*1)*(1/3), IF($H137&gt;=0.9, ($B$8 + (($B$9-$B$8)/4)*2)*(1/3), IF($H137&gt;=0.8, ($B$8 + (($B$9-$B$8)/4)*3)*(1/3), $B$9*(1/3)))))))</f>
      </c>
      <c r="K137" s="187" t="str">
        <f>IF(H137="","",IF($H137&gt;1.2, 0, IF($H137&gt;=1.1, $B$8*(2/3), IF($H137&gt;=1, ($B$8 + (($B$9-$B$8)/4)*1)*(2/3), IF($H137&gt;=0.9, ($B$8 + (($B$9-$B$8)/4)*2)*(2/3), IF($H137&gt;=0.8, ($B$8 + (($B$9-$B$8)/4)*3)*(2/3), $B$9*(2/3)))))))</f>
      </c>
      <c r="L137" s="187" t="str">
        <f>IF(H137="","",IF($H137&gt;1.2, 0, IF($H137&gt;=1.1, $B$8, IF($H137&gt;=1, $B$8 + (($B$9-$B$8)/4)*1, IF($H137&gt;=0.9, $B$8 + (($B$9-$B$8)/4)*2, IF($H137&gt;=0.8, $B$8 + (($B$9-$B$8)/4)*3, $B$9))))))</f>
      </c>
      <c r="M137" s="188"/>
      <c r="N137" s="189">
        <f>IF(M137=1, I137, IF(M137=2, J137, IF(M137=3, K137, IF(M137=4, L137, 0))))</f>
      </c>
      <c r="O137" s="184">
        <f>IF($B$7="Porcentajes", E137 * N137, IF($R$1=0, 0, ((E137 * N137) / $R$1) * $C$7))</f>
      </c>
      <c r="P137" s="202"/>
      <c r="Q137" s="203"/>
      <c r="R137" s="184">
        <f>IF($P137="Manual",$E137*(1+$Q137),$E137+$O137)</f>
      </c>
    </row>
    <row r="138" spans="1:19" s="190" customFormat="1" ht="19" customHeight="1">
      <c r="A138" s="191"/>
      <c r="B138" s="192"/>
      <c r="C138" s="193"/>
      <c r="D138" s="193"/>
      <c r="E138" s="197"/>
      <c r="F138" s="185"/>
      <c r="G138" s="185" t="str">
        <f>IFERROR(IF($F138="","",VLOOKUP($F138,'Data Mercado'!$A$7:$I$300,IF($B$6="P90",2,IF($B$6="P75",3,IF($B$6="P50",4,IF($B$6="P25",5,IF($B$6="P10",6))))),0)),"ND")</f>
      </c>
      <c r="H138" s="186" t="str">
        <f>IFERROR(IF(AND($E138&lt;&gt;"",$G138&lt;&gt;""),$E138/$G138,""),"")</f>
      </c>
      <c r="I138" s="187" t="str">
        <f>IF(H138="","",0%)</f>
      </c>
      <c r="J138" s="187" t="str">
        <f>IF(H138="","",IF($H138&gt;1.2, 0, IF($H138&gt;=1.1, $B$8*(1/3), IF($H138&gt;=1, ($B$8 + (($B$9-$B$8)/4)*1)*(1/3), IF($H138&gt;=0.9, ($B$8 + (($B$9-$B$8)/4)*2)*(1/3), IF($H138&gt;=0.8, ($B$8 + (($B$9-$B$8)/4)*3)*(1/3), $B$9*(1/3)))))))</f>
      </c>
      <c r="K138" s="187" t="str">
        <f>IF(H138="","",IF($H138&gt;1.2, 0, IF($H138&gt;=1.1, $B$8*(2/3), IF($H138&gt;=1, ($B$8 + (($B$9-$B$8)/4)*1)*(2/3), IF($H138&gt;=0.9, ($B$8 + (($B$9-$B$8)/4)*2)*(2/3), IF($H138&gt;=0.8, ($B$8 + (($B$9-$B$8)/4)*3)*(2/3), $B$9*(2/3)))))))</f>
      </c>
      <c r="L138" s="187" t="str">
        <f>IF(H138="","",IF($H138&gt;1.2, 0, IF($H138&gt;=1.1, $B$8, IF($H138&gt;=1, $B$8 + (($B$9-$B$8)/4)*1, IF($H138&gt;=0.9, $B$8 + (($B$9-$B$8)/4)*2, IF($H138&gt;=0.8, $B$8 + (($B$9-$B$8)/4)*3, $B$9))))))</f>
      </c>
      <c r="M138" s="188"/>
      <c r="N138" s="189">
        <f>IF(M138=1, I138, IF(M138=2, J138, IF(M138=3, K138, IF(M138=4, L138, 0))))</f>
      </c>
      <c r="O138" s="184">
        <f>IF($B$7="Porcentajes", E138 * N138, IF($R$1=0, 0, ((E138 * N138) / $R$1) * $C$7))</f>
      </c>
      <c r="P138" s="202"/>
      <c r="Q138" s="203"/>
      <c r="R138" s="184">
        <f>IF($P138="Manual",$E138*(1+$Q138),$E138+$O138)</f>
      </c>
    </row>
    <row r="139" spans="1:19" s="190" customFormat="1" ht="19" customHeight="1">
      <c r="A139" s="191"/>
      <c r="B139" s="192"/>
      <c r="C139" s="193"/>
      <c r="D139" s="193"/>
      <c r="E139" s="197"/>
      <c r="F139" s="185"/>
      <c r="G139" s="185" t="str">
        <f>IFERROR(IF($F139="","",VLOOKUP($F139,'Data Mercado'!$A$7:$I$300,IF($B$6="P90",2,IF($B$6="P75",3,IF($B$6="P50",4,IF($B$6="P25",5,IF($B$6="P10",6))))),0)),"ND")</f>
      </c>
      <c r="H139" s="186" t="str">
        <f>IFERROR(IF(AND($E139&lt;&gt;"",$G139&lt;&gt;""),$E139/$G139,""),"")</f>
      </c>
      <c r="I139" s="187" t="str">
        <f>IF(H139="","",0%)</f>
      </c>
      <c r="J139" s="187" t="str">
        <f>IF(H139="","",IF($H139&gt;1.2, 0, IF($H139&gt;=1.1, $B$8*(1/3), IF($H139&gt;=1, ($B$8 + (($B$9-$B$8)/4)*1)*(1/3), IF($H139&gt;=0.9, ($B$8 + (($B$9-$B$8)/4)*2)*(1/3), IF($H139&gt;=0.8, ($B$8 + (($B$9-$B$8)/4)*3)*(1/3), $B$9*(1/3)))))))</f>
      </c>
      <c r="K139" s="187" t="str">
        <f>IF(H139="","",IF($H139&gt;1.2, 0, IF($H139&gt;=1.1, $B$8*(2/3), IF($H139&gt;=1, ($B$8 + (($B$9-$B$8)/4)*1)*(2/3), IF($H139&gt;=0.9, ($B$8 + (($B$9-$B$8)/4)*2)*(2/3), IF($H139&gt;=0.8, ($B$8 + (($B$9-$B$8)/4)*3)*(2/3), $B$9*(2/3)))))))</f>
      </c>
      <c r="L139" s="187" t="str">
        <f>IF(H139="","",IF($H139&gt;1.2, 0, IF($H139&gt;=1.1, $B$8, IF($H139&gt;=1, $B$8 + (($B$9-$B$8)/4)*1, IF($H139&gt;=0.9, $B$8 + (($B$9-$B$8)/4)*2, IF($H139&gt;=0.8, $B$8 + (($B$9-$B$8)/4)*3, $B$9))))))</f>
      </c>
      <c r="M139" s="188"/>
      <c r="N139" s="189">
        <f>IF(M139=1, I139, IF(M139=2, J139, IF(M139=3, K139, IF(M139=4, L139, 0))))</f>
      </c>
      <c r="O139" s="184">
        <f>IF($B$7="Porcentajes", E139 * N139, IF($R$1=0, 0, ((E139 * N139) / $R$1) * $C$7))</f>
      </c>
      <c r="P139" s="202"/>
      <c r="Q139" s="203"/>
      <c r="R139" s="184">
        <f>IF($P139="Manual",$E139*(1+$Q139),$E139+$O139)</f>
      </c>
    </row>
    <row r="140" spans="1:19" s="190" customFormat="1" ht="19" customHeight="1">
      <c r="A140" s="191"/>
      <c r="B140" s="192"/>
      <c r="C140" s="193"/>
      <c r="D140" s="193"/>
      <c r="E140" s="197"/>
      <c r="F140" s="185"/>
      <c r="G140" s="185" t="str">
        <f>IFERROR(IF($F140="","",VLOOKUP($F140,'Data Mercado'!$A$7:$I$300,IF($B$6="P90",2,IF($B$6="P75",3,IF($B$6="P50",4,IF($B$6="P25",5,IF($B$6="P10",6))))),0)),"ND")</f>
      </c>
      <c r="H140" s="186" t="str">
        <f>IFERROR(IF(AND($E140&lt;&gt;"",$G140&lt;&gt;""),$E140/$G140,""),"")</f>
      </c>
      <c r="I140" s="187" t="str">
        <f>IF(H140="","",0%)</f>
      </c>
      <c r="J140" s="187" t="str">
        <f>IF(H140="","",IF($H140&gt;1.2, 0, IF($H140&gt;=1.1, $B$8*(1/3), IF($H140&gt;=1, ($B$8 + (($B$9-$B$8)/4)*1)*(1/3), IF($H140&gt;=0.9, ($B$8 + (($B$9-$B$8)/4)*2)*(1/3), IF($H140&gt;=0.8, ($B$8 + (($B$9-$B$8)/4)*3)*(1/3), $B$9*(1/3)))))))</f>
      </c>
      <c r="K140" s="187" t="str">
        <f>IF(H140="","",IF($H140&gt;1.2, 0, IF($H140&gt;=1.1, $B$8*(2/3), IF($H140&gt;=1, ($B$8 + (($B$9-$B$8)/4)*1)*(2/3), IF($H140&gt;=0.9, ($B$8 + (($B$9-$B$8)/4)*2)*(2/3), IF($H140&gt;=0.8, ($B$8 + (($B$9-$B$8)/4)*3)*(2/3), $B$9*(2/3)))))))</f>
      </c>
      <c r="L140" s="187" t="str">
        <f>IF(H140="","",IF($H140&gt;1.2, 0, IF($H140&gt;=1.1, $B$8, IF($H140&gt;=1, $B$8 + (($B$9-$B$8)/4)*1, IF($H140&gt;=0.9, $B$8 + (($B$9-$B$8)/4)*2, IF($H140&gt;=0.8, $B$8 + (($B$9-$B$8)/4)*3, $B$9))))))</f>
      </c>
      <c r="M140" s="188"/>
      <c r="N140" s="189">
        <f>IF(M140=1, I140, IF(M140=2, J140, IF(M140=3, K140, IF(M140=4, L140, 0))))</f>
      </c>
      <c r="O140" s="184">
        <f>IF($B$7="Porcentajes", E140 * N140, IF($R$1=0, 0, ((E140 * N140) / $R$1) * $C$7))</f>
      </c>
      <c r="P140" s="202"/>
      <c r="Q140" s="203"/>
      <c r="R140" s="184">
        <f>IF($P140="Manual",$E140*(1+$Q140),$E140+$O140)</f>
      </c>
    </row>
    <row r="141" spans="1:19" s="190" customFormat="1" ht="19" customHeight="1">
      <c r="A141" s="191"/>
      <c r="B141" s="192"/>
      <c r="C141" s="193"/>
      <c r="D141" s="193"/>
      <c r="E141" s="197"/>
      <c r="F141" s="185"/>
      <c r="G141" s="185" t="str">
        <f>IFERROR(IF($F141="","",VLOOKUP($F141,'Data Mercado'!$A$7:$I$300,IF($B$6="P90",2,IF($B$6="P75",3,IF($B$6="P50",4,IF($B$6="P25",5,IF($B$6="P10",6))))),0)),"ND")</f>
      </c>
      <c r="H141" s="186" t="str">
        <f>IFERROR(IF(AND($E141&lt;&gt;"",$G141&lt;&gt;""),$E141/$G141,""),"")</f>
      </c>
      <c r="I141" s="187" t="str">
        <f>IF(H141="","",0%)</f>
      </c>
      <c r="J141" s="187" t="str">
        <f>IF(H141="","",IF($H141&gt;1.2, 0, IF($H141&gt;=1.1, $B$8*(1/3), IF($H141&gt;=1, ($B$8 + (($B$9-$B$8)/4)*1)*(1/3), IF($H141&gt;=0.9, ($B$8 + (($B$9-$B$8)/4)*2)*(1/3), IF($H141&gt;=0.8, ($B$8 + (($B$9-$B$8)/4)*3)*(1/3), $B$9*(1/3)))))))</f>
      </c>
      <c r="K141" s="187" t="str">
        <f>IF(H141="","",IF($H141&gt;1.2, 0, IF($H141&gt;=1.1, $B$8*(2/3), IF($H141&gt;=1, ($B$8 + (($B$9-$B$8)/4)*1)*(2/3), IF($H141&gt;=0.9, ($B$8 + (($B$9-$B$8)/4)*2)*(2/3), IF($H141&gt;=0.8, ($B$8 + (($B$9-$B$8)/4)*3)*(2/3), $B$9*(2/3)))))))</f>
      </c>
      <c r="L141" s="187" t="str">
        <f>IF(H141="","",IF($H141&gt;1.2, 0, IF($H141&gt;=1.1, $B$8, IF($H141&gt;=1, $B$8 + (($B$9-$B$8)/4)*1, IF($H141&gt;=0.9, $B$8 + (($B$9-$B$8)/4)*2, IF($H141&gt;=0.8, $B$8 + (($B$9-$B$8)/4)*3, $B$9))))))</f>
      </c>
      <c r="M141" s="188"/>
      <c r="N141" s="189">
        <f>IF(M141=1, I141, IF(M141=2, J141, IF(M141=3, K141, IF(M141=4, L141, 0))))</f>
      </c>
      <c r="O141" s="184">
        <f>IF($B$7="Porcentajes", E141 * N141, IF($R$1=0, 0, ((E141 * N141) / $R$1) * $C$7))</f>
      </c>
      <c r="P141" s="202"/>
      <c r="Q141" s="203"/>
      <c r="R141" s="184">
        <f>IF($P141="Manual",$E141*(1+$Q141),$E141+$O141)</f>
      </c>
    </row>
    <row r="142" spans="1:19" s="190" customFormat="1" ht="19" customHeight="1">
      <c r="A142" s="191"/>
      <c r="B142" s="192"/>
      <c r="C142" s="193"/>
      <c r="D142" s="193"/>
      <c r="E142" s="197"/>
      <c r="F142" s="185"/>
      <c r="G142" s="185" t="str">
        <f>IFERROR(IF($F142="","",VLOOKUP($F142,'Data Mercado'!$A$7:$I$300,IF($B$6="P90",2,IF($B$6="P75",3,IF($B$6="P50",4,IF($B$6="P25",5,IF($B$6="P10",6))))),0)),"ND")</f>
      </c>
      <c r="H142" s="186" t="str">
        <f>IFERROR(IF(AND($E142&lt;&gt;"",$G142&lt;&gt;""),$E142/$G142,""),"")</f>
      </c>
      <c r="I142" s="187" t="str">
        <f>IF(H142="","",0%)</f>
      </c>
      <c r="J142" s="187" t="str">
        <f>IF(H142="","",IF($H142&gt;1.2, 0, IF($H142&gt;=1.1, $B$8*(1/3), IF($H142&gt;=1, ($B$8 + (($B$9-$B$8)/4)*1)*(1/3), IF($H142&gt;=0.9, ($B$8 + (($B$9-$B$8)/4)*2)*(1/3), IF($H142&gt;=0.8, ($B$8 + (($B$9-$B$8)/4)*3)*(1/3), $B$9*(1/3)))))))</f>
      </c>
      <c r="K142" s="187" t="str">
        <f>IF(H142="","",IF($H142&gt;1.2, 0, IF($H142&gt;=1.1, $B$8*(2/3), IF($H142&gt;=1, ($B$8 + (($B$9-$B$8)/4)*1)*(2/3), IF($H142&gt;=0.9, ($B$8 + (($B$9-$B$8)/4)*2)*(2/3), IF($H142&gt;=0.8, ($B$8 + (($B$9-$B$8)/4)*3)*(2/3), $B$9*(2/3)))))))</f>
      </c>
      <c r="L142" s="187" t="str">
        <f>IF(H142="","",IF($H142&gt;1.2, 0, IF($H142&gt;=1.1, $B$8, IF($H142&gt;=1, $B$8 + (($B$9-$B$8)/4)*1, IF($H142&gt;=0.9, $B$8 + (($B$9-$B$8)/4)*2, IF($H142&gt;=0.8, $B$8 + (($B$9-$B$8)/4)*3, $B$9))))))</f>
      </c>
      <c r="M142" s="188"/>
      <c r="N142" s="189">
        <f>IF(M142=1, I142, IF(M142=2, J142, IF(M142=3, K142, IF(M142=4, L142, 0))))</f>
      </c>
      <c r="O142" s="184">
        <f>IF($B$7="Porcentajes", E142 * N142, IF($R$1=0, 0, ((E142 * N142) / $R$1) * $C$7))</f>
      </c>
      <c r="P142" s="202"/>
      <c r="Q142" s="203"/>
      <c r="R142" s="184">
        <f>IF($P142="Manual",$E142*(1+$Q142),$E142+$O142)</f>
      </c>
    </row>
    <row r="143" spans="1:19" s="194" customFormat="1" ht="19" customHeight="1">
      <c r="A143" s="191"/>
      <c r="B143" s="195"/>
      <c r="C143" s="193"/>
      <c r="D143" s="193"/>
      <c r="E143" s="197"/>
      <c r="F143" s="185"/>
      <c r="G143" s="185" t="str">
        <f>IFERROR(IF($F143="","",VLOOKUP($F143,'Data Mercado'!$A$7:$I$300,IF($B$6="P90",2,IF($B$6="P75",3,IF($B$6="P50",4,IF($B$6="P25",5,IF($B$6="P10",6))))),0)),"ND")</f>
      </c>
      <c r="H143" s="186" t="str">
        <f>IFERROR(IF(AND($E143&lt;&gt;"",$G143&lt;&gt;""),$E143/$G143,""),"")</f>
      </c>
      <c r="I143" s="187" t="str">
        <f>IF(H143="","",0%)</f>
      </c>
      <c r="J143" s="187" t="str">
        <f>IF(H143="","",IF($H143&gt;1.2, 0, IF($H143&gt;=1.1, $B$8*(1/3), IF($H143&gt;=1, ($B$8 + (($B$9-$B$8)/4)*1)*(1/3), IF($H143&gt;=0.9, ($B$8 + (($B$9-$B$8)/4)*2)*(1/3), IF($H143&gt;=0.8, ($B$8 + (($B$9-$B$8)/4)*3)*(1/3), $B$9*(1/3)))))))</f>
      </c>
      <c r="K143" s="187" t="str">
        <f>IF(H143="","",IF($H143&gt;1.2, 0, IF($H143&gt;=1.1, $B$8*(2/3), IF($H143&gt;=1, ($B$8 + (($B$9-$B$8)/4)*1)*(2/3), IF($H143&gt;=0.9, ($B$8 + (($B$9-$B$8)/4)*2)*(2/3), IF($H143&gt;=0.8, ($B$8 + (($B$9-$B$8)/4)*3)*(2/3), $B$9*(2/3)))))))</f>
      </c>
      <c r="L143" s="187" t="str">
        <f>IF(H143="","",IF($H143&gt;1.2, 0, IF($H143&gt;=1.1, $B$8, IF($H143&gt;=1, $B$8 + (($B$9-$B$8)/4)*1, IF($H143&gt;=0.9, $B$8 + (($B$9-$B$8)/4)*2, IF($H143&gt;=0.8, $B$8 + (($B$9-$B$8)/4)*3, $B$9))))))</f>
      </c>
      <c r="M143" s="188"/>
      <c r="N143" s="189">
        <f>IF(M143=1, I143, IF(M143=2, J143, IF(M143=3, K143, IF(M143=4, L143, 0))))</f>
      </c>
      <c r="O143" s="184">
        <f>IF($B$7="Porcentajes", E143 * N143, IF($R$1=0, 0, ((E143 * N143) / $R$1) * $C$7))</f>
      </c>
      <c r="P143" s="202"/>
      <c r="Q143" s="203"/>
      <c r="R143" s="184">
        <f>IF($P143="Manual",$E143*(1+$Q143),$E143+$O143)</f>
      </c>
      <c r="S143" s="190"/>
    </row>
    <row r="144" spans="1:19" s="194" customFormat="1" ht="19" customHeight="1">
      <c r="A144" s="191"/>
      <c r="B144" s="195"/>
      <c r="C144" s="193"/>
      <c r="D144" s="193"/>
      <c r="E144" s="197"/>
      <c r="F144" s="185"/>
      <c r="G144" s="185" t="str">
        <f>IFERROR(IF($F144="","",VLOOKUP($F144,'Data Mercado'!$A$7:$I$300,IF($B$6="P90",2,IF($B$6="P75",3,IF($B$6="P50",4,IF($B$6="P25",5,IF($B$6="P10",6))))),0)),"ND")</f>
      </c>
      <c r="H144" s="186" t="str">
        <f>IFERROR(IF(AND($E144&lt;&gt;"",$G144&lt;&gt;""),$E144/$G144,""),"")</f>
      </c>
      <c r="I144" s="187" t="str">
        <f t="shared" ref="I144:I207" si="17">IF(H144="","",0%)</f>
        <v/>
      </c>
      <c r="J144" s="187" t="str">
        <f t="shared" ref="J144:J207" si="18">IF(H144="","",IF($H144&gt;1.2, 0, IF($H144&gt;=1.1, $B$8*(1/3), IF($H144&gt;=1, ($B$8 + (($B$9-$B$8)/4)*1)*(1/3), IF($H144&gt;=0.9, ($B$8 + (($B$9-$B$8)/4)*2)*(1/3), IF($H144&gt;=0.8, ($B$8 + (($B$9-$B$8)/4)*3)*(1/3), $B$9*(1/3)))))))</f>
        <v/>
      </c>
      <c r="K144" s="187" t="str">
        <f t="shared" ref="K144:K207" si="19">IF(H144="","",IF($H144&gt;1.2, 0, IF($H144&gt;=1.1, $B$8*(2/3), IF($H144&gt;=1, ($B$8 + (($B$9-$B$8)/4)*1)*(2/3), IF($H144&gt;=0.9, ($B$8 + (($B$9-$B$8)/4)*2)*(2/3), IF($H144&gt;=0.8, ($B$8 + (($B$9-$B$8)/4)*3)*(2/3), $B$9*(2/3)))))))</f>
        <v/>
      </c>
      <c r="L144" s="187" t="str">
        <f t="shared" ref="L144:L207" si="20">IF(H144="","",IF($H144&gt;1.2, 0, IF($H144&gt;=1.1, $B$8, IF($H144&gt;=1, $B$8 + (($B$9-$B$8)/4)*1, IF($H144&gt;=0.9, $B$8 + (($B$9-$B$8)/4)*2, IF($H144&gt;=0.8, $B$8 + (($B$9-$B$8)/4)*3, $B$9))))))</f>
        <v/>
      </c>
      <c r="M144" s="188"/>
      <c r="N144" s="189">
        <f t="shared" ref="N144:N207" si="21">IF(M144=1, I144, IF(M144=2, J144, IF(M144=3, K144, IF(M144=4, L144, 0))))</f>
        <v>0</v>
      </c>
      <c r="O144" s="184">
        <f>IF($B$7="Porcentajes", E144 * N144, IF($R$1=0, 0, ((E144 * N144) / $R$1) * $C$7))</f>
      </c>
      <c r="P144" s="202"/>
      <c r="Q144" s="203"/>
      <c r="R144" s="184">
        <f>IF($P144="Manual",$E144*(1+$Q144),$E144+$O144)</f>
      </c>
      <c r="S144" s="190"/>
    </row>
    <row r="145" spans="1:19" s="194" customFormat="1" ht="19" customHeight="1">
      <c r="A145" s="191"/>
      <c r="B145" s="195"/>
      <c r="C145" s="193"/>
      <c r="D145" s="193"/>
      <c r="E145" s="197"/>
      <c r="F145" s="185"/>
      <c r="G145" s="185" t="str">
        <f>IFERROR(IF($F145="","",VLOOKUP($F145,'Data Mercado'!$A$7:$I$300,IF($B$6="P90",2,IF($B$6="P75",3,IF($B$6="P50",4,IF($B$6="P25",5,IF($B$6="P10",6))))),0)),"ND")</f>
      </c>
      <c r="H145" s="186" t="str">
        <f>IFERROR(IF(AND($E145&lt;&gt;"",$G145&lt;&gt;""),$E145/$G145,""),"")</f>
      </c>
      <c r="I145" s="187" t="str">
        <f>IF(H145="","",0%)</f>
      </c>
      <c r="J145" s="187" t="str">
        <f>IF(H145="","",IF($H145&gt;1.2, 0, IF($H145&gt;=1.1, $B$8*(1/3), IF($H145&gt;=1, ($B$8 + (($B$9-$B$8)/4)*1)*(1/3), IF($H145&gt;=0.9, ($B$8 + (($B$9-$B$8)/4)*2)*(1/3), IF($H145&gt;=0.8, ($B$8 + (($B$9-$B$8)/4)*3)*(1/3), $B$9*(1/3)))))))</f>
      </c>
      <c r="K145" s="187" t="str">
        <f>IF(H145="","",IF($H145&gt;1.2, 0, IF($H145&gt;=1.1, $B$8*(2/3), IF($H145&gt;=1, ($B$8 + (($B$9-$B$8)/4)*1)*(2/3), IF($H145&gt;=0.9, ($B$8 + (($B$9-$B$8)/4)*2)*(2/3), IF($H145&gt;=0.8, ($B$8 + (($B$9-$B$8)/4)*3)*(2/3), $B$9*(2/3)))))))</f>
      </c>
      <c r="L145" s="187" t="str">
        <f>IF(H145="","",IF($H145&gt;1.2, 0, IF($H145&gt;=1.1, $B$8, IF($H145&gt;=1, $B$8 + (($B$9-$B$8)/4)*1, IF($H145&gt;=0.9, $B$8 + (($B$9-$B$8)/4)*2, IF($H145&gt;=0.8, $B$8 + (($B$9-$B$8)/4)*3, $B$9))))))</f>
      </c>
      <c r="M145" s="188"/>
      <c r="N145" s="189">
        <f>IF(M145=1, I145, IF(M145=2, J145, IF(M145=3, K145, IF(M145=4, L145, 0))))</f>
      </c>
      <c r="O145" s="184">
        <f>IF($B$7="Porcentajes", E145 * N145, IF($R$1=0, 0, ((E145 * N145) / $R$1) * $C$7))</f>
      </c>
      <c r="P145" s="202"/>
      <c r="Q145" s="203"/>
      <c r="R145" s="184">
        <f>IF($P145="Manual",$E145*(1+$Q145),$E145+$O145)</f>
      </c>
      <c r="S145" s="190"/>
    </row>
    <row r="146" spans="1:19" s="194" customFormat="1" ht="19" customHeight="1">
      <c r="A146" s="191"/>
      <c r="B146" s="195"/>
      <c r="C146" s="193"/>
      <c r="D146" s="193"/>
      <c r="E146" s="197"/>
      <c r="F146" s="185"/>
      <c r="G146" s="185" t="str">
        <f>IFERROR(IF($F146="","",VLOOKUP($F146,'Data Mercado'!$A$7:$I$300,IF($B$6="P90",2,IF($B$6="P75",3,IF($B$6="P50",4,IF($B$6="P25",5,IF($B$6="P10",6))))),0)),"ND")</f>
      </c>
      <c r="H146" s="186" t="str">
        <f>IFERROR(IF(AND($E146&lt;&gt;"",$G146&lt;&gt;""),$E146/$G146,""),"")</f>
      </c>
      <c r="I146" s="187" t="str">
        <f>IF(H146="","",0%)</f>
      </c>
      <c r="J146" s="187" t="str">
        <f>IF(H146="","",IF($H146&gt;1.2, 0, IF($H146&gt;=1.1, $B$8*(1/3), IF($H146&gt;=1, ($B$8 + (($B$9-$B$8)/4)*1)*(1/3), IF($H146&gt;=0.9, ($B$8 + (($B$9-$B$8)/4)*2)*(1/3), IF($H146&gt;=0.8, ($B$8 + (($B$9-$B$8)/4)*3)*(1/3), $B$9*(1/3)))))))</f>
      </c>
      <c r="K146" s="187" t="str">
        <f>IF(H146="","",IF($H146&gt;1.2, 0, IF($H146&gt;=1.1, $B$8*(2/3), IF($H146&gt;=1, ($B$8 + (($B$9-$B$8)/4)*1)*(2/3), IF($H146&gt;=0.9, ($B$8 + (($B$9-$B$8)/4)*2)*(2/3), IF($H146&gt;=0.8, ($B$8 + (($B$9-$B$8)/4)*3)*(2/3), $B$9*(2/3)))))))</f>
      </c>
      <c r="L146" s="187" t="str">
        <f>IF(H146="","",IF($H146&gt;1.2, 0, IF($H146&gt;=1.1, $B$8, IF($H146&gt;=1, $B$8 + (($B$9-$B$8)/4)*1, IF($H146&gt;=0.9, $B$8 + (($B$9-$B$8)/4)*2, IF($H146&gt;=0.8, $B$8 + (($B$9-$B$8)/4)*3, $B$9))))))</f>
      </c>
      <c r="M146" s="188"/>
      <c r="N146" s="189">
        <f>IF(M146=1, I146, IF(M146=2, J146, IF(M146=3, K146, IF(M146=4, L146, 0))))</f>
      </c>
      <c r="O146" s="184">
        <f>IF($B$7="Porcentajes", E146 * N146, IF($R$1=0, 0, ((E146 * N146) / $R$1) * $C$7))</f>
      </c>
      <c r="P146" s="202"/>
      <c r="Q146" s="203"/>
      <c r="R146" s="184">
        <f>IF($P146="Manual",$E146*(1+$Q146),$E146+$O146)</f>
      </c>
      <c r="S146" s="190"/>
    </row>
    <row r="147" spans="1:19" s="194" customFormat="1" ht="19" customHeight="1">
      <c r="A147" s="191"/>
      <c r="B147" s="195"/>
      <c r="C147" s="193"/>
      <c r="D147" s="193"/>
      <c r="E147" s="197"/>
      <c r="F147" s="185"/>
      <c r="G147" s="185" t="str">
        <f>IFERROR(IF($F147="","",VLOOKUP($F147,'Data Mercado'!$A$7:$I$300,IF($B$6="P90",2,IF($B$6="P75",3,IF($B$6="P50",4,IF($B$6="P25",5,IF($B$6="P10",6))))),0)),"ND")</f>
      </c>
      <c r="H147" s="186" t="str">
        <f>IFERROR(IF(AND($E147&lt;&gt;"",$G147&lt;&gt;""),$E147/$G147,""),"")</f>
      </c>
      <c r="I147" s="187" t="str">
        <f>IF(H147="","",0%)</f>
      </c>
      <c r="J147" s="187" t="str">
        <f>IF(H147="","",IF($H147&gt;1.2, 0, IF($H147&gt;=1.1, $B$8*(1/3), IF($H147&gt;=1, ($B$8 + (($B$9-$B$8)/4)*1)*(1/3), IF($H147&gt;=0.9, ($B$8 + (($B$9-$B$8)/4)*2)*(1/3), IF($H147&gt;=0.8, ($B$8 + (($B$9-$B$8)/4)*3)*(1/3), $B$9*(1/3)))))))</f>
      </c>
      <c r="K147" s="187" t="str">
        <f>IF(H147="","",IF($H147&gt;1.2, 0, IF($H147&gt;=1.1, $B$8*(2/3), IF($H147&gt;=1, ($B$8 + (($B$9-$B$8)/4)*1)*(2/3), IF($H147&gt;=0.9, ($B$8 + (($B$9-$B$8)/4)*2)*(2/3), IF($H147&gt;=0.8, ($B$8 + (($B$9-$B$8)/4)*3)*(2/3), $B$9*(2/3)))))))</f>
      </c>
      <c r="L147" s="187" t="str">
        <f>IF(H147="","",IF($H147&gt;1.2, 0, IF($H147&gt;=1.1, $B$8, IF($H147&gt;=1, $B$8 + (($B$9-$B$8)/4)*1, IF($H147&gt;=0.9, $B$8 + (($B$9-$B$8)/4)*2, IF($H147&gt;=0.8, $B$8 + (($B$9-$B$8)/4)*3, $B$9))))))</f>
      </c>
      <c r="M147" s="188"/>
      <c r="N147" s="189">
        <f>IF(M147=1, I147, IF(M147=2, J147, IF(M147=3, K147, IF(M147=4, L147, 0))))</f>
      </c>
      <c r="O147" s="184">
        <f>IF($B$7="Porcentajes", E147 * N147, IF($R$1=0, 0, ((E147 * N147) / $R$1) * $C$7))</f>
      </c>
      <c r="P147" s="202"/>
      <c r="Q147" s="203"/>
      <c r="R147" s="184">
        <f>IF($P147="Manual",$E147*(1+$Q147),$E147+$O147)</f>
      </c>
      <c r="S147" s="190"/>
    </row>
    <row r="148" spans="1:19" s="194" customFormat="1" ht="19" customHeight="1">
      <c r="A148" s="191"/>
      <c r="B148" s="195"/>
      <c r="C148" s="193"/>
      <c r="D148" s="193"/>
      <c r="E148" s="197"/>
      <c r="F148" s="185"/>
      <c r="G148" s="185" t="str">
        <f>IFERROR(IF($F148="","",VLOOKUP($F148,'Data Mercado'!$A$7:$I$300,IF($B$6="P90",2,IF($B$6="P75",3,IF($B$6="P50",4,IF($B$6="P25",5,IF($B$6="P10",6))))),0)),"ND")</f>
      </c>
      <c r="H148" s="186" t="str">
        <f>IFERROR(IF(AND($E148&lt;&gt;"",$G148&lt;&gt;""),$E148/$G148,""),"")</f>
      </c>
      <c r="I148" s="187" t="str">
        <f>IF(H148="","",0%)</f>
      </c>
      <c r="J148" s="187" t="str">
        <f>IF(H148="","",IF($H148&gt;1.2, 0, IF($H148&gt;=1.1, $B$8*(1/3), IF($H148&gt;=1, ($B$8 + (($B$9-$B$8)/4)*1)*(1/3), IF($H148&gt;=0.9, ($B$8 + (($B$9-$B$8)/4)*2)*(1/3), IF($H148&gt;=0.8, ($B$8 + (($B$9-$B$8)/4)*3)*(1/3), $B$9*(1/3)))))))</f>
      </c>
      <c r="K148" s="187" t="str">
        <f>IF(H148="","",IF($H148&gt;1.2, 0, IF($H148&gt;=1.1, $B$8*(2/3), IF($H148&gt;=1, ($B$8 + (($B$9-$B$8)/4)*1)*(2/3), IF($H148&gt;=0.9, ($B$8 + (($B$9-$B$8)/4)*2)*(2/3), IF($H148&gt;=0.8, ($B$8 + (($B$9-$B$8)/4)*3)*(2/3), $B$9*(2/3)))))))</f>
      </c>
      <c r="L148" s="187" t="str">
        <f>IF(H148="","",IF($H148&gt;1.2, 0, IF($H148&gt;=1.1, $B$8, IF($H148&gt;=1, $B$8 + (($B$9-$B$8)/4)*1, IF($H148&gt;=0.9, $B$8 + (($B$9-$B$8)/4)*2, IF($H148&gt;=0.8, $B$8 + (($B$9-$B$8)/4)*3, $B$9))))))</f>
      </c>
      <c r="M148" s="188"/>
      <c r="N148" s="189">
        <f>IF(M148=1, I148, IF(M148=2, J148, IF(M148=3, K148, IF(M148=4, L148, 0))))</f>
      </c>
      <c r="O148" s="184">
        <f>IF($B$7="Porcentajes", E148 * N148, IF($R$1=0, 0, ((E148 * N148) / $R$1) * $C$7))</f>
      </c>
      <c r="P148" s="202"/>
      <c r="Q148" s="203"/>
      <c r="R148" s="184">
        <f>IF($P148="Manual",$E148*(1+$Q148),$E148+$O148)</f>
      </c>
      <c r="S148" s="190"/>
    </row>
    <row r="149" spans="1:19" s="194" customFormat="1" ht="19" customHeight="1">
      <c r="A149" s="191"/>
      <c r="B149" s="195"/>
      <c r="C149" s="193"/>
      <c r="D149" s="193"/>
      <c r="E149" s="197"/>
      <c r="F149" s="185"/>
      <c r="G149" s="185" t="str">
        <f>IFERROR(IF($F149="","",VLOOKUP($F149,'Data Mercado'!$A$7:$I$300,IF($B$6="P90",2,IF($B$6="P75",3,IF($B$6="P50",4,IF($B$6="P25",5,IF($B$6="P10",6))))),0)),"ND")</f>
      </c>
      <c r="H149" s="186" t="str">
        <f>IFERROR(IF(AND($E149&lt;&gt;"",$G149&lt;&gt;""),$E149/$G149,""),"")</f>
      </c>
      <c r="I149" s="187" t="str">
        <f>IF(H149="","",0%)</f>
      </c>
      <c r="J149" s="187" t="str">
        <f>IF(H149="","",IF($H149&gt;1.2, 0, IF($H149&gt;=1.1, $B$8*(1/3), IF($H149&gt;=1, ($B$8 + (($B$9-$B$8)/4)*1)*(1/3), IF($H149&gt;=0.9, ($B$8 + (($B$9-$B$8)/4)*2)*(1/3), IF($H149&gt;=0.8, ($B$8 + (($B$9-$B$8)/4)*3)*(1/3), $B$9*(1/3)))))))</f>
      </c>
      <c r="K149" s="187" t="str">
        <f>IF(H149="","",IF($H149&gt;1.2, 0, IF($H149&gt;=1.1, $B$8*(2/3), IF($H149&gt;=1, ($B$8 + (($B$9-$B$8)/4)*1)*(2/3), IF($H149&gt;=0.9, ($B$8 + (($B$9-$B$8)/4)*2)*(2/3), IF($H149&gt;=0.8, ($B$8 + (($B$9-$B$8)/4)*3)*(2/3), $B$9*(2/3)))))))</f>
      </c>
      <c r="L149" s="187" t="str">
        <f>IF(H149="","",IF($H149&gt;1.2, 0, IF($H149&gt;=1.1, $B$8, IF($H149&gt;=1, $B$8 + (($B$9-$B$8)/4)*1, IF($H149&gt;=0.9, $B$8 + (($B$9-$B$8)/4)*2, IF($H149&gt;=0.8, $B$8 + (($B$9-$B$8)/4)*3, $B$9))))))</f>
      </c>
      <c r="M149" s="188"/>
      <c r="N149" s="189">
        <f>IF(M149=1, I149, IF(M149=2, J149, IF(M149=3, K149, IF(M149=4, L149, 0))))</f>
      </c>
      <c r="O149" s="184">
        <f>IF($B$7="Porcentajes", E149 * N149, IF($R$1=0, 0, ((E149 * N149) / $R$1) * $C$7))</f>
      </c>
      <c r="P149" s="202"/>
      <c r="Q149" s="203"/>
      <c r="R149" s="184">
        <f>IF($P149="Manual",$E149*(1+$Q149),$E149+$O149)</f>
      </c>
      <c r="S149" s="190"/>
    </row>
    <row r="150" spans="1:19" s="194" customFormat="1" ht="19" customHeight="1">
      <c r="A150" s="191"/>
      <c r="B150" s="195"/>
      <c r="C150" s="193"/>
      <c r="D150" s="193"/>
      <c r="E150" s="197"/>
      <c r="F150" s="185"/>
      <c r="G150" s="185" t="str">
        <f>IFERROR(IF($F150="","",VLOOKUP($F150,'Data Mercado'!$A$7:$I$300,IF($B$6="P90",2,IF($B$6="P75",3,IF($B$6="P50",4,IF($B$6="P25",5,IF($B$6="P10",6))))),0)),"ND")</f>
      </c>
      <c r="H150" s="186" t="str">
        <f>IFERROR(IF(AND($E150&lt;&gt;"",$G150&lt;&gt;""),$E150/$G150,""),"")</f>
      </c>
      <c r="I150" s="187" t="str">
        <f>IF(H150="","",0%)</f>
      </c>
      <c r="J150" s="187" t="str">
        <f>IF(H150="","",IF($H150&gt;1.2, 0, IF($H150&gt;=1.1, $B$8*(1/3), IF($H150&gt;=1, ($B$8 + (($B$9-$B$8)/4)*1)*(1/3), IF($H150&gt;=0.9, ($B$8 + (($B$9-$B$8)/4)*2)*(1/3), IF($H150&gt;=0.8, ($B$8 + (($B$9-$B$8)/4)*3)*(1/3), $B$9*(1/3)))))))</f>
      </c>
      <c r="K150" s="187" t="str">
        <f>IF(H150="","",IF($H150&gt;1.2, 0, IF($H150&gt;=1.1, $B$8*(2/3), IF($H150&gt;=1, ($B$8 + (($B$9-$B$8)/4)*1)*(2/3), IF($H150&gt;=0.9, ($B$8 + (($B$9-$B$8)/4)*2)*(2/3), IF($H150&gt;=0.8, ($B$8 + (($B$9-$B$8)/4)*3)*(2/3), $B$9*(2/3)))))))</f>
      </c>
      <c r="L150" s="187" t="str">
        <f>IF(H150="","",IF($H150&gt;1.2, 0, IF($H150&gt;=1.1, $B$8, IF($H150&gt;=1, $B$8 + (($B$9-$B$8)/4)*1, IF($H150&gt;=0.9, $B$8 + (($B$9-$B$8)/4)*2, IF($H150&gt;=0.8, $B$8 + (($B$9-$B$8)/4)*3, $B$9))))))</f>
      </c>
      <c r="M150" s="188"/>
      <c r="N150" s="189">
        <f>IF(M150=1, I150, IF(M150=2, J150, IF(M150=3, K150, IF(M150=4, L150, 0))))</f>
      </c>
      <c r="O150" s="184">
        <f>IF($B$7="Porcentajes", E150 * N150, IF($R$1=0, 0, ((E150 * N150) / $R$1) * $C$7))</f>
      </c>
      <c r="P150" s="202"/>
      <c r="Q150" s="203"/>
      <c r="R150" s="184">
        <f>IF($P150="Manual",$E150*(1+$Q150),$E150+$O150)</f>
      </c>
      <c r="S150" s="190"/>
    </row>
    <row r="151" spans="1:19" s="194" customFormat="1" ht="19" customHeight="1">
      <c r="A151" s="191"/>
      <c r="B151" s="195"/>
      <c r="C151" s="193"/>
      <c r="D151" s="193"/>
      <c r="E151" s="197"/>
      <c r="F151" s="185"/>
      <c r="G151" s="185" t="str">
        <f>IFERROR(IF($F151="","",VLOOKUP($F151,'Data Mercado'!$A$7:$I$300,IF($B$6="P90",2,IF($B$6="P75",3,IF($B$6="P50",4,IF($B$6="P25",5,IF($B$6="P10",6))))),0)),"ND")</f>
      </c>
      <c r="H151" s="186" t="str">
        <f>IFERROR(IF(AND($E151&lt;&gt;"",$G151&lt;&gt;""),$E151/$G151,""),"")</f>
      </c>
      <c r="I151" s="187" t="str">
        <f>IF(H151="","",0%)</f>
      </c>
      <c r="J151" s="187" t="str">
        <f>IF(H151="","",IF($H151&gt;1.2, 0, IF($H151&gt;=1.1, $B$8*(1/3), IF($H151&gt;=1, ($B$8 + (($B$9-$B$8)/4)*1)*(1/3), IF($H151&gt;=0.9, ($B$8 + (($B$9-$B$8)/4)*2)*(1/3), IF($H151&gt;=0.8, ($B$8 + (($B$9-$B$8)/4)*3)*(1/3), $B$9*(1/3)))))))</f>
      </c>
      <c r="K151" s="187" t="str">
        <f>IF(H151="","",IF($H151&gt;1.2, 0, IF($H151&gt;=1.1, $B$8*(2/3), IF($H151&gt;=1, ($B$8 + (($B$9-$B$8)/4)*1)*(2/3), IF($H151&gt;=0.9, ($B$8 + (($B$9-$B$8)/4)*2)*(2/3), IF($H151&gt;=0.8, ($B$8 + (($B$9-$B$8)/4)*3)*(2/3), $B$9*(2/3)))))))</f>
      </c>
      <c r="L151" s="187" t="str">
        <f>IF(H151="","",IF($H151&gt;1.2, 0, IF($H151&gt;=1.1, $B$8, IF($H151&gt;=1, $B$8 + (($B$9-$B$8)/4)*1, IF($H151&gt;=0.9, $B$8 + (($B$9-$B$8)/4)*2, IF($H151&gt;=0.8, $B$8 + (($B$9-$B$8)/4)*3, $B$9))))))</f>
      </c>
      <c r="M151" s="188"/>
      <c r="N151" s="189">
        <f>IF(M151=1, I151, IF(M151=2, J151, IF(M151=3, K151, IF(M151=4, L151, 0))))</f>
      </c>
      <c r="O151" s="184">
        <f>IF($B$7="Porcentajes", E151 * N151, IF($R$1=0, 0, ((E151 * N151) / $R$1) * $C$7))</f>
      </c>
      <c r="P151" s="202"/>
      <c r="Q151" s="203"/>
      <c r="R151" s="184">
        <f>IF($P151="Manual",$E151*(1+$Q151),$E151+$O151)</f>
      </c>
      <c r="S151" s="190"/>
    </row>
    <row r="152" spans="1:19" s="194" customFormat="1" ht="19" customHeight="1">
      <c r="A152" s="191"/>
      <c r="B152" s="195"/>
      <c r="C152" s="193"/>
      <c r="D152" s="193"/>
      <c r="E152" s="197"/>
      <c r="F152" s="185"/>
      <c r="G152" s="185" t="str">
        <f>IFERROR(IF($F152="","",VLOOKUP($F152,'Data Mercado'!$A$7:$I$300,IF($B$6="P90",2,IF($B$6="P75",3,IF($B$6="P50",4,IF($B$6="P25",5,IF($B$6="P10",6))))),0)),"ND")</f>
      </c>
      <c r="H152" s="186" t="str">
        <f>IFERROR(IF(AND($E152&lt;&gt;"",$G152&lt;&gt;""),$E152/$G152,""),"")</f>
      </c>
      <c r="I152" s="187" t="str">
        <f>IF(H152="","",0%)</f>
      </c>
      <c r="J152" s="187" t="str">
        <f>IF(H152="","",IF($H152&gt;1.2, 0, IF($H152&gt;=1.1, $B$8*(1/3), IF($H152&gt;=1, ($B$8 + (($B$9-$B$8)/4)*1)*(1/3), IF($H152&gt;=0.9, ($B$8 + (($B$9-$B$8)/4)*2)*(1/3), IF($H152&gt;=0.8, ($B$8 + (($B$9-$B$8)/4)*3)*(1/3), $B$9*(1/3)))))))</f>
      </c>
      <c r="K152" s="187" t="str">
        <f>IF(H152="","",IF($H152&gt;1.2, 0, IF($H152&gt;=1.1, $B$8*(2/3), IF($H152&gt;=1, ($B$8 + (($B$9-$B$8)/4)*1)*(2/3), IF($H152&gt;=0.9, ($B$8 + (($B$9-$B$8)/4)*2)*(2/3), IF($H152&gt;=0.8, ($B$8 + (($B$9-$B$8)/4)*3)*(2/3), $B$9*(2/3)))))))</f>
      </c>
      <c r="L152" s="187" t="str">
        <f>IF(H152="","",IF($H152&gt;1.2, 0, IF($H152&gt;=1.1, $B$8, IF($H152&gt;=1, $B$8 + (($B$9-$B$8)/4)*1, IF($H152&gt;=0.9, $B$8 + (($B$9-$B$8)/4)*2, IF($H152&gt;=0.8, $B$8 + (($B$9-$B$8)/4)*3, $B$9))))))</f>
      </c>
      <c r="M152" s="188"/>
      <c r="N152" s="189">
        <f>IF(M152=1, I152, IF(M152=2, J152, IF(M152=3, K152, IF(M152=4, L152, 0))))</f>
      </c>
      <c r="O152" s="184">
        <f>IF($B$7="Porcentajes", E152 * N152, IF($R$1=0, 0, ((E152 * N152) / $R$1) * $C$7))</f>
      </c>
      <c r="P152" s="202"/>
      <c r="Q152" s="203"/>
      <c r="R152" s="184">
        <f>IF($P152="Manual",$E152*(1+$Q152),$E152+$O152)</f>
      </c>
      <c r="S152" s="190"/>
    </row>
    <row r="153" spans="1:19" s="194" customFormat="1" ht="19" customHeight="1">
      <c r="A153" s="191"/>
      <c r="B153" s="195"/>
      <c r="C153" s="193"/>
      <c r="D153" s="193"/>
      <c r="E153" s="197"/>
      <c r="F153" s="185"/>
      <c r="G153" s="185" t="str">
        <f>IFERROR(IF($F153="","",VLOOKUP($F153,'Data Mercado'!$A$7:$I$300,IF($B$6="P90",2,IF($B$6="P75",3,IF($B$6="P50",4,IF($B$6="P25",5,IF($B$6="P10",6))))),0)),"ND")</f>
      </c>
      <c r="H153" s="186" t="str">
        <f>IFERROR(IF(AND($E153&lt;&gt;"",$G153&lt;&gt;""),$E153/$G153,""),"")</f>
      </c>
      <c r="I153" s="187" t="str">
        <f>IF(H153="","",0%)</f>
      </c>
      <c r="J153" s="187" t="str">
        <f>IF(H153="","",IF($H153&gt;1.2, 0, IF($H153&gt;=1.1, $B$8*(1/3), IF($H153&gt;=1, ($B$8 + (($B$9-$B$8)/4)*1)*(1/3), IF($H153&gt;=0.9, ($B$8 + (($B$9-$B$8)/4)*2)*(1/3), IF($H153&gt;=0.8, ($B$8 + (($B$9-$B$8)/4)*3)*(1/3), $B$9*(1/3)))))))</f>
      </c>
      <c r="K153" s="187" t="str">
        <f>IF(H153="","",IF($H153&gt;1.2, 0, IF($H153&gt;=1.1, $B$8*(2/3), IF($H153&gt;=1, ($B$8 + (($B$9-$B$8)/4)*1)*(2/3), IF($H153&gt;=0.9, ($B$8 + (($B$9-$B$8)/4)*2)*(2/3), IF($H153&gt;=0.8, ($B$8 + (($B$9-$B$8)/4)*3)*(2/3), $B$9*(2/3)))))))</f>
      </c>
      <c r="L153" s="187" t="str">
        <f>IF(H153="","",IF($H153&gt;1.2, 0, IF($H153&gt;=1.1, $B$8, IF($H153&gt;=1, $B$8 + (($B$9-$B$8)/4)*1, IF($H153&gt;=0.9, $B$8 + (($B$9-$B$8)/4)*2, IF($H153&gt;=0.8, $B$8 + (($B$9-$B$8)/4)*3, $B$9))))))</f>
      </c>
      <c r="M153" s="188"/>
      <c r="N153" s="189">
        <f>IF(M153=1, I153, IF(M153=2, J153, IF(M153=3, K153, IF(M153=4, L153, 0))))</f>
      </c>
      <c r="O153" s="184">
        <f>IF($B$7="Porcentajes", E153 * N153, IF($R$1=0, 0, ((E153 * N153) / $R$1) * $C$7))</f>
      </c>
      <c r="P153" s="202"/>
      <c r="Q153" s="203"/>
      <c r="R153" s="184">
        <f>IF($P153="Manual",$E153*(1+$Q153),$E153+$O153)</f>
      </c>
      <c r="S153" s="190"/>
    </row>
    <row r="154" spans="1:19" s="194" customFormat="1" ht="19" customHeight="1">
      <c r="A154" s="191"/>
      <c r="B154" s="195"/>
      <c r="C154" s="193"/>
      <c r="D154" s="193"/>
      <c r="E154" s="197"/>
      <c r="F154" s="185"/>
      <c r="G154" s="185" t="str">
        <f>IFERROR(IF($F154="","",VLOOKUP($F154,'Data Mercado'!$A$7:$I$300,IF($B$6="P90",2,IF($B$6="P75",3,IF($B$6="P50",4,IF($B$6="P25",5,IF($B$6="P10",6))))),0)),"ND")</f>
      </c>
      <c r="H154" s="186" t="str">
        <f>IFERROR(IF(AND($E154&lt;&gt;"",$G154&lt;&gt;""),$E154/$G154,""),"")</f>
      </c>
      <c r="I154" s="187" t="str">
        <f>IF(H154="","",0%)</f>
      </c>
      <c r="J154" s="187" t="str">
        <f>IF(H154="","",IF($H154&gt;1.2, 0, IF($H154&gt;=1.1, $B$8*(1/3), IF($H154&gt;=1, ($B$8 + (($B$9-$B$8)/4)*1)*(1/3), IF($H154&gt;=0.9, ($B$8 + (($B$9-$B$8)/4)*2)*(1/3), IF($H154&gt;=0.8, ($B$8 + (($B$9-$B$8)/4)*3)*(1/3), $B$9*(1/3)))))))</f>
      </c>
      <c r="K154" s="187" t="str">
        <f>IF(H154="","",IF($H154&gt;1.2, 0, IF($H154&gt;=1.1, $B$8*(2/3), IF($H154&gt;=1, ($B$8 + (($B$9-$B$8)/4)*1)*(2/3), IF($H154&gt;=0.9, ($B$8 + (($B$9-$B$8)/4)*2)*(2/3), IF($H154&gt;=0.8, ($B$8 + (($B$9-$B$8)/4)*3)*(2/3), $B$9*(2/3)))))))</f>
      </c>
      <c r="L154" s="187" t="str">
        <f>IF(H154="","",IF($H154&gt;1.2, 0, IF($H154&gt;=1.1, $B$8, IF($H154&gt;=1, $B$8 + (($B$9-$B$8)/4)*1, IF($H154&gt;=0.9, $B$8 + (($B$9-$B$8)/4)*2, IF($H154&gt;=0.8, $B$8 + (($B$9-$B$8)/4)*3, $B$9))))))</f>
      </c>
      <c r="M154" s="188"/>
      <c r="N154" s="189">
        <f>IF(M154=1, I154, IF(M154=2, J154, IF(M154=3, K154, IF(M154=4, L154, 0))))</f>
      </c>
      <c r="O154" s="184">
        <f>IF($B$7="Porcentajes", E154 * N154, IF($R$1=0, 0, ((E154 * N154) / $R$1) * $C$7))</f>
      </c>
      <c r="P154" s="202"/>
      <c r="Q154" s="203"/>
      <c r="R154" s="184">
        <f>IF($P154="Manual",$E154*(1+$Q154),$E154+$O154)</f>
      </c>
      <c r="S154" s="190"/>
    </row>
    <row r="155" spans="1:19" s="194" customFormat="1" ht="19" customHeight="1">
      <c r="A155" s="191"/>
      <c r="B155" s="195"/>
      <c r="C155" s="193"/>
      <c r="D155" s="193"/>
      <c r="E155" s="197"/>
      <c r="F155" s="185"/>
      <c r="G155" s="185" t="str">
        <f>IFERROR(IF($F155="","",VLOOKUP($F155,'Data Mercado'!$A$7:$I$300,IF($B$6="P90",2,IF($B$6="P75",3,IF($B$6="P50",4,IF($B$6="P25",5,IF($B$6="P10",6))))),0)),"ND")</f>
      </c>
      <c r="H155" s="186" t="str">
        <f>IFERROR(IF(AND($E155&lt;&gt;"",$G155&lt;&gt;""),$E155/$G155,""),"")</f>
      </c>
      <c r="I155" s="187" t="str">
        <f>IF(H155="","",0%)</f>
      </c>
      <c r="J155" s="187" t="str">
        <f>IF(H155="","",IF($H155&gt;1.2, 0, IF($H155&gt;=1.1, $B$8*(1/3), IF($H155&gt;=1, ($B$8 + (($B$9-$B$8)/4)*1)*(1/3), IF($H155&gt;=0.9, ($B$8 + (($B$9-$B$8)/4)*2)*(1/3), IF($H155&gt;=0.8, ($B$8 + (($B$9-$B$8)/4)*3)*(1/3), $B$9*(1/3)))))))</f>
      </c>
      <c r="K155" s="187" t="str">
        <f>IF(H155="","",IF($H155&gt;1.2, 0, IF($H155&gt;=1.1, $B$8*(2/3), IF($H155&gt;=1, ($B$8 + (($B$9-$B$8)/4)*1)*(2/3), IF($H155&gt;=0.9, ($B$8 + (($B$9-$B$8)/4)*2)*(2/3), IF($H155&gt;=0.8, ($B$8 + (($B$9-$B$8)/4)*3)*(2/3), $B$9*(2/3)))))))</f>
      </c>
      <c r="L155" s="187" t="str">
        <f>IF(H155="","",IF($H155&gt;1.2, 0, IF($H155&gt;=1.1, $B$8, IF($H155&gt;=1, $B$8 + (($B$9-$B$8)/4)*1, IF($H155&gt;=0.9, $B$8 + (($B$9-$B$8)/4)*2, IF($H155&gt;=0.8, $B$8 + (($B$9-$B$8)/4)*3, $B$9))))))</f>
      </c>
      <c r="M155" s="188"/>
      <c r="N155" s="189">
        <f>IF(M155=1, I155, IF(M155=2, J155, IF(M155=3, K155, IF(M155=4, L155, 0))))</f>
      </c>
      <c r="O155" s="184">
        <f>IF($B$7="Porcentajes", E155 * N155, IF($R$1=0, 0, ((E155 * N155) / $R$1) * $C$7))</f>
      </c>
      <c r="P155" s="202"/>
      <c r="Q155" s="203"/>
      <c r="R155" s="184">
        <f>IF($P155="Manual",$E155*(1+$Q155),$E155+$O155)</f>
      </c>
      <c r="S155" s="190"/>
    </row>
    <row r="156" spans="1:19" s="194" customFormat="1" ht="19" customHeight="1">
      <c r="A156" s="191"/>
      <c r="B156" s="195"/>
      <c r="C156" s="193"/>
      <c r="D156" s="193"/>
      <c r="E156" s="197"/>
      <c r="F156" s="185"/>
      <c r="G156" s="185" t="str">
        <f>IFERROR(IF($F156="","",VLOOKUP($F156,'Data Mercado'!$A$7:$I$300,IF($B$6="P90",2,IF($B$6="P75",3,IF($B$6="P50",4,IF($B$6="P25",5,IF($B$6="P10",6))))),0)),"ND")</f>
      </c>
      <c r="H156" s="186" t="str">
        <f>IFERROR(IF(AND($E156&lt;&gt;"",$G156&lt;&gt;""),$E156/$G156,""),"")</f>
      </c>
      <c r="I156" s="187" t="str">
        <f>IF(H156="","",0%)</f>
      </c>
      <c r="J156" s="187" t="str">
        <f>IF(H156="","",IF($H156&gt;1.2, 0, IF($H156&gt;=1.1, $B$8*(1/3), IF($H156&gt;=1, ($B$8 + (($B$9-$B$8)/4)*1)*(1/3), IF($H156&gt;=0.9, ($B$8 + (($B$9-$B$8)/4)*2)*(1/3), IF($H156&gt;=0.8, ($B$8 + (($B$9-$B$8)/4)*3)*(1/3), $B$9*(1/3)))))))</f>
      </c>
      <c r="K156" s="187" t="str">
        <f>IF(H156="","",IF($H156&gt;1.2, 0, IF($H156&gt;=1.1, $B$8*(2/3), IF($H156&gt;=1, ($B$8 + (($B$9-$B$8)/4)*1)*(2/3), IF($H156&gt;=0.9, ($B$8 + (($B$9-$B$8)/4)*2)*(2/3), IF($H156&gt;=0.8, ($B$8 + (($B$9-$B$8)/4)*3)*(2/3), $B$9*(2/3)))))))</f>
      </c>
      <c r="L156" s="187" t="str">
        <f>IF(H156="","",IF($H156&gt;1.2, 0, IF($H156&gt;=1.1, $B$8, IF($H156&gt;=1, $B$8 + (($B$9-$B$8)/4)*1, IF($H156&gt;=0.9, $B$8 + (($B$9-$B$8)/4)*2, IF($H156&gt;=0.8, $B$8 + (($B$9-$B$8)/4)*3, $B$9))))))</f>
      </c>
      <c r="M156" s="188"/>
      <c r="N156" s="189">
        <f>IF(M156=1, I156, IF(M156=2, J156, IF(M156=3, K156, IF(M156=4, L156, 0))))</f>
      </c>
      <c r="O156" s="184">
        <f>IF($B$7="Porcentajes", E156 * N156, IF($R$1=0, 0, ((E156 * N156) / $R$1) * $C$7))</f>
      </c>
      <c r="P156" s="202"/>
      <c r="Q156" s="203"/>
      <c r="R156" s="184">
        <f>IF($P156="Manual",$E156*(1+$Q156),$E156+$O156)</f>
      </c>
      <c r="S156" s="190"/>
    </row>
    <row r="157" spans="1:19" s="194" customFormat="1" ht="19" customHeight="1">
      <c r="A157" s="191"/>
      <c r="B157" s="195"/>
      <c r="C157" s="193"/>
      <c r="D157" s="193"/>
      <c r="E157" s="197"/>
      <c r="F157" s="185"/>
      <c r="G157" s="185" t="str">
        <f>IFERROR(IF($F157="","",VLOOKUP($F157,'Data Mercado'!$A$7:$I$300,IF($B$6="P90",2,IF($B$6="P75",3,IF($B$6="P50",4,IF($B$6="P25",5,IF($B$6="P10",6))))),0)),"ND")</f>
      </c>
      <c r="H157" s="186" t="str">
        <f>IFERROR(IF(AND($E157&lt;&gt;"",$G157&lt;&gt;""),$E157/$G157,""),"")</f>
      </c>
      <c r="I157" s="187" t="str">
        <f>IF(H157="","",0%)</f>
      </c>
      <c r="J157" s="187" t="str">
        <f>IF(H157="","",IF($H157&gt;1.2, 0, IF($H157&gt;=1.1, $B$8*(1/3), IF($H157&gt;=1, ($B$8 + (($B$9-$B$8)/4)*1)*(1/3), IF($H157&gt;=0.9, ($B$8 + (($B$9-$B$8)/4)*2)*(1/3), IF($H157&gt;=0.8, ($B$8 + (($B$9-$B$8)/4)*3)*(1/3), $B$9*(1/3)))))))</f>
      </c>
      <c r="K157" s="187" t="str">
        <f>IF(H157="","",IF($H157&gt;1.2, 0, IF($H157&gt;=1.1, $B$8*(2/3), IF($H157&gt;=1, ($B$8 + (($B$9-$B$8)/4)*1)*(2/3), IF($H157&gt;=0.9, ($B$8 + (($B$9-$B$8)/4)*2)*(2/3), IF($H157&gt;=0.8, ($B$8 + (($B$9-$B$8)/4)*3)*(2/3), $B$9*(2/3)))))))</f>
      </c>
      <c r="L157" s="187" t="str">
        <f>IF(H157="","",IF($H157&gt;1.2, 0, IF($H157&gt;=1.1, $B$8, IF($H157&gt;=1, $B$8 + (($B$9-$B$8)/4)*1, IF($H157&gt;=0.9, $B$8 + (($B$9-$B$8)/4)*2, IF($H157&gt;=0.8, $B$8 + (($B$9-$B$8)/4)*3, $B$9))))))</f>
      </c>
      <c r="M157" s="188"/>
      <c r="N157" s="189">
        <f>IF(M157=1, I157, IF(M157=2, J157, IF(M157=3, K157, IF(M157=4, L157, 0))))</f>
      </c>
      <c r="O157" s="184">
        <f>IF($B$7="Porcentajes", E157 * N157, IF($R$1=0, 0, ((E157 * N157) / $R$1) * $C$7))</f>
      </c>
      <c r="P157" s="202"/>
      <c r="Q157" s="203"/>
      <c r="R157" s="184">
        <f>IF($P157="Manual",$E157*(1+$Q157),$E157+$O157)</f>
      </c>
      <c r="S157" s="190"/>
    </row>
    <row r="158" spans="1:19" s="190" customFormat="1" ht="19" customHeight="1">
      <c r="A158" s="191"/>
      <c r="B158" s="195"/>
      <c r="C158" s="193"/>
      <c r="D158" s="193"/>
      <c r="E158" s="197"/>
      <c r="F158" s="185"/>
      <c r="G158" s="185" t="str">
        <f>IFERROR(IF($F158="","",VLOOKUP($F158,'Data Mercado'!$A$7:$I$300,IF($B$6="P90",2,IF($B$6="P75",3,IF($B$6="P50",4,IF($B$6="P25",5,IF($B$6="P10",6))))),0)),"ND")</f>
      </c>
      <c r="H158" s="186" t="str">
        <f>IFERROR(IF(AND($E158&lt;&gt;"",$G158&lt;&gt;""),$E158/$G158,""),"")</f>
      </c>
      <c r="I158" s="187" t="str">
        <f>IF(H158="","",0%)</f>
      </c>
      <c r="J158" s="187" t="str">
        <f>IF(H158="","",IF($H158&gt;1.2, 0, IF($H158&gt;=1.1, $B$8*(1/3), IF($H158&gt;=1, ($B$8 + (($B$9-$B$8)/4)*1)*(1/3), IF($H158&gt;=0.9, ($B$8 + (($B$9-$B$8)/4)*2)*(1/3), IF($H158&gt;=0.8, ($B$8 + (($B$9-$B$8)/4)*3)*(1/3), $B$9*(1/3)))))))</f>
      </c>
      <c r="K158" s="187" t="str">
        <f>IF(H158="","",IF($H158&gt;1.2, 0, IF($H158&gt;=1.1, $B$8*(2/3), IF($H158&gt;=1, ($B$8 + (($B$9-$B$8)/4)*1)*(2/3), IF($H158&gt;=0.9, ($B$8 + (($B$9-$B$8)/4)*2)*(2/3), IF($H158&gt;=0.8, ($B$8 + (($B$9-$B$8)/4)*3)*(2/3), $B$9*(2/3)))))))</f>
      </c>
      <c r="L158" s="187" t="str">
        <f>IF(H158="","",IF($H158&gt;1.2, 0, IF($H158&gt;=1.1, $B$8, IF($H158&gt;=1, $B$8 + (($B$9-$B$8)/4)*1, IF($H158&gt;=0.9, $B$8 + (($B$9-$B$8)/4)*2, IF($H158&gt;=0.8, $B$8 + (($B$9-$B$8)/4)*3, $B$9))))))</f>
      </c>
      <c r="M158" s="188"/>
      <c r="N158" s="189">
        <f>IF(M158=1, I158, IF(M158=2, J158, IF(M158=3, K158, IF(M158=4, L158, 0))))</f>
      </c>
      <c r="O158" s="184">
        <f>IF($B$7="Porcentajes", E158 * N158, IF($R$1=0, 0, ((E158 * N158) / $R$1) * $C$7))</f>
      </c>
      <c r="P158" s="202"/>
      <c r="Q158" s="203"/>
      <c r="R158" s="184">
        <f>IF($P158="Manual",$E158*(1+$Q158),$E158+$O158)</f>
      </c>
    </row>
    <row r="159" spans="1:19" s="190" customFormat="1" ht="19" customHeight="1">
      <c r="A159" s="191"/>
      <c r="B159" s="195"/>
      <c r="C159" s="193"/>
      <c r="D159" s="193"/>
      <c r="E159" s="197"/>
      <c r="F159" s="185"/>
      <c r="G159" s="185" t="str">
        <f>IFERROR(IF($F159="","",VLOOKUP($F159,'Data Mercado'!$A$7:$I$300,IF($B$6="P90",2,IF($B$6="P75",3,IF($B$6="P50",4,IF($B$6="P25",5,IF($B$6="P10",6))))),0)),"ND")</f>
      </c>
      <c r="H159" s="186" t="str">
        <f>IFERROR(IF(AND($E159&lt;&gt;"",$G159&lt;&gt;""),$E159/$G159,""),"")</f>
      </c>
      <c r="I159" s="187" t="str">
        <f>IF(H159="","",0%)</f>
      </c>
      <c r="J159" s="187" t="str">
        <f>IF(H159="","",IF($H159&gt;1.2, 0, IF($H159&gt;=1.1, $B$8*(1/3), IF($H159&gt;=1, ($B$8 + (($B$9-$B$8)/4)*1)*(1/3), IF($H159&gt;=0.9, ($B$8 + (($B$9-$B$8)/4)*2)*(1/3), IF($H159&gt;=0.8, ($B$8 + (($B$9-$B$8)/4)*3)*(1/3), $B$9*(1/3)))))))</f>
      </c>
      <c r="K159" s="187" t="str">
        <f>IF(H159="","",IF($H159&gt;1.2, 0, IF($H159&gt;=1.1, $B$8*(2/3), IF($H159&gt;=1, ($B$8 + (($B$9-$B$8)/4)*1)*(2/3), IF($H159&gt;=0.9, ($B$8 + (($B$9-$B$8)/4)*2)*(2/3), IF($H159&gt;=0.8, ($B$8 + (($B$9-$B$8)/4)*3)*(2/3), $B$9*(2/3)))))))</f>
      </c>
      <c r="L159" s="187" t="str">
        <f>IF(H159="","",IF($H159&gt;1.2, 0, IF($H159&gt;=1.1, $B$8, IF($H159&gt;=1, $B$8 + (($B$9-$B$8)/4)*1, IF($H159&gt;=0.9, $B$8 + (($B$9-$B$8)/4)*2, IF($H159&gt;=0.8, $B$8 + (($B$9-$B$8)/4)*3, $B$9))))))</f>
      </c>
      <c r="M159" s="188"/>
      <c r="N159" s="189">
        <f>IF(M159=1, I159, IF(M159=2, J159, IF(M159=3, K159, IF(M159=4, L159, 0))))</f>
      </c>
      <c r="O159" s="184">
        <f>IF($B$7="Porcentajes", E159 * N159, IF($R$1=0, 0, ((E159 * N159) / $R$1) * $C$7))</f>
      </c>
      <c r="P159" s="202"/>
      <c r="Q159" s="203"/>
      <c r="R159" s="184">
        <f>IF($P159="Manual",$E159*(1+$Q159),$E159+$O159)</f>
      </c>
    </row>
    <row r="160" spans="1:19" s="190" customFormat="1" ht="19" customHeight="1">
      <c r="A160" s="191"/>
      <c r="B160" s="195"/>
      <c r="C160" s="193"/>
      <c r="D160" s="193"/>
      <c r="E160" s="197"/>
      <c r="F160" s="185"/>
      <c r="G160" s="185" t="str">
        <f>IFERROR(IF($F160="","",VLOOKUP($F160,'Data Mercado'!$A$7:$I$300,IF($B$6="P90",2,IF($B$6="P75",3,IF($B$6="P50",4,IF($B$6="P25",5,IF($B$6="P10",6))))),0)),"ND")</f>
      </c>
      <c r="H160" s="186" t="str">
        <f>IFERROR(IF(AND($E160&lt;&gt;"",$G160&lt;&gt;""),$E160/$G160,""),"")</f>
      </c>
      <c r="I160" s="187" t="str">
        <f>IF(H160="","",0%)</f>
      </c>
      <c r="J160" s="187" t="str">
        <f>IF(H160="","",IF($H160&gt;1.2, 0, IF($H160&gt;=1.1, $B$8*(1/3), IF($H160&gt;=1, ($B$8 + (($B$9-$B$8)/4)*1)*(1/3), IF($H160&gt;=0.9, ($B$8 + (($B$9-$B$8)/4)*2)*(1/3), IF($H160&gt;=0.8, ($B$8 + (($B$9-$B$8)/4)*3)*(1/3), $B$9*(1/3)))))))</f>
      </c>
      <c r="K160" s="187" t="str">
        <f>IF(H160="","",IF($H160&gt;1.2, 0, IF($H160&gt;=1.1, $B$8*(2/3), IF($H160&gt;=1, ($B$8 + (($B$9-$B$8)/4)*1)*(2/3), IF($H160&gt;=0.9, ($B$8 + (($B$9-$B$8)/4)*2)*(2/3), IF($H160&gt;=0.8, ($B$8 + (($B$9-$B$8)/4)*3)*(2/3), $B$9*(2/3)))))))</f>
      </c>
      <c r="L160" s="187" t="str">
        <f>IF(H160="","",IF($H160&gt;1.2, 0, IF($H160&gt;=1.1, $B$8, IF($H160&gt;=1, $B$8 + (($B$9-$B$8)/4)*1, IF($H160&gt;=0.9, $B$8 + (($B$9-$B$8)/4)*2, IF($H160&gt;=0.8, $B$8 + (($B$9-$B$8)/4)*3, $B$9))))))</f>
      </c>
      <c r="M160" s="188"/>
      <c r="N160" s="189">
        <f>IF(M160=1, I160, IF(M160=2, J160, IF(M160=3, K160, IF(M160=4, L160, 0))))</f>
      </c>
      <c r="O160" s="184">
        <f>IF($B$7="Porcentajes", E160 * N160, IF($R$1=0, 0, ((E160 * N160) / $R$1) * $C$7))</f>
      </c>
      <c r="P160" s="202"/>
      <c r="Q160" s="203"/>
      <c r="R160" s="184">
        <f>IF($P160="Manual",$E160*(1+$Q160),$E160+$O160)</f>
      </c>
    </row>
    <row r="161" spans="1:18" s="190" customFormat="1" ht="19" customHeight="1">
      <c r="A161" s="191"/>
      <c r="B161" s="195"/>
      <c r="C161" s="193"/>
      <c r="D161" s="193"/>
      <c r="E161" s="197"/>
      <c r="F161" s="185"/>
      <c r="G161" s="185" t="str">
        <f>IFERROR(IF($F161="","",VLOOKUP($F161,'Data Mercado'!$A$7:$I$300,IF($B$6="P90",2,IF($B$6="P75",3,IF($B$6="P50",4,IF($B$6="P25",5,IF($B$6="P10",6))))),0)),"ND")</f>
      </c>
      <c r="H161" s="186" t="str">
        <f>IFERROR(IF(AND($E161&lt;&gt;"",$G161&lt;&gt;""),$E161/$G161,""),"")</f>
      </c>
      <c r="I161" s="187" t="str">
        <f>IF(H161="","",0%)</f>
      </c>
      <c r="J161" s="187" t="str">
        <f>IF(H161="","",IF($H161&gt;1.2, 0, IF($H161&gt;=1.1, $B$8*(1/3), IF($H161&gt;=1, ($B$8 + (($B$9-$B$8)/4)*1)*(1/3), IF($H161&gt;=0.9, ($B$8 + (($B$9-$B$8)/4)*2)*(1/3), IF($H161&gt;=0.8, ($B$8 + (($B$9-$B$8)/4)*3)*(1/3), $B$9*(1/3)))))))</f>
      </c>
      <c r="K161" s="187" t="str">
        <f>IF(H161="","",IF($H161&gt;1.2, 0, IF($H161&gt;=1.1, $B$8*(2/3), IF($H161&gt;=1, ($B$8 + (($B$9-$B$8)/4)*1)*(2/3), IF($H161&gt;=0.9, ($B$8 + (($B$9-$B$8)/4)*2)*(2/3), IF($H161&gt;=0.8, ($B$8 + (($B$9-$B$8)/4)*3)*(2/3), $B$9*(2/3)))))))</f>
      </c>
      <c r="L161" s="187" t="str">
        <f>IF(H161="","",IF($H161&gt;1.2, 0, IF($H161&gt;=1.1, $B$8, IF($H161&gt;=1, $B$8 + (($B$9-$B$8)/4)*1, IF($H161&gt;=0.9, $B$8 + (($B$9-$B$8)/4)*2, IF($H161&gt;=0.8, $B$8 + (($B$9-$B$8)/4)*3, $B$9))))))</f>
      </c>
      <c r="M161" s="188"/>
      <c r="N161" s="189">
        <f>IF(M161=1, I161, IF(M161=2, J161, IF(M161=3, K161, IF(M161=4, L161, 0))))</f>
      </c>
      <c r="O161" s="184">
        <f>IF($B$7="Porcentajes", E161 * N161, IF($R$1=0, 0, ((E161 * N161) / $R$1) * $C$7))</f>
      </c>
      <c r="P161" s="202"/>
      <c r="Q161" s="203"/>
      <c r="R161" s="184">
        <f>IF($P161="Manual",$E161*(1+$Q161),$E161+$O161)</f>
      </c>
    </row>
    <row r="162" spans="1:18" s="190" customFormat="1" ht="19" customHeight="1">
      <c r="A162" s="191"/>
      <c r="B162" s="195"/>
      <c r="C162" s="193"/>
      <c r="D162" s="193"/>
      <c r="E162" s="197"/>
      <c r="F162" s="185"/>
      <c r="G162" s="185" t="str">
        <f>IFERROR(IF($F162="","",VLOOKUP($F162,'Data Mercado'!$A$7:$I$300,IF($B$6="P90",2,IF($B$6="P75",3,IF($B$6="P50",4,IF($B$6="P25",5,IF($B$6="P10",6))))),0)),"ND")</f>
      </c>
      <c r="H162" s="186" t="str">
        <f>IFERROR(IF(AND($E162&lt;&gt;"",$G162&lt;&gt;""),$E162/$G162,""),"")</f>
      </c>
      <c r="I162" s="187" t="str">
        <f>IF(H162="","",0%)</f>
      </c>
      <c r="J162" s="187" t="str">
        <f>IF(H162="","",IF($H162&gt;1.2, 0, IF($H162&gt;=1.1, $B$8*(1/3), IF($H162&gt;=1, ($B$8 + (($B$9-$B$8)/4)*1)*(1/3), IF($H162&gt;=0.9, ($B$8 + (($B$9-$B$8)/4)*2)*(1/3), IF($H162&gt;=0.8, ($B$8 + (($B$9-$B$8)/4)*3)*(1/3), $B$9*(1/3)))))))</f>
      </c>
      <c r="K162" s="187" t="str">
        <f>IF(H162="","",IF($H162&gt;1.2, 0, IF($H162&gt;=1.1, $B$8*(2/3), IF($H162&gt;=1, ($B$8 + (($B$9-$B$8)/4)*1)*(2/3), IF($H162&gt;=0.9, ($B$8 + (($B$9-$B$8)/4)*2)*(2/3), IF($H162&gt;=0.8, ($B$8 + (($B$9-$B$8)/4)*3)*(2/3), $B$9*(2/3)))))))</f>
      </c>
      <c r="L162" s="187" t="str">
        <f>IF(H162="","",IF($H162&gt;1.2, 0, IF($H162&gt;=1.1, $B$8, IF($H162&gt;=1, $B$8 + (($B$9-$B$8)/4)*1, IF($H162&gt;=0.9, $B$8 + (($B$9-$B$8)/4)*2, IF($H162&gt;=0.8, $B$8 + (($B$9-$B$8)/4)*3, $B$9))))))</f>
      </c>
      <c r="M162" s="188"/>
      <c r="N162" s="189">
        <f>IF(M162=1, I162, IF(M162=2, J162, IF(M162=3, K162, IF(M162=4, L162, 0))))</f>
      </c>
      <c r="O162" s="184">
        <f>IF($B$7="Porcentajes", E162 * N162, IF($R$1=0, 0, ((E162 * N162) / $R$1) * $C$7))</f>
      </c>
      <c r="P162" s="202"/>
      <c r="Q162" s="203"/>
      <c r="R162" s="184">
        <f>IF($P162="Manual",$E162*(1+$Q162),$E162+$O162)</f>
      </c>
    </row>
    <row r="163" spans="1:18" s="190" customFormat="1" ht="19" customHeight="1">
      <c r="A163" s="191"/>
      <c r="B163" s="195"/>
      <c r="C163" s="193"/>
      <c r="D163" s="193"/>
      <c r="E163" s="197"/>
      <c r="F163" s="185"/>
      <c r="G163" s="185" t="str">
        <f>IFERROR(IF($F163="","",VLOOKUP($F163,'Data Mercado'!$A$7:$I$300,IF($B$6="P90",2,IF($B$6="P75",3,IF($B$6="P50",4,IF($B$6="P25",5,IF($B$6="P10",6))))),0)),"ND")</f>
      </c>
      <c r="H163" s="186" t="str">
        <f>IFERROR(IF(AND($E163&lt;&gt;"",$G163&lt;&gt;""),$E163/$G163,""),"")</f>
      </c>
      <c r="I163" s="187" t="str">
        <f>IF(H163="","",0%)</f>
      </c>
      <c r="J163" s="187" t="str">
        <f>IF(H163="","",IF($H163&gt;1.2, 0, IF($H163&gt;=1.1, $B$8*(1/3), IF($H163&gt;=1, ($B$8 + (($B$9-$B$8)/4)*1)*(1/3), IF($H163&gt;=0.9, ($B$8 + (($B$9-$B$8)/4)*2)*(1/3), IF($H163&gt;=0.8, ($B$8 + (($B$9-$B$8)/4)*3)*(1/3), $B$9*(1/3)))))))</f>
      </c>
      <c r="K163" s="187" t="str">
        <f>IF(H163="","",IF($H163&gt;1.2, 0, IF($H163&gt;=1.1, $B$8*(2/3), IF($H163&gt;=1, ($B$8 + (($B$9-$B$8)/4)*1)*(2/3), IF($H163&gt;=0.9, ($B$8 + (($B$9-$B$8)/4)*2)*(2/3), IF($H163&gt;=0.8, ($B$8 + (($B$9-$B$8)/4)*3)*(2/3), $B$9*(2/3)))))))</f>
      </c>
      <c r="L163" s="187" t="str">
        <f>IF(H163="","",IF($H163&gt;1.2, 0, IF($H163&gt;=1.1, $B$8, IF($H163&gt;=1, $B$8 + (($B$9-$B$8)/4)*1, IF($H163&gt;=0.9, $B$8 + (($B$9-$B$8)/4)*2, IF($H163&gt;=0.8, $B$8 + (($B$9-$B$8)/4)*3, $B$9))))))</f>
      </c>
      <c r="M163" s="188"/>
      <c r="N163" s="189">
        <f>IF(M163=1, I163, IF(M163=2, J163, IF(M163=3, K163, IF(M163=4, L163, 0))))</f>
      </c>
      <c r="O163" s="184">
        <f>IF($B$7="Porcentajes", E163 * N163, IF($R$1=0, 0, ((E163 * N163) / $R$1) * $C$7))</f>
      </c>
      <c r="P163" s="202"/>
      <c r="Q163" s="203"/>
      <c r="R163" s="184">
        <f>IF($P163="Manual",$E163*(1+$Q163),$E163+$O163)</f>
      </c>
    </row>
    <row r="164" spans="1:18" s="190" customFormat="1" ht="19" customHeight="1">
      <c r="A164" s="191"/>
      <c r="B164" s="195"/>
      <c r="C164" s="193"/>
      <c r="D164" s="193"/>
      <c r="E164" s="197"/>
      <c r="F164" s="185"/>
      <c r="G164" s="185" t="str">
        <f>IFERROR(IF($F164="","",VLOOKUP($F164,'Data Mercado'!$A$7:$I$300,IF($B$6="P90",2,IF($B$6="P75",3,IF($B$6="P50",4,IF($B$6="P25",5,IF($B$6="P10",6))))),0)),"ND")</f>
      </c>
      <c r="H164" s="186" t="str">
        <f>IFERROR(IF(AND($E164&lt;&gt;"",$G164&lt;&gt;""),$E164/$G164,""),"")</f>
      </c>
      <c r="I164" s="187" t="str">
        <f>IF(H164="","",0%)</f>
      </c>
      <c r="J164" s="187" t="str">
        <f>IF(H164="","",IF($H164&gt;1.2, 0, IF($H164&gt;=1.1, $B$8*(1/3), IF($H164&gt;=1, ($B$8 + (($B$9-$B$8)/4)*1)*(1/3), IF($H164&gt;=0.9, ($B$8 + (($B$9-$B$8)/4)*2)*(1/3), IF($H164&gt;=0.8, ($B$8 + (($B$9-$B$8)/4)*3)*(1/3), $B$9*(1/3)))))))</f>
      </c>
      <c r="K164" s="187" t="str">
        <f>IF(H164="","",IF($H164&gt;1.2, 0, IF($H164&gt;=1.1, $B$8*(2/3), IF($H164&gt;=1, ($B$8 + (($B$9-$B$8)/4)*1)*(2/3), IF($H164&gt;=0.9, ($B$8 + (($B$9-$B$8)/4)*2)*(2/3), IF($H164&gt;=0.8, ($B$8 + (($B$9-$B$8)/4)*3)*(2/3), $B$9*(2/3)))))))</f>
      </c>
      <c r="L164" s="187" t="str">
        <f>IF(H164="","",IF($H164&gt;1.2, 0, IF($H164&gt;=1.1, $B$8, IF($H164&gt;=1, $B$8 + (($B$9-$B$8)/4)*1, IF($H164&gt;=0.9, $B$8 + (($B$9-$B$8)/4)*2, IF($H164&gt;=0.8, $B$8 + (($B$9-$B$8)/4)*3, $B$9))))))</f>
      </c>
      <c r="M164" s="188"/>
      <c r="N164" s="189">
        <f>IF(M164=1, I164, IF(M164=2, J164, IF(M164=3, K164, IF(M164=4, L164, 0))))</f>
      </c>
      <c r="O164" s="184">
        <f>IF($B$7="Porcentajes", E164 * N164, IF($R$1=0, 0, ((E164 * N164) / $R$1) * $C$7))</f>
      </c>
      <c r="P164" s="202"/>
      <c r="Q164" s="203"/>
      <c r="R164" s="184">
        <f>IF($P164="Manual",$E164*(1+$Q164),$E164+$O164)</f>
      </c>
    </row>
    <row r="165" spans="1:18" s="190" customFormat="1" ht="19" customHeight="1">
      <c r="A165" s="191"/>
      <c r="B165" s="195"/>
      <c r="C165" s="193"/>
      <c r="D165" s="193"/>
      <c r="E165" s="197"/>
      <c r="F165" s="185"/>
      <c r="G165" s="185" t="str">
        <f>IFERROR(IF($F165="","",VLOOKUP($F165,'Data Mercado'!$A$7:$I$300,IF($B$6="P90",2,IF($B$6="P75",3,IF($B$6="P50",4,IF($B$6="P25",5,IF($B$6="P10",6))))),0)),"ND")</f>
      </c>
      <c r="H165" s="186" t="str">
        <f>IFERROR(IF(AND($E165&lt;&gt;"",$G165&lt;&gt;""),$E165/$G165,""),"")</f>
      </c>
      <c r="I165" s="187" t="str">
        <f>IF(H165="","",0%)</f>
      </c>
      <c r="J165" s="187" t="str">
        <f>IF(H165="","",IF($H165&gt;1.2, 0, IF($H165&gt;=1.1, $B$8*(1/3), IF($H165&gt;=1, ($B$8 + (($B$9-$B$8)/4)*1)*(1/3), IF($H165&gt;=0.9, ($B$8 + (($B$9-$B$8)/4)*2)*(1/3), IF($H165&gt;=0.8, ($B$8 + (($B$9-$B$8)/4)*3)*(1/3), $B$9*(1/3)))))))</f>
      </c>
      <c r="K165" s="187" t="str">
        <f>IF(H165="","",IF($H165&gt;1.2, 0, IF($H165&gt;=1.1, $B$8*(2/3), IF($H165&gt;=1, ($B$8 + (($B$9-$B$8)/4)*1)*(2/3), IF($H165&gt;=0.9, ($B$8 + (($B$9-$B$8)/4)*2)*(2/3), IF($H165&gt;=0.8, ($B$8 + (($B$9-$B$8)/4)*3)*(2/3), $B$9*(2/3)))))))</f>
      </c>
      <c r="L165" s="187" t="str">
        <f>IF(H165="","",IF($H165&gt;1.2, 0, IF($H165&gt;=1.1, $B$8, IF($H165&gt;=1, $B$8 + (($B$9-$B$8)/4)*1, IF($H165&gt;=0.9, $B$8 + (($B$9-$B$8)/4)*2, IF($H165&gt;=0.8, $B$8 + (($B$9-$B$8)/4)*3, $B$9))))))</f>
      </c>
      <c r="M165" s="188"/>
      <c r="N165" s="189">
        <f>IF(M165=1, I165, IF(M165=2, J165, IF(M165=3, K165, IF(M165=4, L165, 0))))</f>
      </c>
      <c r="O165" s="184">
        <f>IF($B$7="Porcentajes", E165 * N165, IF($R$1=0, 0, ((E165 * N165) / $R$1) * $C$7))</f>
      </c>
      <c r="P165" s="202"/>
      <c r="Q165" s="203"/>
      <c r="R165" s="184">
        <f>IF($P165="Manual",$E165*(1+$Q165),$E165+$O165)</f>
      </c>
    </row>
    <row r="166" spans="1:18" s="190" customFormat="1" ht="19" customHeight="1">
      <c r="A166" s="191"/>
      <c r="B166" s="195"/>
      <c r="C166" s="193"/>
      <c r="D166" s="193"/>
      <c r="E166" s="197"/>
      <c r="F166" s="185"/>
      <c r="G166" s="185" t="str">
        <f>IFERROR(IF($F166="","",VLOOKUP($F166,'Data Mercado'!$A$7:$I$300,IF($B$6="P90",2,IF($B$6="P75",3,IF($B$6="P50",4,IF($B$6="P25",5,IF($B$6="P10",6))))),0)),"ND")</f>
      </c>
      <c r="H166" s="186" t="str">
        <f>IFERROR(IF(AND($E166&lt;&gt;"",$G166&lt;&gt;""),$E166/$G166,""),"")</f>
      </c>
      <c r="I166" s="187" t="str">
        <f>IF(H166="","",0%)</f>
      </c>
      <c r="J166" s="187" t="str">
        <f>IF(H166="","",IF($H166&gt;1.2, 0, IF($H166&gt;=1.1, $B$8*(1/3), IF($H166&gt;=1, ($B$8 + (($B$9-$B$8)/4)*1)*(1/3), IF($H166&gt;=0.9, ($B$8 + (($B$9-$B$8)/4)*2)*(1/3), IF($H166&gt;=0.8, ($B$8 + (($B$9-$B$8)/4)*3)*(1/3), $B$9*(1/3)))))))</f>
      </c>
      <c r="K166" s="187" t="str">
        <f>IF(H166="","",IF($H166&gt;1.2, 0, IF($H166&gt;=1.1, $B$8*(2/3), IF($H166&gt;=1, ($B$8 + (($B$9-$B$8)/4)*1)*(2/3), IF($H166&gt;=0.9, ($B$8 + (($B$9-$B$8)/4)*2)*(2/3), IF($H166&gt;=0.8, ($B$8 + (($B$9-$B$8)/4)*3)*(2/3), $B$9*(2/3)))))))</f>
      </c>
      <c r="L166" s="187" t="str">
        <f>IF(H166="","",IF($H166&gt;1.2, 0, IF($H166&gt;=1.1, $B$8, IF($H166&gt;=1, $B$8 + (($B$9-$B$8)/4)*1, IF($H166&gt;=0.9, $B$8 + (($B$9-$B$8)/4)*2, IF($H166&gt;=0.8, $B$8 + (($B$9-$B$8)/4)*3, $B$9))))))</f>
      </c>
      <c r="M166" s="188"/>
      <c r="N166" s="189">
        <f>IF(M166=1, I166, IF(M166=2, J166, IF(M166=3, K166, IF(M166=4, L166, 0))))</f>
      </c>
      <c r="O166" s="184">
        <f>IF($B$7="Porcentajes", E166 * N166, IF($R$1=0, 0, ((E166 * N166) / $R$1) * $C$7))</f>
      </c>
      <c r="P166" s="202"/>
      <c r="Q166" s="203"/>
      <c r="R166" s="184">
        <f>IF($P166="Manual",$E166*(1+$Q166),$E166+$O166)</f>
      </c>
    </row>
    <row r="167" spans="1:18" s="190" customFormat="1" ht="19" customHeight="1">
      <c r="A167" s="191"/>
      <c r="B167" s="195"/>
      <c r="C167" s="193"/>
      <c r="D167" s="193"/>
      <c r="E167" s="197"/>
      <c r="F167" s="185"/>
      <c r="G167" s="185" t="str">
        <f>IFERROR(IF($F167="","",VLOOKUP($F167,'Data Mercado'!$A$7:$I$300,IF($B$6="P90",2,IF($B$6="P75",3,IF($B$6="P50",4,IF($B$6="P25",5,IF($B$6="P10",6))))),0)),"ND")</f>
      </c>
      <c r="H167" s="186" t="str">
        <f>IFERROR(IF(AND($E167&lt;&gt;"",$G167&lt;&gt;""),$E167/$G167,""),"")</f>
      </c>
      <c r="I167" s="187" t="str">
        <f>IF(H167="","",0%)</f>
      </c>
      <c r="J167" s="187" t="str">
        <f>IF(H167="","",IF($H167&gt;1.2, 0, IF($H167&gt;=1.1, $B$8*(1/3), IF($H167&gt;=1, ($B$8 + (($B$9-$B$8)/4)*1)*(1/3), IF($H167&gt;=0.9, ($B$8 + (($B$9-$B$8)/4)*2)*(1/3), IF($H167&gt;=0.8, ($B$8 + (($B$9-$B$8)/4)*3)*(1/3), $B$9*(1/3)))))))</f>
      </c>
      <c r="K167" s="187" t="str">
        <f>IF(H167="","",IF($H167&gt;1.2, 0, IF($H167&gt;=1.1, $B$8*(2/3), IF($H167&gt;=1, ($B$8 + (($B$9-$B$8)/4)*1)*(2/3), IF($H167&gt;=0.9, ($B$8 + (($B$9-$B$8)/4)*2)*(2/3), IF($H167&gt;=0.8, ($B$8 + (($B$9-$B$8)/4)*3)*(2/3), $B$9*(2/3)))))))</f>
      </c>
      <c r="L167" s="187" t="str">
        <f>IF(H167="","",IF($H167&gt;1.2, 0, IF($H167&gt;=1.1, $B$8, IF($H167&gt;=1, $B$8 + (($B$9-$B$8)/4)*1, IF($H167&gt;=0.9, $B$8 + (($B$9-$B$8)/4)*2, IF($H167&gt;=0.8, $B$8 + (($B$9-$B$8)/4)*3, $B$9))))))</f>
      </c>
      <c r="M167" s="188"/>
      <c r="N167" s="189">
        <f>IF(M167=1, I167, IF(M167=2, J167, IF(M167=3, K167, IF(M167=4, L167, 0))))</f>
      </c>
      <c r="O167" s="184">
        <f>IF($B$7="Porcentajes", E167 * N167, IF($R$1=0, 0, ((E167 * N167) / $R$1) * $C$7))</f>
      </c>
      <c r="P167" s="202"/>
      <c r="Q167" s="203"/>
      <c r="R167" s="184">
        <f>IF($P167="Manual",$E167*(1+$Q167),$E167+$O167)</f>
      </c>
    </row>
    <row r="168" spans="1:18" s="190" customFormat="1" ht="19" customHeight="1">
      <c r="A168" s="191"/>
      <c r="B168" s="195"/>
      <c r="C168" s="193"/>
      <c r="D168" s="193"/>
      <c r="E168" s="197"/>
      <c r="F168" s="185"/>
      <c r="G168" s="185" t="str">
        <f>IFERROR(IF($F168="","",VLOOKUP($F168,'Data Mercado'!$A$7:$I$300,IF($B$6="P90",2,IF($B$6="P75",3,IF($B$6="P50",4,IF($B$6="P25",5,IF($B$6="P10",6))))),0)),"ND")</f>
      </c>
      <c r="H168" s="186" t="str">
        <f>IFERROR(IF(AND($E168&lt;&gt;"",$G168&lt;&gt;""),$E168/$G168,""),"")</f>
      </c>
      <c r="I168" s="187" t="str">
        <f>IF(H168="","",0%)</f>
      </c>
      <c r="J168" s="187" t="str">
        <f>IF(H168="","",IF($H168&gt;1.2, 0, IF($H168&gt;=1.1, $B$8*(1/3), IF($H168&gt;=1, ($B$8 + (($B$9-$B$8)/4)*1)*(1/3), IF($H168&gt;=0.9, ($B$8 + (($B$9-$B$8)/4)*2)*(1/3), IF($H168&gt;=0.8, ($B$8 + (($B$9-$B$8)/4)*3)*(1/3), $B$9*(1/3)))))))</f>
      </c>
      <c r="K168" s="187" t="str">
        <f>IF(H168="","",IF($H168&gt;1.2, 0, IF($H168&gt;=1.1, $B$8*(2/3), IF($H168&gt;=1, ($B$8 + (($B$9-$B$8)/4)*1)*(2/3), IF($H168&gt;=0.9, ($B$8 + (($B$9-$B$8)/4)*2)*(2/3), IF($H168&gt;=0.8, ($B$8 + (($B$9-$B$8)/4)*3)*(2/3), $B$9*(2/3)))))))</f>
      </c>
      <c r="L168" s="187" t="str">
        <f>IF(H168="","",IF($H168&gt;1.2, 0, IF($H168&gt;=1.1, $B$8, IF($H168&gt;=1, $B$8 + (($B$9-$B$8)/4)*1, IF($H168&gt;=0.9, $B$8 + (($B$9-$B$8)/4)*2, IF($H168&gt;=0.8, $B$8 + (($B$9-$B$8)/4)*3, $B$9))))))</f>
      </c>
      <c r="M168" s="188"/>
      <c r="N168" s="189">
        <f>IF(M168=1, I168, IF(M168=2, J168, IF(M168=3, K168, IF(M168=4, L168, 0))))</f>
      </c>
      <c r="O168" s="184">
        <f>IF($B$7="Porcentajes", E168 * N168, IF($R$1=0, 0, ((E168 * N168) / $R$1) * $C$7))</f>
      </c>
      <c r="P168" s="202"/>
      <c r="Q168" s="203"/>
      <c r="R168" s="184">
        <f>IF($P168="Manual",$E168*(1+$Q168),$E168+$O168)</f>
      </c>
    </row>
    <row r="169" spans="1:18" s="190" customFormat="1" ht="19" customHeight="1">
      <c r="A169" s="191"/>
      <c r="B169" s="195"/>
      <c r="C169" s="193"/>
      <c r="D169" s="193"/>
      <c r="E169" s="197"/>
      <c r="F169" s="185"/>
      <c r="G169" s="185" t="str">
        <f>IFERROR(IF($F169="","",VLOOKUP($F169,'Data Mercado'!$A$7:$I$300,IF($B$6="P90",2,IF($B$6="P75",3,IF($B$6="P50",4,IF($B$6="P25",5,IF($B$6="P10",6))))),0)),"ND")</f>
      </c>
      <c r="H169" s="186" t="str">
        <f>IFERROR(IF(AND($E169&lt;&gt;"",$G169&lt;&gt;""),$E169/$G169,""),"")</f>
      </c>
      <c r="I169" s="187" t="str">
        <f>IF(H169="","",0%)</f>
      </c>
      <c r="J169" s="187" t="str">
        <f>IF(H169="","",IF($H169&gt;1.2, 0, IF($H169&gt;=1.1, $B$8*(1/3), IF($H169&gt;=1, ($B$8 + (($B$9-$B$8)/4)*1)*(1/3), IF($H169&gt;=0.9, ($B$8 + (($B$9-$B$8)/4)*2)*(1/3), IF($H169&gt;=0.8, ($B$8 + (($B$9-$B$8)/4)*3)*(1/3), $B$9*(1/3)))))))</f>
      </c>
      <c r="K169" s="187" t="str">
        <f>IF(H169="","",IF($H169&gt;1.2, 0, IF($H169&gt;=1.1, $B$8*(2/3), IF($H169&gt;=1, ($B$8 + (($B$9-$B$8)/4)*1)*(2/3), IF($H169&gt;=0.9, ($B$8 + (($B$9-$B$8)/4)*2)*(2/3), IF($H169&gt;=0.8, ($B$8 + (($B$9-$B$8)/4)*3)*(2/3), $B$9*(2/3)))))))</f>
      </c>
      <c r="L169" s="187" t="str">
        <f>IF(H169="","",IF($H169&gt;1.2, 0, IF($H169&gt;=1.1, $B$8, IF($H169&gt;=1, $B$8 + (($B$9-$B$8)/4)*1, IF($H169&gt;=0.9, $B$8 + (($B$9-$B$8)/4)*2, IF($H169&gt;=0.8, $B$8 + (($B$9-$B$8)/4)*3, $B$9))))))</f>
      </c>
      <c r="M169" s="188"/>
      <c r="N169" s="189">
        <f>IF(M169=1, I169, IF(M169=2, J169, IF(M169=3, K169, IF(M169=4, L169, 0))))</f>
      </c>
      <c r="O169" s="184">
        <f>IF($B$7="Porcentajes", E169 * N169, IF($R$1=0, 0, ((E169 * N169) / $R$1) * $C$7))</f>
      </c>
      <c r="P169" s="202"/>
      <c r="Q169" s="203"/>
      <c r="R169" s="184">
        <f>IF($P169="Manual",$E169*(1+$Q169),$E169+$O169)</f>
      </c>
    </row>
    <row r="170" spans="1:18" s="190" customFormat="1" ht="19" customHeight="1">
      <c r="A170" s="191"/>
      <c r="B170" s="195"/>
      <c r="C170" s="193"/>
      <c r="D170" s="193"/>
      <c r="E170" s="197"/>
      <c r="F170" s="185"/>
      <c r="G170" s="185" t="str">
        <f>IFERROR(IF($F170="","",VLOOKUP($F170,'Data Mercado'!$A$7:$I$300,IF($B$6="P90",2,IF($B$6="P75",3,IF($B$6="P50",4,IF($B$6="P25",5,IF($B$6="P10",6))))),0)),"ND")</f>
      </c>
      <c r="H170" s="186" t="str">
        <f>IFERROR(IF(AND($E170&lt;&gt;"",$G170&lt;&gt;""),$E170/$G170,""),"")</f>
      </c>
      <c r="I170" s="187" t="str">
        <f>IF(H170="","",0%)</f>
      </c>
      <c r="J170" s="187" t="str">
        <f>IF(H170="","",IF($H170&gt;1.2, 0, IF($H170&gt;=1.1, $B$8*(1/3), IF($H170&gt;=1, ($B$8 + (($B$9-$B$8)/4)*1)*(1/3), IF($H170&gt;=0.9, ($B$8 + (($B$9-$B$8)/4)*2)*(1/3), IF($H170&gt;=0.8, ($B$8 + (($B$9-$B$8)/4)*3)*(1/3), $B$9*(1/3)))))))</f>
      </c>
      <c r="K170" s="187" t="str">
        <f>IF(H170="","",IF($H170&gt;1.2, 0, IF($H170&gt;=1.1, $B$8*(2/3), IF($H170&gt;=1, ($B$8 + (($B$9-$B$8)/4)*1)*(2/3), IF($H170&gt;=0.9, ($B$8 + (($B$9-$B$8)/4)*2)*(2/3), IF($H170&gt;=0.8, ($B$8 + (($B$9-$B$8)/4)*3)*(2/3), $B$9*(2/3)))))))</f>
      </c>
      <c r="L170" s="187" t="str">
        <f>IF(H170="","",IF($H170&gt;1.2, 0, IF($H170&gt;=1.1, $B$8, IF($H170&gt;=1, $B$8 + (($B$9-$B$8)/4)*1, IF($H170&gt;=0.9, $B$8 + (($B$9-$B$8)/4)*2, IF($H170&gt;=0.8, $B$8 + (($B$9-$B$8)/4)*3, $B$9))))))</f>
      </c>
      <c r="M170" s="188"/>
      <c r="N170" s="189">
        <f>IF(M170=1, I170, IF(M170=2, J170, IF(M170=3, K170, IF(M170=4, L170, 0))))</f>
      </c>
      <c r="O170" s="184">
        <f>IF($B$7="Porcentajes", E170 * N170, IF($R$1=0, 0, ((E170 * N170) / $R$1) * $C$7))</f>
      </c>
      <c r="P170" s="202"/>
      <c r="Q170" s="203"/>
      <c r="R170" s="184">
        <f>IF($P170="Manual",$E170*(1+$Q170),$E170+$O170)</f>
      </c>
    </row>
    <row r="171" spans="1:18" s="190" customFormat="1" ht="19" customHeight="1">
      <c r="A171" s="191"/>
      <c r="B171" s="195"/>
      <c r="C171" s="193"/>
      <c r="D171" s="193"/>
      <c r="E171" s="197"/>
      <c r="F171" s="185"/>
      <c r="G171" s="185" t="str">
        <f>IFERROR(IF($F171="","",VLOOKUP($F171,'Data Mercado'!$A$7:$I$300,IF($B$6="P90",2,IF($B$6="P75",3,IF($B$6="P50",4,IF($B$6="P25",5,IF($B$6="P10",6))))),0)),"ND")</f>
      </c>
      <c r="H171" s="186" t="str">
        <f>IFERROR(IF(AND($E171&lt;&gt;"",$G171&lt;&gt;""),$E171/$G171,""),"")</f>
      </c>
      <c r="I171" s="187" t="str">
        <f>IF(H171="","",0%)</f>
      </c>
      <c r="J171" s="187" t="str">
        <f>IF(H171="","",IF($H171&gt;1.2, 0, IF($H171&gt;=1.1, $B$8*(1/3), IF($H171&gt;=1, ($B$8 + (($B$9-$B$8)/4)*1)*(1/3), IF($H171&gt;=0.9, ($B$8 + (($B$9-$B$8)/4)*2)*(1/3), IF($H171&gt;=0.8, ($B$8 + (($B$9-$B$8)/4)*3)*(1/3), $B$9*(1/3)))))))</f>
      </c>
      <c r="K171" s="187" t="str">
        <f>IF(H171="","",IF($H171&gt;1.2, 0, IF($H171&gt;=1.1, $B$8*(2/3), IF($H171&gt;=1, ($B$8 + (($B$9-$B$8)/4)*1)*(2/3), IF($H171&gt;=0.9, ($B$8 + (($B$9-$B$8)/4)*2)*(2/3), IF($H171&gt;=0.8, ($B$8 + (($B$9-$B$8)/4)*3)*(2/3), $B$9*(2/3)))))))</f>
      </c>
      <c r="L171" s="187" t="str">
        <f>IF(H171="","",IF($H171&gt;1.2, 0, IF($H171&gt;=1.1, $B$8, IF($H171&gt;=1, $B$8 + (($B$9-$B$8)/4)*1, IF($H171&gt;=0.9, $B$8 + (($B$9-$B$8)/4)*2, IF($H171&gt;=0.8, $B$8 + (($B$9-$B$8)/4)*3, $B$9))))))</f>
      </c>
      <c r="M171" s="188"/>
      <c r="N171" s="189">
        <f>IF(M171=1, I171, IF(M171=2, J171, IF(M171=3, K171, IF(M171=4, L171, 0))))</f>
      </c>
      <c r="O171" s="184">
        <f>IF($B$7="Porcentajes", E171 * N171, IF($R$1=0, 0, ((E171 * N171) / $R$1) * $C$7))</f>
      </c>
      <c r="P171" s="202"/>
      <c r="Q171" s="203"/>
      <c r="R171" s="184">
        <f>IF($P171="Manual",$E171*(1+$Q171),$E171+$O171)</f>
      </c>
    </row>
    <row r="172" spans="1:18" s="190" customFormat="1" ht="19" customHeight="1">
      <c r="A172" s="191"/>
      <c r="B172" s="195"/>
      <c r="C172" s="193"/>
      <c r="D172" s="193"/>
      <c r="E172" s="197"/>
      <c r="F172" s="185"/>
      <c r="G172" s="185" t="str">
        <f>IFERROR(IF($F172="","",VLOOKUP($F172,'Data Mercado'!$A$7:$I$300,IF($B$6="P90",2,IF($B$6="P75",3,IF($B$6="P50",4,IF($B$6="P25",5,IF($B$6="P10",6))))),0)),"ND")</f>
      </c>
      <c r="H172" s="186" t="str">
        <f>IFERROR(IF(AND($E172&lt;&gt;"",$G172&lt;&gt;""),$E172/$G172,""),"")</f>
      </c>
      <c r="I172" s="187" t="str">
        <f>IF(H172="","",0%)</f>
      </c>
      <c r="J172" s="187" t="str">
        <f>IF(H172="","",IF($H172&gt;1.2, 0, IF($H172&gt;=1.1, $B$8*(1/3), IF($H172&gt;=1, ($B$8 + (($B$9-$B$8)/4)*1)*(1/3), IF($H172&gt;=0.9, ($B$8 + (($B$9-$B$8)/4)*2)*(1/3), IF($H172&gt;=0.8, ($B$8 + (($B$9-$B$8)/4)*3)*(1/3), $B$9*(1/3)))))))</f>
      </c>
      <c r="K172" s="187" t="str">
        <f>IF(H172="","",IF($H172&gt;1.2, 0, IF($H172&gt;=1.1, $B$8*(2/3), IF($H172&gt;=1, ($B$8 + (($B$9-$B$8)/4)*1)*(2/3), IF($H172&gt;=0.9, ($B$8 + (($B$9-$B$8)/4)*2)*(2/3), IF($H172&gt;=0.8, ($B$8 + (($B$9-$B$8)/4)*3)*(2/3), $B$9*(2/3)))))))</f>
      </c>
      <c r="L172" s="187" t="str">
        <f>IF(H172="","",IF($H172&gt;1.2, 0, IF($H172&gt;=1.1, $B$8, IF($H172&gt;=1, $B$8 + (($B$9-$B$8)/4)*1, IF($H172&gt;=0.9, $B$8 + (($B$9-$B$8)/4)*2, IF($H172&gt;=0.8, $B$8 + (($B$9-$B$8)/4)*3, $B$9))))))</f>
      </c>
      <c r="M172" s="188"/>
      <c r="N172" s="189">
        <f>IF(M172=1, I172, IF(M172=2, J172, IF(M172=3, K172, IF(M172=4, L172, 0))))</f>
      </c>
      <c r="O172" s="184">
        <f>IF($B$7="Porcentajes", E172 * N172, IF($R$1=0, 0, ((E172 * N172) / $R$1) * $C$7))</f>
      </c>
      <c r="P172" s="202"/>
      <c r="Q172" s="203"/>
      <c r="R172" s="184">
        <f>IF($P172="Manual",$E172*(1+$Q172),$E172+$O172)</f>
      </c>
    </row>
    <row r="173" spans="1:18" s="190" customFormat="1" ht="19" customHeight="1">
      <c r="A173" s="191"/>
      <c r="B173" s="195"/>
      <c r="C173" s="193"/>
      <c r="D173" s="193"/>
      <c r="E173" s="197"/>
      <c r="F173" s="185"/>
      <c r="G173" s="185" t="str">
        <f>IFERROR(IF($F173="","",VLOOKUP($F173,'Data Mercado'!$A$7:$I$300,IF($B$6="P90",2,IF($B$6="P75",3,IF($B$6="P50",4,IF($B$6="P25",5,IF($B$6="P10",6))))),0)),"ND")</f>
      </c>
      <c r="H173" s="186" t="str">
        <f>IFERROR(IF(AND($E173&lt;&gt;"",$G173&lt;&gt;""),$E173/$G173,""),"")</f>
      </c>
      <c r="I173" s="187" t="str">
        <f>IF(H173="","",0%)</f>
      </c>
      <c r="J173" s="187" t="str">
        <f>IF(H173="","",IF($H173&gt;1.2, 0, IF($H173&gt;=1.1, $B$8*(1/3), IF($H173&gt;=1, ($B$8 + (($B$9-$B$8)/4)*1)*(1/3), IF($H173&gt;=0.9, ($B$8 + (($B$9-$B$8)/4)*2)*(1/3), IF($H173&gt;=0.8, ($B$8 + (($B$9-$B$8)/4)*3)*(1/3), $B$9*(1/3)))))))</f>
      </c>
      <c r="K173" s="187" t="str">
        <f>IF(H173="","",IF($H173&gt;1.2, 0, IF($H173&gt;=1.1, $B$8*(2/3), IF($H173&gt;=1, ($B$8 + (($B$9-$B$8)/4)*1)*(2/3), IF($H173&gt;=0.9, ($B$8 + (($B$9-$B$8)/4)*2)*(2/3), IF($H173&gt;=0.8, ($B$8 + (($B$9-$B$8)/4)*3)*(2/3), $B$9*(2/3)))))))</f>
      </c>
      <c r="L173" s="187" t="str">
        <f>IF(H173="","",IF($H173&gt;1.2, 0, IF($H173&gt;=1.1, $B$8, IF($H173&gt;=1, $B$8 + (($B$9-$B$8)/4)*1, IF($H173&gt;=0.9, $B$8 + (($B$9-$B$8)/4)*2, IF($H173&gt;=0.8, $B$8 + (($B$9-$B$8)/4)*3, $B$9))))))</f>
      </c>
      <c r="M173" s="188"/>
      <c r="N173" s="189">
        <f>IF(M173=1, I173, IF(M173=2, J173, IF(M173=3, K173, IF(M173=4, L173, 0))))</f>
      </c>
      <c r="O173" s="184">
        <f>IF($B$7="Porcentajes", E173 * N173, IF($R$1=0, 0, ((E173 * N173) / $R$1) * $C$7))</f>
      </c>
      <c r="P173" s="202"/>
      <c r="Q173" s="203"/>
      <c r="R173" s="184">
        <f>IF($P173="Manual",$E173*(1+$Q173),$E173+$O173)</f>
      </c>
    </row>
    <row r="174" spans="1:18" s="190" customFormat="1" ht="19" customHeight="1">
      <c r="A174" s="191"/>
      <c r="B174" s="195"/>
      <c r="C174" s="193"/>
      <c r="D174" s="193"/>
      <c r="E174" s="197"/>
      <c r="F174" s="185"/>
      <c r="G174" s="185" t="str">
        <f>IFERROR(IF($F174="","",VLOOKUP($F174,'Data Mercado'!$A$7:$I$300,IF($B$6="P90",2,IF($B$6="P75",3,IF($B$6="P50",4,IF($B$6="P25",5,IF($B$6="P10",6))))),0)),"ND")</f>
      </c>
      <c r="H174" s="186" t="str">
        <f>IFERROR(IF(AND($E174&lt;&gt;"",$G174&lt;&gt;""),$E174/$G174,""),"")</f>
      </c>
      <c r="I174" s="187" t="str">
        <f>IF(H174="","",0%)</f>
      </c>
      <c r="J174" s="187" t="str">
        <f>IF(H174="","",IF($H174&gt;1.2, 0, IF($H174&gt;=1.1, $B$8*(1/3), IF($H174&gt;=1, ($B$8 + (($B$9-$B$8)/4)*1)*(1/3), IF($H174&gt;=0.9, ($B$8 + (($B$9-$B$8)/4)*2)*(1/3), IF($H174&gt;=0.8, ($B$8 + (($B$9-$B$8)/4)*3)*(1/3), $B$9*(1/3)))))))</f>
      </c>
      <c r="K174" s="187" t="str">
        <f>IF(H174="","",IF($H174&gt;1.2, 0, IF($H174&gt;=1.1, $B$8*(2/3), IF($H174&gt;=1, ($B$8 + (($B$9-$B$8)/4)*1)*(2/3), IF($H174&gt;=0.9, ($B$8 + (($B$9-$B$8)/4)*2)*(2/3), IF($H174&gt;=0.8, ($B$8 + (($B$9-$B$8)/4)*3)*(2/3), $B$9*(2/3)))))))</f>
      </c>
      <c r="L174" s="187" t="str">
        <f>IF(H174="","",IF($H174&gt;1.2, 0, IF($H174&gt;=1.1, $B$8, IF($H174&gt;=1, $B$8 + (($B$9-$B$8)/4)*1, IF($H174&gt;=0.9, $B$8 + (($B$9-$B$8)/4)*2, IF($H174&gt;=0.8, $B$8 + (($B$9-$B$8)/4)*3, $B$9))))))</f>
      </c>
      <c r="M174" s="188"/>
      <c r="N174" s="189">
        <f>IF(M174=1, I174, IF(M174=2, J174, IF(M174=3, K174, IF(M174=4, L174, 0))))</f>
      </c>
      <c r="O174" s="184">
        <f>IF($B$7="Porcentajes", E174 * N174, IF($R$1=0, 0, ((E174 * N174) / $R$1) * $C$7))</f>
      </c>
      <c r="P174" s="202"/>
      <c r="Q174" s="203"/>
      <c r="R174" s="184">
        <f>IF($P174="Manual",$E174*(1+$Q174),$E174+$O174)</f>
      </c>
    </row>
    <row r="175" spans="1:18" s="190" customFormat="1" ht="19" customHeight="1">
      <c r="A175" s="191"/>
      <c r="B175" s="195"/>
      <c r="C175" s="193"/>
      <c r="D175" s="193"/>
      <c r="E175" s="197"/>
      <c r="F175" s="185"/>
      <c r="G175" s="185" t="str">
        <f>IFERROR(IF($F175="","",VLOOKUP($F175,'Data Mercado'!$A$7:$I$300,IF($B$6="P90",2,IF($B$6="P75",3,IF($B$6="P50",4,IF($B$6="P25",5,IF($B$6="P10",6))))),0)),"ND")</f>
      </c>
      <c r="H175" s="186" t="str">
        <f>IFERROR(IF(AND($E175&lt;&gt;"",$G175&lt;&gt;""),$E175/$G175,""),"")</f>
      </c>
      <c r="I175" s="187" t="str">
        <f>IF(H175="","",0%)</f>
      </c>
      <c r="J175" s="187" t="str">
        <f>IF(H175="","",IF($H175&gt;1.2, 0, IF($H175&gt;=1.1, $B$8*(1/3), IF($H175&gt;=1, ($B$8 + (($B$9-$B$8)/4)*1)*(1/3), IF($H175&gt;=0.9, ($B$8 + (($B$9-$B$8)/4)*2)*(1/3), IF($H175&gt;=0.8, ($B$8 + (($B$9-$B$8)/4)*3)*(1/3), $B$9*(1/3)))))))</f>
      </c>
      <c r="K175" s="187" t="str">
        <f>IF(H175="","",IF($H175&gt;1.2, 0, IF($H175&gt;=1.1, $B$8*(2/3), IF($H175&gt;=1, ($B$8 + (($B$9-$B$8)/4)*1)*(2/3), IF($H175&gt;=0.9, ($B$8 + (($B$9-$B$8)/4)*2)*(2/3), IF($H175&gt;=0.8, ($B$8 + (($B$9-$B$8)/4)*3)*(2/3), $B$9*(2/3)))))))</f>
      </c>
      <c r="L175" s="187" t="str">
        <f>IF(H175="","",IF($H175&gt;1.2, 0, IF($H175&gt;=1.1, $B$8, IF($H175&gt;=1, $B$8 + (($B$9-$B$8)/4)*1, IF($H175&gt;=0.9, $B$8 + (($B$9-$B$8)/4)*2, IF($H175&gt;=0.8, $B$8 + (($B$9-$B$8)/4)*3, $B$9))))))</f>
      </c>
      <c r="M175" s="188"/>
      <c r="N175" s="189">
        <f>IF(M175=1, I175, IF(M175=2, J175, IF(M175=3, K175, IF(M175=4, L175, 0))))</f>
      </c>
      <c r="O175" s="184">
        <f>IF($B$7="Porcentajes", E175 * N175, IF($R$1=0, 0, ((E175 * N175) / $R$1) * $C$7))</f>
      </c>
      <c r="P175" s="202"/>
      <c r="Q175" s="203"/>
      <c r="R175" s="184">
        <f>IF($P175="Manual",$E175*(1+$Q175),$E175+$O175)</f>
      </c>
    </row>
    <row r="176" spans="1:18" s="190" customFormat="1" ht="19" customHeight="1">
      <c r="A176" s="191"/>
      <c r="B176" s="195"/>
      <c r="C176" s="193"/>
      <c r="D176" s="193"/>
      <c r="E176" s="197"/>
      <c r="F176" s="185"/>
      <c r="G176" s="185" t="str">
        <f>IFERROR(IF($F176="","",VLOOKUP($F176,'Data Mercado'!$A$7:$I$300,IF($B$6="P90",2,IF($B$6="P75",3,IF($B$6="P50",4,IF($B$6="P25",5,IF($B$6="P10",6))))),0)),"ND")</f>
      </c>
      <c r="H176" s="186" t="str">
        <f>IFERROR(IF(AND($E176&lt;&gt;"",$G176&lt;&gt;""),$E176/$G176,""),"")</f>
      </c>
      <c r="I176" s="187" t="str">
        <f>IF(H176="","",0%)</f>
      </c>
      <c r="J176" s="187" t="str">
        <f>IF(H176="","",IF($H176&gt;1.2, 0, IF($H176&gt;=1.1, $B$8*(1/3), IF($H176&gt;=1, ($B$8 + (($B$9-$B$8)/4)*1)*(1/3), IF($H176&gt;=0.9, ($B$8 + (($B$9-$B$8)/4)*2)*(1/3), IF($H176&gt;=0.8, ($B$8 + (($B$9-$B$8)/4)*3)*(1/3), $B$9*(1/3)))))))</f>
      </c>
      <c r="K176" s="187" t="str">
        <f>IF(H176="","",IF($H176&gt;1.2, 0, IF($H176&gt;=1.1, $B$8*(2/3), IF($H176&gt;=1, ($B$8 + (($B$9-$B$8)/4)*1)*(2/3), IF($H176&gt;=0.9, ($B$8 + (($B$9-$B$8)/4)*2)*(2/3), IF($H176&gt;=0.8, ($B$8 + (($B$9-$B$8)/4)*3)*(2/3), $B$9*(2/3)))))))</f>
      </c>
      <c r="L176" s="187" t="str">
        <f>IF(H176="","",IF($H176&gt;1.2, 0, IF($H176&gt;=1.1, $B$8, IF($H176&gt;=1, $B$8 + (($B$9-$B$8)/4)*1, IF($H176&gt;=0.9, $B$8 + (($B$9-$B$8)/4)*2, IF($H176&gt;=0.8, $B$8 + (($B$9-$B$8)/4)*3, $B$9))))))</f>
      </c>
      <c r="M176" s="188"/>
      <c r="N176" s="189">
        <f>IF(M176=1, I176, IF(M176=2, J176, IF(M176=3, K176, IF(M176=4, L176, 0))))</f>
      </c>
      <c r="O176" s="184">
        <f>IF($B$7="Porcentajes", E176 * N176, IF($R$1=0, 0, ((E176 * N176) / $R$1) * $C$7))</f>
      </c>
      <c r="P176" s="202"/>
      <c r="Q176" s="203"/>
      <c r="R176" s="184">
        <f>IF($P176="Manual",$E176*(1+$Q176),$E176+$O176)</f>
      </c>
    </row>
    <row r="177" spans="1:18" s="190" customFormat="1" ht="19" customHeight="1">
      <c r="A177" s="191"/>
      <c r="B177" s="195"/>
      <c r="C177" s="193"/>
      <c r="D177" s="193"/>
      <c r="E177" s="197"/>
      <c r="F177" s="185"/>
      <c r="G177" s="185" t="str">
        <f>IFERROR(IF($F177="","",VLOOKUP($F177,'Data Mercado'!$A$7:$I$300,IF($B$6="P90",2,IF($B$6="P75",3,IF($B$6="P50",4,IF($B$6="P25",5,IF($B$6="P10",6))))),0)),"ND")</f>
      </c>
      <c r="H177" s="186" t="str">
        <f>IFERROR(IF(AND($E177&lt;&gt;"",$G177&lt;&gt;""),$E177/$G177,""),"")</f>
      </c>
      <c r="I177" s="187" t="str">
        <f>IF(H177="","",0%)</f>
      </c>
      <c r="J177" s="187" t="str">
        <f>IF(H177="","",IF($H177&gt;1.2, 0, IF($H177&gt;=1.1, $B$8*(1/3), IF($H177&gt;=1, ($B$8 + (($B$9-$B$8)/4)*1)*(1/3), IF($H177&gt;=0.9, ($B$8 + (($B$9-$B$8)/4)*2)*(1/3), IF($H177&gt;=0.8, ($B$8 + (($B$9-$B$8)/4)*3)*(1/3), $B$9*(1/3)))))))</f>
      </c>
      <c r="K177" s="187" t="str">
        <f>IF(H177="","",IF($H177&gt;1.2, 0, IF($H177&gt;=1.1, $B$8*(2/3), IF($H177&gt;=1, ($B$8 + (($B$9-$B$8)/4)*1)*(2/3), IF($H177&gt;=0.9, ($B$8 + (($B$9-$B$8)/4)*2)*(2/3), IF($H177&gt;=0.8, ($B$8 + (($B$9-$B$8)/4)*3)*(2/3), $B$9*(2/3)))))))</f>
      </c>
      <c r="L177" s="187" t="str">
        <f>IF(H177="","",IF($H177&gt;1.2, 0, IF($H177&gt;=1.1, $B$8, IF($H177&gt;=1, $B$8 + (($B$9-$B$8)/4)*1, IF($H177&gt;=0.9, $B$8 + (($B$9-$B$8)/4)*2, IF($H177&gt;=0.8, $B$8 + (($B$9-$B$8)/4)*3, $B$9))))))</f>
      </c>
      <c r="M177" s="188"/>
      <c r="N177" s="189">
        <f>IF(M177=1, I177, IF(M177=2, J177, IF(M177=3, K177, IF(M177=4, L177, 0))))</f>
      </c>
      <c r="O177" s="184">
        <f>IF($B$7="Porcentajes", E177 * N177, IF($R$1=0, 0, ((E177 * N177) / $R$1) * $C$7))</f>
      </c>
      <c r="P177" s="202"/>
      <c r="Q177" s="203"/>
      <c r="R177" s="184">
        <f>IF($P177="Manual",$E177*(1+$Q177),$E177+$O177)</f>
      </c>
    </row>
    <row r="178" spans="1:18" s="190" customFormat="1" ht="19" customHeight="1">
      <c r="A178" s="191"/>
      <c r="B178" s="195"/>
      <c r="C178" s="193"/>
      <c r="D178" s="193"/>
      <c r="E178" s="197"/>
      <c r="F178" s="185"/>
      <c r="G178" s="185" t="str">
        <f>IFERROR(IF($F178="","",VLOOKUP($F178,'Data Mercado'!$A$7:$I$300,IF($B$6="P90",2,IF($B$6="P75",3,IF($B$6="P50",4,IF($B$6="P25",5,IF($B$6="P10",6))))),0)),"ND")</f>
      </c>
      <c r="H178" s="186" t="str">
        <f>IFERROR(IF(AND($E178&lt;&gt;"",$G178&lt;&gt;""),$E178/$G178,""),"")</f>
      </c>
      <c r="I178" s="187" t="str">
        <f>IF(H178="","",0%)</f>
      </c>
      <c r="J178" s="187" t="str">
        <f>IF(H178="","",IF($H178&gt;1.2, 0, IF($H178&gt;=1.1, $B$8*(1/3), IF($H178&gt;=1, ($B$8 + (($B$9-$B$8)/4)*1)*(1/3), IF($H178&gt;=0.9, ($B$8 + (($B$9-$B$8)/4)*2)*(1/3), IF($H178&gt;=0.8, ($B$8 + (($B$9-$B$8)/4)*3)*(1/3), $B$9*(1/3)))))))</f>
      </c>
      <c r="K178" s="187" t="str">
        <f>IF(H178="","",IF($H178&gt;1.2, 0, IF($H178&gt;=1.1, $B$8*(2/3), IF($H178&gt;=1, ($B$8 + (($B$9-$B$8)/4)*1)*(2/3), IF($H178&gt;=0.9, ($B$8 + (($B$9-$B$8)/4)*2)*(2/3), IF($H178&gt;=0.8, ($B$8 + (($B$9-$B$8)/4)*3)*(2/3), $B$9*(2/3)))))))</f>
      </c>
      <c r="L178" s="187" t="str">
        <f>IF(H178="","",IF($H178&gt;1.2, 0, IF($H178&gt;=1.1, $B$8, IF($H178&gt;=1, $B$8 + (($B$9-$B$8)/4)*1, IF($H178&gt;=0.9, $B$8 + (($B$9-$B$8)/4)*2, IF($H178&gt;=0.8, $B$8 + (($B$9-$B$8)/4)*3, $B$9))))))</f>
      </c>
      <c r="M178" s="188"/>
      <c r="N178" s="189">
        <f>IF(M178=1, I178, IF(M178=2, J178, IF(M178=3, K178, IF(M178=4, L178, 0))))</f>
      </c>
      <c r="O178" s="184">
        <f>IF($B$7="Porcentajes", E178 * N178, IF($R$1=0, 0, ((E178 * N178) / $R$1) * $C$7))</f>
      </c>
      <c r="P178" s="202"/>
      <c r="Q178" s="203"/>
      <c r="R178" s="184">
        <f>IF($P178="Manual",$E178*(1+$Q178),$E178+$O178)</f>
      </c>
    </row>
    <row r="179" spans="1:18" s="190" customFormat="1" ht="19" customHeight="1">
      <c r="A179" s="191"/>
      <c r="B179" s="195"/>
      <c r="C179" s="193"/>
      <c r="D179" s="193"/>
      <c r="E179" s="197"/>
      <c r="F179" s="185"/>
      <c r="G179" s="185" t="str">
        <f>IFERROR(IF($F179="","",VLOOKUP($F179,'Data Mercado'!$A$7:$I$300,IF($B$6="P90",2,IF($B$6="P75",3,IF($B$6="P50",4,IF($B$6="P25",5,IF($B$6="P10",6))))),0)),"ND")</f>
      </c>
      <c r="H179" s="186" t="str">
        <f>IFERROR(IF(AND($E179&lt;&gt;"",$G179&lt;&gt;""),$E179/$G179,""),"")</f>
      </c>
      <c r="I179" s="187" t="str">
        <f>IF(H179="","",0%)</f>
      </c>
      <c r="J179" s="187" t="str">
        <f>IF(H179="","",IF($H179&gt;1.2, 0, IF($H179&gt;=1.1, $B$8*(1/3), IF($H179&gt;=1, ($B$8 + (($B$9-$B$8)/4)*1)*(1/3), IF($H179&gt;=0.9, ($B$8 + (($B$9-$B$8)/4)*2)*(1/3), IF($H179&gt;=0.8, ($B$8 + (($B$9-$B$8)/4)*3)*(1/3), $B$9*(1/3)))))))</f>
      </c>
      <c r="K179" s="187" t="str">
        <f>IF(H179="","",IF($H179&gt;1.2, 0, IF($H179&gt;=1.1, $B$8*(2/3), IF($H179&gt;=1, ($B$8 + (($B$9-$B$8)/4)*1)*(2/3), IF($H179&gt;=0.9, ($B$8 + (($B$9-$B$8)/4)*2)*(2/3), IF($H179&gt;=0.8, ($B$8 + (($B$9-$B$8)/4)*3)*(2/3), $B$9*(2/3)))))))</f>
      </c>
      <c r="L179" s="187" t="str">
        <f>IF(H179="","",IF($H179&gt;1.2, 0, IF($H179&gt;=1.1, $B$8, IF($H179&gt;=1, $B$8 + (($B$9-$B$8)/4)*1, IF($H179&gt;=0.9, $B$8 + (($B$9-$B$8)/4)*2, IF($H179&gt;=0.8, $B$8 + (($B$9-$B$8)/4)*3, $B$9))))))</f>
      </c>
      <c r="M179" s="188"/>
      <c r="N179" s="189">
        <f>IF(M179=1, I179, IF(M179=2, J179, IF(M179=3, K179, IF(M179=4, L179, 0))))</f>
      </c>
      <c r="O179" s="184">
        <f>IF($B$7="Porcentajes", E179 * N179, IF($R$1=0, 0, ((E179 * N179) / $R$1) * $C$7))</f>
      </c>
      <c r="P179" s="202"/>
      <c r="Q179" s="203"/>
      <c r="R179" s="184">
        <f>IF($P179="Manual",$E179*(1+$Q179),$E179+$O179)</f>
      </c>
    </row>
    <row r="180" spans="1:18" s="190" customFormat="1" ht="19" customHeight="1">
      <c r="A180" s="191"/>
      <c r="B180" s="195"/>
      <c r="C180" s="193"/>
      <c r="D180" s="193"/>
      <c r="E180" s="197"/>
      <c r="F180" s="185"/>
      <c r="G180" s="185" t="str">
        <f>IFERROR(IF($F180="","",VLOOKUP($F180,'Data Mercado'!$A$7:$I$300,IF($B$6="P90",2,IF($B$6="P75",3,IF($B$6="P50",4,IF($B$6="P25",5,IF($B$6="P10",6))))),0)),"ND")</f>
      </c>
      <c r="H180" s="186" t="str">
        <f>IFERROR(IF(AND($E180&lt;&gt;"",$G180&lt;&gt;""),$E180/$G180,""),"")</f>
      </c>
      <c r="I180" s="187" t="str">
        <f>IF(H180="","",0%)</f>
      </c>
      <c r="J180" s="187" t="str">
        <f>IF(H180="","",IF($H180&gt;1.2, 0, IF($H180&gt;=1.1, $B$8*(1/3), IF($H180&gt;=1, ($B$8 + (($B$9-$B$8)/4)*1)*(1/3), IF($H180&gt;=0.9, ($B$8 + (($B$9-$B$8)/4)*2)*(1/3), IF($H180&gt;=0.8, ($B$8 + (($B$9-$B$8)/4)*3)*(1/3), $B$9*(1/3)))))))</f>
      </c>
      <c r="K180" s="187" t="str">
        <f>IF(H180="","",IF($H180&gt;1.2, 0, IF($H180&gt;=1.1, $B$8*(2/3), IF($H180&gt;=1, ($B$8 + (($B$9-$B$8)/4)*1)*(2/3), IF($H180&gt;=0.9, ($B$8 + (($B$9-$B$8)/4)*2)*(2/3), IF($H180&gt;=0.8, ($B$8 + (($B$9-$B$8)/4)*3)*(2/3), $B$9*(2/3)))))))</f>
      </c>
      <c r="L180" s="187" t="str">
        <f>IF(H180="","",IF($H180&gt;1.2, 0, IF($H180&gt;=1.1, $B$8, IF($H180&gt;=1, $B$8 + (($B$9-$B$8)/4)*1, IF($H180&gt;=0.9, $B$8 + (($B$9-$B$8)/4)*2, IF($H180&gt;=0.8, $B$8 + (($B$9-$B$8)/4)*3, $B$9))))))</f>
      </c>
      <c r="M180" s="188"/>
      <c r="N180" s="189">
        <f>IF(M180=1, I180, IF(M180=2, J180, IF(M180=3, K180, IF(M180=4, L180, 0))))</f>
      </c>
      <c r="O180" s="184">
        <f>IF($B$7="Porcentajes", E180 * N180, IF($R$1=0, 0, ((E180 * N180) / $R$1) * $C$7))</f>
      </c>
      <c r="P180" s="202"/>
      <c r="Q180" s="203"/>
      <c r="R180" s="184">
        <f>IF($P180="Manual",$E180*(1+$Q180),$E180+$O180)</f>
      </c>
    </row>
    <row r="181" spans="1:18" s="190" customFormat="1" ht="19" customHeight="1">
      <c r="A181" s="191"/>
      <c r="B181" s="195"/>
      <c r="C181" s="193"/>
      <c r="D181" s="193"/>
      <c r="E181" s="197"/>
      <c r="F181" s="185"/>
      <c r="G181" s="185" t="str">
        <f>IFERROR(IF($F181="","",VLOOKUP($F181,'Data Mercado'!$A$7:$I$300,IF($B$6="P90",2,IF($B$6="P75",3,IF($B$6="P50",4,IF($B$6="P25",5,IF($B$6="P10",6))))),0)),"ND")</f>
      </c>
      <c r="H181" s="186" t="str">
        <f>IFERROR(IF(AND($E181&lt;&gt;"",$G181&lt;&gt;""),$E181/$G181,""),"")</f>
      </c>
      <c r="I181" s="187" t="str">
        <f>IF(H181="","",0%)</f>
      </c>
      <c r="J181" s="187" t="str">
        <f>IF(H181="","",IF($H181&gt;1.2, 0, IF($H181&gt;=1.1, $B$8*(1/3), IF($H181&gt;=1, ($B$8 + (($B$9-$B$8)/4)*1)*(1/3), IF($H181&gt;=0.9, ($B$8 + (($B$9-$B$8)/4)*2)*(1/3), IF($H181&gt;=0.8, ($B$8 + (($B$9-$B$8)/4)*3)*(1/3), $B$9*(1/3)))))))</f>
      </c>
      <c r="K181" s="187" t="str">
        <f>IF(H181="","",IF($H181&gt;1.2, 0, IF($H181&gt;=1.1, $B$8*(2/3), IF($H181&gt;=1, ($B$8 + (($B$9-$B$8)/4)*1)*(2/3), IF($H181&gt;=0.9, ($B$8 + (($B$9-$B$8)/4)*2)*(2/3), IF($H181&gt;=0.8, ($B$8 + (($B$9-$B$8)/4)*3)*(2/3), $B$9*(2/3)))))))</f>
      </c>
      <c r="L181" s="187" t="str">
        <f>IF(H181="","",IF($H181&gt;1.2, 0, IF($H181&gt;=1.1, $B$8, IF($H181&gt;=1, $B$8 + (($B$9-$B$8)/4)*1, IF($H181&gt;=0.9, $B$8 + (($B$9-$B$8)/4)*2, IF($H181&gt;=0.8, $B$8 + (($B$9-$B$8)/4)*3, $B$9))))))</f>
      </c>
      <c r="M181" s="188"/>
      <c r="N181" s="189">
        <f>IF(M181=1, I181, IF(M181=2, J181, IF(M181=3, K181, IF(M181=4, L181, 0))))</f>
      </c>
      <c r="O181" s="184">
        <f>IF($B$7="Porcentajes", E181 * N181, IF($R$1=0, 0, ((E181 * N181) / $R$1) * $C$7))</f>
      </c>
      <c r="P181" s="202"/>
      <c r="Q181" s="203"/>
      <c r="R181" s="184">
        <f>IF($P181="Manual",$E181*(1+$Q181),$E181+$O181)</f>
      </c>
    </row>
    <row r="182" spans="1:18" s="190" customFormat="1" ht="19" customHeight="1">
      <c r="A182" s="191"/>
      <c r="B182" s="195"/>
      <c r="C182" s="193"/>
      <c r="D182" s="193"/>
      <c r="E182" s="197"/>
      <c r="F182" s="185"/>
      <c r="G182" s="185" t="str">
        <f>IFERROR(IF($F182="","",VLOOKUP($F182,'Data Mercado'!$A$7:$I$300,IF($B$6="P90",2,IF($B$6="P75",3,IF($B$6="P50",4,IF($B$6="P25",5,IF($B$6="P10",6))))),0)),"ND")</f>
      </c>
      <c r="H182" s="186" t="str">
        <f>IFERROR(IF(AND($E182&lt;&gt;"",$G182&lt;&gt;""),$E182/$G182,""),"")</f>
      </c>
      <c r="I182" s="187" t="str">
        <f>IF(H182="","",0%)</f>
      </c>
      <c r="J182" s="187" t="str">
        <f>IF(H182="","",IF($H182&gt;1.2, 0, IF($H182&gt;=1.1, $B$8*(1/3), IF($H182&gt;=1, ($B$8 + (($B$9-$B$8)/4)*1)*(1/3), IF($H182&gt;=0.9, ($B$8 + (($B$9-$B$8)/4)*2)*(1/3), IF($H182&gt;=0.8, ($B$8 + (($B$9-$B$8)/4)*3)*(1/3), $B$9*(1/3)))))))</f>
      </c>
      <c r="K182" s="187" t="str">
        <f>IF(H182="","",IF($H182&gt;1.2, 0, IF($H182&gt;=1.1, $B$8*(2/3), IF($H182&gt;=1, ($B$8 + (($B$9-$B$8)/4)*1)*(2/3), IF($H182&gt;=0.9, ($B$8 + (($B$9-$B$8)/4)*2)*(2/3), IF($H182&gt;=0.8, ($B$8 + (($B$9-$B$8)/4)*3)*(2/3), $B$9*(2/3)))))))</f>
      </c>
      <c r="L182" s="187" t="str">
        <f>IF(H182="","",IF($H182&gt;1.2, 0, IF($H182&gt;=1.1, $B$8, IF($H182&gt;=1, $B$8 + (($B$9-$B$8)/4)*1, IF($H182&gt;=0.9, $B$8 + (($B$9-$B$8)/4)*2, IF($H182&gt;=0.8, $B$8 + (($B$9-$B$8)/4)*3, $B$9))))))</f>
      </c>
      <c r="M182" s="188"/>
      <c r="N182" s="189">
        <f>IF(M182=1, I182, IF(M182=2, J182, IF(M182=3, K182, IF(M182=4, L182, 0))))</f>
      </c>
      <c r="O182" s="184">
        <f>IF($B$7="Porcentajes", E182 * N182, IF($R$1=0, 0, ((E182 * N182) / $R$1) * $C$7))</f>
      </c>
      <c r="P182" s="202"/>
      <c r="Q182" s="203"/>
      <c r="R182" s="184">
        <f>IF($P182="Manual",$E182*(1+$Q182),$E182+$O182)</f>
      </c>
    </row>
    <row r="183" spans="1:18" s="190" customFormat="1" ht="19" customHeight="1">
      <c r="A183" s="191"/>
      <c r="B183" s="195"/>
      <c r="C183" s="193"/>
      <c r="D183" s="193"/>
      <c r="E183" s="197"/>
      <c r="F183" s="185"/>
      <c r="G183" s="185" t="str">
        <f>IFERROR(IF($F183="","",VLOOKUP($F183,'Data Mercado'!$A$7:$I$300,IF($B$6="P90",2,IF($B$6="P75",3,IF($B$6="P50",4,IF($B$6="P25",5,IF($B$6="P10",6))))),0)),"ND")</f>
      </c>
      <c r="H183" s="186" t="str">
        <f>IFERROR(IF(AND($E183&lt;&gt;"",$G183&lt;&gt;""),$E183/$G183,""),"")</f>
      </c>
      <c r="I183" s="187" t="str">
        <f>IF(H183="","",0%)</f>
      </c>
      <c r="J183" s="187" t="str">
        <f>IF(H183="","",IF($H183&gt;1.2, 0, IF($H183&gt;=1.1, $B$8*(1/3), IF($H183&gt;=1, ($B$8 + (($B$9-$B$8)/4)*1)*(1/3), IF($H183&gt;=0.9, ($B$8 + (($B$9-$B$8)/4)*2)*(1/3), IF($H183&gt;=0.8, ($B$8 + (($B$9-$B$8)/4)*3)*(1/3), $B$9*(1/3)))))))</f>
      </c>
      <c r="K183" s="187" t="str">
        <f>IF(H183="","",IF($H183&gt;1.2, 0, IF($H183&gt;=1.1, $B$8*(2/3), IF($H183&gt;=1, ($B$8 + (($B$9-$B$8)/4)*1)*(2/3), IF($H183&gt;=0.9, ($B$8 + (($B$9-$B$8)/4)*2)*(2/3), IF($H183&gt;=0.8, ($B$8 + (($B$9-$B$8)/4)*3)*(2/3), $B$9*(2/3)))))))</f>
      </c>
      <c r="L183" s="187" t="str">
        <f>IF(H183="","",IF($H183&gt;1.2, 0, IF($H183&gt;=1.1, $B$8, IF($H183&gt;=1, $B$8 + (($B$9-$B$8)/4)*1, IF($H183&gt;=0.9, $B$8 + (($B$9-$B$8)/4)*2, IF($H183&gt;=0.8, $B$8 + (($B$9-$B$8)/4)*3, $B$9))))))</f>
      </c>
      <c r="M183" s="188"/>
      <c r="N183" s="189">
        <f>IF(M183=1, I183, IF(M183=2, J183, IF(M183=3, K183, IF(M183=4, L183, 0))))</f>
      </c>
      <c r="O183" s="184">
        <f>IF($B$7="Porcentajes", E183 * N183, IF($R$1=0, 0, ((E183 * N183) / $R$1) * $C$7))</f>
      </c>
      <c r="P183" s="202"/>
      <c r="Q183" s="203"/>
      <c r="R183" s="184">
        <f>IF($P183="Manual",$E183*(1+$Q183),$E183+$O183)</f>
      </c>
    </row>
    <row r="184" spans="1:18" s="190" customFormat="1" ht="19" customHeight="1">
      <c r="A184" s="191"/>
      <c r="B184" s="195"/>
      <c r="C184" s="193"/>
      <c r="D184" s="193"/>
      <c r="E184" s="197"/>
      <c r="F184" s="185"/>
      <c r="G184" s="185" t="str">
        <f>IFERROR(IF($F184="","",VLOOKUP($F184,'Data Mercado'!$A$7:$I$300,IF($B$6="P90",2,IF($B$6="P75",3,IF($B$6="P50",4,IF($B$6="P25",5,IF($B$6="P10",6))))),0)),"ND")</f>
      </c>
      <c r="H184" s="186" t="str">
        <f>IFERROR(IF(AND($E184&lt;&gt;"",$G184&lt;&gt;""),$E184/$G184,""),"")</f>
      </c>
      <c r="I184" s="187" t="str">
        <f>IF(H184="","",0%)</f>
      </c>
      <c r="J184" s="187" t="str">
        <f>IF(H184="","",IF($H184&gt;1.2, 0, IF($H184&gt;=1.1, $B$8*(1/3), IF($H184&gt;=1, ($B$8 + (($B$9-$B$8)/4)*1)*(1/3), IF($H184&gt;=0.9, ($B$8 + (($B$9-$B$8)/4)*2)*(1/3), IF($H184&gt;=0.8, ($B$8 + (($B$9-$B$8)/4)*3)*(1/3), $B$9*(1/3)))))))</f>
      </c>
      <c r="K184" s="187" t="str">
        <f>IF(H184="","",IF($H184&gt;1.2, 0, IF($H184&gt;=1.1, $B$8*(2/3), IF($H184&gt;=1, ($B$8 + (($B$9-$B$8)/4)*1)*(2/3), IF($H184&gt;=0.9, ($B$8 + (($B$9-$B$8)/4)*2)*(2/3), IF($H184&gt;=0.8, ($B$8 + (($B$9-$B$8)/4)*3)*(2/3), $B$9*(2/3)))))))</f>
      </c>
      <c r="L184" s="187" t="str">
        <f>IF(H184="","",IF($H184&gt;1.2, 0, IF($H184&gt;=1.1, $B$8, IF($H184&gt;=1, $B$8 + (($B$9-$B$8)/4)*1, IF($H184&gt;=0.9, $B$8 + (($B$9-$B$8)/4)*2, IF($H184&gt;=0.8, $B$8 + (($B$9-$B$8)/4)*3, $B$9))))))</f>
      </c>
      <c r="M184" s="188"/>
      <c r="N184" s="189">
        <f>IF(M184=1, I184, IF(M184=2, J184, IF(M184=3, K184, IF(M184=4, L184, 0))))</f>
      </c>
      <c r="O184" s="184">
        <f>IF($B$7="Porcentajes", E184 * N184, IF($R$1=0, 0, ((E184 * N184) / $R$1) * $C$7))</f>
      </c>
      <c r="P184" s="202"/>
      <c r="Q184" s="203"/>
      <c r="R184" s="184">
        <f>IF($P184="Manual",$E184*(1+$Q184),$E184+$O184)</f>
      </c>
    </row>
    <row r="185" spans="1:18" s="190" customFormat="1" ht="19" customHeight="1">
      <c r="A185" s="191"/>
      <c r="B185" s="195"/>
      <c r="C185" s="193"/>
      <c r="D185" s="193"/>
      <c r="E185" s="197"/>
      <c r="F185" s="185"/>
      <c r="G185" s="185" t="str">
        <f>IFERROR(IF($F185="","",VLOOKUP($F185,'Data Mercado'!$A$7:$I$300,IF($B$6="P90",2,IF($B$6="P75",3,IF($B$6="P50",4,IF($B$6="P25",5,IF($B$6="P10",6))))),0)),"ND")</f>
      </c>
      <c r="H185" s="186" t="str">
        <f>IFERROR(IF(AND($E185&lt;&gt;"",$G185&lt;&gt;""),$E185/$G185,""),"")</f>
      </c>
      <c r="I185" s="187" t="str">
        <f>IF(H185="","",0%)</f>
      </c>
      <c r="J185" s="187" t="str">
        <f>IF(H185="","",IF($H185&gt;1.2, 0, IF($H185&gt;=1.1, $B$8*(1/3), IF($H185&gt;=1, ($B$8 + (($B$9-$B$8)/4)*1)*(1/3), IF($H185&gt;=0.9, ($B$8 + (($B$9-$B$8)/4)*2)*(1/3), IF($H185&gt;=0.8, ($B$8 + (($B$9-$B$8)/4)*3)*(1/3), $B$9*(1/3)))))))</f>
      </c>
      <c r="K185" s="187" t="str">
        <f>IF(H185="","",IF($H185&gt;1.2, 0, IF($H185&gt;=1.1, $B$8*(2/3), IF($H185&gt;=1, ($B$8 + (($B$9-$B$8)/4)*1)*(2/3), IF($H185&gt;=0.9, ($B$8 + (($B$9-$B$8)/4)*2)*(2/3), IF($H185&gt;=0.8, ($B$8 + (($B$9-$B$8)/4)*3)*(2/3), $B$9*(2/3)))))))</f>
      </c>
      <c r="L185" s="187" t="str">
        <f>IF(H185="","",IF($H185&gt;1.2, 0, IF($H185&gt;=1.1, $B$8, IF($H185&gt;=1, $B$8 + (($B$9-$B$8)/4)*1, IF($H185&gt;=0.9, $B$8 + (($B$9-$B$8)/4)*2, IF($H185&gt;=0.8, $B$8 + (($B$9-$B$8)/4)*3, $B$9))))))</f>
      </c>
      <c r="M185" s="188"/>
      <c r="N185" s="189">
        <f>IF(M185=1, I185, IF(M185=2, J185, IF(M185=3, K185, IF(M185=4, L185, 0))))</f>
      </c>
      <c r="O185" s="184">
        <f>IF($B$7="Porcentajes", E185 * N185, IF($R$1=0, 0, ((E185 * N185) / $R$1) * $C$7))</f>
      </c>
      <c r="P185" s="202"/>
      <c r="Q185" s="203"/>
      <c r="R185" s="184">
        <f>IF($P185="Manual",$E185*(1+$Q185),$E185+$O185)</f>
      </c>
    </row>
    <row r="186" spans="1:18" s="190" customFormat="1" ht="19" customHeight="1">
      <c r="A186" s="191"/>
      <c r="B186" s="195"/>
      <c r="C186" s="193"/>
      <c r="D186" s="193"/>
      <c r="E186" s="197"/>
      <c r="F186" s="185"/>
      <c r="G186" s="185" t="str">
        <f>IFERROR(IF($F186="","",VLOOKUP($F186,'Data Mercado'!$A$7:$I$300,IF($B$6="P90",2,IF($B$6="P75",3,IF($B$6="P50",4,IF($B$6="P25",5,IF($B$6="P10",6))))),0)),"ND")</f>
      </c>
      <c r="H186" s="186" t="str">
        <f>IFERROR(IF(AND($E186&lt;&gt;"",$G186&lt;&gt;""),$E186/$G186,""),"")</f>
      </c>
      <c r="I186" s="187" t="str">
        <f>IF(H186="","",0%)</f>
      </c>
      <c r="J186" s="187" t="str">
        <f>IF(H186="","",IF($H186&gt;1.2, 0, IF($H186&gt;=1.1, $B$8*(1/3), IF($H186&gt;=1, ($B$8 + (($B$9-$B$8)/4)*1)*(1/3), IF($H186&gt;=0.9, ($B$8 + (($B$9-$B$8)/4)*2)*(1/3), IF($H186&gt;=0.8, ($B$8 + (($B$9-$B$8)/4)*3)*(1/3), $B$9*(1/3)))))))</f>
      </c>
      <c r="K186" s="187" t="str">
        <f>IF(H186="","",IF($H186&gt;1.2, 0, IF($H186&gt;=1.1, $B$8*(2/3), IF($H186&gt;=1, ($B$8 + (($B$9-$B$8)/4)*1)*(2/3), IF($H186&gt;=0.9, ($B$8 + (($B$9-$B$8)/4)*2)*(2/3), IF($H186&gt;=0.8, ($B$8 + (($B$9-$B$8)/4)*3)*(2/3), $B$9*(2/3)))))))</f>
      </c>
      <c r="L186" s="187" t="str">
        <f>IF(H186="","",IF($H186&gt;1.2, 0, IF($H186&gt;=1.1, $B$8, IF($H186&gt;=1, $B$8 + (($B$9-$B$8)/4)*1, IF($H186&gt;=0.9, $B$8 + (($B$9-$B$8)/4)*2, IF($H186&gt;=0.8, $B$8 + (($B$9-$B$8)/4)*3, $B$9))))))</f>
      </c>
      <c r="M186" s="188"/>
      <c r="N186" s="189">
        <f>IF(M186=1, I186, IF(M186=2, J186, IF(M186=3, K186, IF(M186=4, L186, 0))))</f>
      </c>
      <c r="O186" s="184">
        <f>IF($B$7="Porcentajes", E186 * N186, IF($R$1=0, 0, ((E186 * N186) / $R$1) * $C$7))</f>
      </c>
      <c r="P186" s="202"/>
      <c r="Q186" s="203"/>
      <c r="R186" s="184">
        <f>IF($P186="Manual",$E186*(1+$Q186),$E186+$O186)</f>
      </c>
    </row>
    <row r="187" spans="1:18" s="190" customFormat="1" ht="19" customHeight="1">
      <c r="A187" s="191"/>
      <c r="B187" s="195"/>
      <c r="C187" s="193"/>
      <c r="D187" s="193"/>
      <c r="E187" s="197"/>
      <c r="F187" s="185"/>
      <c r="G187" s="185" t="str">
        <f>IFERROR(IF($F187="","",VLOOKUP($F187,'Data Mercado'!$A$7:$I$300,IF($B$6="P90",2,IF($B$6="P75",3,IF($B$6="P50",4,IF($B$6="P25",5,IF($B$6="P10",6))))),0)),"ND")</f>
      </c>
      <c r="H187" s="186" t="str">
        <f>IFERROR(IF(AND($E187&lt;&gt;"",$G187&lt;&gt;""),$E187/$G187,""),"")</f>
      </c>
      <c r="I187" s="187" t="str">
        <f>IF(H187="","",0%)</f>
      </c>
      <c r="J187" s="187" t="str">
        <f>IF(H187="","",IF($H187&gt;1.2, 0, IF($H187&gt;=1.1, $B$8*(1/3), IF($H187&gt;=1, ($B$8 + (($B$9-$B$8)/4)*1)*(1/3), IF($H187&gt;=0.9, ($B$8 + (($B$9-$B$8)/4)*2)*(1/3), IF($H187&gt;=0.8, ($B$8 + (($B$9-$B$8)/4)*3)*(1/3), $B$9*(1/3)))))))</f>
      </c>
      <c r="K187" s="187" t="str">
        <f>IF(H187="","",IF($H187&gt;1.2, 0, IF($H187&gt;=1.1, $B$8*(2/3), IF($H187&gt;=1, ($B$8 + (($B$9-$B$8)/4)*1)*(2/3), IF($H187&gt;=0.9, ($B$8 + (($B$9-$B$8)/4)*2)*(2/3), IF($H187&gt;=0.8, ($B$8 + (($B$9-$B$8)/4)*3)*(2/3), $B$9*(2/3)))))))</f>
      </c>
      <c r="L187" s="187" t="str">
        <f>IF(H187="","",IF($H187&gt;1.2, 0, IF($H187&gt;=1.1, $B$8, IF($H187&gt;=1, $B$8 + (($B$9-$B$8)/4)*1, IF($H187&gt;=0.9, $B$8 + (($B$9-$B$8)/4)*2, IF($H187&gt;=0.8, $B$8 + (($B$9-$B$8)/4)*3, $B$9))))))</f>
      </c>
      <c r="M187" s="188"/>
      <c r="N187" s="189">
        <f>IF(M187=1, I187, IF(M187=2, J187, IF(M187=3, K187, IF(M187=4, L187, 0))))</f>
      </c>
      <c r="O187" s="184">
        <f>IF($B$7="Porcentajes", E187 * N187, IF($R$1=0, 0, ((E187 * N187) / $R$1) * $C$7))</f>
      </c>
      <c r="P187" s="202"/>
      <c r="Q187" s="203"/>
      <c r="R187" s="184">
        <f>IF($P187="Manual",$E187*(1+$Q187),$E187+$O187)</f>
      </c>
    </row>
    <row r="188" spans="1:18" s="190" customFormat="1" ht="19" customHeight="1">
      <c r="A188" s="191"/>
      <c r="B188" s="195"/>
      <c r="C188" s="193"/>
      <c r="D188" s="193"/>
      <c r="E188" s="197"/>
      <c r="F188" s="185"/>
      <c r="G188" s="185" t="str">
        <f>IFERROR(IF($F188="","",VLOOKUP($F188,'Data Mercado'!$A$7:$I$300,IF($B$6="P90",2,IF($B$6="P75",3,IF($B$6="P50",4,IF($B$6="P25",5,IF($B$6="P10",6))))),0)),"ND")</f>
      </c>
      <c r="H188" s="186" t="str">
        <f>IFERROR(IF(AND($E188&lt;&gt;"",$G188&lt;&gt;""),$E188/$G188,""),"")</f>
      </c>
      <c r="I188" s="187" t="str">
        <f>IF(H188="","",0%)</f>
      </c>
      <c r="J188" s="187" t="str">
        <f>IF(H188="","",IF($H188&gt;1.2, 0, IF($H188&gt;=1.1, $B$8*(1/3), IF($H188&gt;=1, ($B$8 + (($B$9-$B$8)/4)*1)*(1/3), IF($H188&gt;=0.9, ($B$8 + (($B$9-$B$8)/4)*2)*(1/3), IF($H188&gt;=0.8, ($B$8 + (($B$9-$B$8)/4)*3)*(1/3), $B$9*(1/3)))))))</f>
      </c>
      <c r="K188" s="187" t="str">
        <f>IF(H188="","",IF($H188&gt;1.2, 0, IF($H188&gt;=1.1, $B$8*(2/3), IF($H188&gt;=1, ($B$8 + (($B$9-$B$8)/4)*1)*(2/3), IF($H188&gt;=0.9, ($B$8 + (($B$9-$B$8)/4)*2)*(2/3), IF($H188&gt;=0.8, ($B$8 + (($B$9-$B$8)/4)*3)*(2/3), $B$9*(2/3)))))))</f>
      </c>
      <c r="L188" s="187" t="str">
        <f>IF(H188="","",IF($H188&gt;1.2, 0, IF($H188&gt;=1.1, $B$8, IF($H188&gt;=1, $B$8 + (($B$9-$B$8)/4)*1, IF($H188&gt;=0.9, $B$8 + (($B$9-$B$8)/4)*2, IF($H188&gt;=0.8, $B$8 + (($B$9-$B$8)/4)*3, $B$9))))))</f>
      </c>
      <c r="M188" s="188"/>
      <c r="N188" s="189">
        <f>IF(M188=1, I188, IF(M188=2, J188, IF(M188=3, K188, IF(M188=4, L188, 0))))</f>
      </c>
      <c r="O188" s="184">
        <f>IF($B$7="Porcentajes", E188 * N188, IF($R$1=0, 0, ((E188 * N188) / $R$1) * $C$7))</f>
      </c>
      <c r="P188" s="202"/>
      <c r="Q188" s="203"/>
      <c r="R188" s="184">
        <f>IF($P188="Manual",$E188*(1+$Q188),$E188+$O188)</f>
      </c>
    </row>
    <row r="189" spans="1:18" s="190" customFormat="1" ht="19" customHeight="1">
      <c r="A189" s="191"/>
      <c r="B189" s="195"/>
      <c r="C189" s="193"/>
      <c r="D189" s="193"/>
      <c r="E189" s="197"/>
      <c r="F189" s="185"/>
      <c r="G189" s="185" t="str">
        <f>IFERROR(IF($F189="","",VLOOKUP($F189,'Data Mercado'!$A$7:$I$300,IF($B$6="P90",2,IF($B$6="P75",3,IF($B$6="P50",4,IF($B$6="P25",5,IF($B$6="P10",6))))),0)),"ND")</f>
      </c>
      <c r="H189" s="186" t="str">
        <f>IFERROR(IF(AND($E189&lt;&gt;"",$G189&lt;&gt;""),$E189/$G189,""),"")</f>
      </c>
      <c r="I189" s="187" t="str">
        <f>IF(H189="","",0%)</f>
      </c>
      <c r="J189" s="187" t="str">
        <f>IF(H189="","",IF($H189&gt;1.2, 0, IF($H189&gt;=1.1, $B$8*(1/3), IF($H189&gt;=1, ($B$8 + (($B$9-$B$8)/4)*1)*(1/3), IF($H189&gt;=0.9, ($B$8 + (($B$9-$B$8)/4)*2)*(1/3), IF($H189&gt;=0.8, ($B$8 + (($B$9-$B$8)/4)*3)*(1/3), $B$9*(1/3)))))))</f>
      </c>
      <c r="K189" s="187" t="str">
        <f>IF(H189="","",IF($H189&gt;1.2, 0, IF($H189&gt;=1.1, $B$8*(2/3), IF($H189&gt;=1, ($B$8 + (($B$9-$B$8)/4)*1)*(2/3), IF($H189&gt;=0.9, ($B$8 + (($B$9-$B$8)/4)*2)*(2/3), IF($H189&gt;=0.8, ($B$8 + (($B$9-$B$8)/4)*3)*(2/3), $B$9*(2/3)))))))</f>
      </c>
      <c r="L189" s="187" t="str">
        <f>IF(H189="","",IF($H189&gt;1.2, 0, IF($H189&gt;=1.1, $B$8, IF($H189&gt;=1, $B$8 + (($B$9-$B$8)/4)*1, IF($H189&gt;=0.9, $B$8 + (($B$9-$B$8)/4)*2, IF($H189&gt;=0.8, $B$8 + (($B$9-$B$8)/4)*3, $B$9))))))</f>
      </c>
      <c r="M189" s="188"/>
      <c r="N189" s="189">
        <f>IF(M189=1, I189, IF(M189=2, J189, IF(M189=3, K189, IF(M189=4, L189, 0))))</f>
      </c>
      <c r="O189" s="184">
        <f>IF($B$7="Porcentajes", E189 * N189, IF($R$1=0, 0, ((E189 * N189) / $R$1) * $C$7))</f>
      </c>
      <c r="P189" s="202"/>
      <c r="Q189" s="203"/>
      <c r="R189" s="184">
        <f>IF($P189="Manual",$E189*(1+$Q189),$E189+$O189)</f>
      </c>
    </row>
    <row r="190" spans="1:18" s="190" customFormat="1" ht="19" customHeight="1">
      <c r="A190" s="191"/>
      <c r="B190" s="195"/>
      <c r="C190" s="193"/>
      <c r="D190" s="193"/>
      <c r="E190" s="197"/>
      <c r="F190" s="185"/>
      <c r="G190" s="185" t="str">
        <f>IFERROR(IF($F190="","",VLOOKUP($F190,'Data Mercado'!$A$7:$I$300,IF($B$6="P90",2,IF($B$6="P75",3,IF($B$6="P50",4,IF($B$6="P25",5,IF($B$6="P10",6))))),0)),"ND")</f>
      </c>
      <c r="H190" s="186" t="str">
        <f>IFERROR(IF(AND($E190&lt;&gt;"",$G190&lt;&gt;""),$E190/$G190,""),"")</f>
      </c>
      <c r="I190" s="187" t="str">
        <f>IF(H190="","",0%)</f>
      </c>
      <c r="J190" s="187" t="str">
        <f>IF(H190="","",IF($H190&gt;1.2, 0, IF($H190&gt;=1.1, $B$8*(1/3), IF($H190&gt;=1, ($B$8 + (($B$9-$B$8)/4)*1)*(1/3), IF($H190&gt;=0.9, ($B$8 + (($B$9-$B$8)/4)*2)*(1/3), IF($H190&gt;=0.8, ($B$8 + (($B$9-$B$8)/4)*3)*(1/3), $B$9*(1/3)))))))</f>
      </c>
      <c r="K190" s="187" t="str">
        <f>IF(H190="","",IF($H190&gt;1.2, 0, IF($H190&gt;=1.1, $B$8*(2/3), IF($H190&gt;=1, ($B$8 + (($B$9-$B$8)/4)*1)*(2/3), IF($H190&gt;=0.9, ($B$8 + (($B$9-$B$8)/4)*2)*(2/3), IF($H190&gt;=0.8, ($B$8 + (($B$9-$B$8)/4)*3)*(2/3), $B$9*(2/3)))))))</f>
      </c>
      <c r="L190" s="187" t="str">
        <f>IF(H190="","",IF($H190&gt;1.2, 0, IF($H190&gt;=1.1, $B$8, IF($H190&gt;=1, $B$8 + (($B$9-$B$8)/4)*1, IF($H190&gt;=0.9, $B$8 + (($B$9-$B$8)/4)*2, IF($H190&gt;=0.8, $B$8 + (($B$9-$B$8)/4)*3, $B$9))))))</f>
      </c>
      <c r="M190" s="188"/>
      <c r="N190" s="189">
        <f>IF(M190=1, I190, IF(M190=2, J190, IF(M190=3, K190, IF(M190=4, L190, 0))))</f>
      </c>
      <c r="O190" s="184">
        <f>IF($B$7="Porcentajes", E190 * N190, IF($R$1=0, 0, ((E190 * N190) / $R$1) * $C$7))</f>
      </c>
      <c r="P190" s="202"/>
      <c r="Q190" s="203"/>
      <c r="R190" s="184">
        <f>IF($P190="Manual",$E190*(1+$Q190),$E190+$O190)</f>
      </c>
    </row>
    <row r="191" spans="1:18" s="190" customFormat="1" ht="19" customHeight="1">
      <c r="A191" s="191"/>
      <c r="B191" s="195"/>
      <c r="C191" s="193"/>
      <c r="D191" s="193"/>
      <c r="E191" s="197"/>
      <c r="F191" s="185"/>
      <c r="G191" s="185" t="str">
        <f>IFERROR(IF($F191="","",VLOOKUP($F191,'Data Mercado'!$A$7:$I$300,IF($B$6="P90",2,IF($B$6="P75",3,IF($B$6="P50",4,IF($B$6="P25",5,IF($B$6="P10",6))))),0)),"ND")</f>
      </c>
      <c r="H191" s="186" t="str">
        <f>IFERROR(IF(AND($E191&lt;&gt;"",$G191&lt;&gt;""),$E191/$G191,""),"")</f>
      </c>
      <c r="I191" s="187" t="str">
        <f>IF(H191="","",0%)</f>
      </c>
      <c r="J191" s="187" t="str">
        <f>IF(H191="","",IF($H191&gt;1.2, 0, IF($H191&gt;=1.1, $B$8*(1/3), IF($H191&gt;=1, ($B$8 + (($B$9-$B$8)/4)*1)*(1/3), IF($H191&gt;=0.9, ($B$8 + (($B$9-$B$8)/4)*2)*(1/3), IF($H191&gt;=0.8, ($B$8 + (($B$9-$B$8)/4)*3)*(1/3), $B$9*(1/3)))))))</f>
      </c>
      <c r="K191" s="187" t="str">
        <f>IF(H191="","",IF($H191&gt;1.2, 0, IF($H191&gt;=1.1, $B$8*(2/3), IF($H191&gt;=1, ($B$8 + (($B$9-$B$8)/4)*1)*(2/3), IF($H191&gt;=0.9, ($B$8 + (($B$9-$B$8)/4)*2)*(2/3), IF($H191&gt;=0.8, ($B$8 + (($B$9-$B$8)/4)*3)*(2/3), $B$9*(2/3)))))))</f>
      </c>
      <c r="L191" s="187" t="str">
        <f>IF(H191="","",IF($H191&gt;1.2, 0, IF($H191&gt;=1.1, $B$8, IF($H191&gt;=1, $B$8 + (($B$9-$B$8)/4)*1, IF($H191&gt;=0.9, $B$8 + (($B$9-$B$8)/4)*2, IF($H191&gt;=0.8, $B$8 + (($B$9-$B$8)/4)*3, $B$9))))))</f>
      </c>
      <c r="M191" s="188"/>
      <c r="N191" s="189">
        <f>IF(M191=1, I191, IF(M191=2, J191, IF(M191=3, K191, IF(M191=4, L191, 0))))</f>
      </c>
      <c r="O191" s="184">
        <f>IF($B$7="Porcentajes", E191 * N191, IF($R$1=0, 0, ((E191 * N191) / $R$1) * $C$7))</f>
      </c>
      <c r="P191" s="202"/>
      <c r="Q191" s="203"/>
      <c r="R191" s="184">
        <f>IF($P191="Manual",$E191*(1+$Q191),$E191+$O191)</f>
      </c>
    </row>
    <row r="192" spans="1:18" s="190" customFormat="1" ht="19" customHeight="1">
      <c r="A192" s="191"/>
      <c r="B192" s="195"/>
      <c r="C192" s="193"/>
      <c r="D192" s="193"/>
      <c r="E192" s="197"/>
      <c r="F192" s="185"/>
      <c r="G192" s="185" t="str">
        <f>IFERROR(IF($F192="","",VLOOKUP($F192,'Data Mercado'!$A$7:$I$300,IF($B$6="P90",2,IF($B$6="P75",3,IF($B$6="P50",4,IF($B$6="P25",5,IF($B$6="P10",6))))),0)),"ND")</f>
      </c>
      <c r="H192" s="186" t="str">
        <f>IFERROR(IF(AND($E192&lt;&gt;"",$G192&lt;&gt;""),$E192/$G192,""),"")</f>
      </c>
      <c r="I192" s="187" t="str">
        <f>IF(H192="","",0%)</f>
      </c>
      <c r="J192" s="187" t="str">
        <f>IF(H192="","",IF($H192&gt;1.2, 0, IF($H192&gt;=1.1, $B$8*(1/3), IF($H192&gt;=1, ($B$8 + (($B$9-$B$8)/4)*1)*(1/3), IF($H192&gt;=0.9, ($B$8 + (($B$9-$B$8)/4)*2)*(1/3), IF($H192&gt;=0.8, ($B$8 + (($B$9-$B$8)/4)*3)*(1/3), $B$9*(1/3)))))))</f>
      </c>
      <c r="K192" s="187" t="str">
        <f>IF(H192="","",IF($H192&gt;1.2, 0, IF($H192&gt;=1.1, $B$8*(2/3), IF($H192&gt;=1, ($B$8 + (($B$9-$B$8)/4)*1)*(2/3), IF($H192&gt;=0.9, ($B$8 + (($B$9-$B$8)/4)*2)*(2/3), IF($H192&gt;=0.8, ($B$8 + (($B$9-$B$8)/4)*3)*(2/3), $B$9*(2/3)))))))</f>
      </c>
      <c r="L192" s="187" t="str">
        <f>IF(H192="","",IF($H192&gt;1.2, 0, IF($H192&gt;=1.1, $B$8, IF($H192&gt;=1, $B$8 + (($B$9-$B$8)/4)*1, IF($H192&gt;=0.9, $B$8 + (($B$9-$B$8)/4)*2, IF($H192&gt;=0.8, $B$8 + (($B$9-$B$8)/4)*3, $B$9))))))</f>
      </c>
      <c r="M192" s="188"/>
      <c r="N192" s="189">
        <f>IF(M192=1, I192, IF(M192=2, J192, IF(M192=3, K192, IF(M192=4, L192, 0))))</f>
      </c>
      <c r="O192" s="184">
        <f>IF($B$7="Porcentajes", E192 * N192, IF($R$1=0, 0, ((E192 * N192) / $R$1) * $C$7))</f>
      </c>
      <c r="P192" s="202"/>
      <c r="Q192" s="203"/>
      <c r="R192" s="184">
        <f>IF($P192="Manual",$E192*(1+$Q192),$E192+$O192)</f>
      </c>
    </row>
    <row r="193" spans="1:18" s="190" customFormat="1" ht="19" customHeight="1">
      <c r="A193" s="191"/>
      <c r="B193" s="195"/>
      <c r="C193" s="193"/>
      <c r="D193" s="193"/>
      <c r="E193" s="197"/>
      <c r="F193" s="185"/>
      <c r="G193" s="185" t="str">
        <f>IFERROR(IF($F193="","",VLOOKUP($F193,'Data Mercado'!$A$7:$I$300,IF($B$6="P90",2,IF($B$6="P75",3,IF($B$6="P50",4,IF($B$6="P25",5,IF($B$6="P10",6))))),0)),"ND")</f>
      </c>
      <c r="H193" s="186" t="str">
        <f>IFERROR(IF(AND($E193&lt;&gt;"",$G193&lt;&gt;""),$E193/$G193,""),"")</f>
      </c>
      <c r="I193" s="187" t="str">
        <f>IF(H193="","",0%)</f>
      </c>
      <c r="J193" s="187" t="str">
        <f>IF(H193="","",IF($H193&gt;1.2, 0, IF($H193&gt;=1.1, $B$8*(1/3), IF($H193&gt;=1, ($B$8 + (($B$9-$B$8)/4)*1)*(1/3), IF($H193&gt;=0.9, ($B$8 + (($B$9-$B$8)/4)*2)*(1/3), IF($H193&gt;=0.8, ($B$8 + (($B$9-$B$8)/4)*3)*(1/3), $B$9*(1/3)))))))</f>
      </c>
      <c r="K193" s="187" t="str">
        <f>IF(H193="","",IF($H193&gt;1.2, 0, IF($H193&gt;=1.1, $B$8*(2/3), IF($H193&gt;=1, ($B$8 + (($B$9-$B$8)/4)*1)*(2/3), IF($H193&gt;=0.9, ($B$8 + (($B$9-$B$8)/4)*2)*(2/3), IF($H193&gt;=0.8, ($B$8 + (($B$9-$B$8)/4)*3)*(2/3), $B$9*(2/3)))))))</f>
      </c>
      <c r="L193" s="187" t="str">
        <f>IF(H193="","",IF($H193&gt;1.2, 0, IF($H193&gt;=1.1, $B$8, IF($H193&gt;=1, $B$8 + (($B$9-$B$8)/4)*1, IF($H193&gt;=0.9, $B$8 + (($B$9-$B$8)/4)*2, IF($H193&gt;=0.8, $B$8 + (($B$9-$B$8)/4)*3, $B$9))))))</f>
      </c>
      <c r="M193" s="188"/>
      <c r="N193" s="189">
        <f>IF(M193=1, I193, IF(M193=2, J193, IF(M193=3, K193, IF(M193=4, L193, 0))))</f>
      </c>
      <c r="O193" s="184">
        <f>IF($B$7="Porcentajes", E193 * N193, IF($R$1=0, 0, ((E193 * N193) / $R$1) * $C$7))</f>
      </c>
      <c r="P193" s="202"/>
      <c r="Q193" s="203"/>
      <c r="R193" s="184">
        <f>IF($P193="Manual",$E193*(1+$Q193),$E193+$O193)</f>
      </c>
    </row>
    <row r="194" spans="1:18" s="190" customFormat="1" ht="19" customHeight="1">
      <c r="A194" s="191"/>
      <c r="B194" s="195"/>
      <c r="C194" s="193"/>
      <c r="D194" s="193"/>
      <c r="E194" s="197"/>
      <c r="F194" s="185"/>
      <c r="G194" s="185" t="str">
        <f>IFERROR(IF($F194="","",VLOOKUP($F194,'Data Mercado'!$A$7:$I$300,IF($B$6="P90",2,IF($B$6="P75",3,IF($B$6="P50",4,IF($B$6="P25",5,IF($B$6="P10",6))))),0)),"ND")</f>
      </c>
      <c r="H194" s="186" t="str">
        <f>IFERROR(IF(AND($E194&lt;&gt;"",$G194&lt;&gt;""),$E194/$G194,""),"")</f>
      </c>
      <c r="I194" s="187" t="str">
        <f>IF(H194="","",0%)</f>
      </c>
      <c r="J194" s="187" t="str">
        <f>IF(H194="","",IF($H194&gt;1.2, 0, IF($H194&gt;=1.1, $B$8*(1/3), IF($H194&gt;=1, ($B$8 + (($B$9-$B$8)/4)*1)*(1/3), IF($H194&gt;=0.9, ($B$8 + (($B$9-$B$8)/4)*2)*(1/3), IF($H194&gt;=0.8, ($B$8 + (($B$9-$B$8)/4)*3)*(1/3), $B$9*(1/3)))))))</f>
      </c>
      <c r="K194" s="187" t="str">
        <f>IF(H194="","",IF($H194&gt;1.2, 0, IF($H194&gt;=1.1, $B$8*(2/3), IF($H194&gt;=1, ($B$8 + (($B$9-$B$8)/4)*1)*(2/3), IF($H194&gt;=0.9, ($B$8 + (($B$9-$B$8)/4)*2)*(2/3), IF($H194&gt;=0.8, ($B$8 + (($B$9-$B$8)/4)*3)*(2/3), $B$9*(2/3)))))))</f>
      </c>
      <c r="L194" s="187" t="str">
        <f>IF(H194="","",IF($H194&gt;1.2, 0, IF($H194&gt;=1.1, $B$8, IF($H194&gt;=1, $B$8 + (($B$9-$B$8)/4)*1, IF($H194&gt;=0.9, $B$8 + (($B$9-$B$8)/4)*2, IF($H194&gt;=0.8, $B$8 + (($B$9-$B$8)/4)*3, $B$9))))))</f>
      </c>
      <c r="M194" s="188"/>
      <c r="N194" s="189">
        <f>IF(M194=1, I194, IF(M194=2, J194, IF(M194=3, K194, IF(M194=4, L194, 0))))</f>
      </c>
      <c r="O194" s="184">
        <f>IF($B$7="Porcentajes", E194 * N194, IF($R$1=0, 0, ((E194 * N194) / $R$1) * $C$7))</f>
      </c>
      <c r="P194" s="202"/>
      <c r="Q194" s="203"/>
      <c r="R194" s="184">
        <f>IF($P194="Manual",$E194*(1+$Q194),$E194+$O194)</f>
      </c>
    </row>
    <row r="195" spans="1:18" s="190" customFormat="1" ht="19" customHeight="1">
      <c r="A195" s="191"/>
      <c r="B195" s="195"/>
      <c r="C195" s="193"/>
      <c r="D195" s="193"/>
      <c r="E195" s="197"/>
      <c r="F195" s="185"/>
      <c r="G195" s="185" t="str">
        <f>IFERROR(IF($F195="","",VLOOKUP($F195,'Data Mercado'!$A$7:$I$300,IF($B$6="P90",2,IF($B$6="P75",3,IF($B$6="P50",4,IF($B$6="P25",5,IF($B$6="P10",6))))),0)),"ND")</f>
      </c>
      <c r="H195" s="186" t="str">
        <f>IFERROR(IF(AND($E195&lt;&gt;"",$G195&lt;&gt;""),$E195/$G195,""),"")</f>
      </c>
      <c r="I195" s="187" t="str">
        <f>IF(H195="","",0%)</f>
      </c>
      <c r="J195" s="187" t="str">
        <f>IF(H195="","",IF($H195&gt;1.2, 0, IF($H195&gt;=1.1, $B$8*(1/3), IF($H195&gt;=1, ($B$8 + (($B$9-$B$8)/4)*1)*(1/3), IF($H195&gt;=0.9, ($B$8 + (($B$9-$B$8)/4)*2)*(1/3), IF($H195&gt;=0.8, ($B$8 + (($B$9-$B$8)/4)*3)*(1/3), $B$9*(1/3)))))))</f>
      </c>
      <c r="K195" s="187" t="str">
        <f>IF(H195="","",IF($H195&gt;1.2, 0, IF($H195&gt;=1.1, $B$8*(2/3), IF($H195&gt;=1, ($B$8 + (($B$9-$B$8)/4)*1)*(2/3), IF($H195&gt;=0.9, ($B$8 + (($B$9-$B$8)/4)*2)*(2/3), IF($H195&gt;=0.8, ($B$8 + (($B$9-$B$8)/4)*3)*(2/3), $B$9*(2/3)))))))</f>
      </c>
      <c r="L195" s="187" t="str">
        <f>IF(H195="","",IF($H195&gt;1.2, 0, IF($H195&gt;=1.1, $B$8, IF($H195&gt;=1, $B$8 + (($B$9-$B$8)/4)*1, IF($H195&gt;=0.9, $B$8 + (($B$9-$B$8)/4)*2, IF($H195&gt;=0.8, $B$8 + (($B$9-$B$8)/4)*3, $B$9))))))</f>
      </c>
      <c r="M195" s="188"/>
      <c r="N195" s="189">
        <f>IF(M195=1, I195, IF(M195=2, J195, IF(M195=3, K195, IF(M195=4, L195, 0))))</f>
      </c>
      <c r="O195" s="184">
        <f>IF($B$7="Porcentajes", E195 * N195, IF($R$1=0, 0, ((E195 * N195) / $R$1) * $C$7))</f>
      </c>
      <c r="P195" s="202"/>
      <c r="Q195" s="203"/>
      <c r="R195" s="184">
        <f>IF($P195="Manual",$E195*(1+$Q195),$E195+$O195)</f>
      </c>
    </row>
    <row r="196" spans="1:18" s="190" customFormat="1" ht="19" customHeight="1">
      <c r="A196" s="191"/>
      <c r="B196" s="195"/>
      <c r="C196" s="193"/>
      <c r="D196" s="193"/>
      <c r="E196" s="197"/>
      <c r="F196" s="185"/>
      <c r="G196" s="185" t="str">
        <f>IFERROR(IF($F196="","",VLOOKUP($F196,'Data Mercado'!$A$7:$I$300,IF($B$6="P90",2,IF($B$6="P75",3,IF($B$6="P50",4,IF($B$6="P25",5,IF($B$6="P10",6))))),0)),"ND")</f>
      </c>
      <c r="H196" s="186" t="str">
        <f>IFERROR(IF(AND($E196&lt;&gt;"",$G196&lt;&gt;""),$E196/$G196,""),"")</f>
      </c>
      <c r="I196" s="187" t="str">
        <f>IF(H196="","",0%)</f>
      </c>
      <c r="J196" s="187" t="str">
        <f>IF(H196="","",IF($H196&gt;1.2, 0, IF($H196&gt;=1.1, $B$8*(1/3), IF($H196&gt;=1, ($B$8 + (($B$9-$B$8)/4)*1)*(1/3), IF($H196&gt;=0.9, ($B$8 + (($B$9-$B$8)/4)*2)*(1/3), IF($H196&gt;=0.8, ($B$8 + (($B$9-$B$8)/4)*3)*(1/3), $B$9*(1/3)))))))</f>
      </c>
      <c r="K196" s="187" t="str">
        <f>IF(H196="","",IF($H196&gt;1.2, 0, IF($H196&gt;=1.1, $B$8*(2/3), IF($H196&gt;=1, ($B$8 + (($B$9-$B$8)/4)*1)*(2/3), IF($H196&gt;=0.9, ($B$8 + (($B$9-$B$8)/4)*2)*(2/3), IF($H196&gt;=0.8, ($B$8 + (($B$9-$B$8)/4)*3)*(2/3), $B$9*(2/3)))))))</f>
      </c>
      <c r="L196" s="187" t="str">
        <f>IF(H196="","",IF($H196&gt;1.2, 0, IF($H196&gt;=1.1, $B$8, IF($H196&gt;=1, $B$8 + (($B$9-$B$8)/4)*1, IF($H196&gt;=0.9, $B$8 + (($B$9-$B$8)/4)*2, IF($H196&gt;=0.8, $B$8 + (($B$9-$B$8)/4)*3, $B$9))))))</f>
      </c>
      <c r="M196" s="188"/>
      <c r="N196" s="189">
        <f>IF(M196=1, I196, IF(M196=2, J196, IF(M196=3, K196, IF(M196=4, L196, 0))))</f>
      </c>
      <c r="O196" s="184">
        <f>IF($B$7="Porcentajes", E196 * N196, IF($R$1=0, 0, ((E196 * N196) / $R$1) * $C$7))</f>
      </c>
      <c r="P196" s="202"/>
      <c r="Q196" s="203"/>
      <c r="R196" s="184">
        <f>IF($P196="Manual",$E196*(1+$Q196),$E196+$O196)</f>
      </c>
    </row>
    <row r="197" spans="1:18" s="190" customFormat="1" ht="19" customHeight="1">
      <c r="A197" s="191"/>
      <c r="B197" s="195"/>
      <c r="C197" s="193"/>
      <c r="D197" s="193"/>
      <c r="E197" s="197"/>
      <c r="F197" s="185"/>
      <c r="G197" s="185" t="str">
        <f>IFERROR(IF($F197="","",VLOOKUP($F197,'Data Mercado'!$A$7:$I$300,IF($B$6="P90",2,IF($B$6="P75",3,IF($B$6="P50",4,IF($B$6="P25",5,IF($B$6="P10",6))))),0)),"ND")</f>
      </c>
      <c r="H197" s="186" t="str">
        <f>IFERROR(IF(AND($E197&lt;&gt;"",$G197&lt;&gt;""),$E197/$G197,""),"")</f>
      </c>
      <c r="I197" s="187" t="str">
        <f>IF(H197="","",0%)</f>
      </c>
      <c r="J197" s="187" t="str">
        <f>IF(H197="","",IF($H197&gt;1.2, 0, IF($H197&gt;=1.1, $B$8*(1/3), IF($H197&gt;=1, ($B$8 + (($B$9-$B$8)/4)*1)*(1/3), IF($H197&gt;=0.9, ($B$8 + (($B$9-$B$8)/4)*2)*(1/3), IF($H197&gt;=0.8, ($B$8 + (($B$9-$B$8)/4)*3)*(1/3), $B$9*(1/3)))))))</f>
      </c>
      <c r="K197" s="187" t="str">
        <f>IF(H197="","",IF($H197&gt;1.2, 0, IF($H197&gt;=1.1, $B$8*(2/3), IF($H197&gt;=1, ($B$8 + (($B$9-$B$8)/4)*1)*(2/3), IF($H197&gt;=0.9, ($B$8 + (($B$9-$B$8)/4)*2)*(2/3), IF($H197&gt;=0.8, ($B$8 + (($B$9-$B$8)/4)*3)*(2/3), $B$9*(2/3)))))))</f>
      </c>
      <c r="L197" s="187" t="str">
        <f>IF(H197="","",IF($H197&gt;1.2, 0, IF($H197&gt;=1.1, $B$8, IF($H197&gt;=1, $B$8 + (($B$9-$B$8)/4)*1, IF($H197&gt;=0.9, $B$8 + (($B$9-$B$8)/4)*2, IF($H197&gt;=0.8, $B$8 + (($B$9-$B$8)/4)*3, $B$9))))))</f>
      </c>
      <c r="M197" s="188"/>
      <c r="N197" s="189">
        <f>IF(M197=1, I197, IF(M197=2, J197, IF(M197=3, K197, IF(M197=4, L197, 0))))</f>
      </c>
      <c r="O197" s="184">
        <f>IF($B$7="Porcentajes", E197 * N197, IF($R$1=0, 0, ((E197 * N197) / $R$1) * $C$7))</f>
      </c>
      <c r="P197" s="202"/>
      <c r="Q197" s="203"/>
      <c r="R197" s="184">
        <f>IF($P197="Manual",$E197*(1+$Q197),$E197+$O197)</f>
      </c>
    </row>
    <row r="198" spans="1:18" s="190" customFormat="1" ht="19" customHeight="1">
      <c r="A198" s="191"/>
      <c r="B198" s="195"/>
      <c r="C198" s="193"/>
      <c r="D198" s="193"/>
      <c r="E198" s="197"/>
      <c r="F198" s="185"/>
      <c r="G198" s="185" t="str">
        <f>IFERROR(IF($F198="","",VLOOKUP($F198,'Data Mercado'!$A$7:$I$300,IF($B$6="P90",2,IF($B$6="P75",3,IF($B$6="P50",4,IF($B$6="P25",5,IF($B$6="P10",6))))),0)),"ND")</f>
      </c>
      <c r="H198" s="186" t="str">
        <f>IFERROR(IF(AND($E198&lt;&gt;"",$G198&lt;&gt;""),$E198/$G198,""),"")</f>
      </c>
      <c r="I198" s="187" t="str">
        <f>IF(H198="","",0%)</f>
      </c>
      <c r="J198" s="187" t="str">
        <f>IF(H198="","",IF($H198&gt;1.2, 0, IF($H198&gt;=1.1, $B$8*(1/3), IF($H198&gt;=1, ($B$8 + (($B$9-$B$8)/4)*1)*(1/3), IF($H198&gt;=0.9, ($B$8 + (($B$9-$B$8)/4)*2)*(1/3), IF($H198&gt;=0.8, ($B$8 + (($B$9-$B$8)/4)*3)*(1/3), $B$9*(1/3)))))))</f>
      </c>
      <c r="K198" s="187" t="str">
        <f>IF(H198="","",IF($H198&gt;1.2, 0, IF($H198&gt;=1.1, $B$8*(2/3), IF($H198&gt;=1, ($B$8 + (($B$9-$B$8)/4)*1)*(2/3), IF($H198&gt;=0.9, ($B$8 + (($B$9-$B$8)/4)*2)*(2/3), IF($H198&gt;=0.8, ($B$8 + (($B$9-$B$8)/4)*3)*(2/3), $B$9*(2/3)))))))</f>
      </c>
      <c r="L198" s="187" t="str">
        <f>IF(H198="","",IF($H198&gt;1.2, 0, IF($H198&gt;=1.1, $B$8, IF($H198&gt;=1, $B$8 + (($B$9-$B$8)/4)*1, IF($H198&gt;=0.9, $B$8 + (($B$9-$B$8)/4)*2, IF($H198&gt;=0.8, $B$8 + (($B$9-$B$8)/4)*3, $B$9))))))</f>
      </c>
      <c r="M198" s="188"/>
      <c r="N198" s="189">
        <f>IF(M198=1, I198, IF(M198=2, J198, IF(M198=3, K198, IF(M198=4, L198, 0))))</f>
      </c>
      <c r="O198" s="184">
        <f>IF($B$7="Porcentajes", E198 * N198, IF($R$1=0, 0, ((E198 * N198) / $R$1) * $C$7))</f>
      </c>
      <c r="P198" s="202"/>
      <c r="Q198" s="203"/>
      <c r="R198" s="184">
        <f>IF($P198="Manual",$E198*(1+$Q198),$E198+$O198)</f>
      </c>
    </row>
    <row r="199" spans="1:18" s="190" customFormat="1" ht="19" customHeight="1">
      <c r="A199" s="191"/>
      <c r="B199" s="195"/>
      <c r="C199" s="193"/>
      <c r="D199" s="193"/>
      <c r="E199" s="197"/>
      <c r="F199" s="185"/>
      <c r="G199" s="185" t="str">
        <f>IFERROR(IF($F199="","",VLOOKUP($F199,'Data Mercado'!$A$7:$I$300,IF($B$6="P90",2,IF($B$6="P75",3,IF($B$6="P50",4,IF($B$6="P25",5,IF($B$6="P10",6))))),0)),"ND")</f>
      </c>
      <c r="H199" s="186" t="str">
        <f>IFERROR(IF(AND($E199&lt;&gt;"",$G199&lt;&gt;""),$E199/$G199,""),"")</f>
      </c>
      <c r="I199" s="187" t="str">
        <f>IF(H199="","",0%)</f>
      </c>
      <c r="J199" s="187" t="str">
        <f>IF(H199="","",IF($H199&gt;1.2, 0, IF($H199&gt;=1.1, $B$8*(1/3), IF($H199&gt;=1, ($B$8 + (($B$9-$B$8)/4)*1)*(1/3), IF($H199&gt;=0.9, ($B$8 + (($B$9-$B$8)/4)*2)*(1/3), IF($H199&gt;=0.8, ($B$8 + (($B$9-$B$8)/4)*3)*(1/3), $B$9*(1/3)))))))</f>
      </c>
      <c r="K199" s="187" t="str">
        <f>IF(H199="","",IF($H199&gt;1.2, 0, IF($H199&gt;=1.1, $B$8*(2/3), IF($H199&gt;=1, ($B$8 + (($B$9-$B$8)/4)*1)*(2/3), IF($H199&gt;=0.9, ($B$8 + (($B$9-$B$8)/4)*2)*(2/3), IF($H199&gt;=0.8, ($B$8 + (($B$9-$B$8)/4)*3)*(2/3), $B$9*(2/3)))))))</f>
      </c>
      <c r="L199" s="187" t="str">
        <f>IF(H199="","",IF($H199&gt;1.2, 0, IF($H199&gt;=1.1, $B$8, IF($H199&gt;=1, $B$8 + (($B$9-$B$8)/4)*1, IF($H199&gt;=0.9, $B$8 + (($B$9-$B$8)/4)*2, IF($H199&gt;=0.8, $B$8 + (($B$9-$B$8)/4)*3, $B$9))))))</f>
      </c>
      <c r="M199" s="188"/>
      <c r="N199" s="189">
        <f>IF(M199=1, I199, IF(M199=2, J199, IF(M199=3, K199, IF(M199=4, L199, 0))))</f>
      </c>
      <c r="O199" s="184">
        <f>IF($B$7="Porcentajes", E199 * N199, IF($R$1=0, 0, ((E199 * N199) / $R$1) * $C$7))</f>
      </c>
      <c r="P199" s="202"/>
      <c r="Q199" s="203"/>
      <c r="R199" s="184">
        <f>IF($P199="Manual",$E199*(1+$Q199),$E199+$O199)</f>
      </c>
    </row>
    <row r="200" spans="1:18" s="190" customFormat="1" ht="19" customHeight="1">
      <c r="A200" s="191"/>
      <c r="B200" s="195"/>
      <c r="C200" s="193"/>
      <c r="D200" s="193"/>
      <c r="E200" s="197"/>
      <c r="F200" s="185"/>
      <c r="G200" s="185" t="str">
        <f>IFERROR(IF($F200="","",VLOOKUP($F200,'Data Mercado'!$A$7:$I$300,IF($B$6="P90",2,IF($B$6="P75",3,IF($B$6="P50",4,IF($B$6="P25",5,IF($B$6="P10",6))))),0)),"ND")</f>
      </c>
      <c r="H200" s="186" t="str">
        <f>IFERROR(IF(AND($E200&lt;&gt;"",$G200&lt;&gt;""),$E200/$G200,""),"")</f>
      </c>
      <c r="I200" s="187" t="str">
        <f>IF(H200="","",0%)</f>
      </c>
      <c r="J200" s="187" t="str">
        <f>IF(H200="","",IF($H200&gt;1.2, 0, IF($H200&gt;=1.1, $B$8*(1/3), IF($H200&gt;=1, ($B$8 + (($B$9-$B$8)/4)*1)*(1/3), IF($H200&gt;=0.9, ($B$8 + (($B$9-$B$8)/4)*2)*(1/3), IF($H200&gt;=0.8, ($B$8 + (($B$9-$B$8)/4)*3)*(1/3), $B$9*(1/3)))))))</f>
      </c>
      <c r="K200" s="187" t="str">
        <f>IF(H200="","",IF($H200&gt;1.2, 0, IF($H200&gt;=1.1, $B$8*(2/3), IF($H200&gt;=1, ($B$8 + (($B$9-$B$8)/4)*1)*(2/3), IF($H200&gt;=0.9, ($B$8 + (($B$9-$B$8)/4)*2)*(2/3), IF($H200&gt;=0.8, ($B$8 + (($B$9-$B$8)/4)*3)*(2/3), $B$9*(2/3)))))))</f>
      </c>
      <c r="L200" s="187" t="str">
        <f>IF(H200="","",IF($H200&gt;1.2, 0, IF($H200&gt;=1.1, $B$8, IF($H200&gt;=1, $B$8 + (($B$9-$B$8)/4)*1, IF($H200&gt;=0.9, $B$8 + (($B$9-$B$8)/4)*2, IF($H200&gt;=0.8, $B$8 + (($B$9-$B$8)/4)*3, $B$9))))))</f>
      </c>
      <c r="M200" s="188"/>
      <c r="N200" s="189">
        <f>IF(M200=1, I200, IF(M200=2, J200, IF(M200=3, K200, IF(M200=4, L200, 0))))</f>
      </c>
      <c r="O200" s="184">
        <f>IF($B$7="Porcentajes", E200 * N200, IF($R$1=0, 0, ((E200 * N200) / $R$1) * $C$7))</f>
      </c>
      <c r="P200" s="202"/>
      <c r="Q200" s="203"/>
      <c r="R200" s="184">
        <f>IF($P200="Manual",$E200*(1+$Q200),$E200+$O200)</f>
      </c>
    </row>
    <row r="201" spans="1:18" s="190" customFormat="1" ht="19" customHeight="1">
      <c r="A201" s="191"/>
      <c r="B201" s="195"/>
      <c r="C201" s="193"/>
      <c r="D201" s="193"/>
      <c r="E201" s="197"/>
      <c r="F201" s="185"/>
      <c r="G201" s="185" t="str">
        <f>IFERROR(IF($F201="","",VLOOKUP($F201,'Data Mercado'!$A$7:$I$300,IF($B$6="P90",2,IF($B$6="P75",3,IF($B$6="P50",4,IF($B$6="P25",5,IF($B$6="P10",6))))),0)),"ND")</f>
      </c>
      <c r="H201" s="186" t="str">
        <f>IFERROR(IF(AND($E201&lt;&gt;"",$G201&lt;&gt;""),$E201/$G201,""),"")</f>
      </c>
      <c r="I201" s="187" t="str">
        <f>IF(H201="","",0%)</f>
      </c>
      <c r="J201" s="187" t="str">
        <f>IF(H201="","",IF($H201&gt;1.2, 0, IF($H201&gt;=1.1, $B$8*(1/3), IF($H201&gt;=1, ($B$8 + (($B$9-$B$8)/4)*1)*(1/3), IF($H201&gt;=0.9, ($B$8 + (($B$9-$B$8)/4)*2)*(1/3), IF($H201&gt;=0.8, ($B$8 + (($B$9-$B$8)/4)*3)*(1/3), $B$9*(1/3)))))))</f>
      </c>
      <c r="K201" s="187" t="str">
        <f>IF(H201="","",IF($H201&gt;1.2, 0, IF($H201&gt;=1.1, $B$8*(2/3), IF($H201&gt;=1, ($B$8 + (($B$9-$B$8)/4)*1)*(2/3), IF($H201&gt;=0.9, ($B$8 + (($B$9-$B$8)/4)*2)*(2/3), IF($H201&gt;=0.8, ($B$8 + (($B$9-$B$8)/4)*3)*(2/3), $B$9*(2/3)))))))</f>
      </c>
      <c r="L201" s="187" t="str">
        <f>IF(H201="","",IF($H201&gt;1.2, 0, IF($H201&gt;=1.1, $B$8, IF($H201&gt;=1, $B$8 + (($B$9-$B$8)/4)*1, IF($H201&gt;=0.9, $B$8 + (($B$9-$B$8)/4)*2, IF($H201&gt;=0.8, $B$8 + (($B$9-$B$8)/4)*3, $B$9))))))</f>
      </c>
      <c r="M201" s="188"/>
      <c r="N201" s="189">
        <f>IF(M201=1, I201, IF(M201=2, J201, IF(M201=3, K201, IF(M201=4, L201, 0))))</f>
      </c>
      <c r="O201" s="184">
        <f>IF($B$7="Porcentajes", E201 * N201, IF($R$1=0, 0, ((E201 * N201) / $R$1) * $C$7))</f>
      </c>
      <c r="P201" s="202"/>
      <c r="Q201" s="203"/>
      <c r="R201" s="184">
        <f>IF($P201="Manual",$E201*(1+$Q201),$E201+$O201)</f>
      </c>
    </row>
    <row r="202" spans="1:18" s="190" customFormat="1" ht="19" customHeight="1">
      <c r="A202" s="191"/>
      <c r="B202" s="195"/>
      <c r="C202" s="193"/>
      <c r="D202" s="193"/>
      <c r="E202" s="197"/>
      <c r="F202" s="185"/>
      <c r="G202" s="185" t="str">
        <f>IFERROR(IF($F202="","",VLOOKUP($F202,'Data Mercado'!$A$7:$I$300,IF($B$6="P90",2,IF($B$6="P75",3,IF($B$6="P50",4,IF($B$6="P25",5,IF($B$6="P10",6))))),0)),"ND")</f>
      </c>
      <c r="H202" s="186" t="str">
        <f>IFERROR(IF(AND($E202&lt;&gt;"",$G202&lt;&gt;""),$E202/$G202,""),"")</f>
      </c>
      <c r="I202" s="187" t="str">
        <f>IF(H202="","",0%)</f>
      </c>
      <c r="J202" s="187" t="str">
        <f>IF(H202="","",IF($H202&gt;1.2, 0, IF($H202&gt;=1.1, $B$8*(1/3), IF($H202&gt;=1, ($B$8 + (($B$9-$B$8)/4)*1)*(1/3), IF($H202&gt;=0.9, ($B$8 + (($B$9-$B$8)/4)*2)*(1/3), IF($H202&gt;=0.8, ($B$8 + (($B$9-$B$8)/4)*3)*(1/3), $B$9*(1/3)))))))</f>
      </c>
      <c r="K202" s="187" t="str">
        <f>IF(H202="","",IF($H202&gt;1.2, 0, IF($H202&gt;=1.1, $B$8*(2/3), IF($H202&gt;=1, ($B$8 + (($B$9-$B$8)/4)*1)*(2/3), IF($H202&gt;=0.9, ($B$8 + (($B$9-$B$8)/4)*2)*(2/3), IF($H202&gt;=0.8, ($B$8 + (($B$9-$B$8)/4)*3)*(2/3), $B$9*(2/3)))))))</f>
      </c>
      <c r="L202" s="187" t="str">
        <f>IF(H202="","",IF($H202&gt;1.2, 0, IF($H202&gt;=1.1, $B$8, IF($H202&gt;=1, $B$8 + (($B$9-$B$8)/4)*1, IF($H202&gt;=0.9, $B$8 + (($B$9-$B$8)/4)*2, IF($H202&gt;=0.8, $B$8 + (($B$9-$B$8)/4)*3, $B$9))))))</f>
      </c>
      <c r="M202" s="188"/>
      <c r="N202" s="189">
        <f>IF(M202=1, I202, IF(M202=2, J202, IF(M202=3, K202, IF(M202=4, L202, 0))))</f>
      </c>
      <c r="O202" s="184">
        <f>IF($B$7="Porcentajes", E202 * N202, IF($R$1=0, 0, ((E202 * N202) / $R$1) * $C$7))</f>
      </c>
      <c r="P202" s="202"/>
      <c r="Q202" s="203"/>
      <c r="R202" s="184">
        <f>IF($P202="Manual",$E202*(1+$Q202),$E202+$O202)</f>
      </c>
    </row>
    <row r="203" spans="1:18" s="190" customFormat="1" ht="19" customHeight="1">
      <c r="A203" s="191"/>
      <c r="B203" s="195"/>
      <c r="C203" s="193"/>
      <c r="D203" s="193"/>
      <c r="E203" s="197"/>
      <c r="F203" s="185"/>
      <c r="G203" s="185" t="str">
        <f>IFERROR(IF($F203="","",VLOOKUP($F203,'Data Mercado'!$A$7:$I$300,IF($B$6="P90",2,IF($B$6="P75",3,IF($B$6="P50",4,IF($B$6="P25",5,IF($B$6="P10",6))))),0)),"ND")</f>
      </c>
      <c r="H203" s="186" t="str">
        <f>IFERROR(IF(AND($E203&lt;&gt;"",$G203&lt;&gt;""),$E203/$G203,""),"")</f>
      </c>
      <c r="I203" s="187" t="str">
        <f>IF(H203="","",0%)</f>
      </c>
      <c r="J203" s="187" t="str">
        <f>IF(H203="","",IF($H203&gt;1.2, 0, IF($H203&gt;=1.1, $B$8*(1/3), IF($H203&gt;=1, ($B$8 + (($B$9-$B$8)/4)*1)*(1/3), IF($H203&gt;=0.9, ($B$8 + (($B$9-$B$8)/4)*2)*(1/3), IF($H203&gt;=0.8, ($B$8 + (($B$9-$B$8)/4)*3)*(1/3), $B$9*(1/3)))))))</f>
      </c>
      <c r="K203" s="187" t="str">
        <f>IF(H203="","",IF($H203&gt;1.2, 0, IF($H203&gt;=1.1, $B$8*(2/3), IF($H203&gt;=1, ($B$8 + (($B$9-$B$8)/4)*1)*(2/3), IF($H203&gt;=0.9, ($B$8 + (($B$9-$B$8)/4)*2)*(2/3), IF($H203&gt;=0.8, ($B$8 + (($B$9-$B$8)/4)*3)*(2/3), $B$9*(2/3)))))))</f>
      </c>
      <c r="L203" s="187" t="str">
        <f>IF(H203="","",IF($H203&gt;1.2, 0, IF($H203&gt;=1.1, $B$8, IF($H203&gt;=1, $B$8 + (($B$9-$B$8)/4)*1, IF($H203&gt;=0.9, $B$8 + (($B$9-$B$8)/4)*2, IF($H203&gt;=0.8, $B$8 + (($B$9-$B$8)/4)*3, $B$9))))))</f>
      </c>
      <c r="M203" s="188"/>
      <c r="N203" s="189">
        <f>IF(M203=1, I203, IF(M203=2, J203, IF(M203=3, K203, IF(M203=4, L203, 0))))</f>
      </c>
      <c r="O203" s="184">
        <f>IF($B$7="Porcentajes", E203 * N203, IF($R$1=0, 0, ((E203 * N203) / $R$1) * $C$7))</f>
      </c>
      <c r="P203" s="202"/>
      <c r="Q203" s="203"/>
      <c r="R203" s="184">
        <f>IF($P203="Manual",$E203*(1+$Q203),$E203+$O203)</f>
      </c>
    </row>
    <row r="204" spans="1:18" s="190" customFormat="1" ht="19" customHeight="1">
      <c r="A204" s="191"/>
      <c r="B204" s="195"/>
      <c r="C204" s="193"/>
      <c r="D204" s="193"/>
      <c r="E204" s="197"/>
      <c r="F204" s="185"/>
      <c r="G204" s="185" t="str">
        <f>IFERROR(IF($F204="","",VLOOKUP($F204,'Data Mercado'!$A$7:$I$300,IF($B$6="P90",2,IF($B$6="P75",3,IF($B$6="P50",4,IF($B$6="P25",5,IF($B$6="P10",6))))),0)),"ND")</f>
      </c>
      <c r="H204" s="186" t="str">
        <f>IFERROR(IF(AND($E204&lt;&gt;"",$G204&lt;&gt;""),$E204/$G204,""),"")</f>
      </c>
      <c r="I204" s="187" t="str">
        <f>IF(H204="","",0%)</f>
      </c>
      <c r="J204" s="187" t="str">
        <f>IF(H204="","",IF($H204&gt;1.2, 0, IF($H204&gt;=1.1, $B$8*(1/3), IF($H204&gt;=1, ($B$8 + (($B$9-$B$8)/4)*1)*(1/3), IF($H204&gt;=0.9, ($B$8 + (($B$9-$B$8)/4)*2)*(1/3), IF($H204&gt;=0.8, ($B$8 + (($B$9-$B$8)/4)*3)*(1/3), $B$9*(1/3)))))))</f>
      </c>
      <c r="K204" s="187" t="str">
        <f>IF(H204="","",IF($H204&gt;1.2, 0, IF($H204&gt;=1.1, $B$8*(2/3), IF($H204&gt;=1, ($B$8 + (($B$9-$B$8)/4)*1)*(2/3), IF($H204&gt;=0.9, ($B$8 + (($B$9-$B$8)/4)*2)*(2/3), IF($H204&gt;=0.8, ($B$8 + (($B$9-$B$8)/4)*3)*(2/3), $B$9*(2/3)))))))</f>
      </c>
      <c r="L204" s="187" t="str">
        <f>IF(H204="","",IF($H204&gt;1.2, 0, IF($H204&gt;=1.1, $B$8, IF($H204&gt;=1, $B$8 + (($B$9-$B$8)/4)*1, IF($H204&gt;=0.9, $B$8 + (($B$9-$B$8)/4)*2, IF($H204&gt;=0.8, $B$8 + (($B$9-$B$8)/4)*3, $B$9))))))</f>
      </c>
      <c r="M204" s="188"/>
      <c r="N204" s="189">
        <f>IF(M204=1, I204, IF(M204=2, J204, IF(M204=3, K204, IF(M204=4, L204, 0))))</f>
      </c>
      <c r="O204" s="184">
        <f>IF($B$7="Porcentajes", E204 * N204, IF($R$1=0, 0, ((E204 * N204) / $R$1) * $C$7))</f>
      </c>
      <c r="P204" s="202"/>
      <c r="Q204" s="203"/>
      <c r="R204" s="184">
        <f>IF($P204="Manual",$E204*(1+$Q204),$E204+$O204)</f>
      </c>
    </row>
    <row r="205" spans="1:18" s="190" customFormat="1" ht="19" customHeight="1">
      <c r="A205" s="191"/>
      <c r="B205" s="195"/>
      <c r="C205" s="193"/>
      <c r="D205" s="193"/>
      <c r="E205" s="197"/>
      <c r="F205" s="185"/>
      <c r="G205" s="185" t="str">
        <f>IFERROR(IF($F205="","",VLOOKUP($F205,'Data Mercado'!$A$7:$I$300,IF($B$6="P90",2,IF($B$6="P75",3,IF($B$6="P50",4,IF($B$6="P25",5,IF($B$6="P10",6))))),0)),"ND")</f>
      </c>
      <c r="H205" s="186" t="str">
        <f>IFERROR(IF(AND($E205&lt;&gt;"",$G205&lt;&gt;""),$E205/$G205,""),"")</f>
      </c>
      <c r="I205" s="187" t="str">
        <f>IF(H205="","",0%)</f>
      </c>
      <c r="J205" s="187" t="str">
        <f>IF(H205="","",IF($H205&gt;1.2, 0, IF($H205&gt;=1.1, $B$8*(1/3), IF($H205&gt;=1, ($B$8 + (($B$9-$B$8)/4)*1)*(1/3), IF($H205&gt;=0.9, ($B$8 + (($B$9-$B$8)/4)*2)*(1/3), IF($H205&gt;=0.8, ($B$8 + (($B$9-$B$8)/4)*3)*(1/3), $B$9*(1/3)))))))</f>
      </c>
      <c r="K205" s="187" t="str">
        <f>IF(H205="","",IF($H205&gt;1.2, 0, IF($H205&gt;=1.1, $B$8*(2/3), IF($H205&gt;=1, ($B$8 + (($B$9-$B$8)/4)*1)*(2/3), IF($H205&gt;=0.9, ($B$8 + (($B$9-$B$8)/4)*2)*(2/3), IF($H205&gt;=0.8, ($B$8 + (($B$9-$B$8)/4)*3)*(2/3), $B$9*(2/3)))))))</f>
      </c>
      <c r="L205" s="187" t="str">
        <f>IF(H205="","",IF($H205&gt;1.2, 0, IF($H205&gt;=1.1, $B$8, IF($H205&gt;=1, $B$8 + (($B$9-$B$8)/4)*1, IF($H205&gt;=0.9, $B$8 + (($B$9-$B$8)/4)*2, IF($H205&gt;=0.8, $B$8 + (($B$9-$B$8)/4)*3, $B$9))))))</f>
      </c>
      <c r="M205" s="188"/>
      <c r="N205" s="189">
        <f>IF(M205=1, I205, IF(M205=2, J205, IF(M205=3, K205, IF(M205=4, L205, 0))))</f>
      </c>
      <c r="O205" s="184">
        <f>IF($B$7="Porcentajes", E205 * N205, IF($R$1=0, 0, ((E205 * N205) / $R$1) * $C$7))</f>
      </c>
      <c r="P205" s="202"/>
      <c r="Q205" s="203"/>
      <c r="R205" s="184">
        <f>IF($P205="Manual",$E205*(1+$Q205),$E205+$O205)</f>
      </c>
    </row>
    <row r="206" spans="1:18" s="190" customFormat="1" ht="19" customHeight="1">
      <c r="A206" s="191"/>
      <c r="B206" s="195"/>
      <c r="C206" s="193"/>
      <c r="D206" s="193"/>
      <c r="E206" s="197"/>
      <c r="F206" s="185"/>
      <c r="G206" s="185" t="str">
        <f>IFERROR(IF($F206="","",VLOOKUP($F206,'Data Mercado'!$A$7:$I$300,IF($B$6="P90",2,IF($B$6="P75",3,IF($B$6="P50",4,IF($B$6="P25",5,IF($B$6="P10",6))))),0)),"ND")</f>
      </c>
      <c r="H206" s="186" t="str">
        <f>IFERROR(IF(AND($E206&lt;&gt;"",$G206&lt;&gt;""),$E206/$G206,""),"")</f>
      </c>
      <c r="I206" s="187" t="str">
        <f>IF(H206="","",0%)</f>
      </c>
      <c r="J206" s="187" t="str">
        <f>IF(H206="","",IF($H206&gt;1.2, 0, IF($H206&gt;=1.1, $B$8*(1/3), IF($H206&gt;=1, ($B$8 + (($B$9-$B$8)/4)*1)*(1/3), IF($H206&gt;=0.9, ($B$8 + (($B$9-$B$8)/4)*2)*(1/3), IF($H206&gt;=0.8, ($B$8 + (($B$9-$B$8)/4)*3)*(1/3), $B$9*(1/3)))))))</f>
      </c>
      <c r="K206" s="187" t="str">
        <f>IF(H206="","",IF($H206&gt;1.2, 0, IF($H206&gt;=1.1, $B$8*(2/3), IF($H206&gt;=1, ($B$8 + (($B$9-$B$8)/4)*1)*(2/3), IF($H206&gt;=0.9, ($B$8 + (($B$9-$B$8)/4)*2)*(2/3), IF($H206&gt;=0.8, ($B$8 + (($B$9-$B$8)/4)*3)*(2/3), $B$9*(2/3)))))))</f>
      </c>
      <c r="L206" s="187" t="str">
        <f>IF(H206="","",IF($H206&gt;1.2, 0, IF($H206&gt;=1.1, $B$8, IF($H206&gt;=1, $B$8 + (($B$9-$B$8)/4)*1, IF($H206&gt;=0.9, $B$8 + (($B$9-$B$8)/4)*2, IF($H206&gt;=0.8, $B$8 + (($B$9-$B$8)/4)*3, $B$9))))))</f>
      </c>
      <c r="M206" s="188"/>
      <c r="N206" s="189">
        <f>IF(M206=1, I206, IF(M206=2, J206, IF(M206=3, K206, IF(M206=4, L206, 0))))</f>
      </c>
      <c r="O206" s="184">
        <f>IF($B$7="Porcentajes", E206 * N206, IF($R$1=0, 0, ((E206 * N206) / $R$1) * $C$7))</f>
      </c>
      <c r="P206" s="202"/>
      <c r="Q206" s="203"/>
      <c r="R206" s="184">
        <f>IF($P206="Manual",$E206*(1+$Q206),$E206+$O206)</f>
      </c>
    </row>
    <row r="207" spans="1:18" s="190" customFormat="1" ht="19" customHeight="1">
      <c r="A207" s="191"/>
      <c r="B207" s="195"/>
      <c r="C207" s="193"/>
      <c r="D207" s="193"/>
      <c r="E207" s="197"/>
      <c r="F207" s="185"/>
      <c r="G207" s="185" t="str">
        <f>IFERROR(IF($F207="","",VLOOKUP($F207,'Data Mercado'!$A$7:$I$300,IF($B$6="P90",2,IF($B$6="P75",3,IF($B$6="P50",4,IF($B$6="P25",5,IF($B$6="P10",6))))),0)),"ND")</f>
      </c>
      <c r="H207" s="186" t="str">
        <f>IFERROR(IF(AND($E207&lt;&gt;"",$G207&lt;&gt;""),$E207/$G207,""),"")</f>
      </c>
      <c r="I207" s="187" t="str">
        <f>IF(H207="","",0%)</f>
      </c>
      <c r="J207" s="187" t="str">
        <f>IF(H207="","",IF($H207&gt;1.2, 0, IF($H207&gt;=1.1, $B$8*(1/3), IF($H207&gt;=1, ($B$8 + (($B$9-$B$8)/4)*1)*(1/3), IF($H207&gt;=0.9, ($B$8 + (($B$9-$B$8)/4)*2)*(1/3), IF($H207&gt;=0.8, ($B$8 + (($B$9-$B$8)/4)*3)*(1/3), $B$9*(1/3)))))))</f>
      </c>
      <c r="K207" s="187" t="str">
        <f>IF(H207="","",IF($H207&gt;1.2, 0, IF($H207&gt;=1.1, $B$8*(2/3), IF($H207&gt;=1, ($B$8 + (($B$9-$B$8)/4)*1)*(2/3), IF($H207&gt;=0.9, ($B$8 + (($B$9-$B$8)/4)*2)*(2/3), IF($H207&gt;=0.8, ($B$8 + (($B$9-$B$8)/4)*3)*(2/3), $B$9*(2/3)))))))</f>
      </c>
      <c r="L207" s="187" t="str">
        <f>IF(H207="","",IF($H207&gt;1.2, 0, IF($H207&gt;=1.1, $B$8, IF($H207&gt;=1, $B$8 + (($B$9-$B$8)/4)*1, IF($H207&gt;=0.9, $B$8 + (($B$9-$B$8)/4)*2, IF($H207&gt;=0.8, $B$8 + (($B$9-$B$8)/4)*3, $B$9))))))</f>
      </c>
      <c r="M207" s="188"/>
      <c r="N207" s="189">
        <f>IF(M207=1, I207, IF(M207=2, J207, IF(M207=3, K207, IF(M207=4, L207, 0))))</f>
      </c>
      <c r="O207" s="184">
        <f>IF($B$7="Porcentajes", E207 * N207, IF($R$1=0, 0, ((E207 * N207) / $R$1) * $C$7))</f>
      </c>
      <c r="P207" s="202"/>
      <c r="Q207" s="203"/>
      <c r="R207" s="184">
        <f>IF($P207="Manual",$E207*(1+$Q207),$E207+$O207)</f>
      </c>
    </row>
    <row r="208" spans="1:18" s="190" customFormat="1" ht="19" customHeight="1">
      <c r="A208" s="191"/>
      <c r="B208" s="195"/>
      <c r="C208" s="193"/>
      <c r="D208" s="193"/>
      <c r="E208" s="197"/>
      <c r="F208" s="185"/>
      <c r="G208" s="185" t="str">
        <f>IFERROR(IF($F208="","",VLOOKUP($F208,'Data Mercado'!$A$7:$I$300,IF($B$6="P90",2,IF($B$6="P75",3,IF($B$6="P50",4,IF($B$6="P25",5,IF($B$6="P10",6))))),0)),"ND")</f>
      </c>
      <c r="H208" s="186" t="str">
        <f>IFERROR(IF(AND($E208&lt;&gt;"",$G208&lt;&gt;""),$E208/$G208,""),"")</f>
      </c>
      <c r="I208" s="187" t="str">
        <f t="shared" ref="I208:I271" si="25">IF(H208="","",0%)</f>
        <v/>
      </c>
      <c r="J208" s="187" t="str">
        <f t="shared" ref="J208:J271" si="26">IF(H208="","",IF($H208&gt;1.2, 0, IF($H208&gt;=1.1, $B$8*(1/3), IF($H208&gt;=1, ($B$8 + (($B$9-$B$8)/4)*1)*(1/3), IF($H208&gt;=0.9, ($B$8 + (($B$9-$B$8)/4)*2)*(1/3), IF($H208&gt;=0.8, ($B$8 + (($B$9-$B$8)/4)*3)*(1/3), $B$9*(1/3)))))))</f>
        <v/>
      </c>
      <c r="K208" s="187" t="str">
        <f t="shared" ref="K208:K271" si="27">IF(H208="","",IF($H208&gt;1.2, 0, IF($H208&gt;=1.1, $B$8*(2/3), IF($H208&gt;=1, ($B$8 + (($B$9-$B$8)/4)*1)*(2/3), IF($H208&gt;=0.9, ($B$8 + (($B$9-$B$8)/4)*2)*(2/3), IF($H208&gt;=0.8, ($B$8 + (($B$9-$B$8)/4)*3)*(2/3), $B$9*(2/3)))))))</f>
        <v/>
      </c>
      <c r="L208" s="187" t="str">
        <f t="shared" ref="L208:L271" si="28">IF(H208="","",IF($H208&gt;1.2, 0, IF($H208&gt;=1.1, $B$8, IF($H208&gt;=1, $B$8 + (($B$9-$B$8)/4)*1, IF($H208&gt;=0.9, $B$8 + (($B$9-$B$8)/4)*2, IF($H208&gt;=0.8, $B$8 + (($B$9-$B$8)/4)*3, $B$9))))))</f>
        <v/>
      </c>
      <c r="M208" s="188"/>
      <c r="N208" s="189">
        <f t="shared" ref="N208:N271" si="29">IF(M208=1, I208, IF(M208=2, J208, IF(M208=3, K208, IF(M208=4, L208, 0))))</f>
        <v>0</v>
      </c>
      <c r="O208" s="184">
        <f>IF($B$7="Porcentajes", E208 * N208, IF($R$1=0, 0, ((E208 * N208) / $R$1) * $C$7))</f>
      </c>
      <c r="P208" s="202"/>
      <c r="Q208" s="203"/>
      <c r="R208" s="184">
        <f>IF($P208="Manual",$E208*(1+$Q208),$E208+$O208)</f>
      </c>
    </row>
    <row r="209" spans="1:18" s="190" customFormat="1" ht="19" customHeight="1">
      <c r="A209" s="191"/>
      <c r="B209" s="195"/>
      <c r="C209" s="193"/>
      <c r="D209" s="193"/>
      <c r="E209" s="197"/>
      <c r="F209" s="185"/>
      <c r="G209" s="185" t="str">
        <f>IFERROR(IF($F209="","",VLOOKUP($F209,'Data Mercado'!$A$7:$I$300,IF($B$6="P90",2,IF($B$6="P75",3,IF($B$6="P50",4,IF($B$6="P25",5,IF($B$6="P10",6))))),0)),"ND")</f>
      </c>
      <c r="H209" s="186" t="str">
        <f>IFERROR(IF(AND($E209&lt;&gt;"",$G209&lt;&gt;""),$E209/$G209,""),"")</f>
      </c>
      <c r="I209" s="187" t="str">
        <f>IF(H209="","",0%)</f>
      </c>
      <c r="J209" s="187" t="str">
        <f>IF(H209="","",IF($H209&gt;1.2, 0, IF($H209&gt;=1.1, $B$8*(1/3), IF($H209&gt;=1, ($B$8 + (($B$9-$B$8)/4)*1)*(1/3), IF($H209&gt;=0.9, ($B$8 + (($B$9-$B$8)/4)*2)*(1/3), IF($H209&gt;=0.8, ($B$8 + (($B$9-$B$8)/4)*3)*(1/3), $B$9*(1/3)))))))</f>
      </c>
      <c r="K209" s="187" t="str">
        <f>IF(H209="","",IF($H209&gt;1.2, 0, IF($H209&gt;=1.1, $B$8*(2/3), IF($H209&gt;=1, ($B$8 + (($B$9-$B$8)/4)*1)*(2/3), IF($H209&gt;=0.9, ($B$8 + (($B$9-$B$8)/4)*2)*(2/3), IF($H209&gt;=0.8, ($B$8 + (($B$9-$B$8)/4)*3)*(2/3), $B$9*(2/3)))))))</f>
      </c>
      <c r="L209" s="187" t="str">
        <f>IF(H209="","",IF($H209&gt;1.2, 0, IF($H209&gt;=1.1, $B$8, IF($H209&gt;=1, $B$8 + (($B$9-$B$8)/4)*1, IF($H209&gt;=0.9, $B$8 + (($B$9-$B$8)/4)*2, IF($H209&gt;=0.8, $B$8 + (($B$9-$B$8)/4)*3, $B$9))))))</f>
      </c>
      <c r="M209" s="188"/>
      <c r="N209" s="189">
        <f>IF(M209=1, I209, IF(M209=2, J209, IF(M209=3, K209, IF(M209=4, L209, 0))))</f>
      </c>
      <c r="O209" s="184">
        <f>IF($B$7="Porcentajes", E209 * N209, IF($R$1=0, 0, ((E209 * N209) / $R$1) * $C$7))</f>
      </c>
      <c r="P209" s="202"/>
      <c r="Q209" s="203"/>
      <c r="R209" s="184">
        <f>IF($P209="Manual",$E209*(1+$Q209),$E209+$O209)</f>
      </c>
    </row>
    <row r="210" spans="1:18" s="190" customFormat="1" ht="19" customHeight="1">
      <c r="A210" s="191"/>
      <c r="B210" s="195"/>
      <c r="C210" s="193"/>
      <c r="D210" s="193"/>
      <c r="E210" s="197"/>
      <c r="F210" s="185"/>
      <c r="G210" s="185" t="str">
        <f>IFERROR(IF($F210="","",VLOOKUP($F210,'Data Mercado'!$A$7:$I$300,IF($B$6="P90",2,IF($B$6="P75",3,IF($B$6="P50",4,IF($B$6="P25",5,IF($B$6="P10",6))))),0)),"ND")</f>
      </c>
      <c r="H210" s="186" t="str">
        <f>IFERROR(IF(AND($E210&lt;&gt;"",$G210&lt;&gt;""),$E210/$G210,""),"")</f>
      </c>
      <c r="I210" s="187" t="str">
        <f>IF(H210="","",0%)</f>
      </c>
      <c r="J210" s="187" t="str">
        <f>IF(H210="","",IF($H210&gt;1.2, 0, IF($H210&gt;=1.1, $B$8*(1/3), IF($H210&gt;=1, ($B$8 + (($B$9-$B$8)/4)*1)*(1/3), IF($H210&gt;=0.9, ($B$8 + (($B$9-$B$8)/4)*2)*(1/3), IF($H210&gt;=0.8, ($B$8 + (($B$9-$B$8)/4)*3)*(1/3), $B$9*(1/3)))))))</f>
      </c>
      <c r="K210" s="187" t="str">
        <f>IF(H210="","",IF($H210&gt;1.2, 0, IF($H210&gt;=1.1, $B$8*(2/3), IF($H210&gt;=1, ($B$8 + (($B$9-$B$8)/4)*1)*(2/3), IF($H210&gt;=0.9, ($B$8 + (($B$9-$B$8)/4)*2)*(2/3), IF($H210&gt;=0.8, ($B$8 + (($B$9-$B$8)/4)*3)*(2/3), $B$9*(2/3)))))))</f>
      </c>
      <c r="L210" s="187" t="str">
        <f>IF(H210="","",IF($H210&gt;1.2, 0, IF($H210&gt;=1.1, $B$8, IF($H210&gt;=1, $B$8 + (($B$9-$B$8)/4)*1, IF($H210&gt;=0.9, $B$8 + (($B$9-$B$8)/4)*2, IF($H210&gt;=0.8, $B$8 + (($B$9-$B$8)/4)*3, $B$9))))))</f>
      </c>
      <c r="M210" s="188"/>
      <c r="N210" s="189">
        <f>IF(M210=1, I210, IF(M210=2, J210, IF(M210=3, K210, IF(M210=4, L210, 0))))</f>
      </c>
      <c r="O210" s="184">
        <f>IF($B$7="Porcentajes", E210 * N210, IF($R$1=0, 0, ((E210 * N210) / $R$1) * $C$7))</f>
      </c>
      <c r="P210" s="202"/>
      <c r="Q210" s="203"/>
      <c r="R210" s="184">
        <f>IF($P210="Manual",$E210*(1+$Q210),$E210+$O210)</f>
      </c>
    </row>
    <row r="211" spans="1:18" s="190" customFormat="1" ht="19" customHeight="1">
      <c r="A211" s="191"/>
      <c r="B211" s="195"/>
      <c r="C211" s="193"/>
      <c r="D211" s="193"/>
      <c r="E211" s="197"/>
      <c r="F211" s="185"/>
      <c r="G211" s="185" t="str">
        <f>IFERROR(IF($F211="","",VLOOKUP($F211,'Data Mercado'!$A$7:$I$300,IF($B$6="P90",2,IF($B$6="P75",3,IF($B$6="P50",4,IF($B$6="P25",5,IF($B$6="P10",6))))),0)),"ND")</f>
      </c>
      <c r="H211" s="186" t="str">
        <f>IFERROR(IF(AND($E211&lt;&gt;"",$G211&lt;&gt;""),$E211/$G211,""),"")</f>
      </c>
      <c r="I211" s="187" t="str">
        <f>IF(H211="","",0%)</f>
      </c>
      <c r="J211" s="187" t="str">
        <f>IF(H211="","",IF($H211&gt;1.2, 0, IF($H211&gt;=1.1, $B$8*(1/3), IF($H211&gt;=1, ($B$8 + (($B$9-$B$8)/4)*1)*(1/3), IF($H211&gt;=0.9, ($B$8 + (($B$9-$B$8)/4)*2)*(1/3), IF($H211&gt;=0.8, ($B$8 + (($B$9-$B$8)/4)*3)*(1/3), $B$9*(1/3)))))))</f>
      </c>
      <c r="K211" s="187" t="str">
        <f>IF(H211="","",IF($H211&gt;1.2, 0, IF($H211&gt;=1.1, $B$8*(2/3), IF($H211&gt;=1, ($B$8 + (($B$9-$B$8)/4)*1)*(2/3), IF($H211&gt;=0.9, ($B$8 + (($B$9-$B$8)/4)*2)*(2/3), IF($H211&gt;=0.8, ($B$8 + (($B$9-$B$8)/4)*3)*(2/3), $B$9*(2/3)))))))</f>
      </c>
      <c r="L211" s="187" t="str">
        <f>IF(H211="","",IF($H211&gt;1.2, 0, IF($H211&gt;=1.1, $B$8, IF($H211&gt;=1, $B$8 + (($B$9-$B$8)/4)*1, IF($H211&gt;=0.9, $B$8 + (($B$9-$B$8)/4)*2, IF($H211&gt;=0.8, $B$8 + (($B$9-$B$8)/4)*3, $B$9))))))</f>
      </c>
      <c r="M211" s="188"/>
      <c r="N211" s="189">
        <f>IF(M211=1, I211, IF(M211=2, J211, IF(M211=3, K211, IF(M211=4, L211, 0))))</f>
      </c>
      <c r="O211" s="184">
        <f>IF($B$7="Porcentajes", E211 * N211, IF($R$1=0, 0, ((E211 * N211) / $R$1) * $C$7))</f>
      </c>
      <c r="P211" s="202"/>
      <c r="Q211" s="203"/>
      <c r="R211" s="184">
        <f>IF($P211="Manual",$E211*(1+$Q211),$E211+$O211)</f>
      </c>
    </row>
    <row r="212" spans="1:18" s="190" customFormat="1" ht="19" customHeight="1">
      <c r="A212" s="191"/>
      <c r="B212" s="195"/>
      <c r="C212" s="193"/>
      <c r="D212" s="193"/>
      <c r="E212" s="197"/>
      <c r="F212" s="185"/>
      <c r="G212" s="185" t="str">
        <f>IFERROR(IF($F212="","",VLOOKUP($F212,'Data Mercado'!$A$7:$I$300,IF($B$6="P90",2,IF($B$6="P75",3,IF($B$6="P50",4,IF($B$6="P25",5,IF($B$6="P10",6))))),0)),"ND")</f>
      </c>
      <c r="H212" s="186" t="str">
        <f>IFERROR(IF(AND($E212&lt;&gt;"",$G212&lt;&gt;""),$E212/$G212,""),"")</f>
      </c>
      <c r="I212" s="187" t="str">
        <f>IF(H212="","",0%)</f>
      </c>
      <c r="J212" s="187" t="str">
        <f>IF(H212="","",IF($H212&gt;1.2, 0, IF($H212&gt;=1.1, $B$8*(1/3), IF($H212&gt;=1, ($B$8 + (($B$9-$B$8)/4)*1)*(1/3), IF($H212&gt;=0.9, ($B$8 + (($B$9-$B$8)/4)*2)*(1/3), IF($H212&gt;=0.8, ($B$8 + (($B$9-$B$8)/4)*3)*(1/3), $B$9*(1/3)))))))</f>
      </c>
      <c r="K212" s="187" t="str">
        <f>IF(H212="","",IF($H212&gt;1.2, 0, IF($H212&gt;=1.1, $B$8*(2/3), IF($H212&gt;=1, ($B$8 + (($B$9-$B$8)/4)*1)*(2/3), IF($H212&gt;=0.9, ($B$8 + (($B$9-$B$8)/4)*2)*(2/3), IF($H212&gt;=0.8, ($B$8 + (($B$9-$B$8)/4)*3)*(2/3), $B$9*(2/3)))))))</f>
      </c>
      <c r="L212" s="187" t="str">
        <f>IF(H212="","",IF($H212&gt;1.2, 0, IF($H212&gt;=1.1, $B$8, IF($H212&gt;=1, $B$8 + (($B$9-$B$8)/4)*1, IF($H212&gt;=0.9, $B$8 + (($B$9-$B$8)/4)*2, IF($H212&gt;=0.8, $B$8 + (($B$9-$B$8)/4)*3, $B$9))))))</f>
      </c>
      <c r="M212" s="188"/>
      <c r="N212" s="189">
        <f>IF(M212=1, I212, IF(M212=2, J212, IF(M212=3, K212, IF(M212=4, L212, 0))))</f>
      </c>
      <c r="O212" s="184">
        <f>IF($B$7="Porcentajes", E212 * N212, IF($R$1=0, 0, ((E212 * N212) / $R$1) * $C$7))</f>
      </c>
      <c r="P212" s="202"/>
      <c r="Q212" s="203"/>
      <c r="R212" s="184">
        <f>IF($P212="Manual",$E212*(1+$Q212),$E212+$O212)</f>
      </c>
    </row>
    <row r="213" spans="1:18" s="190" customFormat="1" ht="19" customHeight="1">
      <c r="A213" s="191"/>
      <c r="B213" s="195"/>
      <c r="C213" s="193"/>
      <c r="D213" s="193"/>
      <c r="E213" s="197"/>
      <c r="F213" s="185"/>
      <c r="G213" s="185" t="str">
        <f>IFERROR(IF($F213="","",VLOOKUP($F213,'Data Mercado'!$A$7:$I$300,IF($B$6="P90",2,IF($B$6="P75",3,IF($B$6="P50",4,IF($B$6="P25",5,IF($B$6="P10",6))))),0)),"ND")</f>
      </c>
      <c r="H213" s="186" t="str">
        <f>IFERROR(IF(AND($E213&lt;&gt;"",$G213&lt;&gt;""),$E213/$G213,""),"")</f>
      </c>
      <c r="I213" s="187" t="str">
        <f>IF(H213="","",0%)</f>
      </c>
      <c r="J213" s="187" t="str">
        <f>IF(H213="","",IF($H213&gt;1.2, 0, IF($H213&gt;=1.1, $B$8*(1/3), IF($H213&gt;=1, ($B$8 + (($B$9-$B$8)/4)*1)*(1/3), IF($H213&gt;=0.9, ($B$8 + (($B$9-$B$8)/4)*2)*(1/3), IF($H213&gt;=0.8, ($B$8 + (($B$9-$B$8)/4)*3)*(1/3), $B$9*(1/3)))))))</f>
      </c>
      <c r="K213" s="187" t="str">
        <f>IF(H213="","",IF($H213&gt;1.2, 0, IF($H213&gt;=1.1, $B$8*(2/3), IF($H213&gt;=1, ($B$8 + (($B$9-$B$8)/4)*1)*(2/3), IF($H213&gt;=0.9, ($B$8 + (($B$9-$B$8)/4)*2)*(2/3), IF($H213&gt;=0.8, ($B$8 + (($B$9-$B$8)/4)*3)*(2/3), $B$9*(2/3)))))))</f>
      </c>
      <c r="L213" s="187" t="str">
        <f>IF(H213="","",IF($H213&gt;1.2, 0, IF($H213&gt;=1.1, $B$8, IF($H213&gt;=1, $B$8 + (($B$9-$B$8)/4)*1, IF($H213&gt;=0.9, $B$8 + (($B$9-$B$8)/4)*2, IF($H213&gt;=0.8, $B$8 + (($B$9-$B$8)/4)*3, $B$9))))))</f>
      </c>
      <c r="M213" s="188"/>
      <c r="N213" s="189">
        <f>IF(M213=1, I213, IF(M213=2, J213, IF(M213=3, K213, IF(M213=4, L213, 0))))</f>
      </c>
      <c r="O213" s="184">
        <f>IF($B$7="Porcentajes", E213 * N213, IF($R$1=0, 0, ((E213 * N213) / $R$1) * $C$7))</f>
      </c>
      <c r="P213" s="202"/>
      <c r="Q213" s="203"/>
      <c r="R213" s="184">
        <f>IF($P213="Manual",$E213*(1+$Q213),$E213+$O213)</f>
      </c>
    </row>
    <row r="214" spans="1:18" s="190" customFormat="1" ht="19" customHeight="1">
      <c r="A214" s="191"/>
      <c r="B214" s="195"/>
      <c r="C214" s="193"/>
      <c r="D214" s="193"/>
      <c r="E214" s="197"/>
      <c r="F214" s="185"/>
      <c r="G214" s="185" t="str">
        <f>IFERROR(IF($F214="","",VLOOKUP($F214,'Data Mercado'!$A$7:$I$300,IF($B$6="P90",2,IF($B$6="P75",3,IF($B$6="P50",4,IF($B$6="P25",5,IF($B$6="P10",6))))),0)),"ND")</f>
      </c>
      <c r="H214" s="186" t="str">
        <f>IFERROR(IF(AND($E214&lt;&gt;"",$G214&lt;&gt;""),$E214/$G214,""),"")</f>
      </c>
      <c r="I214" s="187" t="str">
        <f>IF(H214="","",0%)</f>
      </c>
      <c r="J214" s="187" t="str">
        <f>IF(H214="","",IF($H214&gt;1.2, 0, IF($H214&gt;=1.1, $B$8*(1/3), IF($H214&gt;=1, ($B$8 + (($B$9-$B$8)/4)*1)*(1/3), IF($H214&gt;=0.9, ($B$8 + (($B$9-$B$8)/4)*2)*(1/3), IF($H214&gt;=0.8, ($B$8 + (($B$9-$B$8)/4)*3)*(1/3), $B$9*(1/3)))))))</f>
      </c>
      <c r="K214" s="187" t="str">
        <f>IF(H214="","",IF($H214&gt;1.2, 0, IF($H214&gt;=1.1, $B$8*(2/3), IF($H214&gt;=1, ($B$8 + (($B$9-$B$8)/4)*1)*(2/3), IF($H214&gt;=0.9, ($B$8 + (($B$9-$B$8)/4)*2)*(2/3), IF($H214&gt;=0.8, ($B$8 + (($B$9-$B$8)/4)*3)*(2/3), $B$9*(2/3)))))))</f>
      </c>
      <c r="L214" s="187" t="str">
        <f>IF(H214="","",IF($H214&gt;1.2, 0, IF($H214&gt;=1.1, $B$8, IF($H214&gt;=1, $B$8 + (($B$9-$B$8)/4)*1, IF($H214&gt;=0.9, $B$8 + (($B$9-$B$8)/4)*2, IF($H214&gt;=0.8, $B$8 + (($B$9-$B$8)/4)*3, $B$9))))))</f>
      </c>
      <c r="M214" s="188"/>
      <c r="N214" s="189">
        <f>IF(M214=1, I214, IF(M214=2, J214, IF(M214=3, K214, IF(M214=4, L214, 0))))</f>
      </c>
      <c r="O214" s="184">
        <f>IF($B$7="Porcentajes", E214 * N214, IF($R$1=0, 0, ((E214 * N214) / $R$1) * $C$7))</f>
      </c>
      <c r="P214" s="202"/>
      <c r="Q214" s="203"/>
      <c r="R214" s="184">
        <f>IF($P214="Manual",$E214*(1+$Q214),$E214+$O214)</f>
      </c>
    </row>
    <row r="215" spans="1:18" s="190" customFormat="1" ht="19" customHeight="1">
      <c r="A215" s="191"/>
      <c r="B215" s="195"/>
      <c r="C215" s="193"/>
      <c r="D215" s="193"/>
      <c r="E215" s="197"/>
      <c r="F215" s="185"/>
      <c r="G215" s="185" t="str">
        <f>IFERROR(IF($F215="","",VLOOKUP($F215,'Data Mercado'!$A$7:$I$300,IF($B$6="P90",2,IF($B$6="P75",3,IF($B$6="P50",4,IF($B$6="P25",5,IF($B$6="P10",6))))),0)),"ND")</f>
      </c>
      <c r="H215" s="186" t="str">
        <f>IFERROR(IF(AND($E215&lt;&gt;"",$G215&lt;&gt;""),$E215/$G215,""),"")</f>
      </c>
      <c r="I215" s="187" t="str">
        <f>IF(H215="","",0%)</f>
      </c>
      <c r="J215" s="187" t="str">
        <f>IF(H215="","",IF($H215&gt;1.2, 0, IF($H215&gt;=1.1, $B$8*(1/3), IF($H215&gt;=1, ($B$8 + (($B$9-$B$8)/4)*1)*(1/3), IF($H215&gt;=0.9, ($B$8 + (($B$9-$B$8)/4)*2)*(1/3), IF($H215&gt;=0.8, ($B$8 + (($B$9-$B$8)/4)*3)*(1/3), $B$9*(1/3)))))))</f>
      </c>
      <c r="K215" s="187" t="str">
        <f>IF(H215="","",IF($H215&gt;1.2, 0, IF($H215&gt;=1.1, $B$8*(2/3), IF($H215&gt;=1, ($B$8 + (($B$9-$B$8)/4)*1)*(2/3), IF($H215&gt;=0.9, ($B$8 + (($B$9-$B$8)/4)*2)*(2/3), IF($H215&gt;=0.8, ($B$8 + (($B$9-$B$8)/4)*3)*(2/3), $B$9*(2/3)))))))</f>
      </c>
      <c r="L215" s="187" t="str">
        <f>IF(H215="","",IF($H215&gt;1.2, 0, IF($H215&gt;=1.1, $B$8, IF($H215&gt;=1, $B$8 + (($B$9-$B$8)/4)*1, IF($H215&gt;=0.9, $B$8 + (($B$9-$B$8)/4)*2, IF($H215&gt;=0.8, $B$8 + (($B$9-$B$8)/4)*3, $B$9))))))</f>
      </c>
      <c r="M215" s="188"/>
      <c r="N215" s="189">
        <f>IF(M215=1, I215, IF(M215=2, J215, IF(M215=3, K215, IF(M215=4, L215, 0))))</f>
      </c>
      <c r="O215" s="184">
        <f>IF($B$7="Porcentajes", E215 * N215, IF($R$1=0, 0, ((E215 * N215) / $R$1) * $C$7))</f>
      </c>
      <c r="P215" s="202"/>
      <c r="Q215" s="203"/>
      <c r="R215" s="184">
        <f>IF($P215="Manual",$E215*(1+$Q215),$E215+$O215)</f>
      </c>
    </row>
    <row r="216" spans="1:18" s="190" customFormat="1" ht="19" customHeight="1">
      <c r="A216" s="191"/>
      <c r="B216" s="195"/>
      <c r="C216" s="193"/>
      <c r="D216" s="193"/>
      <c r="E216" s="197"/>
      <c r="F216" s="185"/>
      <c r="G216" s="185" t="str">
        <f>IFERROR(IF($F216="","",VLOOKUP($F216,'Data Mercado'!$A$7:$I$300,IF($B$6="P90",2,IF($B$6="P75",3,IF($B$6="P50",4,IF($B$6="P25",5,IF($B$6="P10",6))))),0)),"ND")</f>
      </c>
      <c r="H216" s="186" t="str">
        <f>IFERROR(IF(AND($E216&lt;&gt;"",$G216&lt;&gt;""),$E216/$G216,""),"")</f>
      </c>
      <c r="I216" s="187" t="str">
        <f>IF(H216="","",0%)</f>
      </c>
      <c r="J216" s="187" t="str">
        <f>IF(H216="","",IF($H216&gt;1.2, 0, IF($H216&gt;=1.1, $B$8*(1/3), IF($H216&gt;=1, ($B$8 + (($B$9-$B$8)/4)*1)*(1/3), IF($H216&gt;=0.9, ($B$8 + (($B$9-$B$8)/4)*2)*(1/3), IF($H216&gt;=0.8, ($B$8 + (($B$9-$B$8)/4)*3)*(1/3), $B$9*(1/3)))))))</f>
      </c>
      <c r="K216" s="187" t="str">
        <f>IF(H216="","",IF($H216&gt;1.2, 0, IF($H216&gt;=1.1, $B$8*(2/3), IF($H216&gt;=1, ($B$8 + (($B$9-$B$8)/4)*1)*(2/3), IF($H216&gt;=0.9, ($B$8 + (($B$9-$B$8)/4)*2)*(2/3), IF($H216&gt;=0.8, ($B$8 + (($B$9-$B$8)/4)*3)*(2/3), $B$9*(2/3)))))))</f>
      </c>
      <c r="L216" s="187" t="str">
        <f>IF(H216="","",IF($H216&gt;1.2, 0, IF($H216&gt;=1.1, $B$8, IF($H216&gt;=1, $B$8 + (($B$9-$B$8)/4)*1, IF($H216&gt;=0.9, $B$8 + (($B$9-$B$8)/4)*2, IF($H216&gt;=0.8, $B$8 + (($B$9-$B$8)/4)*3, $B$9))))))</f>
      </c>
      <c r="M216" s="188"/>
      <c r="N216" s="189">
        <f>IF(M216=1, I216, IF(M216=2, J216, IF(M216=3, K216, IF(M216=4, L216, 0))))</f>
      </c>
      <c r="O216" s="184">
        <f>IF($B$7="Porcentajes", E216 * N216, IF($R$1=0, 0, ((E216 * N216) / $R$1) * $C$7))</f>
      </c>
      <c r="P216" s="202"/>
      <c r="Q216" s="203"/>
      <c r="R216" s="184">
        <f>IF($P216="Manual",$E216*(1+$Q216),$E216+$O216)</f>
      </c>
    </row>
    <row r="217" spans="1:18" s="190" customFormat="1" ht="19" customHeight="1">
      <c r="A217" s="191"/>
      <c r="B217" s="195"/>
      <c r="C217" s="193"/>
      <c r="D217" s="193"/>
      <c r="E217" s="197"/>
      <c r="F217" s="185"/>
      <c r="G217" s="185" t="str">
        <f>IFERROR(IF($F217="","",VLOOKUP($F217,'Data Mercado'!$A$7:$I$300,IF($B$6="P90",2,IF($B$6="P75",3,IF($B$6="P50",4,IF($B$6="P25",5,IF($B$6="P10",6))))),0)),"ND")</f>
      </c>
      <c r="H217" s="186" t="str">
        <f>IFERROR(IF(AND($E217&lt;&gt;"",$G217&lt;&gt;""),$E217/$G217,""),"")</f>
      </c>
      <c r="I217" s="187" t="str">
        <f>IF(H217="","",0%)</f>
      </c>
      <c r="J217" s="187" t="str">
        <f>IF(H217="","",IF($H217&gt;1.2, 0, IF($H217&gt;=1.1, $B$8*(1/3), IF($H217&gt;=1, ($B$8 + (($B$9-$B$8)/4)*1)*(1/3), IF($H217&gt;=0.9, ($B$8 + (($B$9-$B$8)/4)*2)*(1/3), IF($H217&gt;=0.8, ($B$8 + (($B$9-$B$8)/4)*3)*(1/3), $B$9*(1/3)))))))</f>
      </c>
      <c r="K217" s="187" t="str">
        <f>IF(H217="","",IF($H217&gt;1.2, 0, IF($H217&gt;=1.1, $B$8*(2/3), IF($H217&gt;=1, ($B$8 + (($B$9-$B$8)/4)*1)*(2/3), IF($H217&gt;=0.9, ($B$8 + (($B$9-$B$8)/4)*2)*(2/3), IF($H217&gt;=0.8, ($B$8 + (($B$9-$B$8)/4)*3)*(2/3), $B$9*(2/3)))))))</f>
      </c>
      <c r="L217" s="187" t="str">
        <f>IF(H217="","",IF($H217&gt;1.2, 0, IF($H217&gt;=1.1, $B$8, IF($H217&gt;=1, $B$8 + (($B$9-$B$8)/4)*1, IF($H217&gt;=0.9, $B$8 + (($B$9-$B$8)/4)*2, IF($H217&gt;=0.8, $B$8 + (($B$9-$B$8)/4)*3, $B$9))))))</f>
      </c>
      <c r="M217" s="188"/>
      <c r="N217" s="189">
        <f>IF(M217=1, I217, IF(M217=2, J217, IF(M217=3, K217, IF(M217=4, L217, 0))))</f>
      </c>
      <c r="O217" s="184">
        <f>IF($B$7="Porcentajes", E217 * N217, IF($R$1=0, 0, ((E217 * N217) / $R$1) * $C$7))</f>
      </c>
      <c r="P217" s="202"/>
      <c r="Q217" s="203"/>
      <c r="R217" s="184">
        <f>IF($P217="Manual",$E217*(1+$Q217),$E217+$O217)</f>
      </c>
    </row>
    <row r="218" spans="1:18" s="190" customFormat="1" ht="19" customHeight="1">
      <c r="A218" s="191"/>
      <c r="B218" s="195"/>
      <c r="C218" s="193"/>
      <c r="D218" s="193"/>
      <c r="E218" s="197"/>
      <c r="F218" s="185"/>
      <c r="G218" s="185" t="str">
        <f>IFERROR(IF($F218="","",VLOOKUP($F218,'Data Mercado'!$A$7:$I$300,IF($B$6="P90",2,IF($B$6="P75",3,IF($B$6="P50",4,IF($B$6="P25",5,IF($B$6="P10",6))))),0)),"ND")</f>
      </c>
      <c r="H218" s="186" t="str">
        <f>IFERROR(IF(AND($E218&lt;&gt;"",$G218&lt;&gt;""),$E218/$G218,""),"")</f>
      </c>
      <c r="I218" s="187" t="str">
        <f>IF(H218="","",0%)</f>
      </c>
      <c r="J218" s="187" t="str">
        <f>IF(H218="","",IF($H218&gt;1.2, 0, IF($H218&gt;=1.1, $B$8*(1/3), IF($H218&gt;=1, ($B$8 + (($B$9-$B$8)/4)*1)*(1/3), IF($H218&gt;=0.9, ($B$8 + (($B$9-$B$8)/4)*2)*(1/3), IF($H218&gt;=0.8, ($B$8 + (($B$9-$B$8)/4)*3)*(1/3), $B$9*(1/3)))))))</f>
      </c>
      <c r="K218" s="187" t="str">
        <f>IF(H218="","",IF($H218&gt;1.2, 0, IF($H218&gt;=1.1, $B$8*(2/3), IF($H218&gt;=1, ($B$8 + (($B$9-$B$8)/4)*1)*(2/3), IF($H218&gt;=0.9, ($B$8 + (($B$9-$B$8)/4)*2)*(2/3), IF($H218&gt;=0.8, ($B$8 + (($B$9-$B$8)/4)*3)*(2/3), $B$9*(2/3)))))))</f>
      </c>
      <c r="L218" s="187" t="str">
        <f>IF(H218="","",IF($H218&gt;1.2, 0, IF($H218&gt;=1.1, $B$8, IF($H218&gt;=1, $B$8 + (($B$9-$B$8)/4)*1, IF($H218&gt;=0.9, $B$8 + (($B$9-$B$8)/4)*2, IF($H218&gt;=0.8, $B$8 + (($B$9-$B$8)/4)*3, $B$9))))))</f>
      </c>
      <c r="M218" s="188"/>
      <c r="N218" s="189">
        <f>IF(M218=1, I218, IF(M218=2, J218, IF(M218=3, K218, IF(M218=4, L218, 0))))</f>
      </c>
      <c r="O218" s="184">
        <f>IF($B$7="Porcentajes", E218 * N218, IF($R$1=0, 0, ((E218 * N218) / $R$1) * $C$7))</f>
      </c>
      <c r="P218" s="202"/>
      <c r="Q218" s="203"/>
      <c r="R218" s="184">
        <f>IF($P218="Manual",$E218*(1+$Q218),$E218+$O218)</f>
      </c>
    </row>
    <row r="219" spans="1:18" s="190" customFormat="1" ht="19" customHeight="1">
      <c r="A219" s="191"/>
      <c r="B219" s="195"/>
      <c r="C219" s="193"/>
      <c r="D219" s="193"/>
      <c r="E219" s="197"/>
      <c r="F219" s="185"/>
      <c r="G219" s="185" t="str">
        <f>IFERROR(IF($F219="","",VLOOKUP($F219,'Data Mercado'!$A$7:$I$300,IF($B$6="P90",2,IF($B$6="P75",3,IF($B$6="P50",4,IF($B$6="P25",5,IF($B$6="P10",6))))),0)),"ND")</f>
      </c>
      <c r="H219" s="186" t="str">
        <f>IFERROR(IF(AND($E219&lt;&gt;"",$G219&lt;&gt;""),$E219/$G219,""),"")</f>
      </c>
      <c r="I219" s="187" t="str">
        <f>IF(H219="","",0%)</f>
      </c>
      <c r="J219" s="187" t="str">
        <f>IF(H219="","",IF($H219&gt;1.2, 0, IF($H219&gt;=1.1, $B$8*(1/3), IF($H219&gt;=1, ($B$8 + (($B$9-$B$8)/4)*1)*(1/3), IF($H219&gt;=0.9, ($B$8 + (($B$9-$B$8)/4)*2)*(1/3), IF($H219&gt;=0.8, ($B$8 + (($B$9-$B$8)/4)*3)*(1/3), $B$9*(1/3)))))))</f>
      </c>
      <c r="K219" s="187" t="str">
        <f>IF(H219="","",IF($H219&gt;1.2, 0, IF($H219&gt;=1.1, $B$8*(2/3), IF($H219&gt;=1, ($B$8 + (($B$9-$B$8)/4)*1)*(2/3), IF($H219&gt;=0.9, ($B$8 + (($B$9-$B$8)/4)*2)*(2/3), IF($H219&gt;=0.8, ($B$8 + (($B$9-$B$8)/4)*3)*(2/3), $B$9*(2/3)))))))</f>
      </c>
      <c r="L219" s="187" t="str">
        <f>IF(H219="","",IF($H219&gt;1.2, 0, IF($H219&gt;=1.1, $B$8, IF($H219&gt;=1, $B$8 + (($B$9-$B$8)/4)*1, IF($H219&gt;=0.9, $B$8 + (($B$9-$B$8)/4)*2, IF($H219&gt;=0.8, $B$8 + (($B$9-$B$8)/4)*3, $B$9))))))</f>
      </c>
      <c r="M219" s="188"/>
      <c r="N219" s="189">
        <f>IF(M219=1, I219, IF(M219=2, J219, IF(M219=3, K219, IF(M219=4, L219, 0))))</f>
      </c>
      <c r="O219" s="184">
        <f>IF($B$7="Porcentajes", E219 * N219, IF($R$1=0, 0, ((E219 * N219) / $R$1) * $C$7))</f>
      </c>
      <c r="P219" s="202"/>
      <c r="Q219" s="203"/>
      <c r="R219" s="184">
        <f>IF($P219="Manual",$E219*(1+$Q219),$E219+$O219)</f>
      </c>
    </row>
    <row r="220" spans="1:18" s="190" customFormat="1" ht="19" customHeight="1">
      <c r="A220" s="191"/>
      <c r="B220" s="195"/>
      <c r="C220" s="193"/>
      <c r="D220" s="193"/>
      <c r="E220" s="197"/>
      <c r="F220" s="185"/>
      <c r="G220" s="185" t="str">
        <f>IFERROR(IF($F220="","",VLOOKUP($F220,'Data Mercado'!$A$7:$I$300,IF($B$6="P90",2,IF($B$6="P75",3,IF($B$6="P50",4,IF($B$6="P25",5,IF($B$6="P10",6))))),0)),"ND")</f>
      </c>
      <c r="H220" s="186" t="str">
        <f>IFERROR(IF(AND($E220&lt;&gt;"",$G220&lt;&gt;""),$E220/$G220,""),"")</f>
      </c>
      <c r="I220" s="187" t="str">
        <f>IF(H220="","",0%)</f>
      </c>
      <c r="J220" s="187" t="str">
        <f>IF(H220="","",IF($H220&gt;1.2, 0, IF($H220&gt;=1.1, $B$8*(1/3), IF($H220&gt;=1, ($B$8 + (($B$9-$B$8)/4)*1)*(1/3), IF($H220&gt;=0.9, ($B$8 + (($B$9-$B$8)/4)*2)*(1/3), IF($H220&gt;=0.8, ($B$8 + (($B$9-$B$8)/4)*3)*(1/3), $B$9*(1/3)))))))</f>
      </c>
      <c r="K220" s="187" t="str">
        <f>IF(H220="","",IF($H220&gt;1.2, 0, IF($H220&gt;=1.1, $B$8*(2/3), IF($H220&gt;=1, ($B$8 + (($B$9-$B$8)/4)*1)*(2/3), IF($H220&gt;=0.9, ($B$8 + (($B$9-$B$8)/4)*2)*(2/3), IF($H220&gt;=0.8, ($B$8 + (($B$9-$B$8)/4)*3)*(2/3), $B$9*(2/3)))))))</f>
      </c>
      <c r="L220" s="187" t="str">
        <f>IF(H220="","",IF($H220&gt;1.2, 0, IF($H220&gt;=1.1, $B$8, IF($H220&gt;=1, $B$8 + (($B$9-$B$8)/4)*1, IF($H220&gt;=0.9, $B$8 + (($B$9-$B$8)/4)*2, IF($H220&gt;=0.8, $B$8 + (($B$9-$B$8)/4)*3, $B$9))))))</f>
      </c>
      <c r="M220" s="188"/>
      <c r="N220" s="189">
        <f>IF(M220=1, I220, IF(M220=2, J220, IF(M220=3, K220, IF(M220=4, L220, 0))))</f>
      </c>
      <c r="O220" s="184">
        <f>IF($B$7="Porcentajes", E220 * N220, IF($R$1=0, 0, ((E220 * N220) / $R$1) * $C$7))</f>
      </c>
      <c r="P220" s="202"/>
      <c r="Q220" s="203"/>
      <c r="R220" s="184">
        <f>IF($P220="Manual",$E220*(1+$Q220),$E220+$O220)</f>
      </c>
    </row>
    <row r="221" spans="1:18" s="190" customFormat="1" ht="19" customHeight="1">
      <c r="A221" s="191"/>
      <c r="B221" s="195"/>
      <c r="C221" s="193"/>
      <c r="D221" s="193"/>
      <c r="E221" s="197"/>
      <c r="F221" s="185"/>
      <c r="G221" s="185" t="str">
        <f>IFERROR(IF($F221="","",VLOOKUP($F221,'Data Mercado'!$A$7:$I$300,IF($B$6="P90",2,IF($B$6="P75",3,IF($B$6="P50",4,IF($B$6="P25",5,IF($B$6="P10",6))))),0)),"ND")</f>
      </c>
      <c r="H221" s="186" t="str">
        <f>IFERROR(IF(AND($E221&lt;&gt;"",$G221&lt;&gt;""),$E221/$G221,""),"")</f>
      </c>
      <c r="I221" s="187" t="str">
        <f>IF(H221="","",0%)</f>
      </c>
      <c r="J221" s="187" t="str">
        <f>IF(H221="","",IF($H221&gt;1.2, 0, IF($H221&gt;=1.1, $B$8*(1/3), IF($H221&gt;=1, ($B$8 + (($B$9-$B$8)/4)*1)*(1/3), IF($H221&gt;=0.9, ($B$8 + (($B$9-$B$8)/4)*2)*(1/3), IF($H221&gt;=0.8, ($B$8 + (($B$9-$B$8)/4)*3)*(1/3), $B$9*(1/3)))))))</f>
      </c>
      <c r="K221" s="187" t="str">
        <f>IF(H221="","",IF($H221&gt;1.2, 0, IF($H221&gt;=1.1, $B$8*(2/3), IF($H221&gt;=1, ($B$8 + (($B$9-$B$8)/4)*1)*(2/3), IF($H221&gt;=0.9, ($B$8 + (($B$9-$B$8)/4)*2)*(2/3), IF($H221&gt;=0.8, ($B$8 + (($B$9-$B$8)/4)*3)*(2/3), $B$9*(2/3)))))))</f>
      </c>
      <c r="L221" s="187" t="str">
        <f>IF(H221="","",IF($H221&gt;1.2, 0, IF($H221&gt;=1.1, $B$8, IF($H221&gt;=1, $B$8 + (($B$9-$B$8)/4)*1, IF($H221&gt;=0.9, $B$8 + (($B$9-$B$8)/4)*2, IF($H221&gt;=0.8, $B$8 + (($B$9-$B$8)/4)*3, $B$9))))))</f>
      </c>
      <c r="M221" s="188"/>
      <c r="N221" s="189">
        <f>IF(M221=1, I221, IF(M221=2, J221, IF(M221=3, K221, IF(M221=4, L221, 0))))</f>
      </c>
      <c r="O221" s="184">
        <f>IF($B$7="Porcentajes", E221 * N221, IF($R$1=0, 0, ((E221 * N221) / $R$1) * $C$7))</f>
      </c>
      <c r="P221" s="202"/>
      <c r="Q221" s="203"/>
      <c r="R221" s="184">
        <f>IF($P221="Manual",$E221*(1+$Q221),$E221+$O221)</f>
      </c>
    </row>
    <row r="222" spans="1:18" s="190" customFormat="1" ht="19" customHeight="1">
      <c r="A222" s="191"/>
      <c r="B222" s="195"/>
      <c r="C222" s="193"/>
      <c r="D222" s="193"/>
      <c r="E222" s="197"/>
      <c r="F222" s="185"/>
      <c r="G222" s="185" t="str">
        <f>IFERROR(IF($F222="","",VLOOKUP($F222,'Data Mercado'!$A$7:$I$300,IF($B$6="P90",2,IF($B$6="P75",3,IF($B$6="P50",4,IF($B$6="P25",5,IF($B$6="P10",6))))),0)),"ND")</f>
      </c>
      <c r="H222" s="186" t="str">
        <f>IFERROR(IF(AND($E222&lt;&gt;"",$G222&lt;&gt;""),$E222/$G222,""),"")</f>
      </c>
      <c r="I222" s="187" t="str">
        <f>IF(H222="","",0%)</f>
      </c>
      <c r="J222" s="187" t="str">
        <f>IF(H222="","",IF($H222&gt;1.2, 0, IF($H222&gt;=1.1, $B$8*(1/3), IF($H222&gt;=1, ($B$8 + (($B$9-$B$8)/4)*1)*(1/3), IF($H222&gt;=0.9, ($B$8 + (($B$9-$B$8)/4)*2)*(1/3), IF($H222&gt;=0.8, ($B$8 + (($B$9-$B$8)/4)*3)*(1/3), $B$9*(1/3)))))))</f>
      </c>
      <c r="K222" s="187" t="str">
        <f>IF(H222="","",IF($H222&gt;1.2, 0, IF($H222&gt;=1.1, $B$8*(2/3), IF($H222&gt;=1, ($B$8 + (($B$9-$B$8)/4)*1)*(2/3), IF($H222&gt;=0.9, ($B$8 + (($B$9-$B$8)/4)*2)*(2/3), IF($H222&gt;=0.8, ($B$8 + (($B$9-$B$8)/4)*3)*(2/3), $B$9*(2/3)))))))</f>
      </c>
      <c r="L222" s="187" t="str">
        <f>IF(H222="","",IF($H222&gt;1.2, 0, IF($H222&gt;=1.1, $B$8, IF($H222&gt;=1, $B$8 + (($B$9-$B$8)/4)*1, IF($H222&gt;=0.9, $B$8 + (($B$9-$B$8)/4)*2, IF($H222&gt;=0.8, $B$8 + (($B$9-$B$8)/4)*3, $B$9))))))</f>
      </c>
      <c r="M222" s="188"/>
      <c r="N222" s="189">
        <f>IF(M222=1, I222, IF(M222=2, J222, IF(M222=3, K222, IF(M222=4, L222, 0))))</f>
      </c>
      <c r="O222" s="184">
        <f>IF($B$7="Porcentajes", E222 * N222, IF($R$1=0, 0, ((E222 * N222) / $R$1) * $C$7))</f>
      </c>
      <c r="P222" s="202"/>
      <c r="Q222" s="203"/>
      <c r="R222" s="184">
        <f>IF($P222="Manual",$E222*(1+$Q222),$E222+$O222)</f>
      </c>
    </row>
    <row r="223" spans="1:18" s="190" customFormat="1" ht="19" customHeight="1">
      <c r="A223" s="191"/>
      <c r="B223" s="195"/>
      <c r="C223" s="193"/>
      <c r="D223" s="193"/>
      <c r="E223" s="197"/>
      <c r="F223" s="185"/>
      <c r="G223" s="185" t="str">
        <f>IFERROR(IF($F223="","",VLOOKUP($F223,'Data Mercado'!$A$7:$I$300,IF($B$6="P90",2,IF($B$6="P75",3,IF($B$6="P50",4,IF($B$6="P25",5,IF($B$6="P10",6))))),0)),"ND")</f>
      </c>
      <c r="H223" s="186" t="str">
        <f>IFERROR(IF(AND($E223&lt;&gt;"",$G223&lt;&gt;""),$E223/$G223,""),"")</f>
      </c>
      <c r="I223" s="187" t="str">
        <f>IF(H223="","",0%)</f>
      </c>
      <c r="J223" s="187" t="str">
        <f>IF(H223="","",IF($H223&gt;1.2, 0, IF($H223&gt;=1.1, $B$8*(1/3), IF($H223&gt;=1, ($B$8 + (($B$9-$B$8)/4)*1)*(1/3), IF($H223&gt;=0.9, ($B$8 + (($B$9-$B$8)/4)*2)*(1/3), IF($H223&gt;=0.8, ($B$8 + (($B$9-$B$8)/4)*3)*(1/3), $B$9*(1/3)))))))</f>
      </c>
      <c r="K223" s="187" t="str">
        <f>IF(H223="","",IF($H223&gt;1.2, 0, IF($H223&gt;=1.1, $B$8*(2/3), IF($H223&gt;=1, ($B$8 + (($B$9-$B$8)/4)*1)*(2/3), IF($H223&gt;=0.9, ($B$8 + (($B$9-$B$8)/4)*2)*(2/3), IF($H223&gt;=0.8, ($B$8 + (($B$9-$B$8)/4)*3)*(2/3), $B$9*(2/3)))))))</f>
      </c>
      <c r="L223" s="187" t="str">
        <f>IF(H223="","",IF($H223&gt;1.2, 0, IF($H223&gt;=1.1, $B$8, IF($H223&gt;=1, $B$8 + (($B$9-$B$8)/4)*1, IF($H223&gt;=0.9, $B$8 + (($B$9-$B$8)/4)*2, IF($H223&gt;=0.8, $B$8 + (($B$9-$B$8)/4)*3, $B$9))))))</f>
      </c>
      <c r="M223" s="188"/>
      <c r="N223" s="189">
        <f>IF(M223=1, I223, IF(M223=2, J223, IF(M223=3, K223, IF(M223=4, L223, 0))))</f>
      </c>
      <c r="O223" s="184">
        <f>IF($B$7="Porcentajes", E223 * N223, IF($R$1=0, 0, ((E223 * N223) / $R$1) * $C$7))</f>
      </c>
      <c r="P223" s="202"/>
      <c r="Q223" s="203"/>
      <c r="R223" s="184">
        <f>IF($P223="Manual",$E223*(1+$Q223),$E223+$O223)</f>
      </c>
    </row>
    <row r="224" spans="1:18" s="190" customFormat="1" ht="19" customHeight="1">
      <c r="A224" s="191"/>
      <c r="B224" s="195"/>
      <c r="C224" s="193"/>
      <c r="D224" s="193"/>
      <c r="E224" s="197"/>
      <c r="F224" s="185"/>
      <c r="G224" s="185" t="str">
        <f>IFERROR(IF($F224="","",VLOOKUP($F224,'Data Mercado'!$A$7:$I$300,IF($B$6="P90",2,IF($B$6="P75",3,IF($B$6="P50",4,IF($B$6="P25",5,IF($B$6="P10",6))))),0)),"ND")</f>
      </c>
      <c r="H224" s="186" t="str">
        <f>IFERROR(IF(AND($E224&lt;&gt;"",$G224&lt;&gt;""),$E224/$G224,""),"")</f>
      </c>
      <c r="I224" s="187" t="str">
        <f>IF(H224="","",0%)</f>
      </c>
      <c r="J224" s="187" t="str">
        <f>IF(H224="","",IF($H224&gt;1.2, 0, IF($H224&gt;=1.1, $B$8*(1/3), IF($H224&gt;=1, ($B$8 + (($B$9-$B$8)/4)*1)*(1/3), IF($H224&gt;=0.9, ($B$8 + (($B$9-$B$8)/4)*2)*(1/3), IF($H224&gt;=0.8, ($B$8 + (($B$9-$B$8)/4)*3)*(1/3), $B$9*(1/3)))))))</f>
      </c>
      <c r="K224" s="187" t="str">
        <f>IF(H224="","",IF($H224&gt;1.2, 0, IF($H224&gt;=1.1, $B$8*(2/3), IF($H224&gt;=1, ($B$8 + (($B$9-$B$8)/4)*1)*(2/3), IF($H224&gt;=0.9, ($B$8 + (($B$9-$B$8)/4)*2)*(2/3), IF($H224&gt;=0.8, ($B$8 + (($B$9-$B$8)/4)*3)*(2/3), $B$9*(2/3)))))))</f>
      </c>
      <c r="L224" s="187" t="str">
        <f>IF(H224="","",IF($H224&gt;1.2, 0, IF($H224&gt;=1.1, $B$8, IF($H224&gt;=1, $B$8 + (($B$9-$B$8)/4)*1, IF($H224&gt;=0.9, $B$8 + (($B$9-$B$8)/4)*2, IF($H224&gt;=0.8, $B$8 + (($B$9-$B$8)/4)*3, $B$9))))))</f>
      </c>
      <c r="M224" s="188"/>
      <c r="N224" s="189">
        <f>IF(M224=1, I224, IF(M224=2, J224, IF(M224=3, K224, IF(M224=4, L224, 0))))</f>
      </c>
      <c r="O224" s="184">
        <f>IF($B$7="Porcentajes", E224 * N224, IF($R$1=0, 0, ((E224 * N224) / $R$1) * $C$7))</f>
      </c>
      <c r="P224" s="202"/>
      <c r="Q224" s="203"/>
      <c r="R224" s="184">
        <f>IF($P224="Manual",$E224*(1+$Q224),$E224+$O224)</f>
      </c>
    </row>
    <row r="225" spans="1:18" s="190" customFormat="1" ht="19" customHeight="1">
      <c r="A225" s="191"/>
      <c r="B225" s="195"/>
      <c r="C225" s="193"/>
      <c r="D225" s="193"/>
      <c r="E225" s="197"/>
      <c r="F225" s="185"/>
      <c r="G225" s="185" t="str">
        <f>IFERROR(IF($F225="","",VLOOKUP($F225,'Data Mercado'!$A$7:$I$300,IF($B$6="P90",2,IF($B$6="P75",3,IF($B$6="P50",4,IF($B$6="P25",5,IF($B$6="P10",6))))),0)),"ND")</f>
      </c>
      <c r="H225" s="186" t="str">
        <f>IFERROR(IF(AND($E225&lt;&gt;"",$G225&lt;&gt;""),$E225/$G225,""),"")</f>
      </c>
      <c r="I225" s="187" t="str">
        <f>IF(H225="","",0%)</f>
      </c>
      <c r="J225" s="187" t="str">
        <f>IF(H225="","",IF($H225&gt;1.2, 0, IF($H225&gt;=1.1, $B$8*(1/3), IF($H225&gt;=1, ($B$8 + (($B$9-$B$8)/4)*1)*(1/3), IF($H225&gt;=0.9, ($B$8 + (($B$9-$B$8)/4)*2)*(1/3), IF($H225&gt;=0.8, ($B$8 + (($B$9-$B$8)/4)*3)*(1/3), $B$9*(1/3)))))))</f>
      </c>
      <c r="K225" s="187" t="str">
        <f>IF(H225="","",IF($H225&gt;1.2, 0, IF($H225&gt;=1.1, $B$8*(2/3), IF($H225&gt;=1, ($B$8 + (($B$9-$B$8)/4)*1)*(2/3), IF($H225&gt;=0.9, ($B$8 + (($B$9-$B$8)/4)*2)*(2/3), IF($H225&gt;=0.8, ($B$8 + (($B$9-$B$8)/4)*3)*(2/3), $B$9*(2/3)))))))</f>
      </c>
      <c r="L225" s="187" t="str">
        <f>IF(H225="","",IF($H225&gt;1.2, 0, IF($H225&gt;=1.1, $B$8, IF($H225&gt;=1, $B$8 + (($B$9-$B$8)/4)*1, IF($H225&gt;=0.9, $B$8 + (($B$9-$B$8)/4)*2, IF($H225&gt;=0.8, $B$8 + (($B$9-$B$8)/4)*3, $B$9))))))</f>
      </c>
      <c r="M225" s="188"/>
      <c r="N225" s="189">
        <f>IF(M225=1, I225, IF(M225=2, J225, IF(M225=3, K225, IF(M225=4, L225, 0))))</f>
      </c>
      <c r="O225" s="184">
        <f>IF($B$7="Porcentajes", E225 * N225, IF($R$1=0, 0, ((E225 * N225) / $R$1) * $C$7))</f>
      </c>
      <c r="P225" s="202"/>
      <c r="Q225" s="203"/>
      <c r="R225" s="184">
        <f>IF($P225="Manual",$E225*(1+$Q225),$E225+$O225)</f>
      </c>
    </row>
    <row r="226" spans="1:18" s="190" customFormat="1" ht="19" customHeight="1">
      <c r="A226" s="191"/>
      <c r="B226" s="195"/>
      <c r="C226" s="193"/>
      <c r="D226" s="193"/>
      <c r="E226" s="197"/>
      <c r="F226" s="185"/>
      <c r="G226" s="185" t="str">
        <f>IFERROR(IF($F226="","",VLOOKUP($F226,'Data Mercado'!$A$7:$I$300,IF($B$6="P90",2,IF($B$6="P75",3,IF($B$6="P50",4,IF($B$6="P25",5,IF($B$6="P10",6))))),0)),"ND")</f>
      </c>
      <c r="H226" s="186" t="str">
        <f>IFERROR(IF(AND($E226&lt;&gt;"",$G226&lt;&gt;""),$E226/$G226,""),"")</f>
      </c>
      <c r="I226" s="187" t="str">
        <f>IF(H226="","",0%)</f>
      </c>
      <c r="J226" s="187" t="str">
        <f>IF(H226="","",IF($H226&gt;1.2, 0, IF($H226&gt;=1.1, $B$8*(1/3), IF($H226&gt;=1, ($B$8 + (($B$9-$B$8)/4)*1)*(1/3), IF($H226&gt;=0.9, ($B$8 + (($B$9-$B$8)/4)*2)*(1/3), IF($H226&gt;=0.8, ($B$8 + (($B$9-$B$8)/4)*3)*(1/3), $B$9*(1/3)))))))</f>
      </c>
      <c r="K226" s="187" t="str">
        <f>IF(H226="","",IF($H226&gt;1.2, 0, IF($H226&gt;=1.1, $B$8*(2/3), IF($H226&gt;=1, ($B$8 + (($B$9-$B$8)/4)*1)*(2/3), IF($H226&gt;=0.9, ($B$8 + (($B$9-$B$8)/4)*2)*(2/3), IF($H226&gt;=0.8, ($B$8 + (($B$9-$B$8)/4)*3)*(2/3), $B$9*(2/3)))))))</f>
      </c>
      <c r="L226" s="187" t="str">
        <f>IF(H226="","",IF($H226&gt;1.2, 0, IF($H226&gt;=1.1, $B$8, IF($H226&gt;=1, $B$8 + (($B$9-$B$8)/4)*1, IF($H226&gt;=0.9, $B$8 + (($B$9-$B$8)/4)*2, IF($H226&gt;=0.8, $B$8 + (($B$9-$B$8)/4)*3, $B$9))))))</f>
      </c>
      <c r="M226" s="188"/>
      <c r="N226" s="189">
        <f>IF(M226=1, I226, IF(M226=2, J226, IF(M226=3, K226, IF(M226=4, L226, 0))))</f>
      </c>
      <c r="O226" s="184">
        <f>IF($B$7="Porcentajes", E226 * N226, IF($R$1=0, 0, ((E226 * N226) / $R$1) * $C$7))</f>
      </c>
      <c r="P226" s="202"/>
      <c r="Q226" s="203"/>
      <c r="R226" s="184">
        <f>IF($P226="Manual",$E226*(1+$Q226),$E226+$O226)</f>
      </c>
    </row>
    <row r="227" spans="1:18" s="190" customFormat="1" ht="19" customHeight="1">
      <c r="A227" s="191"/>
      <c r="B227" s="195"/>
      <c r="C227" s="193"/>
      <c r="D227" s="193"/>
      <c r="E227" s="197"/>
      <c r="F227" s="185"/>
      <c r="G227" s="185" t="str">
        <f>IFERROR(IF($F227="","",VLOOKUP($F227,'Data Mercado'!$A$7:$I$300,IF($B$6="P90",2,IF($B$6="P75",3,IF($B$6="P50",4,IF($B$6="P25",5,IF($B$6="P10",6))))),0)),"ND")</f>
      </c>
      <c r="H227" s="186" t="str">
        <f>IFERROR(IF(AND($E227&lt;&gt;"",$G227&lt;&gt;""),$E227/$G227,""),"")</f>
      </c>
      <c r="I227" s="187" t="str">
        <f>IF(H227="","",0%)</f>
      </c>
      <c r="J227" s="187" t="str">
        <f>IF(H227="","",IF($H227&gt;1.2, 0, IF($H227&gt;=1.1, $B$8*(1/3), IF($H227&gt;=1, ($B$8 + (($B$9-$B$8)/4)*1)*(1/3), IF($H227&gt;=0.9, ($B$8 + (($B$9-$B$8)/4)*2)*(1/3), IF($H227&gt;=0.8, ($B$8 + (($B$9-$B$8)/4)*3)*(1/3), $B$9*(1/3)))))))</f>
      </c>
      <c r="K227" s="187" t="str">
        <f>IF(H227="","",IF($H227&gt;1.2, 0, IF($H227&gt;=1.1, $B$8*(2/3), IF($H227&gt;=1, ($B$8 + (($B$9-$B$8)/4)*1)*(2/3), IF($H227&gt;=0.9, ($B$8 + (($B$9-$B$8)/4)*2)*(2/3), IF($H227&gt;=0.8, ($B$8 + (($B$9-$B$8)/4)*3)*(2/3), $B$9*(2/3)))))))</f>
      </c>
      <c r="L227" s="187" t="str">
        <f>IF(H227="","",IF($H227&gt;1.2, 0, IF($H227&gt;=1.1, $B$8, IF($H227&gt;=1, $B$8 + (($B$9-$B$8)/4)*1, IF($H227&gt;=0.9, $B$8 + (($B$9-$B$8)/4)*2, IF($H227&gt;=0.8, $B$8 + (($B$9-$B$8)/4)*3, $B$9))))))</f>
      </c>
      <c r="M227" s="188"/>
      <c r="N227" s="189">
        <f>IF(M227=1, I227, IF(M227=2, J227, IF(M227=3, K227, IF(M227=4, L227, 0))))</f>
      </c>
      <c r="O227" s="184">
        <f>IF($B$7="Porcentajes", E227 * N227, IF($R$1=0, 0, ((E227 * N227) / $R$1) * $C$7))</f>
      </c>
      <c r="P227" s="202"/>
      <c r="Q227" s="203"/>
      <c r="R227" s="184">
        <f>IF($P227="Manual",$E227*(1+$Q227),$E227+$O227)</f>
      </c>
    </row>
    <row r="228" spans="1:18" s="190" customFormat="1" ht="19" customHeight="1">
      <c r="A228" s="191"/>
      <c r="B228" s="195"/>
      <c r="C228" s="193"/>
      <c r="D228" s="193"/>
      <c r="E228" s="197"/>
      <c r="F228" s="185"/>
      <c r="G228" s="185" t="str">
        <f>IFERROR(IF($F228="","",VLOOKUP($F228,'Data Mercado'!$A$7:$I$300,IF($B$6="P90",2,IF($B$6="P75",3,IF($B$6="P50",4,IF($B$6="P25",5,IF($B$6="P10",6))))),0)),"ND")</f>
      </c>
      <c r="H228" s="186" t="str">
        <f>IFERROR(IF(AND($E228&lt;&gt;"",$G228&lt;&gt;""),$E228/$G228,""),"")</f>
      </c>
      <c r="I228" s="187" t="str">
        <f>IF(H228="","",0%)</f>
      </c>
      <c r="J228" s="187" t="str">
        <f>IF(H228="","",IF($H228&gt;1.2, 0, IF($H228&gt;=1.1, $B$8*(1/3), IF($H228&gt;=1, ($B$8 + (($B$9-$B$8)/4)*1)*(1/3), IF($H228&gt;=0.9, ($B$8 + (($B$9-$B$8)/4)*2)*(1/3), IF($H228&gt;=0.8, ($B$8 + (($B$9-$B$8)/4)*3)*(1/3), $B$9*(1/3)))))))</f>
      </c>
      <c r="K228" s="187" t="str">
        <f>IF(H228="","",IF($H228&gt;1.2, 0, IF($H228&gt;=1.1, $B$8*(2/3), IF($H228&gt;=1, ($B$8 + (($B$9-$B$8)/4)*1)*(2/3), IF($H228&gt;=0.9, ($B$8 + (($B$9-$B$8)/4)*2)*(2/3), IF($H228&gt;=0.8, ($B$8 + (($B$9-$B$8)/4)*3)*(2/3), $B$9*(2/3)))))))</f>
      </c>
      <c r="L228" s="187" t="str">
        <f>IF(H228="","",IF($H228&gt;1.2, 0, IF($H228&gt;=1.1, $B$8, IF($H228&gt;=1, $B$8 + (($B$9-$B$8)/4)*1, IF($H228&gt;=0.9, $B$8 + (($B$9-$B$8)/4)*2, IF($H228&gt;=0.8, $B$8 + (($B$9-$B$8)/4)*3, $B$9))))))</f>
      </c>
      <c r="M228" s="188"/>
      <c r="N228" s="189">
        <f>IF(M228=1, I228, IF(M228=2, J228, IF(M228=3, K228, IF(M228=4, L228, 0))))</f>
      </c>
      <c r="O228" s="184">
        <f>IF($B$7="Porcentajes", E228 * N228, IF($R$1=0, 0, ((E228 * N228) / $R$1) * $C$7))</f>
      </c>
      <c r="P228" s="202"/>
      <c r="Q228" s="203"/>
      <c r="R228" s="184">
        <f>IF($P228="Manual",$E228*(1+$Q228),$E228+$O228)</f>
      </c>
    </row>
    <row r="229" spans="1:18" s="190" customFormat="1" ht="19" customHeight="1">
      <c r="A229" s="191"/>
      <c r="B229" s="195"/>
      <c r="C229" s="193"/>
      <c r="D229" s="193"/>
      <c r="E229" s="197"/>
      <c r="F229" s="185"/>
      <c r="G229" s="185" t="str">
        <f>IFERROR(IF($F229="","",VLOOKUP($F229,'Data Mercado'!$A$7:$I$300,IF($B$6="P90",2,IF($B$6="P75",3,IF($B$6="P50",4,IF($B$6="P25",5,IF($B$6="P10",6))))),0)),"ND")</f>
      </c>
      <c r="H229" s="186" t="str">
        <f>IFERROR(IF(AND($E229&lt;&gt;"",$G229&lt;&gt;""),$E229/$G229,""),"")</f>
      </c>
      <c r="I229" s="187" t="str">
        <f>IF(H229="","",0%)</f>
      </c>
      <c r="J229" s="187" t="str">
        <f>IF(H229="","",IF($H229&gt;1.2, 0, IF($H229&gt;=1.1, $B$8*(1/3), IF($H229&gt;=1, ($B$8 + (($B$9-$B$8)/4)*1)*(1/3), IF($H229&gt;=0.9, ($B$8 + (($B$9-$B$8)/4)*2)*(1/3), IF($H229&gt;=0.8, ($B$8 + (($B$9-$B$8)/4)*3)*(1/3), $B$9*(1/3)))))))</f>
      </c>
      <c r="K229" s="187" t="str">
        <f>IF(H229="","",IF($H229&gt;1.2, 0, IF($H229&gt;=1.1, $B$8*(2/3), IF($H229&gt;=1, ($B$8 + (($B$9-$B$8)/4)*1)*(2/3), IF($H229&gt;=0.9, ($B$8 + (($B$9-$B$8)/4)*2)*(2/3), IF($H229&gt;=0.8, ($B$8 + (($B$9-$B$8)/4)*3)*(2/3), $B$9*(2/3)))))))</f>
      </c>
      <c r="L229" s="187" t="str">
        <f>IF(H229="","",IF($H229&gt;1.2, 0, IF($H229&gt;=1.1, $B$8, IF($H229&gt;=1, $B$8 + (($B$9-$B$8)/4)*1, IF($H229&gt;=0.9, $B$8 + (($B$9-$B$8)/4)*2, IF($H229&gt;=0.8, $B$8 + (($B$9-$B$8)/4)*3, $B$9))))))</f>
      </c>
      <c r="M229" s="188"/>
      <c r="N229" s="189">
        <f>IF(M229=1, I229, IF(M229=2, J229, IF(M229=3, K229, IF(M229=4, L229, 0))))</f>
      </c>
      <c r="O229" s="184">
        <f>IF($B$7="Porcentajes", E229 * N229, IF($R$1=0, 0, ((E229 * N229) / $R$1) * $C$7))</f>
      </c>
      <c r="P229" s="202"/>
      <c r="Q229" s="203"/>
      <c r="R229" s="184">
        <f>IF($P229="Manual",$E229*(1+$Q229),$E229+$O229)</f>
      </c>
    </row>
    <row r="230" spans="1:18" s="190" customFormat="1" ht="19" customHeight="1">
      <c r="A230" s="191"/>
      <c r="B230" s="195"/>
      <c r="C230" s="193"/>
      <c r="D230" s="193"/>
      <c r="E230" s="197"/>
      <c r="F230" s="185"/>
      <c r="G230" s="185" t="str">
        <f>IFERROR(IF($F230="","",VLOOKUP($F230,'Data Mercado'!$A$7:$I$300,IF($B$6="P90",2,IF($B$6="P75",3,IF($B$6="P50",4,IF($B$6="P25",5,IF($B$6="P10",6))))),0)),"ND")</f>
      </c>
      <c r="H230" s="186" t="str">
        <f>IFERROR(IF(AND($E230&lt;&gt;"",$G230&lt;&gt;""),$E230/$G230,""),"")</f>
      </c>
      <c r="I230" s="187" t="str">
        <f>IF(H230="","",0%)</f>
      </c>
      <c r="J230" s="187" t="str">
        <f>IF(H230="","",IF($H230&gt;1.2, 0, IF($H230&gt;=1.1, $B$8*(1/3), IF($H230&gt;=1, ($B$8 + (($B$9-$B$8)/4)*1)*(1/3), IF($H230&gt;=0.9, ($B$8 + (($B$9-$B$8)/4)*2)*(1/3), IF($H230&gt;=0.8, ($B$8 + (($B$9-$B$8)/4)*3)*(1/3), $B$9*(1/3)))))))</f>
      </c>
      <c r="K230" s="187" t="str">
        <f>IF(H230="","",IF($H230&gt;1.2, 0, IF($H230&gt;=1.1, $B$8*(2/3), IF($H230&gt;=1, ($B$8 + (($B$9-$B$8)/4)*1)*(2/3), IF($H230&gt;=0.9, ($B$8 + (($B$9-$B$8)/4)*2)*(2/3), IF($H230&gt;=0.8, ($B$8 + (($B$9-$B$8)/4)*3)*(2/3), $B$9*(2/3)))))))</f>
      </c>
      <c r="L230" s="187" t="str">
        <f>IF(H230="","",IF($H230&gt;1.2, 0, IF($H230&gt;=1.1, $B$8, IF($H230&gt;=1, $B$8 + (($B$9-$B$8)/4)*1, IF($H230&gt;=0.9, $B$8 + (($B$9-$B$8)/4)*2, IF($H230&gt;=0.8, $B$8 + (($B$9-$B$8)/4)*3, $B$9))))))</f>
      </c>
      <c r="M230" s="188"/>
      <c r="N230" s="189">
        <f>IF(M230=1, I230, IF(M230=2, J230, IF(M230=3, K230, IF(M230=4, L230, 0))))</f>
      </c>
      <c r="O230" s="184">
        <f>IF($B$7="Porcentajes", E230 * N230, IF($R$1=0, 0, ((E230 * N230) / $R$1) * $C$7))</f>
      </c>
      <c r="P230" s="202"/>
      <c r="Q230" s="203"/>
      <c r="R230" s="184">
        <f>IF($P230="Manual",$E230*(1+$Q230),$E230+$O230)</f>
      </c>
    </row>
    <row r="231" spans="1:18" s="190" customFormat="1" ht="19" customHeight="1">
      <c r="A231" s="191"/>
      <c r="B231" s="195"/>
      <c r="C231" s="193"/>
      <c r="D231" s="193"/>
      <c r="E231" s="197"/>
      <c r="F231" s="185"/>
      <c r="G231" s="185" t="str">
        <f>IFERROR(IF($F231="","",VLOOKUP($F231,'Data Mercado'!$A$7:$I$300,IF($B$6="P90",2,IF($B$6="P75",3,IF($B$6="P50",4,IF($B$6="P25",5,IF($B$6="P10",6))))),0)),"ND")</f>
      </c>
      <c r="H231" s="186" t="str">
        <f>IFERROR(IF(AND($E231&lt;&gt;"",$G231&lt;&gt;""),$E231/$G231,""),"")</f>
      </c>
      <c r="I231" s="187" t="str">
        <f>IF(H231="","",0%)</f>
      </c>
      <c r="J231" s="187" t="str">
        <f>IF(H231="","",IF($H231&gt;1.2, 0, IF($H231&gt;=1.1, $B$8*(1/3), IF($H231&gt;=1, ($B$8 + (($B$9-$B$8)/4)*1)*(1/3), IF($H231&gt;=0.9, ($B$8 + (($B$9-$B$8)/4)*2)*(1/3), IF($H231&gt;=0.8, ($B$8 + (($B$9-$B$8)/4)*3)*(1/3), $B$9*(1/3)))))))</f>
      </c>
      <c r="K231" s="187" t="str">
        <f>IF(H231="","",IF($H231&gt;1.2, 0, IF($H231&gt;=1.1, $B$8*(2/3), IF($H231&gt;=1, ($B$8 + (($B$9-$B$8)/4)*1)*(2/3), IF($H231&gt;=0.9, ($B$8 + (($B$9-$B$8)/4)*2)*(2/3), IF($H231&gt;=0.8, ($B$8 + (($B$9-$B$8)/4)*3)*(2/3), $B$9*(2/3)))))))</f>
      </c>
      <c r="L231" s="187" t="str">
        <f>IF(H231="","",IF($H231&gt;1.2, 0, IF($H231&gt;=1.1, $B$8, IF($H231&gt;=1, $B$8 + (($B$9-$B$8)/4)*1, IF($H231&gt;=0.9, $B$8 + (($B$9-$B$8)/4)*2, IF($H231&gt;=0.8, $B$8 + (($B$9-$B$8)/4)*3, $B$9))))))</f>
      </c>
      <c r="M231" s="188"/>
      <c r="N231" s="189">
        <f>IF(M231=1, I231, IF(M231=2, J231, IF(M231=3, K231, IF(M231=4, L231, 0))))</f>
      </c>
      <c r="O231" s="184">
        <f>IF($B$7="Porcentajes", E231 * N231, IF($R$1=0, 0, ((E231 * N231) / $R$1) * $C$7))</f>
      </c>
      <c r="P231" s="202"/>
      <c r="Q231" s="203"/>
      <c r="R231" s="184">
        <f>IF($P231="Manual",$E231*(1+$Q231),$E231+$O231)</f>
      </c>
    </row>
    <row r="232" spans="1:18" s="190" customFormat="1" ht="19" customHeight="1">
      <c r="A232" s="191"/>
      <c r="B232" s="195"/>
      <c r="C232" s="193"/>
      <c r="D232" s="193"/>
      <c r="E232" s="197"/>
      <c r="F232" s="185"/>
      <c r="G232" s="185" t="str">
        <f>IFERROR(IF($F232="","",VLOOKUP($F232,'Data Mercado'!$A$7:$I$300,IF($B$6="P90",2,IF($B$6="P75",3,IF($B$6="P50",4,IF($B$6="P25",5,IF($B$6="P10",6))))),0)),"ND")</f>
      </c>
      <c r="H232" s="186" t="str">
        <f>IFERROR(IF(AND($E232&lt;&gt;"",$G232&lt;&gt;""),$E232/$G232,""),"")</f>
      </c>
      <c r="I232" s="187" t="str">
        <f>IF(H232="","",0%)</f>
      </c>
      <c r="J232" s="187" t="str">
        <f>IF(H232="","",IF($H232&gt;1.2, 0, IF($H232&gt;=1.1, $B$8*(1/3), IF($H232&gt;=1, ($B$8 + (($B$9-$B$8)/4)*1)*(1/3), IF($H232&gt;=0.9, ($B$8 + (($B$9-$B$8)/4)*2)*(1/3), IF($H232&gt;=0.8, ($B$8 + (($B$9-$B$8)/4)*3)*(1/3), $B$9*(1/3)))))))</f>
      </c>
      <c r="K232" s="187" t="str">
        <f>IF(H232="","",IF($H232&gt;1.2, 0, IF($H232&gt;=1.1, $B$8*(2/3), IF($H232&gt;=1, ($B$8 + (($B$9-$B$8)/4)*1)*(2/3), IF($H232&gt;=0.9, ($B$8 + (($B$9-$B$8)/4)*2)*(2/3), IF($H232&gt;=0.8, ($B$8 + (($B$9-$B$8)/4)*3)*(2/3), $B$9*(2/3)))))))</f>
      </c>
      <c r="L232" s="187" t="str">
        <f>IF(H232="","",IF($H232&gt;1.2, 0, IF($H232&gt;=1.1, $B$8, IF($H232&gt;=1, $B$8 + (($B$9-$B$8)/4)*1, IF($H232&gt;=0.9, $B$8 + (($B$9-$B$8)/4)*2, IF($H232&gt;=0.8, $B$8 + (($B$9-$B$8)/4)*3, $B$9))))))</f>
      </c>
      <c r="M232" s="188"/>
      <c r="N232" s="189">
        <f>IF(M232=1, I232, IF(M232=2, J232, IF(M232=3, K232, IF(M232=4, L232, 0))))</f>
      </c>
      <c r="O232" s="184">
        <f>IF($B$7="Porcentajes", E232 * N232, IF($R$1=0, 0, ((E232 * N232) / $R$1) * $C$7))</f>
      </c>
      <c r="P232" s="202"/>
      <c r="Q232" s="203"/>
      <c r="R232" s="184">
        <f>IF($P232="Manual",$E232*(1+$Q232),$E232+$O232)</f>
      </c>
    </row>
    <row r="233" spans="1:18" s="190" customFormat="1" ht="19" customHeight="1">
      <c r="A233" s="191"/>
      <c r="B233" s="195"/>
      <c r="C233" s="193"/>
      <c r="D233" s="193"/>
      <c r="E233" s="197"/>
      <c r="F233" s="185"/>
      <c r="G233" s="185" t="str">
        <f>IFERROR(IF($F233="","",VLOOKUP($F233,'Data Mercado'!$A$7:$I$300,IF($B$6="P90",2,IF($B$6="P75",3,IF($B$6="P50",4,IF($B$6="P25",5,IF($B$6="P10",6))))),0)),"ND")</f>
      </c>
      <c r="H233" s="186" t="str">
        <f>IFERROR(IF(AND($E233&lt;&gt;"",$G233&lt;&gt;""),$E233/$G233,""),"")</f>
      </c>
      <c r="I233" s="187" t="str">
        <f>IF(H233="","",0%)</f>
      </c>
      <c r="J233" s="187" t="str">
        <f>IF(H233="","",IF($H233&gt;1.2, 0, IF($H233&gt;=1.1, $B$8*(1/3), IF($H233&gt;=1, ($B$8 + (($B$9-$B$8)/4)*1)*(1/3), IF($H233&gt;=0.9, ($B$8 + (($B$9-$B$8)/4)*2)*(1/3), IF($H233&gt;=0.8, ($B$8 + (($B$9-$B$8)/4)*3)*(1/3), $B$9*(1/3)))))))</f>
      </c>
      <c r="K233" s="187" t="str">
        <f>IF(H233="","",IF($H233&gt;1.2, 0, IF($H233&gt;=1.1, $B$8*(2/3), IF($H233&gt;=1, ($B$8 + (($B$9-$B$8)/4)*1)*(2/3), IF($H233&gt;=0.9, ($B$8 + (($B$9-$B$8)/4)*2)*(2/3), IF($H233&gt;=0.8, ($B$8 + (($B$9-$B$8)/4)*3)*(2/3), $B$9*(2/3)))))))</f>
      </c>
      <c r="L233" s="187" t="str">
        <f>IF(H233="","",IF($H233&gt;1.2, 0, IF($H233&gt;=1.1, $B$8, IF($H233&gt;=1, $B$8 + (($B$9-$B$8)/4)*1, IF($H233&gt;=0.9, $B$8 + (($B$9-$B$8)/4)*2, IF($H233&gt;=0.8, $B$8 + (($B$9-$B$8)/4)*3, $B$9))))))</f>
      </c>
      <c r="M233" s="188"/>
      <c r="N233" s="189">
        <f>IF(M233=1, I233, IF(M233=2, J233, IF(M233=3, K233, IF(M233=4, L233, 0))))</f>
      </c>
      <c r="O233" s="184">
        <f>IF($B$7="Porcentajes", E233 * N233, IF($R$1=0, 0, ((E233 * N233) / $R$1) * $C$7))</f>
      </c>
      <c r="P233" s="202"/>
      <c r="Q233" s="203"/>
      <c r="R233" s="184">
        <f>IF($P233="Manual",$E233*(1+$Q233),$E233+$O233)</f>
      </c>
    </row>
    <row r="234" spans="1:18" s="190" customFormat="1" ht="19" customHeight="1">
      <c r="A234" s="191"/>
      <c r="B234" s="195"/>
      <c r="C234" s="193"/>
      <c r="D234" s="193"/>
      <c r="E234" s="197"/>
      <c r="F234" s="185"/>
      <c r="G234" s="185" t="str">
        <f>IFERROR(IF($F234="","",VLOOKUP($F234,'Data Mercado'!$A$7:$I$300,IF($B$6="P90",2,IF($B$6="P75",3,IF($B$6="P50",4,IF($B$6="P25",5,IF($B$6="P10",6))))),0)),"ND")</f>
      </c>
      <c r="H234" s="186" t="str">
        <f>IFERROR(IF(AND($E234&lt;&gt;"",$G234&lt;&gt;""),$E234/$G234,""),"")</f>
      </c>
      <c r="I234" s="187" t="str">
        <f>IF(H234="","",0%)</f>
      </c>
      <c r="J234" s="187" t="str">
        <f>IF(H234="","",IF($H234&gt;1.2, 0, IF($H234&gt;=1.1, $B$8*(1/3), IF($H234&gt;=1, ($B$8 + (($B$9-$B$8)/4)*1)*(1/3), IF($H234&gt;=0.9, ($B$8 + (($B$9-$B$8)/4)*2)*(1/3), IF($H234&gt;=0.8, ($B$8 + (($B$9-$B$8)/4)*3)*(1/3), $B$9*(1/3)))))))</f>
      </c>
      <c r="K234" s="187" t="str">
        <f>IF(H234="","",IF($H234&gt;1.2, 0, IF($H234&gt;=1.1, $B$8*(2/3), IF($H234&gt;=1, ($B$8 + (($B$9-$B$8)/4)*1)*(2/3), IF($H234&gt;=0.9, ($B$8 + (($B$9-$B$8)/4)*2)*(2/3), IF($H234&gt;=0.8, ($B$8 + (($B$9-$B$8)/4)*3)*(2/3), $B$9*(2/3)))))))</f>
      </c>
      <c r="L234" s="187" t="str">
        <f>IF(H234="","",IF($H234&gt;1.2, 0, IF($H234&gt;=1.1, $B$8, IF($H234&gt;=1, $B$8 + (($B$9-$B$8)/4)*1, IF($H234&gt;=0.9, $B$8 + (($B$9-$B$8)/4)*2, IF($H234&gt;=0.8, $B$8 + (($B$9-$B$8)/4)*3, $B$9))))))</f>
      </c>
      <c r="M234" s="188"/>
      <c r="N234" s="189">
        <f>IF(M234=1, I234, IF(M234=2, J234, IF(M234=3, K234, IF(M234=4, L234, 0))))</f>
      </c>
      <c r="O234" s="184">
        <f>IF($B$7="Porcentajes", E234 * N234, IF($R$1=0, 0, ((E234 * N234) / $R$1) * $C$7))</f>
      </c>
      <c r="P234" s="202"/>
      <c r="Q234" s="203"/>
      <c r="R234" s="184">
        <f>IF($P234="Manual",$E234*(1+$Q234),$E234+$O234)</f>
      </c>
    </row>
    <row r="235" spans="1:18" s="190" customFormat="1" ht="19" customHeight="1">
      <c r="A235" s="191"/>
      <c r="B235" s="195"/>
      <c r="C235" s="193"/>
      <c r="D235" s="193"/>
      <c r="E235" s="197"/>
      <c r="F235" s="185"/>
      <c r="G235" s="185" t="str">
        <f>IFERROR(IF($F235="","",VLOOKUP($F235,'Data Mercado'!$A$7:$I$300,IF($B$6="P90",2,IF($B$6="P75",3,IF($B$6="P50",4,IF($B$6="P25",5,IF($B$6="P10",6))))),0)),"ND")</f>
      </c>
      <c r="H235" s="186" t="str">
        <f>IFERROR(IF(AND($E235&lt;&gt;"",$G235&lt;&gt;""),$E235/$G235,""),"")</f>
      </c>
      <c r="I235" s="187" t="str">
        <f>IF(H235="","",0%)</f>
      </c>
      <c r="J235" s="187" t="str">
        <f>IF(H235="","",IF($H235&gt;1.2, 0, IF($H235&gt;=1.1, $B$8*(1/3), IF($H235&gt;=1, ($B$8 + (($B$9-$B$8)/4)*1)*(1/3), IF($H235&gt;=0.9, ($B$8 + (($B$9-$B$8)/4)*2)*(1/3), IF($H235&gt;=0.8, ($B$8 + (($B$9-$B$8)/4)*3)*(1/3), $B$9*(1/3)))))))</f>
      </c>
      <c r="K235" s="187" t="str">
        <f>IF(H235="","",IF($H235&gt;1.2, 0, IF($H235&gt;=1.1, $B$8*(2/3), IF($H235&gt;=1, ($B$8 + (($B$9-$B$8)/4)*1)*(2/3), IF($H235&gt;=0.9, ($B$8 + (($B$9-$B$8)/4)*2)*(2/3), IF($H235&gt;=0.8, ($B$8 + (($B$9-$B$8)/4)*3)*(2/3), $B$9*(2/3)))))))</f>
      </c>
      <c r="L235" s="187" t="str">
        <f>IF(H235="","",IF($H235&gt;1.2, 0, IF($H235&gt;=1.1, $B$8, IF($H235&gt;=1, $B$8 + (($B$9-$B$8)/4)*1, IF($H235&gt;=0.9, $B$8 + (($B$9-$B$8)/4)*2, IF($H235&gt;=0.8, $B$8 + (($B$9-$B$8)/4)*3, $B$9))))))</f>
      </c>
      <c r="M235" s="188"/>
      <c r="N235" s="189">
        <f>IF(M235=1, I235, IF(M235=2, J235, IF(M235=3, K235, IF(M235=4, L235, 0))))</f>
      </c>
      <c r="O235" s="184">
        <f>IF($B$7="Porcentajes", E235 * N235, IF($R$1=0, 0, ((E235 * N235) / $R$1) * $C$7))</f>
      </c>
      <c r="P235" s="202"/>
      <c r="Q235" s="203"/>
      <c r="R235" s="184">
        <f>IF($P235="Manual",$E235*(1+$Q235),$E235+$O235)</f>
      </c>
    </row>
    <row r="236" spans="1:18" s="190" customFormat="1" ht="19" customHeight="1">
      <c r="A236" s="191"/>
      <c r="B236" s="195"/>
      <c r="C236" s="193"/>
      <c r="D236" s="193"/>
      <c r="E236" s="197"/>
      <c r="F236" s="185"/>
      <c r="G236" s="185" t="str">
        <f>IFERROR(IF($F236="","",VLOOKUP($F236,'Data Mercado'!$A$7:$I$300,IF($B$6="P90",2,IF($B$6="P75",3,IF($B$6="P50",4,IF($B$6="P25",5,IF($B$6="P10",6))))),0)),"ND")</f>
      </c>
      <c r="H236" s="186" t="str">
        <f>IFERROR(IF(AND($E236&lt;&gt;"",$G236&lt;&gt;""),$E236/$G236,""),"")</f>
      </c>
      <c r="I236" s="187" t="str">
        <f>IF(H236="","",0%)</f>
      </c>
      <c r="J236" s="187" t="str">
        <f>IF(H236="","",IF($H236&gt;1.2, 0, IF($H236&gt;=1.1, $B$8*(1/3), IF($H236&gt;=1, ($B$8 + (($B$9-$B$8)/4)*1)*(1/3), IF($H236&gt;=0.9, ($B$8 + (($B$9-$B$8)/4)*2)*(1/3), IF($H236&gt;=0.8, ($B$8 + (($B$9-$B$8)/4)*3)*(1/3), $B$9*(1/3)))))))</f>
      </c>
      <c r="K236" s="187" t="str">
        <f>IF(H236="","",IF($H236&gt;1.2, 0, IF($H236&gt;=1.1, $B$8*(2/3), IF($H236&gt;=1, ($B$8 + (($B$9-$B$8)/4)*1)*(2/3), IF($H236&gt;=0.9, ($B$8 + (($B$9-$B$8)/4)*2)*(2/3), IF($H236&gt;=0.8, ($B$8 + (($B$9-$B$8)/4)*3)*(2/3), $B$9*(2/3)))))))</f>
      </c>
      <c r="L236" s="187" t="str">
        <f>IF(H236="","",IF($H236&gt;1.2, 0, IF($H236&gt;=1.1, $B$8, IF($H236&gt;=1, $B$8 + (($B$9-$B$8)/4)*1, IF($H236&gt;=0.9, $B$8 + (($B$9-$B$8)/4)*2, IF($H236&gt;=0.8, $B$8 + (($B$9-$B$8)/4)*3, $B$9))))))</f>
      </c>
      <c r="M236" s="188"/>
      <c r="N236" s="189">
        <f>IF(M236=1, I236, IF(M236=2, J236, IF(M236=3, K236, IF(M236=4, L236, 0))))</f>
      </c>
      <c r="O236" s="184">
        <f>IF($B$7="Porcentajes", E236 * N236, IF($R$1=0, 0, ((E236 * N236) / $R$1) * $C$7))</f>
      </c>
      <c r="P236" s="202"/>
      <c r="Q236" s="203"/>
      <c r="R236" s="184">
        <f>IF($P236="Manual",$E236*(1+$Q236),$E236+$O236)</f>
      </c>
    </row>
    <row r="237" spans="1:18" s="190" customFormat="1" ht="19" customHeight="1">
      <c r="A237" s="191"/>
      <c r="B237" s="195"/>
      <c r="C237" s="193"/>
      <c r="D237" s="193"/>
      <c r="E237" s="197"/>
      <c r="F237" s="185"/>
      <c r="G237" s="185" t="str">
        <f>IFERROR(IF($F237="","",VLOOKUP($F237,'Data Mercado'!$A$7:$I$300,IF($B$6="P90",2,IF($B$6="P75",3,IF($B$6="P50",4,IF($B$6="P25",5,IF($B$6="P10",6))))),0)),"ND")</f>
      </c>
      <c r="H237" s="186" t="str">
        <f>IFERROR(IF(AND($E237&lt;&gt;"",$G237&lt;&gt;""),$E237/$G237,""),"")</f>
      </c>
      <c r="I237" s="187" t="str">
        <f>IF(H237="","",0%)</f>
      </c>
      <c r="J237" s="187" t="str">
        <f>IF(H237="","",IF($H237&gt;1.2, 0, IF($H237&gt;=1.1, $B$8*(1/3), IF($H237&gt;=1, ($B$8 + (($B$9-$B$8)/4)*1)*(1/3), IF($H237&gt;=0.9, ($B$8 + (($B$9-$B$8)/4)*2)*(1/3), IF($H237&gt;=0.8, ($B$8 + (($B$9-$B$8)/4)*3)*(1/3), $B$9*(1/3)))))))</f>
      </c>
      <c r="K237" s="187" t="str">
        <f>IF(H237="","",IF($H237&gt;1.2, 0, IF($H237&gt;=1.1, $B$8*(2/3), IF($H237&gt;=1, ($B$8 + (($B$9-$B$8)/4)*1)*(2/3), IF($H237&gt;=0.9, ($B$8 + (($B$9-$B$8)/4)*2)*(2/3), IF($H237&gt;=0.8, ($B$8 + (($B$9-$B$8)/4)*3)*(2/3), $B$9*(2/3)))))))</f>
      </c>
      <c r="L237" s="187" t="str">
        <f>IF(H237="","",IF($H237&gt;1.2, 0, IF($H237&gt;=1.1, $B$8, IF($H237&gt;=1, $B$8 + (($B$9-$B$8)/4)*1, IF($H237&gt;=0.9, $B$8 + (($B$9-$B$8)/4)*2, IF($H237&gt;=0.8, $B$8 + (($B$9-$B$8)/4)*3, $B$9))))))</f>
      </c>
      <c r="M237" s="188"/>
      <c r="N237" s="189">
        <f>IF(M237=1, I237, IF(M237=2, J237, IF(M237=3, K237, IF(M237=4, L237, 0))))</f>
      </c>
      <c r="O237" s="184">
        <f>IF($B$7="Porcentajes", E237 * N237, IF($R$1=0, 0, ((E237 * N237) / $R$1) * $C$7))</f>
      </c>
      <c r="P237" s="202"/>
      <c r="Q237" s="203"/>
      <c r="R237" s="184">
        <f>IF($P237="Manual",$E237*(1+$Q237),$E237+$O237)</f>
      </c>
    </row>
    <row r="238" spans="1:18" s="190" customFormat="1" ht="19" customHeight="1">
      <c r="A238" s="191"/>
      <c r="B238" s="195"/>
      <c r="C238" s="193"/>
      <c r="D238" s="193"/>
      <c r="E238" s="197"/>
      <c r="F238" s="185"/>
      <c r="G238" s="185" t="str">
        <f>IFERROR(IF($F238="","",VLOOKUP($F238,'Data Mercado'!$A$7:$I$300,IF($B$6="P90",2,IF($B$6="P75",3,IF($B$6="P50",4,IF($B$6="P25",5,IF($B$6="P10",6))))),0)),"ND")</f>
      </c>
      <c r="H238" s="186" t="str">
        <f>IFERROR(IF(AND($E238&lt;&gt;"",$G238&lt;&gt;""),$E238/$G238,""),"")</f>
      </c>
      <c r="I238" s="187" t="str">
        <f>IF(H238="","",0%)</f>
      </c>
      <c r="J238" s="187" t="str">
        <f>IF(H238="","",IF($H238&gt;1.2, 0, IF($H238&gt;=1.1, $B$8*(1/3), IF($H238&gt;=1, ($B$8 + (($B$9-$B$8)/4)*1)*(1/3), IF($H238&gt;=0.9, ($B$8 + (($B$9-$B$8)/4)*2)*(1/3), IF($H238&gt;=0.8, ($B$8 + (($B$9-$B$8)/4)*3)*(1/3), $B$9*(1/3)))))))</f>
      </c>
      <c r="K238" s="187" t="str">
        <f>IF(H238="","",IF($H238&gt;1.2, 0, IF($H238&gt;=1.1, $B$8*(2/3), IF($H238&gt;=1, ($B$8 + (($B$9-$B$8)/4)*1)*(2/3), IF($H238&gt;=0.9, ($B$8 + (($B$9-$B$8)/4)*2)*(2/3), IF($H238&gt;=0.8, ($B$8 + (($B$9-$B$8)/4)*3)*(2/3), $B$9*(2/3)))))))</f>
      </c>
      <c r="L238" s="187" t="str">
        <f>IF(H238="","",IF($H238&gt;1.2, 0, IF($H238&gt;=1.1, $B$8, IF($H238&gt;=1, $B$8 + (($B$9-$B$8)/4)*1, IF($H238&gt;=0.9, $B$8 + (($B$9-$B$8)/4)*2, IF($H238&gt;=0.8, $B$8 + (($B$9-$B$8)/4)*3, $B$9))))))</f>
      </c>
      <c r="M238" s="188"/>
      <c r="N238" s="189">
        <f>IF(M238=1, I238, IF(M238=2, J238, IF(M238=3, K238, IF(M238=4, L238, 0))))</f>
      </c>
      <c r="O238" s="184">
        <f>IF($B$7="Porcentajes", E238 * N238, IF($R$1=0, 0, ((E238 * N238) / $R$1) * $C$7))</f>
      </c>
      <c r="P238" s="202"/>
      <c r="Q238" s="203"/>
      <c r="R238" s="184">
        <f>IF($P238="Manual",$E238*(1+$Q238),$E238+$O238)</f>
      </c>
    </row>
    <row r="239" spans="1:18" s="190" customFormat="1" ht="19" customHeight="1">
      <c r="A239" s="191"/>
      <c r="B239" s="195"/>
      <c r="C239" s="193"/>
      <c r="D239" s="193"/>
      <c r="E239" s="197"/>
      <c r="F239" s="185"/>
      <c r="G239" s="185" t="str">
        <f>IFERROR(IF($F239="","",VLOOKUP($F239,'Data Mercado'!$A$7:$I$300,IF($B$6="P90",2,IF($B$6="P75",3,IF($B$6="P50",4,IF($B$6="P25",5,IF($B$6="P10",6))))),0)),"ND")</f>
      </c>
      <c r="H239" s="186" t="str">
        <f>IFERROR(IF(AND($E239&lt;&gt;"",$G239&lt;&gt;""),$E239/$G239,""),"")</f>
      </c>
      <c r="I239" s="187" t="str">
        <f>IF(H239="","",0%)</f>
      </c>
      <c r="J239" s="187" t="str">
        <f>IF(H239="","",IF($H239&gt;1.2, 0, IF($H239&gt;=1.1, $B$8*(1/3), IF($H239&gt;=1, ($B$8 + (($B$9-$B$8)/4)*1)*(1/3), IF($H239&gt;=0.9, ($B$8 + (($B$9-$B$8)/4)*2)*(1/3), IF($H239&gt;=0.8, ($B$8 + (($B$9-$B$8)/4)*3)*(1/3), $B$9*(1/3)))))))</f>
      </c>
      <c r="K239" s="187" t="str">
        <f>IF(H239="","",IF($H239&gt;1.2, 0, IF($H239&gt;=1.1, $B$8*(2/3), IF($H239&gt;=1, ($B$8 + (($B$9-$B$8)/4)*1)*(2/3), IF($H239&gt;=0.9, ($B$8 + (($B$9-$B$8)/4)*2)*(2/3), IF($H239&gt;=0.8, ($B$8 + (($B$9-$B$8)/4)*3)*(2/3), $B$9*(2/3)))))))</f>
      </c>
      <c r="L239" s="187" t="str">
        <f>IF(H239="","",IF($H239&gt;1.2, 0, IF($H239&gt;=1.1, $B$8, IF($H239&gt;=1, $B$8 + (($B$9-$B$8)/4)*1, IF($H239&gt;=0.9, $B$8 + (($B$9-$B$8)/4)*2, IF($H239&gt;=0.8, $B$8 + (($B$9-$B$8)/4)*3, $B$9))))))</f>
      </c>
      <c r="M239" s="188"/>
      <c r="N239" s="189">
        <f>IF(M239=1, I239, IF(M239=2, J239, IF(M239=3, K239, IF(M239=4, L239, 0))))</f>
      </c>
      <c r="O239" s="184">
        <f>IF($B$7="Porcentajes", E239 * N239, IF($R$1=0, 0, ((E239 * N239) / $R$1) * $C$7))</f>
      </c>
      <c r="P239" s="202"/>
      <c r="Q239" s="203"/>
      <c r="R239" s="184">
        <f>IF($P239="Manual",$E239*(1+$Q239),$E239+$O239)</f>
      </c>
    </row>
    <row r="240" spans="1:18" s="190" customFormat="1" ht="19" customHeight="1">
      <c r="A240" s="191"/>
      <c r="B240" s="195"/>
      <c r="C240" s="193"/>
      <c r="D240" s="193"/>
      <c r="E240" s="197"/>
      <c r="F240" s="185"/>
      <c r="G240" s="185" t="str">
        <f>IFERROR(IF($F240="","",VLOOKUP($F240,'Data Mercado'!$A$7:$I$300,IF($B$6="P90",2,IF($B$6="P75",3,IF($B$6="P50",4,IF($B$6="P25",5,IF($B$6="P10",6))))),0)),"ND")</f>
      </c>
      <c r="H240" s="186" t="str">
        <f>IFERROR(IF(AND($E240&lt;&gt;"",$G240&lt;&gt;""),$E240/$G240,""),"")</f>
      </c>
      <c r="I240" s="187" t="str">
        <f>IF(H240="","",0%)</f>
      </c>
      <c r="J240" s="187" t="str">
        <f>IF(H240="","",IF($H240&gt;1.2, 0, IF($H240&gt;=1.1, $B$8*(1/3), IF($H240&gt;=1, ($B$8 + (($B$9-$B$8)/4)*1)*(1/3), IF($H240&gt;=0.9, ($B$8 + (($B$9-$B$8)/4)*2)*(1/3), IF($H240&gt;=0.8, ($B$8 + (($B$9-$B$8)/4)*3)*(1/3), $B$9*(1/3)))))))</f>
      </c>
      <c r="K240" s="187" t="str">
        <f>IF(H240="","",IF($H240&gt;1.2, 0, IF($H240&gt;=1.1, $B$8*(2/3), IF($H240&gt;=1, ($B$8 + (($B$9-$B$8)/4)*1)*(2/3), IF($H240&gt;=0.9, ($B$8 + (($B$9-$B$8)/4)*2)*(2/3), IF($H240&gt;=0.8, ($B$8 + (($B$9-$B$8)/4)*3)*(2/3), $B$9*(2/3)))))))</f>
      </c>
      <c r="L240" s="187" t="str">
        <f>IF(H240="","",IF($H240&gt;1.2, 0, IF($H240&gt;=1.1, $B$8, IF($H240&gt;=1, $B$8 + (($B$9-$B$8)/4)*1, IF($H240&gt;=0.9, $B$8 + (($B$9-$B$8)/4)*2, IF($H240&gt;=0.8, $B$8 + (($B$9-$B$8)/4)*3, $B$9))))))</f>
      </c>
      <c r="M240" s="188"/>
      <c r="N240" s="189">
        <f>IF(M240=1, I240, IF(M240=2, J240, IF(M240=3, K240, IF(M240=4, L240, 0))))</f>
      </c>
      <c r="O240" s="184">
        <f>IF($B$7="Porcentajes", E240 * N240, IF($R$1=0, 0, ((E240 * N240) / $R$1) * $C$7))</f>
      </c>
      <c r="P240" s="202"/>
      <c r="Q240" s="203"/>
      <c r="R240" s="184">
        <f>IF($P240="Manual",$E240*(1+$Q240),$E240+$O240)</f>
      </c>
    </row>
    <row r="241" spans="1:18" s="190" customFormat="1" ht="19" customHeight="1">
      <c r="A241" s="191"/>
      <c r="B241" s="195"/>
      <c r="C241" s="193"/>
      <c r="D241" s="193"/>
      <c r="E241" s="197"/>
      <c r="F241" s="185"/>
      <c r="G241" s="185" t="str">
        <f>IFERROR(IF($F241="","",VLOOKUP($F241,'Data Mercado'!$A$7:$I$300,IF($B$6="P90",2,IF($B$6="P75",3,IF($B$6="P50",4,IF($B$6="P25",5,IF($B$6="P10",6))))),0)),"ND")</f>
      </c>
      <c r="H241" s="186" t="str">
        <f>IFERROR(IF(AND($E241&lt;&gt;"",$G241&lt;&gt;""),$E241/$G241,""),"")</f>
      </c>
      <c r="I241" s="187" t="str">
        <f>IF(H241="","",0%)</f>
      </c>
      <c r="J241" s="187" t="str">
        <f>IF(H241="","",IF($H241&gt;1.2, 0, IF($H241&gt;=1.1, $B$8*(1/3), IF($H241&gt;=1, ($B$8 + (($B$9-$B$8)/4)*1)*(1/3), IF($H241&gt;=0.9, ($B$8 + (($B$9-$B$8)/4)*2)*(1/3), IF($H241&gt;=0.8, ($B$8 + (($B$9-$B$8)/4)*3)*(1/3), $B$9*(1/3)))))))</f>
      </c>
      <c r="K241" s="187" t="str">
        <f>IF(H241="","",IF($H241&gt;1.2, 0, IF($H241&gt;=1.1, $B$8*(2/3), IF($H241&gt;=1, ($B$8 + (($B$9-$B$8)/4)*1)*(2/3), IF($H241&gt;=0.9, ($B$8 + (($B$9-$B$8)/4)*2)*(2/3), IF($H241&gt;=0.8, ($B$8 + (($B$9-$B$8)/4)*3)*(2/3), $B$9*(2/3)))))))</f>
      </c>
      <c r="L241" s="187" t="str">
        <f>IF(H241="","",IF($H241&gt;1.2, 0, IF($H241&gt;=1.1, $B$8, IF($H241&gt;=1, $B$8 + (($B$9-$B$8)/4)*1, IF($H241&gt;=0.9, $B$8 + (($B$9-$B$8)/4)*2, IF($H241&gt;=0.8, $B$8 + (($B$9-$B$8)/4)*3, $B$9))))))</f>
      </c>
      <c r="M241" s="188"/>
      <c r="N241" s="189">
        <f>IF(M241=1, I241, IF(M241=2, J241, IF(M241=3, K241, IF(M241=4, L241, 0))))</f>
      </c>
      <c r="O241" s="184">
        <f>IF($B$7="Porcentajes", E241 * N241, IF($R$1=0, 0, ((E241 * N241) / $R$1) * $C$7))</f>
      </c>
      <c r="P241" s="202"/>
      <c r="Q241" s="203"/>
      <c r="R241" s="184">
        <f>IF($P241="Manual",$E241*(1+$Q241),$E241+$O241)</f>
      </c>
    </row>
    <row r="242" spans="1:18" s="190" customFormat="1" ht="19" customHeight="1">
      <c r="A242" s="191"/>
      <c r="B242" s="195"/>
      <c r="C242" s="193"/>
      <c r="D242" s="193"/>
      <c r="E242" s="197"/>
      <c r="F242" s="185"/>
      <c r="G242" s="185" t="str">
        <f>IFERROR(IF($F242="","",VLOOKUP($F242,'Data Mercado'!$A$7:$I$300,IF($B$6="P90",2,IF($B$6="P75",3,IF($B$6="P50",4,IF($B$6="P25",5,IF($B$6="P10",6))))),0)),"ND")</f>
      </c>
      <c r="H242" s="186" t="str">
        <f>IFERROR(IF(AND($E242&lt;&gt;"",$G242&lt;&gt;""),$E242/$G242,""),"")</f>
      </c>
      <c r="I242" s="187" t="str">
        <f>IF(H242="","",0%)</f>
      </c>
      <c r="J242" s="187" t="str">
        <f>IF(H242="","",IF($H242&gt;1.2, 0, IF($H242&gt;=1.1, $B$8*(1/3), IF($H242&gt;=1, ($B$8 + (($B$9-$B$8)/4)*1)*(1/3), IF($H242&gt;=0.9, ($B$8 + (($B$9-$B$8)/4)*2)*(1/3), IF($H242&gt;=0.8, ($B$8 + (($B$9-$B$8)/4)*3)*(1/3), $B$9*(1/3)))))))</f>
      </c>
      <c r="K242" s="187" t="str">
        <f>IF(H242="","",IF($H242&gt;1.2, 0, IF($H242&gt;=1.1, $B$8*(2/3), IF($H242&gt;=1, ($B$8 + (($B$9-$B$8)/4)*1)*(2/3), IF($H242&gt;=0.9, ($B$8 + (($B$9-$B$8)/4)*2)*(2/3), IF($H242&gt;=0.8, ($B$8 + (($B$9-$B$8)/4)*3)*(2/3), $B$9*(2/3)))))))</f>
      </c>
      <c r="L242" s="187" t="str">
        <f>IF(H242="","",IF($H242&gt;1.2, 0, IF($H242&gt;=1.1, $B$8, IF($H242&gt;=1, $B$8 + (($B$9-$B$8)/4)*1, IF($H242&gt;=0.9, $B$8 + (($B$9-$B$8)/4)*2, IF($H242&gt;=0.8, $B$8 + (($B$9-$B$8)/4)*3, $B$9))))))</f>
      </c>
      <c r="M242" s="188"/>
      <c r="N242" s="189">
        <f>IF(M242=1, I242, IF(M242=2, J242, IF(M242=3, K242, IF(M242=4, L242, 0))))</f>
      </c>
      <c r="O242" s="184">
        <f>IF($B$7="Porcentajes", E242 * N242, IF($R$1=0, 0, ((E242 * N242) / $R$1) * $C$7))</f>
      </c>
      <c r="P242" s="202"/>
      <c r="Q242" s="203"/>
      <c r="R242" s="184">
        <f>IF($P242="Manual",$E242*(1+$Q242),$E242+$O242)</f>
      </c>
    </row>
    <row r="243" spans="1:18" s="190" customFormat="1" ht="19" customHeight="1">
      <c r="A243" s="191"/>
      <c r="B243" s="195"/>
      <c r="C243" s="193"/>
      <c r="D243" s="193"/>
      <c r="E243" s="197"/>
      <c r="F243" s="185"/>
      <c r="G243" s="185" t="str">
        <f>IFERROR(IF($F243="","",VLOOKUP($F243,'Data Mercado'!$A$7:$I$300,IF($B$6="P90",2,IF($B$6="P75",3,IF($B$6="P50",4,IF($B$6="P25",5,IF($B$6="P10",6))))),0)),"ND")</f>
      </c>
      <c r="H243" s="186" t="str">
        <f>IFERROR(IF(AND($E243&lt;&gt;"",$G243&lt;&gt;""),$E243/$G243,""),"")</f>
      </c>
      <c r="I243" s="187" t="str">
        <f>IF(H243="","",0%)</f>
      </c>
      <c r="J243" s="187" t="str">
        <f>IF(H243="","",IF($H243&gt;1.2, 0, IF($H243&gt;=1.1, $B$8*(1/3), IF($H243&gt;=1, ($B$8 + (($B$9-$B$8)/4)*1)*(1/3), IF($H243&gt;=0.9, ($B$8 + (($B$9-$B$8)/4)*2)*(1/3), IF($H243&gt;=0.8, ($B$8 + (($B$9-$B$8)/4)*3)*(1/3), $B$9*(1/3)))))))</f>
      </c>
      <c r="K243" s="187" t="str">
        <f>IF(H243="","",IF($H243&gt;1.2, 0, IF($H243&gt;=1.1, $B$8*(2/3), IF($H243&gt;=1, ($B$8 + (($B$9-$B$8)/4)*1)*(2/3), IF($H243&gt;=0.9, ($B$8 + (($B$9-$B$8)/4)*2)*(2/3), IF($H243&gt;=0.8, ($B$8 + (($B$9-$B$8)/4)*3)*(2/3), $B$9*(2/3)))))))</f>
      </c>
      <c r="L243" s="187" t="str">
        <f>IF(H243="","",IF($H243&gt;1.2, 0, IF($H243&gt;=1.1, $B$8, IF($H243&gt;=1, $B$8 + (($B$9-$B$8)/4)*1, IF($H243&gt;=0.9, $B$8 + (($B$9-$B$8)/4)*2, IF($H243&gt;=0.8, $B$8 + (($B$9-$B$8)/4)*3, $B$9))))))</f>
      </c>
      <c r="M243" s="188"/>
      <c r="N243" s="189">
        <f>IF(M243=1, I243, IF(M243=2, J243, IF(M243=3, K243, IF(M243=4, L243, 0))))</f>
      </c>
      <c r="O243" s="184">
        <f>IF($B$7="Porcentajes", E243 * N243, IF($R$1=0, 0, ((E243 * N243) / $R$1) * $C$7))</f>
      </c>
      <c r="P243" s="202"/>
      <c r="Q243" s="203"/>
      <c r="R243" s="184">
        <f>IF($P243="Manual",$E243*(1+$Q243),$E243+$O243)</f>
      </c>
    </row>
    <row r="244" spans="1:18" s="190" customFormat="1" ht="19" customHeight="1">
      <c r="A244" s="191"/>
      <c r="B244" s="195"/>
      <c r="C244" s="193"/>
      <c r="D244" s="193"/>
      <c r="E244" s="197"/>
      <c r="F244" s="185"/>
      <c r="G244" s="185" t="str">
        <f>IFERROR(IF($F244="","",VLOOKUP($F244,'Data Mercado'!$A$7:$I$300,IF($B$6="P90",2,IF($B$6="P75",3,IF($B$6="P50",4,IF($B$6="P25",5,IF($B$6="P10",6))))),0)),"ND")</f>
      </c>
      <c r="H244" s="186" t="str">
        <f>IFERROR(IF(AND($E244&lt;&gt;"",$G244&lt;&gt;""),$E244/$G244,""),"")</f>
      </c>
      <c r="I244" s="187" t="str">
        <f>IF(H244="","",0%)</f>
      </c>
      <c r="J244" s="187" t="str">
        <f>IF(H244="","",IF($H244&gt;1.2, 0, IF($H244&gt;=1.1, $B$8*(1/3), IF($H244&gt;=1, ($B$8 + (($B$9-$B$8)/4)*1)*(1/3), IF($H244&gt;=0.9, ($B$8 + (($B$9-$B$8)/4)*2)*(1/3), IF($H244&gt;=0.8, ($B$8 + (($B$9-$B$8)/4)*3)*(1/3), $B$9*(1/3)))))))</f>
      </c>
      <c r="K244" s="187" t="str">
        <f>IF(H244="","",IF($H244&gt;1.2, 0, IF($H244&gt;=1.1, $B$8*(2/3), IF($H244&gt;=1, ($B$8 + (($B$9-$B$8)/4)*1)*(2/3), IF($H244&gt;=0.9, ($B$8 + (($B$9-$B$8)/4)*2)*(2/3), IF($H244&gt;=0.8, ($B$8 + (($B$9-$B$8)/4)*3)*(2/3), $B$9*(2/3)))))))</f>
      </c>
      <c r="L244" s="187" t="str">
        <f>IF(H244="","",IF($H244&gt;1.2, 0, IF($H244&gt;=1.1, $B$8, IF($H244&gt;=1, $B$8 + (($B$9-$B$8)/4)*1, IF($H244&gt;=0.9, $B$8 + (($B$9-$B$8)/4)*2, IF($H244&gt;=0.8, $B$8 + (($B$9-$B$8)/4)*3, $B$9))))))</f>
      </c>
      <c r="M244" s="188"/>
      <c r="N244" s="189">
        <f>IF(M244=1, I244, IF(M244=2, J244, IF(M244=3, K244, IF(M244=4, L244, 0))))</f>
      </c>
      <c r="O244" s="184">
        <f>IF($B$7="Porcentajes", E244 * N244, IF($R$1=0, 0, ((E244 * N244) / $R$1) * $C$7))</f>
      </c>
      <c r="P244" s="202"/>
      <c r="Q244" s="203"/>
      <c r="R244" s="184">
        <f>IF($P244="Manual",$E244*(1+$Q244),$E244+$O244)</f>
      </c>
    </row>
    <row r="245" spans="1:18" s="190" customFormat="1" ht="19" customHeight="1">
      <c r="A245" s="191"/>
      <c r="B245" s="195"/>
      <c r="C245" s="193"/>
      <c r="D245" s="193"/>
      <c r="E245" s="197"/>
      <c r="F245" s="185"/>
      <c r="G245" s="185" t="str">
        <f>IFERROR(IF($F245="","",VLOOKUP($F245,'Data Mercado'!$A$7:$I$300,IF($B$6="P90",2,IF($B$6="P75",3,IF($B$6="P50",4,IF($B$6="P25",5,IF($B$6="P10",6))))),0)),"ND")</f>
      </c>
      <c r="H245" s="186" t="str">
        <f>IFERROR(IF(AND($E245&lt;&gt;"",$G245&lt;&gt;""),$E245/$G245,""),"")</f>
      </c>
      <c r="I245" s="187" t="str">
        <f>IF(H245="","",0%)</f>
      </c>
      <c r="J245" s="187" t="str">
        <f>IF(H245="","",IF($H245&gt;1.2, 0, IF($H245&gt;=1.1, $B$8*(1/3), IF($H245&gt;=1, ($B$8 + (($B$9-$B$8)/4)*1)*(1/3), IF($H245&gt;=0.9, ($B$8 + (($B$9-$B$8)/4)*2)*(1/3), IF($H245&gt;=0.8, ($B$8 + (($B$9-$B$8)/4)*3)*(1/3), $B$9*(1/3)))))))</f>
      </c>
      <c r="K245" s="187" t="str">
        <f>IF(H245="","",IF($H245&gt;1.2, 0, IF($H245&gt;=1.1, $B$8*(2/3), IF($H245&gt;=1, ($B$8 + (($B$9-$B$8)/4)*1)*(2/3), IF($H245&gt;=0.9, ($B$8 + (($B$9-$B$8)/4)*2)*(2/3), IF($H245&gt;=0.8, ($B$8 + (($B$9-$B$8)/4)*3)*(2/3), $B$9*(2/3)))))))</f>
      </c>
      <c r="L245" s="187" t="str">
        <f>IF(H245="","",IF($H245&gt;1.2, 0, IF($H245&gt;=1.1, $B$8, IF($H245&gt;=1, $B$8 + (($B$9-$B$8)/4)*1, IF($H245&gt;=0.9, $B$8 + (($B$9-$B$8)/4)*2, IF($H245&gt;=0.8, $B$8 + (($B$9-$B$8)/4)*3, $B$9))))))</f>
      </c>
      <c r="M245" s="188"/>
      <c r="N245" s="189">
        <f>IF(M245=1, I245, IF(M245=2, J245, IF(M245=3, K245, IF(M245=4, L245, 0))))</f>
      </c>
      <c r="O245" s="184">
        <f>IF($B$7="Porcentajes", E245 * N245, IF($R$1=0, 0, ((E245 * N245) / $R$1) * $C$7))</f>
      </c>
      <c r="P245" s="202"/>
      <c r="Q245" s="203"/>
      <c r="R245" s="184">
        <f>IF($P245="Manual",$E245*(1+$Q245),$E245+$O245)</f>
      </c>
    </row>
    <row r="246" spans="1:18" s="190" customFormat="1" ht="19" customHeight="1">
      <c r="A246" s="191"/>
      <c r="B246" s="195"/>
      <c r="C246" s="193"/>
      <c r="D246" s="193"/>
      <c r="E246" s="197"/>
      <c r="F246" s="185"/>
      <c r="G246" s="185" t="str">
        <f>IFERROR(IF($F246="","",VLOOKUP($F246,'Data Mercado'!$A$7:$I$300,IF($B$6="P90",2,IF($B$6="P75",3,IF($B$6="P50",4,IF($B$6="P25",5,IF($B$6="P10",6))))),0)),"ND")</f>
      </c>
      <c r="H246" s="186" t="str">
        <f>IFERROR(IF(AND($E246&lt;&gt;"",$G246&lt;&gt;""),$E246/$G246,""),"")</f>
      </c>
      <c r="I246" s="187" t="str">
        <f>IF(H246="","",0%)</f>
      </c>
      <c r="J246" s="187" t="str">
        <f>IF(H246="","",IF($H246&gt;1.2, 0, IF($H246&gt;=1.1, $B$8*(1/3), IF($H246&gt;=1, ($B$8 + (($B$9-$B$8)/4)*1)*(1/3), IF($H246&gt;=0.9, ($B$8 + (($B$9-$B$8)/4)*2)*(1/3), IF($H246&gt;=0.8, ($B$8 + (($B$9-$B$8)/4)*3)*(1/3), $B$9*(1/3)))))))</f>
      </c>
      <c r="K246" s="187" t="str">
        <f>IF(H246="","",IF($H246&gt;1.2, 0, IF($H246&gt;=1.1, $B$8*(2/3), IF($H246&gt;=1, ($B$8 + (($B$9-$B$8)/4)*1)*(2/3), IF($H246&gt;=0.9, ($B$8 + (($B$9-$B$8)/4)*2)*(2/3), IF($H246&gt;=0.8, ($B$8 + (($B$9-$B$8)/4)*3)*(2/3), $B$9*(2/3)))))))</f>
      </c>
      <c r="L246" s="187" t="str">
        <f>IF(H246="","",IF($H246&gt;1.2, 0, IF($H246&gt;=1.1, $B$8, IF($H246&gt;=1, $B$8 + (($B$9-$B$8)/4)*1, IF($H246&gt;=0.9, $B$8 + (($B$9-$B$8)/4)*2, IF($H246&gt;=0.8, $B$8 + (($B$9-$B$8)/4)*3, $B$9))))))</f>
      </c>
      <c r="M246" s="188"/>
      <c r="N246" s="189">
        <f>IF(M246=1, I246, IF(M246=2, J246, IF(M246=3, K246, IF(M246=4, L246, 0))))</f>
      </c>
      <c r="O246" s="184">
        <f>IF($B$7="Porcentajes", E246 * N246, IF($R$1=0, 0, ((E246 * N246) / $R$1) * $C$7))</f>
      </c>
      <c r="P246" s="202"/>
      <c r="Q246" s="203"/>
      <c r="R246" s="184">
        <f>IF($P246="Manual",$E246*(1+$Q246),$E246+$O246)</f>
      </c>
    </row>
    <row r="247" spans="1:18" s="190" customFormat="1" ht="19" customHeight="1">
      <c r="A247" s="191"/>
      <c r="B247" s="195"/>
      <c r="C247" s="193"/>
      <c r="D247" s="193"/>
      <c r="E247" s="197"/>
      <c r="F247" s="185"/>
      <c r="G247" s="185" t="str">
        <f>IFERROR(IF($F247="","",VLOOKUP($F247,'Data Mercado'!$A$7:$I$300,IF($B$6="P90",2,IF($B$6="P75",3,IF($B$6="P50",4,IF($B$6="P25",5,IF($B$6="P10",6))))),0)),"ND")</f>
      </c>
      <c r="H247" s="186" t="str">
        <f>IFERROR(IF(AND($E247&lt;&gt;"",$G247&lt;&gt;""),$E247/$G247,""),"")</f>
      </c>
      <c r="I247" s="187" t="str">
        <f>IF(H247="","",0%)</f>
      </c>
      <c r="J247" s="187" t="str">
        <f>IF(H247="","",IF($H247&gt;1.2, 0, IF($H247&gt;=1.1, $B$8*(1/3), IF($H247&gt;=1, ($B$8 + (($B$9-$B$8)/4)*1)*(1/3), IF($H247&gt;=0.9, ($B$8 + (($B$9-$B$8)/4)*2)*(1/3), IF($H247&gt;=0.8, ($B$8 + (($B$9-$B$8)/4)*3)*(1/3), $B$9*(1/3)))))))</f>
      </c>
      <c r="K247" s="187" t="str">
        <f>IF(H247="","",IF($H247&gt;1.2, 0, IF($H247&gt;=1.1, $B$8*(2/3), IF($H247&gt;=1, ($B$8 + (($B$9-$B$8)/4)*1)*(2/3), IF($H247&gt;=0.9, ($B$8 + (($B$9-$B$8)/4)*2)*(2/3), IF($H247&gt;=0.8, ($B$8 + (($B$9-$B$8)/4)*3)*(2/3), $B$9*(2/3)))))))</f>
      </c>
      <c r="L247" s="187" t="str">
        <f>IF(H247="","",IF($H247&gt;1.2, 0, IF($H247&gt;=1.1, $B$8, IF($H247&gt;=1, $B$8 + (($B$9-$B$8)/4)*1, IF($H247&gt;=0.9, $B$8 + (($B$9-$B$8)/4)*2, IF($H247&gt;=0.8, $B$8 + (($B$9-$B$8)/4)*3, $B$9))))))</f>
      </c>
      <c r="M247" s="188"/>
      <c r="N247" s="189">
        <f>IF(M247=1, I247, IF(M247=2, J247, IF(M247=3, K247, IF(M247=4, L247, 0))))</f>
      </c>
      <c r="O247" s="184">
        <f>IF($B$7="Porcentajes", E247 * N247, IF($R$1=0, 0, ((E247 * N247) / $R$1) * $C$7))</f>
      </c>
      <c r="P247" s="202"/>
      <c r="Q247" s="203"/>
      <c r="R247" s="184">
        <f>IF($P247="Manual",$E247*(1+$Q247),$E247+$O247)</f>
      </c>
    </row>
    <row r="248" spans="1:18" s="190" customFormat="1" ht="19" customHeight="1">
      <c r="A248" s="191"/>
      <c r="B248" s="195"/>
      <c r="C248" s="193"/>
      <c r="D248" s="193"/>
      <c r="E248" s="197"/>
      <c r="F248" s="185"/>
      <c r="G248" s="185" t="str">
        <f>IFERROR(IF($F248="","",VLOOKUP($F248,'Data Mercado'!$A$7:$I$300,IF($B$6="P90",2,IF($B$6="P75",3,IF($B$6="P50",4,IF($B$6="P25",5,IF($B$6="P10",6))))),0)),"ND")</f>
      </c>
      <c r="H248" s="186" t="str">
        <f>IFERROR(IF(AND($E248&lt;&gt;"",$G248&lt;&gt;""),$E248/$G248,""),"")</f>
      </c>
      <c r="I248" s="187" t="str">
        <f>IF(H248="","",0%)</f>
      </c>
      <c r="J248" s="187" t="str">
        <f>IF(H248="","",IF($H248&gt;1.2, 0, IF($H248&gt;=1.1, $B$8*(1/3), IF($H248&gt;=1, ($B$8 + (($B$9-$B$8)/4)*1)*(1/3), IF($H248&gt;=0.9, ($B$8 + (($B$9-$B$8)/4)*2)*(1/3), IF($H248&gt;=0.8, ($B$8 + (($B$9-$B$8)/4)*3)*(1/3), $B$9*(1/3)))))))</f>
      </c>
      <c r="K248" s="187" t="str">
        <f>IF(H248="","",IF($H248&gt;1.2, 0, IF($H248&gt;=1.1, $B$8*(2/3), IF($H248&gt;=1, ($B$8 + (($B$9-$B$8)/4)*1)*(2/3), IF($H248&gt;=0.9, ($B$8 + (($B$9-$B$8)/4)*2)*(2/3), IF($H248&gt;=0.8, ($B$8 + (($B$9-$B$8)/4)*3)*(2/3), $B$9*(2/3)))))))</f>
      </c>
      <c r="L248" s="187" t="str">
        <f>IF(H248="","",IF($H248&gt;1.2, 0, IF($H248&gt;=1.1, $B$8, IF($H248&gt;=1, $B$8 + (($B$9-$B$8)/4)*1, IF($H248&gt;=0.9, $B$8 + (($B$9-$B$8)/4)*2, IF($H248&gt;=0.8, $B$8 + (($B$9-$B$8)/4)*3, $B$9))))))</f>
      </c>
      <c r="M248" s="188"/>
      <c r="N248" s="189">
        <f>IF(M248=1, I248, IF(M248=2, J248, IF(M248=3, K248, IF(M248=4, L248, 0))))</f>
      </c>
      <c r="O248" s="184">
        <f>IF($B$7="Porcentajes", E248 * N248, IF($R$1=0, 0, ((E248 * N248) / $R$1) * $C$7))</f>
      </c>
      <c r="P248" s="202"/>
      <c r="Q248" s="203"/>
      <c r="R248" s="184">
        <f>IF($P248="Manual",$E248*(1+$Q248),$E248+$O248)</f>
      </c>
    </row>
    <row r="249" spans="1:18" s="190" customFormat="1" ht="19" customHeight="1">
      <c r="A249" s="191"/>
      <c r="B249" s="195"/>
      <c r="C249" s="193"/>
      <c r="D249" s="193"/>
      <c r="E249" s="197"/>
      <c r="F249" s="185"/>
      <c r="G249" s="185" t="str">
        <f>IFERROR(IF($F249="","",VLOOKUP($F249,'Data Mercado'!$A$7:$I$300,IF($B$6="P90",2,IF($B$6="P75",3,IF($B$6="P50",4,IF($B$6="P25",5,IF($B$6="P10",6))))),0)),"ND")</f>
      </c>
      <c r="H249" s="186" t="str">
        <f>IFERROR(IF(AND($E249&lt;&gt;"",$G249&lt;&gt;""),$E249/$G249,""),"")</f>
      </c>
      <c r="I249" s="187" t="str">
        <f>IF(H249="","",0%)</f>
      </c>
      <c r="J249" s="187" t="str">
        <f>IF(H249="","",IF($H249&gt;1.2, 0, IF($H249&gt;=1.1, $B$8*(1/3), IF($H249&gt;=1, ($B$8 + (($B$9-$B$8)/4)*1)*(1/3), IF($H249&gt;=0.9, ($B$8 + (($B$9-$B$8)/4)*2)*(1/3), IF($H249&gt;=0.8, ($B$8 + (($B$9-$B$8)/4)*3)*(1/3), $B$9*(1/3)))))))</f>
      </c>
      <c r="K249" s="187" t="str">
        <f>IF(H249="","",IF($H249&gt;1.2, 0, IF($H249&gt;=1.1, $B$8*(2/3), IF($H249&gt;=1, ($B$8 + (($B$9-$B$8)/4)*1)*(2/3), IF($H249&gt;=0.9, ($B$8 + (($B$9-$B$8)/4)*2)*(2/3), IF($H249&gt;=0.8, ($B$8 + (($B$9-$B$8)/4)*3)*(2/3), $B$9*(2/3)))))))</f>
      </c>
      <c r="L249" s="187" t="str">
        <f>IF(H249="","",IF($H249&gt;1.2, 0, IF($H249&gt;=1.1, $B$8, IF($H249&gt;=1, $B$8 + (($B$9-$B$8)/4)*1, IF($H249&gt;=0.9, $B$8 + (($B$9-$B$8)/4)*2, IF($H249&gt;=0.8, $B$8 + (($B$9-$B$8)/4)*3, $B$9))))))</f>
      </c>
      <c r="M249" s="188"/>
      <c r="N249" s="189">
        <f>IF(M249=1, I249, IF(M249=2, J249, IF(M249=3, K249, IF(M249=4, L249, 0))))</f>
      </c>
      <c r="O249" s="184">
        <f>IF($B$7="Porcentajes", E249 * N249, IF($R$1=0, 0, ((E249 * N249) / $R$1) * $C$7))</f>
      </c>
      <c r="P249" s="202"/>
      <c r="Q249" s="203"/>
      <c r="R249" s="184">
        <f>IF($P249="Manual",$E249*(1+$Q249),$E249+$O249)</f>
      </c>
    </row>
    <row r="250" spans="1:18" s="190" customFormat="1" ht="19" customHeight="1">
      <c r="A250" s="191"/>
      <c r="B250" s="195"/>
      <c r="C250" s="193"/>
      <c r="D250" s="193"/>
      <c r="E250" s="197"/>
      <c r="F250" s="185"/>
      <c r="G250" s="185" t="str">
        <f>IFERROR(IF($F250="","",VLOOKUP($F250,'Data Mercado'!$A$7:$I$300,IF($B$6="P90",2,IF($B$6="P75",3,IF($B$6="P50",4,IF($B$6="P25",5,IF($B$6="P10",6))))),0)),"ND")</f>
      </c>
      <c r="H250" s="186" t="str">
        <f>IFERROR(IF(AND($E250&lt;&gt;"",$G250&lt;&gt;""),$E250/$G250,""),"")</f>
      </c>
      <c r="I250" s="187" t="str">
        <f>IF(H250="","",0%)</f>
      </c>
      <c r="J250" s="187" t="str">
        <f>IF(H250="","",IF($H250&gt;1.2, 0, IF($H250&gt;=1.1, $B$8*(1/3), IF($H250&gt;=1, ($B$8 + (($B$9-$B$8)/4)*1)*(1/3), IF($H250&gt;=0.9, ($B$8 + (($B$9-$B$8)/4)*2)*(1/3), IF($H250&gt;=0.8, ($B$8 + (($B$9-$B$8)/4)*3)*(1/3), $B$9*(1/3)))))))</f>
      </c>
      <c r="K250" s="187" t="str">
        <f>IF(H250="","",IF($H250&gt;1.2, 0, IF($H250&gt;=1.1, $B$8*(2/3), IF($H250&gt;=1, ($B$8 + (($B$9-$B$8)/4)*1)*(2/3), IF($H250&gt;=0.9, ($B$8 + (($B$9-$B$8)/4)*2)*(2/3), IF($H250&gt;=0.8, ($B$8 + (($B$9-$B$8)/4)*3)*(2/3), $B$9*(2/3)))))))</f>
      </c>
      <c r="L250" s="187" t="str">
        <f>IF(H250="","",IF($H250&gt;1.2, 0, IF($H250&gt;=1.1, $B$8, IF($H250&gt;=1, $B$8 + (($B$9-$B$8)/4)*1, IF($H250&gt;=0.9, $B$8 + (($B$9-$B$8)/4)*2, IF($H250&gt;=0.8, $B$8 + (($B$9-$B$8)/4)*3, $B$9))))))</f>
      </c>
      <c r="M250" s="188"/>
      <c r="N250" s="189">
        <f>IF(M250=1, I250, IF(M250=2, J250, IF(M250=3, K250, IF(M250=4, L250, 0))))</f>
      </c>
      <c r="O250" s="184">
        <f>IF($B$7="Porcentajes", E250 * N250, IF($R$1=0, 0, ((E250 * N250) / $R$1) * $C$7))</f>
      </c>
      <c r="P250" s="202"/>
      <c r="Q250" s="203"/>
      <c r="R250" s="184">
        <f>IF($P250="Manual",$E250*(1+$Q250),$E250+$O250)</f>
      </c>
    </row>
    <row r="251" spans="1:18" s="190" customFormat="1" ht="19" customHeight="1">
      <c r="A251" s="191"/>
      <c r="B251" s="195"/>
      <c r="C251" s="193"/>
      <c r="D251" s="193"/>
      <c r="E251" s="197"/>
      <c r="F251" s="185"/>
      <c r="G251" s="185" t="str">
        <f>IFERROR(IF($F251="","",VLOOKUP($F251,'Data Mercado'!$A$7:$I$300,IF($B$6="P90",2,IF($B$6="P75",3,IF($B$6="P50",4,IF($B$6="P25",5,IF($B$6="P10",6))))),0)),"ND")</f>
      </c>
      <c r="H251" s="186" t="str">
        <f>IFERROR(IF(AND($E251&lt;&gt;"",$G251&lt;&gt;""),$E251/$G251,""),"")</f>
      </c>
      <c r="I251" s="187" t="str">
        <f>IF(H251="","",0%)</f>
      </c>
      <c r="J251" s="187" t="str">
        <f>IF(H251="","",IF($H251&gt;1.2, 0, IF($H251&gt;=1.1, $B$8*(1/3), IF($H251&gt;=1, ($B$8 + (($B$9-$B$8)/4)*1)*(1/3), IF($H251&gt;=0.9, ($B$8 + (($B$9-$B$8)/4)*2)*(1/3), IF($H251&gt;=0.8, ($B$8 + (($B$9-$B$8)/4)*3)*(1/3), $B$9*(1/3)))))))</f>
      </c>
      <c r="K251" s="187" t="str">
        <f>IF(H251="","",IF($H251&gt;1.2, 0, IF($H251&gt;=1.1, $B$8*(2/3), IF($H251&gt;=1, ($B$8 + (($B$9-$B$8)/4)*1)*(2/3), IF($H251&gt;=0.9, ($B$8 + (($B$9-$B$8)/4)*2)*(2/3), IF($H251&gt;=0.8, ($B$8 + (($B$9-$B$8)/4)*3)*(2/3), $B$9*(2/3)))))))</f>
      </c>
      <c r="L251" s="187" t="str">
        <f>IF(H251="","",IF($H251&gt;1.2, 0, IF($H251&gt;=1.1, $B$8, IF($H251&gt;=1, $B$8 + (($B$9-$B$8)/4)*1, IF($H251&gt;=0.9, $B$8 + (($B$9-$B$8)/4)*2, IF($H251&gt;=0.8, $B$8 + (($B$9-$B$8)/4)*3, $B$9))))))</f>
      </c>
      <c r="M251" s="188"/>
      <c r="N251" s="189">
        <f>IF(M251=1, I251, IF(M251=2, J251, IF(M251=3, K251, IF(M251=4, L251, 0))))</f>
      </c>
      <c r="O251" s="184">
        <f>IF($B$7="Porcentajes", E251 * N251, IF($R$1=0, 0, ((E251 * N251) / $R$1) * $C$7))</f>
      </c>
      <c r="P251" s="202"/>
      <c r="Q251" s="203"/>
      <c r="R251" s="184">
        <f>IF($P251="Manual",$E251*(1+$Q251),$E251+$O251)</f>
      </c>
    </row>
    <row r="252" spans="1:18" s="190" customFormat="1" ht="19" customHeight="1">
      <c r="A252" s="191"/>
      <c r="B252" s="195"/>
      <c r="C252" s="193"/>
      <c r="D252" s="193"/>
      <c r="E252" s="197"/>
      <c r="F252" s="185"/>
      <c r="G252" s="185" t="str">
        <f>IFERROR(IF($F252="","",VLOOKUP($F252,'Data Mercado'!$A$7:$I$300,IF($B$6="P90",2,IF($B$6="P75",3,IF($B$6="P50",4,IF($B$6="P25",5,IF($B$6="P10",6))))),0)),"ND")</f>
      </c>
      <c r="H252" s="186" t="str">
        <f>IFERROR(IF(AND($E252&lt;&gt;"",$G252&lt;&gt;""),$E252/$G252,""),"")</f>
      </c>
      <c r="I252" s="187" t="str">
        <f>IF(H252="","",0%)</f>
      </c>
      <c r="J252" s="187" t="str">
        <f>IF(H252="","",IF($H252&gt;1.2, 0, IF($H252&gt;=1.1, $B$8*(1/3), IF($H252&gt;=1, ($B$8 + (($B$9-$B$8)/4)*1)*(1/3), IF($H252&gt;=0.9, ($B$8 + (($B$9-$B$8)/4)*2)*(1/3), IF($H252&gt;=0.8, ($B$8 + (($B$9-$B$8)/4)*3)*(1/3), $B$9*(1/3)))))))</f>
      </c>
      <c r="K252" s="187" t="str">
        <f>IF(H252="","",IF($H252&gt;1.2, 0, IF($H252&gt;=1.1, $B$8*(2/3), IF($H252&gt;=1, ($B$8 + (($B$9-$B$8)/4)*1)*(2/3), IF($H252&gt;=0.9, ($B$8 + (($B$9-$B$8)/4)*2)*(2/3), IF($H252&gt;=0.8, ($B$8 + (($B$9-$B$8)/4)*3)*(2/3), $B$9*(2/3)))))))</f>
      </c>
      <c r="L252" s="187" t="str">
        <f>IF(H252="","",IF($H252&gt;1.2, 0, IF($H252&gt;=1.1, $B$8, IF($H252&gt;=1, $B$8 + (($B$9-$B$8)/4)*1, IF($H252&gt;=0.9, $B$8 + (($B$9-$B$8)/4)*2, IF($H252&gt;=0.8, $B$8 + (($B$9-$B$8)/4)*3, $B$9))))))</f>
      </c>
      <c r="M252" s="188"/>
      <c r="N252" s="189">
        <f>IF(M252=1, I252, IF(M252=2, J252, IF(M252=3, K252, IF(M252=4, L252, 0))))</f>
      </c>
      <c r="O252" s="184">
        <f>IF($B$7="Porcentajes", E252 * N252, IF($R$1=0, 0, ((E252 * N252) / $R$1) * $C$7))</f>
      </c>
      <c r="P252" s="202"/>
      <c r="Q252" s="203"/>
      <c r="R252" s="184">
        <f>IF($P252="Manual",$E252*(1+$Q252),$E252+$O252)</f>
      </c>
    </row>
    <row r="253" spans="1:18" s="190" customFormat="1" ht="19" customHeight="1">
      <c r="A253" s="191"/>
      <c r="B253" s="195"/>
      <c r="C253" s="193"/>
      <c r="D253" s="193"/>
      <c r="E253" s="197"/>
      <c r="F253" s="185"/>
      <c r="G253" s="185" t="str">
        <f>IFERROR(IF($F253="","",VLOOKUP($F253,'Data Mercado'!$A$7:$I$300,IF($B$6="P90",2,IF($B$6="P75",3,IF($B$6="P50",4,IF($B$6="P25",5,IF($B$6="P10",6))))),0)),"ND")</f>
      </c>
      <c r="H253" s="186" t="str">
        <f>IFERROR(IF(AND($E253&lt;&gt;"",$G253&lt;&gt;""),$E253/$G253,""),"")</f>
      </c>
      <c r="I253" s="187" t="str">
        <f>IF(H253="","",0%)</f>
      </c>
      <c r="J253" s="187" t="str">
        <f>IF(H253="","",IF($H253&gt;1.2, 0, IF($H253&gt;=1.1, $B$8*(1/3), IF($H253&gt;=1, ($B$8 + (($B$9-$B$8)/4)*1)*(1/3), IF($H253&gt;=0.9, ($B$8 + (($B$9-$B$8)/4)*2)*(1/3), IF($H253&gt;=0.8, ($B$8 + (($B$9-$B$8)/4)*3)*(1/3), $B$9*(1/3)))))))</f>
      </c>
      <c r="K253" s="187" t="str">
        <f>IF(H253="","",IF($H253&gt;1.2, 0, IF($H253&gt;=1.1, $B$8*(2/3), IF($H253&gt;=1, ($B$8 + (($B$9-$B$8)/4)*1)*(2/3), IF($H253&gt;=0.9, ($B$8 + (($B$9-$B$8)/4)*2)*(2/3), IF($H253&gt;=0.8, ($B$8 + (($B$9-$B$8)/4)*3)*(2/3), $B$9*(2/3)))))))</f>
      </c>
      <c r="L253" s="187" t="str">
        <f>IF(H253="","",IF($H253&gt;1.2, 0, IF($H253&gt;=1.1, $B$8, IF($H253&gt;=1, $B$8 + (($B$9-$B$8)/4)*1, IF($H253&gt;=0.9, $B$8 + (($B$9-$B$8)/4)*2, IF($H253&gt;=0.8, $B$8 + (($B$9-$B$8)/4)*3, $B$9))))))</f>
      </c>
      <c r="M253" s="188"/>
      <c r="N253" s="189">
        <f>IF(M253=1, I253, IF(M253=2, J253, IF(M253=3, K253, IF(M253=4, L253, 0))))</f>
      </c>
      <c r="O253" s="184">
        <f>IF($B$7="Porcentajes", E253 * N253, IF($R$1=0, 0, ((E253 * N253) / $R$1) * $C$7))</f>
      </c>
      <c r="P253" s="202"/>
      <c r="Q253" s="203"/>
      <c r="R253" s="184">
        <f>IF($P253="Manual",$E253*(1+$Q253),$E253+$O253)</f>
      </c>
    </row>
    <row r="254" spans="1:18" s="190" customFormat="1" ht="19" customHeight="1">
      <c r="A254" s="191"/>
      <c r="B254" s="195"/>
      <c r="C254" s="193"/>
      <c r="D254" s="193"/>
      <c r="E254" s="197"/>
      <c r="F254" s="185"/>
      <c r="G254" s="185" t="str">
        <f>IFERROR(IF($F254="","",VLOOKUP($F254,'Data Mercado'!$A$7:$I$300,IF($B$6="P90",2,IF($B$6="P75",3,IF($B$6="P50",4,IF($B$6="P25",5,IF($B$6="P10",6))))),0)),"ND")</f>
      </c>
      <c r="H254" s="186" t="str">
        <f>IFERROR(IF(AND($E254&lt;&gt;"",$G254&lt;&gt;""),$E254/$G254,""),"")</f>
      </c>
      <c r="I254" s="187" t="str">
        <f>IF(H254="","",0%)</f>
      </c>
      <c r="J254" s="187" t="str">
        <f>IF(H254="","",IF($H254&gt;1.2, 0, IF($H254&gt;=1.1, $B$8*(1/3), IF($H254&gt;=1, ($B$8 + (($B$9-$B$8)/4)*1)*(1/3), IF($H254&gt;=0.9, ($B$8 + (($B$9-$B$8)/4)*2)*(1/3), IF($H254&gt;=0.8, ($B$8 + (($B$9-$B$8)/4)*3)*(1/3), $B$9*(1/3)))))))</f>
      </c>
      <c r="K254" s="187" t="str">
        <f>IF(H254="","",IF($H254&gt;1.2, 0, IF($H254&gt;=1.1, $B$8*(2/3), IF($H254&gt;=1, ($B$8 + (($B$9-$B$8)/4)*1)*(2/3), IF($H254&gt;=0.9, ($B$8 + (($B$9-$B$8)/4)*2)*(2/3), IF($H254&gt;=0.8, ($B$8 + (($B$9-$B$8)/4)*3)*(2/3), $B$9*(2/3)))))))</f>
      </c>
      <c r="L254" s="187" t="str">
        <f>IF(H254="","",IF($H254&gt;1.2, 0, IF($H254&gt;=1.1, $B$8, IF($H254&gt;=1, $B$8 + (($B$9-$B$8)/4)*1, IF($H254&gt;=0.9, $B$8 + (($B$9-$B$8)/4)*2, IF($H254&gt;=0.8, $B$8 + (($B$9-$B$8)/4)*3, $B$9))))))</f>
      </c>
      <c r="M254" s="188"/>
      <c r="N254" s="189">
        <f>IF(M254=1, I254, IF(M254=2, J254, IF(M254=3, K254, IF(M254=4, L254, 0))))</f>
      </c>
      <c r="O254" s="184">
        <f>IF($B$7="Porcentajes", E254 * N254, IF($R$1=0, 0, ((E254 * N254) / $R$1) * $C$7))</f>
      </c>
      <c r="P254" s="202"/>
      <c r="Q254" s="203"/>
      <c r="R254" s="184">
        <f>IF($P254="Manual",$E254*(1+$Q254),$E254+$O254)</f>
      </c>
    </row>
    <row r="255" spans="1:18" s="190" customFormat="1" ht="19" customHeight="1">
      <c r="A255" s="191"/>
      <c r="B255" s="195"/>
      <c r="C255" s="193"/>
      <c r="D255" s="193"/>
      <c r="E255" s="197"/>
      <c r="F255" s="185"/>
      <c r="G255" s="185" t="str">
        <f>IFERROR(IF($F255="","",VLOOKUP($F255,'Data Mercado'!$A$7:$I$300,IF($B$6="P90",2,IF($B$6="P75",3,IF($B$6="P50",4,IF($B$6="P25",5,IF($B$6="P10",6))))),0)),"ND")</f>
      </c>
      <c r="H255" s="186" t="str">
        <f>IFERROR(IF(AND($E255&lt;&gt;"",$G255&lt;&gt;""),$E255/$G255,""),"")</f>
      </c>
      <c r="I255" s="187" t="str">
        <f>IF(H255="","",0%)</f>
      </c>
      <c r="J255" s="187" t="str">
        <f>IF(H255="","",IF($H255&gt;1.2, 0, IF($H255&gt;=1.1, $B$8*(1/3), IF($H255&gt;=1, ($B$8 + (($B$9-$B$8)/4)*1)*(1/3), IF($H255&gt;=0.9, ($B$8 + (($B$9-$B$8)/4)*2)*(1/3), IF($H255&gt;=0.8, ($B$8 + (($B$9-$B$8)/4)*3)*(1/3), $B$9*(1/3)))))))</f>
      </c>
      <c r="K255" s="187" t="str">
        <f>IF(H255="","",IF($H255&gt;1.2, 0, IF($H255&gt;=1.1, $B$8*(2/3), IF($H255&gt;=1, ($B$8 + (($B$9-$B$8)/4)*1)*(2/3), IF($H255&gt;=0.9, ($B$8 + (($B$9-$B$8)/4)*2)*(2/3), IF($H255&gt;=0.8, ($B$8 + (($B$9-$B$8)/4)*3)*(2/3), $B$9*(2/3)))))))</f>
      </c>
      <c r="L255" s="187" t="str">
        <f>IF(H255="","",IF($H255&gt;1.2, 0, IF($H255&gt;=1.1, $B$8, IF($H255&gt;=1, $B$8 + (($B$9-$B$8)/4)*1, IF($H255&gt;=0.9, $B$8 + (($B$9-$B$8)/4)*2, IF($H255&gt;=0.8, $B$8 + (($B$9-$B$8)/4)*3, $B$9))))))</f>
      </c>
      <c r="M255" s="188"/>
      <c r="N255" s="189">
        <f>IF(M255=1, I255, IF(M255=2, J255, IF(M255=3, K255, IF(M255=4, L255, 0))))</f>
      </c>
      <c r="O255" s="184">
        <f>IF($B$7="Porcentajes", E255 * N255, IF($R$1=0, 0, ((E255 * N255) / $R$1) * $C$7))</f>
      </c>
      <c r="P255" s="202"/>
      <c r="Q255" s="203"/>
      <c r="R255" s="184">
        <f>IF($P255="Manual",$E255*(1+$Q255),$E255+$O255)</f>
      </c>
    </row>
    <row r="256" spans="1:18" s="190" customFormat="1" ht="19" customHeight="1">
      <c r="A256" s="191"/>
      <c r="B256" s="195"/>
      <c r="C256" s="193"/>
      <c r="D256" s="193"/>
      <c r="E256" s="197"/>
      <c r="F256" s="185"/>
      <c r="G256" s="185" t="str">
        <f>IFERROR(IF($F256="","",VLOOKUP($F256,'Data Mercado'!$A$7:$I$300,IF($B$6="P90",2,IF($B$6="P75",3,IF($B$6="P50",4,IF($B$6="P25",5,IF($B$6="P10",6))))),0)),"ND")</f>
      </c>
      <c r="H256" s="186" t="str">
        <f>IFERROR(IF(AND($E256&lt;&gt;"",$G256&lt;&gt;""),$E256/$G256,""),"")</f>
      </c>
      <c r="I256" s="187" t="str">
        <f>IF(H256="","",0%)</f>
      </c>
      <c r="J256" s="187" t="str">
        <f>IF(H256="","",IF($H256&gt;1.2, 0, IF($H256&gt;=1.1, $B$8*(1/3), IF($H256&gt;=1, ($B$8 + (($B$9-$B$8)/4)*1)*(1/3), IF($H256&gt;=0.9, ($B$8 + (($B$9-$B$8)/4)*2)*(1/3), IF($H256&gt;=0.8, ($B$8 + (($B$9-$B$8)/4)*3)*(1/3), $B$9*(1/3)))))))</f>
      </c>
      <c r="K256" s="187" t="str">
        <f>IF(H256="","",IF($H256&gt;1.2, 0, IF($H256&gt;=1.1, $B$8*(2/3), IF($H256&gt;=1, ($B$8 + (($B$9-$B$8)/4)*1)*(2/3), IF($H256&gt;=0.9, ($B$8 + (($B$9-$B$8)/4)*2)*(2/3), IF($H256&gt;=0.8, ($B$8 + (($B$9-$B$8)/4)*3)*(2/3), $B$9*(2/3)))))))</f>
      </c>
      <c r="L256" s="187" t="str">
        <f>IF(H256="","",IF($H256&gt;1.2, 0, IF($H256&gt;=1.1, $B$8, IF($H256&gt;=1, $B$8 + (($B$9-$B$8)/4)*1, IF($H256&gt;=0.9, $B$8 + (($B$9-$B$8)/4)*2, IF($H256&gt;=0.8, $B$8 + (($B$9-$B$8)/4)*3, $B$9))))))</f>
      </c>
      <c r="M256" s="188"/>
      <c r="N256" s="189">
        <f>IF(M256=1, I256, IF(M256=2, J256, IF(M256=3, K256, IF(M256=4, L256, 0))))</f>
      </c>
      <c r="O256" s="184">
        <f>IF($B$7="Porcentajes", E256 * N256, IF($R$1=0, 0, ((E256 * N256) / $R$1) * $C$7))</f>
      </c>
      <c r="P256" s="202"/>
      <c r="Q256" s="203"/>
      <c r="R256" s="184">
        <f>IF($P256="Manual",$E256*(1+$Q256),$E256+$O256)</f>
      </c>
    </row>
    <row r="257" spans="1:18" s="190" customFormat="1" ht="19" customHeight="1">
      <c r="A257" s="191"/>
      <c r="B257" s="195"/>
      <c r="C257" s="193"/>
      <c r="D257" s="193"/>
      <c r="E257" s="197"/>
      <c r="F257" s="185"/>
      <c r="G257" s="185" t="str">
        <f>IFERROR(IF($F257="","",VLOOKUP($F257,'Data Mercado'!$A$7:$I$300,IF($B$6="P90",2,IF($B$6="P75",3,IF($B$6="P50",4,IF($B$6="P25",5,IF($B$6="P10",6))))),0)),"ND")</f>
      </c>
      <c r="H257" s="186" t="str">
        <f>IFERROR(IF(AND($E257&lt;&gt;"",$G257&lt;&gt;""),$E257/$G257,""),"")</f>
      </c>
      <c r="I257" s="187" t="str">
        <f>IF(H257="","",0%)</f>
      </c>
      <c r="J257" s="187" t="str">
        <f>IF(H257="","",IF($H257&gt;1.2, 0, IF($H257&gt;=1.1, $B$8*(1/3), IF($H257&gt;=1, ($B$8 + (($B$9-$B$8)/4)*1)*(1/3), IF($H257&gt;=0.9, ($B$8 + (($B$9-$B$8)/4)*2)*(1/3), IF($H257&gt;=0.8, ($B$8 + (($B$9-$B$8)/4)*3)*(1/3), $B$9*(1/3)))))))</f>
      </c>
      <c r="K257" s="187" t="str">
        <f>IF(H257="","",IF($H257&gt;1.2, 0, IF($H257&gt;=1.1, $B$8*(2/3), IF($H257&gt;=1, ($B$8 + (($B$9-$B$8)/4)*1)*(2/3), IF($H257&gt;=0.9, ($B$8 + (($B$9-$B$8)/4)*2)*(2/3), IF($H257&gt;=0.8, ($B$8 + (($B$9-$B$8)/4)*3)*(2/3), $B$9*(2/3)))))))</f>
      </c>
      <c r="L257" s="187" t="str">
        <f>IF(H257="","",IF($H257&gt;1.2, 0, IF($H257&gt;=1.1, $B$8, IF($H257&gt;=1, $B$8 + (($B$9-$B$8)/4)*1, IF($H257&gt;=0.9, $B$8 + (($B$9-$B$8)/4)*2, IF($H257&gt;=0.8, $B$8 + (($B$9-$B$8)/4)*3, $B$9))))))</f>
      </c>
      <c r="M257" s="188"/>
      <c r="N257" s="189">
        <f>IF(M257=1, I257, IF(M257=2, J257, IF(M257=3, K257, IF(M257=4, L257, 0))))</f>
      </c>
      <c r="O257" s="184">
        <f>IF($B$7="Porcentajes", E257 * N257, IF($R$1=0, 0, ((E257 * N257) / $R$1) * $C$7))</f>
      </c>
      <c r="P257" s="202"/>
      <c r="Q257" s="203"/>
      <c r="R257" s="184">
        <f>IF($P257="Manual",$E257*(1+$Q257),$E257+$O257)</f>
      </c>
    </row>
    <row r="258" spans="1:18" s="190" customFormat="1" ht="19" customHeight="1">
      <c r="A258" s="191"/>
      <c r="B258" s="195"/>
      <c r="C258" s="193"/>
      <c r="D258" s="193"/>
      <c r="E258" s="197"/>
      <c r="F258" s="185"/>
      <c r="G258" s="185" t="str">
        <f>IFERROR(IF($F258="","",VLOOKUP($F258,'Data Mercado'!$A$7:$I$300,IF($B$6="P90",2,IF($B$6="P75",3,IF($B$6="P50",4,IF($B$6="P25",5,IF($B$6="P10",6))))),0)),"ND")</f>
      </c>
      <c r="H258" s="186" t="str">
        <f>IFERROR(IF(AND($E258&lt;&gt;"",$G258&lt;&gt;""),$E258/$G258,""),"")</f>
      </c>
      <c r="I258" s="187" t="str">
        <f>IF(H258="","",0%)</f>
      </c>
      <c r="J258" s="187" t="str">
        <f>IF(H258="","",IF($H258&gt;1.2, 0, IF($H258&gt;=1.1, $B$8*(1/3), IF($H258&gt;=1, ($B$8 + (($B$9-$B$8)/4)*1)*(1/3), IF($H258&gt;=0.9, ($B$8 + (($B$9-$B$8)/4)*2)*(1/3), IF($H258&gt;=0.8, ($B$8 + (($B$9-$B$8)/4)*3)*(1/3), $B$9*(1/3)))))))</f>
      </c>
      <c r="K258" s="187" t="str">
        <f>IF(H258="","",IF($H258&gt;1.2, 0, IF($H258&gt;=1.1, $B$8*(2/3), IF($H258&gt;=1, ($B$8 + (($B$9-$B$8)/4)*1)*(2/3), IF($H258&gt;=0.9, ($B$8 + (($B$9-$B$8)/4)*2)*(2/3), IF($H258&gt;=0.8, ($B$8 + (($B$9-$B$8)/4)*3)*(2/3), $B$9*(2/3)))))))</f>
      </c>
      <c r="L258" s="187" t="str">
        <f>IF(H258="","",IF($H258&gt;1.2, 0, IF($H258&gt;=1.1, $B$8, IF($H258&gt;=1, $B$8 + (($B$9-$B$8)/4)*1, IF($H258&gt;=0.9, $B$8 + (($B$9-$B$8)/4)*2, IF($H258&gt;=0.8, $B$8 + (($B$9-$B$8)/4)*3, $B$9))))))</f>
      </c>
      <c r="M258" s="188"/>
      <c r="N258" s="189">
        <f>IF(M258=1, I258, IF(M258=2, J258, IF(M258=3, K258, IF(M258=4, L258, 0))))</f>
      </c>
      <c r="O258" s="184">
        <f>IF($B$7="Porcentajes", E258 * N258, IF($R$1=0, 0, ((E258 * N258) / $R$1) * $C$7))</f>
      </c>
      <c r="P258" s="202"/>
      <c r="Q258" s="203"/>
      <c r="R258" s="184">
        <f>IF($P258="Manual",$E258*(1+$Q258),$E258+$O258)</f>
      </c>
    </row>
    <row r="259" spans="1:18" s="190" customFormat="1" ht="19" customHeight="1">
      <c r="A259" s="191"/>
      <c r="B259" s="195"/>
      <c r="C259" s="193"/>
      <c r="D259" s="193"/>
      <c r="E259" s="197"/>
      <c r="F259" s="185"/>
      <c r="G259" s="185" t="str">
        <f>IFERROR(IF($F259="","",VLOOKUP($F259,'Data Mercado'!$A$7:$I$300,IF($B$6="P90",2,IF($B$6="P75",3,IF($B$6="P50",4,IF($B$6="P25",5,IF($B$6="P10",6))))),0)),"ND")</f>
      </c>
      <c r="H259" s="186" t="str">
        <f>IFERROR(IF(AND($E259&lt;&gt;"",$G259&lt;&gt;""),$E259/$G259,""),"")</f>
      </c>
      <c r="I259" s="187" t="str">
        <f>IF(H259="","",0%)</f>
      </c>
      <c r="J259" s="187" t="str">
        <f>IF(H259="","",IF($H259&gt;1.2, 0, IF($H259&gt;=1.1, $B$8*(1/3), IF($H259&gt;=1, ($B$8 + (($B$9-$B$8)/4)*1)*(1/3), IF($H259&gt;=0.9, ($B$8 + (($B$9-$B$8)/4)*2)*(1/3), IF($H259&gt;=0.8, ($B$8 + (($B$9-$B$8)/4)*3)*(1/3), $B$9*(1/3)))))))</f>
      </c>
      <c r="K259" s="187" t="str">
        <f>IF(H259="","",IF($H259&gt;1.2, 0, IF($H259&gt;=1.1, $B$8*(2/3), IF($H259&gt;=1, ($B$8 + (($B$9-$B$8)/4)*1)*(2/3), IF($H259&gt;=0.9, ($B$8 + (($B$9-$B$8)/4)*2)*(2/3), IF($H259&gt;=0.8, ($B$8 + (($B$9-$B$8)/4)*3)*(2/3), $B$9*(2/3)))))))</f>
      </c>
      <c r="L259" s="187" t="str">
        <f>IF(H259="","",IF($H259&gt;1.2, 0, IF($H259&gt;=1.1, $B$8, IF($H259&gt;=1, $B$8 + (($B$9-$B$8)/4)*1, IF($H259&gt;=0.9, $B$8 + (($B$9-$B$8)/4)*2, IF($H259&gt;=0.8, $B$8 + (($B$9-$B$8)/4)*3, $B$9))))))</f>
      </c>
      <c r="M259" s="188"/>
      <c r="N259" s="189">
        <f>IF(M259=1, I259, IF(M259=2, J259, IF(M259=3, K259, IF(M259=4, L259, 0))))</f>
      </c>
      <c r="O259" s="184">
        <f>IF($B$7="Porcentajes", E259 * N259, IF($R$1=0, 0, ((E259 * N259) / $R$1) * $C$7))</f>
      </c>
      <c r="P259" s="202"/>
      <c r="Q259" s="203"/>
      <c r="R259" s="184">
        <f>IF($P259="Manual",$E259*(1+$Q259),$E259+$O259)</f>
      </c>
    </row>
    <row r="260" spans="1:18" s="190" customFormat="1" ht="19" customHeight="1">
      <c r="A260" s="191"/>
      <c r="B260" s="195"/>
      <c r="C260" s="193"/>
      <c r="D260" s="193"/>
      <c r="E260" s="197"/>
      <c r="F260" s="185"/>
      <c r="G260" s="185" t="str">
        <f>IFERROR(IF($F260="","",VLOOKUP($F260,'Data Mercado'!$A$7:$I$300,IF($B$6="P90",2,IF($B$6="P75",3,IF($B$6="P50",4,IF($B$6="P25",5,IF($B$6="P10",6))))),0)),"ND")</f>
      </c>
      <c r="H260" s="186" t="str">
        <f>IFERROR(IF(AND($E260&lt;&gt;"",$G260&lt;&gt;""),$E260/$G260,""),"")</f>
      </c>
      <c r="I260" s="187" t="str">
        <f>IF(H260="","",0%)</f>
      </c>
      <c r="J260" s="187" t="str">
        <f>IF(H260="","",IF($H260&gt;1.2, 0, IF($H260&gt;=1.1, $B$8*(1/3), IF($H260&gt;=1, ($B$8 + (($B$9-$B$8)/4)*1)*(1/3), IF($H260&gt;=0.9, ($B$8 + (($B$9-$B$8)/4)*2)*(1/3), IF($H260&gt;=0.8, ($B$8 + (($B$9-$B$8)/4)*3)*(1/3), $B$9*(1/3)))))))</f>
      </c>
      <c r="K260" s="187" t="str">
        <f>IF(H260="","",IF($H260&gt;1.2, 0, IF($H260&gt;=1.1, $B$8*(2/3), IF($H260&gt;=1, ($B$8 + (($B$9-$B$8)/4)*1)*(2/3), IF($H260&gt;=0.9, ($B$8 + (($B$9-$B$8)/4)*2)*(2/3), IF($H260&gt;=0.8, ($B$8 + (($B$9-$B$8)/4)*3)*(2/3), $B$9*(2/3)))))))</f>
      </c>
      <c r="L260" s="187" t="str">
        <f>IF(H260="","",IF($H260&gt;1.2, 0, IF($H260&gt;=1.1, $B$8, IF($H260&gt;=1, $B$8 + (($B$9-$B$8)/4)*1, IF($H260&gt;=0.9, $B$8 + (($B$9-$B$8)/4)*2, IF($H260&gt;=0.8, $B$8 + (($B$9-$B$8)/4)*3, $B$9))))))</f>
      </c>
      <c r="M260" s="188"/>
      <c r="N260" s="189">
        <f>IF(M260=1, I260, IF(M260=2, J260, IF(M260=3, K260, IF(M260=4, L260, 0))))</f>
      </c>
      <c r="O260" s="184">
        <f>IF($B$7="Porcentajes", E260 * N260, IF($R$1=0, 0, ((E260 * N260) / $R$1) * $C$7))</f>
      </c>
      <c r="P260" s="202"/>
      <c r="Q260" s="203"/>
      <c r="R260" s="184">
        <f>IF($P260="Manual",$E260*(1+$Q260),$E260+$O260)</f>
      </c>
    </row>
    <row r="261" spans="1:18" s="190" customFormat="1" ht="19" customHeight="1">
      <c r="A261" s="191"/>
      <c r="B261" s="195"/>
      <c r="C261" s="193"/>
      <c r="D261" s="193"/>
      <c r="E261" s="197"/>
      <c r="F261" s="185"/>
      <c r="G261" s="185" t="str">
        <f>IFERROR(IF($F261="","",VLOOKUP($F261,'Data Mercado'!$A$7:$I$300,IF($B$6="P90",2,IF($B$6="P75",3,IF($B$6="P50",4,IF($B$6="P25",5,IF($B$6="P10",6))))),0)),"ND")</f>
      </c>
      <c r="H261" s="186" t="str">
        <f>IFERROR(IF(AND($E261&lt;&gt;"",$G261&lt;&gt;""),$E261/$G261,""),"")</f>
      </c>
      <c r="I261" s="187" t="str">
        <f>IF(H261="","",0%)</f>
      </c>
      <c r="J261" s="187" t="str">
        <f>IF(H261="","",IF($H261&gt;1.2, 0, IF($H261&gt;=1.1, $B$8*(1/3), IF($H261&gt;=1, ($B$8 + (($B$9-$B$8)/4)*1)*(1/3), IF($H261&gt;=0.9, ($B$8 + (($B$9-$B$8)/4)*2)*(1/3), IF($H261&gt;=0.8, ($B$8 + (($B$9-$B$8)/4)*3)*(1/3), $B$9*(1/3)))))))</f>
      </c>
      <c r="K261" s="187" t="str">
        <f>IF(H261="","",IF($H261&gt;1.2, 0, IF($H261&gt;=1.1, $B$8*(2/3), IF($H261&gt;=1, ($B$8 + (($B$9-$B$8)/4)*1)*(2/3), IF($H261&gt;=0.9, ($B$8 + (($B$9-$B$8)/4)*2)*(2/3), IF($H261&gt;=0.8, ($B$8 + (($B$9-$B$8)/4)*3)*(2/3), $B$9*(2/3)))))))</f>
      </c>
      <c r="L261" s="187" t="str">
        <f>IF(H261="","",IF($H261&gt;1.2, 0, IF($H261&gt;=1.1, $B$8, IF($H261&gt;=1, $B$8 + (($B$9-$B$8)/4)*1, IF($H261&gt;=0.9, $B$8 + (($B$9-$B$8)/4)*2, IF($H261&gt;=0.8, $B$8 + (($B$9-$B$8)/4)*3, $B$9))))))</f>
      </c>
      <c r="M261" s="188"/>
      <c r="N261" s="189">
        <f>IF(M261=1, I261, IF(M261=2, J261, IF(M261=3, K261, IF(M261=4, L261, 0))))</f>
      </c>
      <c r="O261" s="184">
        <f>IF($B$7="Porcentajes", E261 * N261, IF($R$1=0, 0, ((E261 * N261) / $R$1) * $C$7))</f>
      </c>
      <c r="P261" s="202"/>
      <c r="Q261" s="203"/>
      <c r="R261" s="184">
        <f>IF($P261="Manual",$E261*(1+$Q261),$E261+$O261)</f>
      </c>
    </row>
    <row r="262" spans="1:18" s="190" customFormat="1" ht="19" customHeight="1">
      <c r="A262" s="191"/>
      <c r="B262" s="195"/>
      <c r="C262" s="193"/>
      <c r="D262" s="193"/>
      <c r="E262" s="197"/>
      <c r="F262" s="185"/>
      <c r="G262" s="185" t="str">
        <f>IFERROR(IF($F262="","",VLOOKUP($F262,'Data Mercado'!$A$7:$I$300,IF($B$6="P90",2,IF($B$6="P75",3,IF($B$6="P50",4,IF($B$6="P25",5,IF($B$6="P10",6))))),0)),"ND")</f>
      </c>
      <c r="H262" s="186" t="str">
        <f>IFERROR(IF(AND($E262&lt;&gt;"",$G262&lt;&gt;""),$E262/$G262,""),"")</f>
      </c>
      <c r="I262" s="187" t="str">
        <f>IF(H262="","",0%)</f>
      </c>
      <c r="J262" s="187" t="str">
        <f>IF(H262="","",IF($H262&gt;1.2, 0, IF($H262&gt;=1.1, $B$8*(1/3), IF($H262&gt;=1, ($B$8 + (($B$9-$B$8)/4)*1)*(1/3), IF($H262&gt;=0.9, ($B$8 + (($B$9-$B$8)/4)*2)*(1/3), IF($H262&gt;=0.8, ($B$8 + (($B$9-$B$8)/4)*3)*(1/3), $B$9*(1/3)))))))</f>
      </c>
      <c r="K262" s="187" t="str">
        <f>IF(H262="","",IF($H262&gt;1.2, 0, IF($H262&gt;=1.1, $B$8*(2/3), IF($H262&gt;=1, ($B$8 + (($B$9-$B$8)/4)*1)*(2/3), IF($H262&gt;=0.9, ($B$8 + (($B$9-$B$8)/4)*2)*(2/3), IF($H262&gt;=0.8, ($B$8 + (($B$9-$B$8)/4)*3)*(2/3), $B$9*(2/3)))))))</f>
      </c>
      <c r="L262" s="187" t="str">
        <f>IF(H262="","",IF($H262&gt;1.2, 0, IF($H262&gt;=1.1, $B$8, IF($H262&gt;=1, $B$8 + (($B$9-$B$8)/4)*1, IF($H262&gt;=0.9, $B$8 + (($B$9-$B$8)/4)*2, IF($H262&gt;=0.8, $B$8 + (($B$9-$B$8)/4)*3, $B$9))))))</f>
      </c>
      <c r="M262" s="188"/>
      <c r="N262" s="189">
        <f>IF(M262=1, I262, IF(M262=2, J262, IF(M262=3, K262, IF(M262=4, L262, 0))))</f>
      </c>
      <c r="O262" s="184">
        <f>IF($B$7="Porcentajes", E262 * N262, IF($R$1=0, 0, ((E262 * N262) / $R$1) * $C$7))</f>
      </c>
      <c r="P262" s="202"/>
      <c r="Q262" s="203"/>
      <c r="R262" s="184">
        <f>IF($P262="Manual",$E262*(1+$Q262),$E262+$O262)</f>
      </c>
    </row>
    <row r="263" spans="1:18" s="190" customFormat="1" ht="19" customHeight="1">
      <c r="A263" s="191"/>
      <c r="B263" s="195"/>
      <c r="C263" s="193"/>
      <c r="D263" s="193"/>
      <c r="E263" s="197"/>
      <c r="F263" s="185"/>
      <c r="G263" s="185" t="str">
        <f>IFERROR(IF($F263="","",VLOOKUP($F263,'Data Mercado'!$A$7:$I$300,IF($B$6="P90",2,IF($B$6="P75",3,IF($B$6="P50",4,IF($B$6="P25",5,IF($B$6="P10",6))))),0)),"ND")</f>
      </c>
      <c r="H263" s="186" t="str">
        <f>IFERROR(IF(AND($E263&lt;&gt;"",$G263&lt;&gt;""),$E263/$G263,""),"")</f>
      </c>
      <c r="I263" s="187" t="str">
        <f>IF(H263="","",0%)</f>
      </c>
      <c r="J263" s="187" t="str">
        <f>IF(H263="","",IF($H263&gt;1.2, 0, IF($H263&gt;=1.1, $B$8*(1/3), IF($H263&gt;=1, ($B$8 + (($B$9-$B$8)/4)*1)*(1/3), IF($H263&gt;=0.9, ($B$8 + (($B$9-$B$8)/4)*2)*(1/3), IF($H263&gt;=0.8, ($B$8 + (($B$9-$B$8)/4)*3)*(1/3), $B$9*(1/3)))))))</f>
      </c>
      <c r="K263" s="187" t="str">
        <f>IF(H263="","",IF($H263&gt;1.2, 0, IF($H263&gt;=1.1, $B$8*(2/3), IF($H263&gt;=1, ($B$8 + (($B$9-$B$8)/4)*1)*(2/3), IF($H263&gt;=0.9, ($B$8 + (($B$9-$B$8)/4)*2)*(2/3), IF($H263&gt;=0.8, ($B$8 + (($B$9-$B$8)/4)*3)*(2/3), $B$9*(2/3)))))))</f>
      </c>
      <c r="L263" s="187" t="str">
        <f>IF(H263="","",IF($H263&gt;1.2, 0, IF($H263&gt;=1.1, $B$8, IF($H263&gt;=1, $B$8 + (($B$9-$B$8)/4)*1, IF($H263&gt;=0.9, $B$8 + (($B$9-$B$8)/4)*2, IF($H263&gt;=0.8, $B$8 + (($B$9-$B$8)/4)*3, $B$9))))))</f>
      </c>
      <c r="M263" s="188"/>
      <c r="N263" s="189">
        <f>IF(M263=1, I263, IF(M263=2, J263, IF(M263=3, K263, IF(M263=4, L263, 0))))</f>
      </c>
      <c r="O263" s="184">
        <f>IF($B$7="Porcentajes", E263 * N263, IF($R$1=0, 0, ((E263 * N263) / $R$1) * $C$7))</f>
      </c>
      <c r="P263" s="202"/>
      <c r="Q263" s="203"/>
      <c r="R263" s="184">
        <f>IF($P263="Manual",$E263*(1+$Q263),$E263+$O263)</f>
      </c>
    </row>
    <row r="264" spans="1:18" s="190" customFormat="1" ht="19" customHeight="1">
      <c r="A264" s="191"/>
      <c r="B264" s="195"/>
      <c r="C264" s="193"/>
      <c r="D264" s="193"/>
      <c r="E264" s="197"/>
      <c r="F264" s="185"/>
      <c r="G264" s="185" t="str">
        <f>IFERROR(IF($F264="","",VLOOKUP($F264,'Data Mercado'!$A$7:$I$300,IF($B$6="P90",2,IF($B$6="P75",3,IF($B$6="P50",4,IF($B$6="P25",5,IF($B$6="P10",6))))),0)),"ND")</f>
      </c>
      <c r="H264" s="186" t="str">
        <f>IFERROR(IF(AND($E264&lt;&gt;"",$G264&lt;&gt;""),$E264/$G264,""),"")</f>
      </c>
      <c r="I264" s="187" t="str">
        <f>IF(H264="","",0%)</f>
      </c>
      <c r="J264" s="187" t="str">
        <f>IF(H264="","",IF($H264&gt;1.2, 0, IF($H264&gt;=1.1, $B$8*(1/3), IF($H264&gt;=1, ($B$8 + (($B$9-$B$8)/4)*1)*(1/3), IF($H264&gt;=0.9, ($B$8 + (($B$9-$B$8)/4)*2)*(1/3), IF($H264&gt;=0.8, ($B$8 + (($B$9-$B$8)/4)*3)*(1/3), $B$9*(1/3)))))))</f>
      </c>
      <c r="K264" s="187" t="str">
        <f>IF(H264="","",IF($H264&gt;1.2, 0, IF($H264&gt;=1.1, $B$8*(2/3), IF($H264&gt;=1, ($B$8 + (($B$9-$B$8)/4)*1)*(2/3), IF($H264&gt;=0.9, ($B$8 + (($B$9-$B$8)/4)*2)*(2/3), IF($H264&gt;=0.8, ($B$8 + (($B$9-$B$8)/4)*3)*(2/3), $B$9*(2/3)))))))</f>
      </c>
      <c r="L264" s="187" t="str">
        <f>IF(H264="","",IF($H264&gt;1.2, 0, IF($H264&gt;=1.1, $B$8, IF($H264&gt;=1, $B$8 + (($B$9-$B$8)/4)*1, IF($H264&gt;=0.9, $B$8 + (($B$9-$B$8)/4)*2, IF($H264&gt;=0.8, $B$8 + (($B$9-$B$8)/4)*3, $B$9))))))</f>
      </c>
      <c r="M264" s="188"/>
      <c r="N264" s="189">
        <f>IF(M264=1, I264, IF(M264=2, J264, IF(M264=3, K264, IF(M264=4, L264, 0))))</f>
      </c>
      <c r="O264" s="184">
        <f>IF($B$7="Porcentajes", E264 * N264, IF($R$1=0, 0, ((E264 * N264) / $R$1) * $C$7))</f>
      </c>
      <c r="P264" s="202"/>
      <c r="Q264" s="203"/>
      <c r="R264" s="184">
        <f>IF($P264="Manual",$E264*(1+$Q264),$E264+$O264)</f>
      </c>
    </row>
    <row r="265" spans="1:18" s="190" customFormat="1" ht="19" customHeight="1">
      <c r="A265" s="191"/>
      <c r="B265" s="195"/>
      <c r="C265" s="193"/>
      <c r="D265" s="193"/>
      <c r="E265" s="197"/>
      <c r="F265" s="185"/>
      <c r="G265" s="185" t="str">
        <f>IFERROR(IF($F265="","",VLOOKUP($F265,'Data Mercado'!$A$7:$I$300,IF($B$6="P90",2,IF($B$6="P75",3,IF($B$6="P50",4,IF($B$6="P25",5,IF($B$6="P10",6))))),0)),"ND")</f>
      </c>
      <c r="H265" s="186" t="str">
        <f>IFERROR(IF(AND($E265&lt;&gt;"",$G265&lt;&gt;""),$E265/$G265,""),"")</f>
      </c>
      <c r="I265" s="187" t="str">
        <f>IF(H265="","",0%)</f>
      </c>
      <c r="J265" s="187" t="str">
        <f>IF(H265="","",IF($H265&gt;1.2, 0, IF($H265&gt;=1.1, $B$8*(1/3), IF($H265&gt;=1, ($B$8 + (($B$9-$B$8)/4)*1)*(1/3), IF($H265&gt;=0.9, ($B$8 + (($B$9-$B$8)/4)*2)*(1/3), IF($H265&gt;=0.8, ($B$8 + (($B$9-$B$8)/4)*3)*(1/3), $B$9*(1/3)))))))</f>
      </c>
      <c r="K265" s="187" t="str">
        <f>IF(H265="","",IF($H265&gt;1.2, 0, IF($H265&gt;=1.1, $B$8*(2/3), IF($H265&gt;=1, ($B$8 + (($B$9-$B$8)/4)*1)*(2/3), IF($H265&gt;=0.9, ($B$8 + (($B$9-$B$8)/4)*2)*(2/3), IF($H265&gt;=0.8, ($B$8 + (($B$9-$B$8)/4)*3)*(2/3), $B$9*(2/3)))))))</f>
      </c>
      <c r="L265" s="187" t="str">
        <f>IF(H265="","",IF($H265&gt;1.2, 0, IF($H265&gt;=1.1, $B$8, IF($H265&gt;=1, $B$8 + (($B$9-$B$8)/4)*1, IF($H265&gt;=0.9, $B$8 + (($B$9-$B$8)/4)*2, IF($H265&gt;=0.8, $B$8 + (($B$9-$B$8)/4)*3, $B$9))))))</f>
      </c>
      <c r="M265" s="188"/>
      <c r="N265" s="189">
        <f>IF(M265=1, I265, IF(M265=2, J265, IF(M265=3, K265, IF(M265=4, L265, 0))))</f>
      </c>
      <c r="O265" s="184">
        <f>IF($B$7="Porcentajes", E265 * N265, IF($R$1=0, 0, ((E265 * N265) / $R$1) * $C$7))</f>
      </c>
      <c r="P265" s="202"/>
      <c r="Q265" s="203"/>
      <c r="R265" s="184">
        <f>IF($P265="Manual",$E265*(1+$Q265),$E265+$O265)</f>
      </c>
    </row>
    <row r="266" spans="1:18" s="190" customFormat="1" ht="19" customHeight="1">
      <c r="A266" s="191"/>
      <c r="B266" s="195"/>
      <c r="C266" s="193"/>
      <c r="D266" s="193"/>
      <c r="E266" s="197"/>
      <c r="F266" s="185"/>
      <c r="G266" s="185" t="str">
        <f>IFERROR(IF($F266="","",VLOOKUP($F266,'Data Mercado'!$A$7:$I$300,IF($B$6="P90",2,IF($B$6="P75",3,IF($B$6="P50",4,IF($B$6="P25",5,IF($B$6="P10",6))))),0)),"ND")</f>
      </c>
      <c r="H266" s="186" t="str">
        <f>IFERROR(IF(AND($E266&lt;&gt;"",$G266&lt;&gt;""),$E266/$G266,""),"")</f>
      </c>
      <c r="I266" s="187" t="str">
        <f>IF(H266="","",0%)</f>
      </c>
      <c r="J266" s="187" t="str">
        <f>IF(H266="","",IF($H266&gt;1.2, 0, IF($H266&gt;=1.1, $B$8*(1/3), IF($H266&gt;=1, ($B$8 + (($B$9-$B$8)/4)*1)*(1/3), IF($H266&gt;=0.9, ($B$8 + (($B$9-$B$8)/4)*2)*(1/3), IF($H266&gt;=0.8, ($B$8 + (($B$9-$B$8)/4)*3)*(1/3), $B$9*(1/3)))))))</f>
      </c>
      <c r="K266" s="187" t="str">
        <f>IF(H266="","",IF($H266&gt;1.2, 0, IF($H266&gt;=1.1, $B$8*(2/3), IF($H266&gt;=1, ($B$8 + (($B$9-$B$8)/4)*1)*(2/3), IF($H266&gt;=0.9, ($B$8 + (($B$9-$B$8)/4)*2)*(2/3), IF($H266&gt;=0.8, ($B$8 + (($B$9-$B$8)/4)*3)*(2/3), $B$9*(2/3)))))))</f>
      </c>
      <c r="L266" s="187" t="str">
        <f>IF(H266="","",IF($H266&gt;1.2, 0, IF($H266&gt;=1.1, $B$8, IF($H266&gt;=1, $B$8 + (($B$9-$B$8)/4)*1, IF($H266&gt;=0.9, $B$8 + (($B$9-$B$8)/4)*2, IF($H266&gt;=0.8, $B$8 + (($B$9-$B$8)/4)*3, $B$9))))))</f>
      </c>
      <c r="M266" s="188"/>
      <c r="N266" s="189">
        <f>IF(M266=1, I266, IF(M266=2, J266, IF(M266=3, K266, IF(M266=4, L266, 0))))</f>
      </c>
      <c r="O266" s="184">
        <f>IF($B$7="Porcentajes", E266 * N266, IF($R$1=0, 0, ((E266 * N266) / $R$1) * $C$7))</f>
      </c>
      <c r="P266" s="202"/>
      <c r="Q266" s="203"/>
      <c r="R266" s="184">
        <f>IF($P266="Manual",$E266*(1+$Q266),$E266+$O266)</f>
      </c>
    </row>
    <row r="267" spans="1:18" s="190" customFormat="1" ht="19" customHeight="1">
      <c r="A267" s="191"/>
      <c r="B267" s="195"/>
      <c r="C267" s="193"/>
      <c r="D267" s="193"/>
      <c r="E267" s="197"/>
      <c r="F267" s="185"/>
      <c r="G267" s="185" t="str">
        <f>IFERROR(IF($F267="","",VLOOKUP($F267,'Data Mercado'!$A$7:$I$300,IF($B$6="P90",2,IF($B$6="P75",3,IF($B$6="P50",4,IF($B$6="P25",5,IF($B$6="P10",6))))),0)),"ND")</f>
      </c>
      <c r="H267" s="186" t="str">
        <f>IFERROR(IF(AND($E267&lt;&gt;"",$G267&lt;&gt;""),$E267/$G267,""),"")</f>
      </c>
      <c r="I267" s="187" t="str">
        <f>IF(H267="","",0%)</f>
      </c>
      <c r="J267" s="187" t="str">
        <f>IF(H267="","",IF($H267&gt;1.2, 0, IF($H267&gt;=1.1, $B$8*(1/3), IF($H267&gt;=1, ($B$8 + (($B$9-$B$8)/4)*1)*(1/3), IF($H267&gt;=0.9, ($B$8 + (($B$9-$B$8)/4)*2)*(1/3), IF($H267&gt;=0.8, ($B$8 + (($B$9-$B$8)/4)*3)*(1/3), $B$9*(1/3)))))))</f>
      </c>
      <c r="K267" s="187" t="str">
        <f>IF(H267="","",IF($H267&gt;1.2, 0, IF($H267&gt;=1.1, $B$8*(2/3), IF($H267&gt;=1, ($B$8 + (($B$9-$B$8)/4)*1)*(2/3), IF($H267&gt;=0.9, ($B$8 + (($B$9-$B$8)/4)*2)*(2/3), IF($H267&gt;=0.8, ($B$8 + (($B$9-$B$8)/4)*3)*(2/3), $B$9*(2/3)))))))</f>
      </c>
      <c r="L267" s="187" t="str">
        <f>IF(H267="","",IF($H267&gt;1.2, 0, IF($H267&gt;=1.1, $B$8, IF($H267&gt;=1, $B$8 + (($B$9-$B$8)/4)*1, IF($H267&gt;=0.9, $B$8 + (($B$9-$B$8)/4)*2, IF($H267&gt;=0.8, $B$8 + (($B$9-$B$8)/4)*3, $B$9))))))</f>
      </c>
      <c r="M267" s="188"/>
      <c r="N267" s="189">
        <f>IF(M267=1, I267, IF(M267=2, J267, IF(M267=3, K267, IF(M267=4, L267, 0))))</f>
      </c>
      <c r="O267" s="184">
        <f>IF($B$7="Porcentajes", E267 * N267, IF($R$1=0, 0, ((E267 * N267) / $R$1) * $C$7))</f>
      </c>
      <c r="P267" s="202"/>
      <c r="Q267" s="203"/>
      <c r="R267" s="184">
        <f>IF($P267="Manual",$E267*(1+$Q267),$E267+$O267)</f>
      </c>
    </row>
    <row r="268" spans="1:18" s="190" customFormat="1" ht="19" customHeight="1">
      <c r="A268" s="191"/>
      <c r="B268" s="195"/>
      <c r="C268" s="193"/>
      <c r="D268" s="193"/>
      <c r="E268" s="197"/>
      <c r="F268" s="185"/>
      <c r="G268" s="185" t="str">
        <f>IFERROR(IF($F268="","",VLOOKUP($F268,'Data Mercado'!$A$7:$I$300,IF($B$6="P90",2,IF($B$6="P75",3,IF($B$6="P50",4,IF($B$6="P25",5,IF($B$6="P10",6))))),0)),"ND")</f>
      </c>
      <c r="H268" s="186" t="str">
        <f>IFERROR(IF(AND($E268&lt;&gt;"",$G268&lt;&gt;""),$E268/$G268,""),"")</f>
      </c>
      <c r="I268" s="187" t="str">
        <f>IF(H268="","",0%)</f>
      </c>
      <c r="J268" s="187" t="str">
        <f>IF(H268="","",IF($H268&gt;1.2, 0, IF($H268&gt;=1.1, $B$8*(1/3), IF($H268&gt;=1, ($B$8 + (($B$9-$B$8)/4)*1)*(1/3), IF($H268&gt;=0.9, ($B$8 + (($B$9-$B$8)/4)*2)*(1/3), IF($H268&gt;=0.8, ($B$8 + (($B$9-$B$8)/4)*3)*(1/3), $B$9*(1/3)))))))</f>
      </c>
      <c r="K268" s="187" t="str">
        <f>IF(H268="","",IF($H268&gt;1.2, 0, IF($H268&gt;=1.1, $B$8*(2/3), IF($H268&gt;=1, ($B$8 + (($B$9-$B$8)/4)*1)*(2/3), IF($H268&gt;=0.9, ($B$8 + (($B$9-$B$8)/4)*2)*(2/3), IF($H268&gt;=0.8, ($B$8 + (($B$9-$B$8)/4)*3)*(2/3), $B$9*(2/3)))))))</f>
      </c>
      <c r="L268" s="187" t="str">
        <f>IF(H268="","",IF($H268&gt;1.2, 0, IF($H268&gt;=1.1, $B$8, IF($H268&gt;=1, $B$8 + (($B$9-$B$8)/4)*1, IF($H268&gt;=0.9, $B$8 + (($B$9-$B$8)/4)*2, IF($H268&gt;=0.8, $B$8 + (($B$9-$B$8)/4)*3, $B$9))))))</f>
      </c>
      <c r="M268" s="188"/>
      <c r="N268" s="189">
        <f>IF(M268=1, I268, IF(M268=2, J268, IF(M268=3, K268, IF(M268=4, L268, 0))))</f>
      </c>
      <c r="O268" s="184">
        <f>IF($B$7="Porcentajes", E268 * N268, IF($R$1=0, 0, ((E268 * N268) / $R$1) * $C$7))</f>
      </c>
      <c r="P268" s="202"/>
      <c r="Q268" s="203"/>
      <c r="R268" s="184">
        <f>IF($P268="Manual",$E268*(1+$Q268),$E268+$O268)</f>
      </c>
    </row>
    <row r="269" spans="1:18" s="190" customFormat="1" ht="19" customHeight="1">
      <c r="A269" s="191"/>
      <c r="B269" s="195"/>
      <c r="C269" s="193"/>
      <c r="D269" s="193"/>
      <c r="E269" s="197"/>
      <c r="F269" s="185"/>
      <c r="G269" s="185" t="str">
        <f>IFERROR(IF($F269="","",VLOOKUP($F269,'Data Mercado'!$A$7:$I$300,IF($B$6="P90",2,IF($B$6="P75",3,IF($B$6="P50",4,IF($B$6="P25",5,IF($B$6="P10",6))))),0)),"ND")</f>
      </c>
      <c r="H269" s="186" t="str">
        <f>IFERROR(IF(AND($E269&lt;&gt;"",$G269&lt;&gt;""),$E269/$G269,""),"")</f>
      </c>
      <c r="I269" s="187" t="str">
        <f>IF(H269="","",0%)</f>
      </c>
      <c r="J269" s="187" t="str">
        <f>IF(H269="","",IF($H269&gt;1.2, 0, IF($H269&gt;=1.1, $B$8*(1/3), IF($H269&gt;=1, ($B$8 + (($B$9-$B$8)/4)*1)*(1/3), IF($H269&gt;=0.9, ($B$8 + (($B$9-$B$8)/4)*2)*(1/3), IF($H269&gt;=0.8, ($B$8 + (($B$9-$B$8)/4)*3)*(1/3), $B$9*(1/3)))))))</f>
      </c>
      <c r="K269" s="187" t="str">
        <f>IF(H269="","",IF($H269&gt;1.2, 0, IF($H269&gt;=1.1, $B$8*(2/3), IF($H269&gt;=1, ($B$8 + (($B$9-$B$8)/4)*1)*(2/3), IF($H269&gt;=0.9, ($B$8 + (($B$9-$B$8)/4)*2)*(2/3), IF($H269&gt;=0.8, ($B$8 + (($B$9-$B$8)/4)*3)*(2/3), $B$9*(2/3)))))))</f>
      </c>
      <c r="L269" s="187" t="str">
        <f>IF(H269="","",IF($H269&gt;1.2, 0, IF($H269&gt;=1.1, $B$8, IF($H269&gt;=1, $B$8 + (($B$9-$B$8)/4)*1, IF($H269&gt;=0.9, $B$8 + (($B$9-$B$8)/4)*2, IF($H269&gt;=0.8, $B$8 + (($B$9-$B$8)/4)*3, $B$9))))))</f>
      </c>
      <c r="M269" s="188"/>
      <c r="N269" s="189">
        <f>IF(M269=1, I269, IF(M269=2, J269, IF(M269=3, K269, IF(M269=4, L269, 0))))</f>
      </c>
      <c r="O269" s="184">
        <f>IF($B$7="Porcentajes", E269 * N269, IF($R$1=0, 0, ((E269 * N269) / $R$1) * $C$7))</f>
      </c>
      <c r="P269" s="202"/>
      <c r="Q269" s="203"/>
      <c r="R269" s="184">
        <f>IF($P269="Manual",$E269*(1+$Q269),$E269+$O269)</f>
      </c>
    </row>
    <row r="270" spans="1:18" s="190" customFormat="1" ht="19" customHeight="1">
      <c r="A270" s="191"/>
      <c r="B270" s="195"/>
      <c r="C270" s="193"/>
      <c r="D270" s="193"/>
      <c r="E270" s="197"/>
      <c r="F270" s="185"/>
      <c r="G270" s="185" t="str">
        <f>IFERROR(IF($F270="","",VLOOKUP($F270,'Data Mercado'!$A$7:$I$300,IF($B$6="P90",2,IF($B$6="P75",3,IF($B$6="P50",4,IF($B$6="P25",5,IF($B$6="P10",6))))),0)),"ND")</f>
      </c>
      <c r="H270" s="186" t="str">
        <f>IFERROR(IF(AND($E270&lt;&gt;"",$G270&lt;&gt;""),$E270/$G270,""),"")</f>
      </c>
      <c r="I270" s="187" t="str">
        <f>IF(H270="","",0%)</f>
      </c>
      <c r="J270" s="187" t="str">
        <f>IF(H270="","",IF($H270&gt;1.2, 0, IF($H270&gt;=1.1, $B$8*(1/3), IF($H270&gt;=1, ($B$8 + (($B$9-$B$8)/4)*1)*(1/3), IF($H270&gt;=0.9, ($B$8 + (($B$9-$B$8)/4)*2)*(1/3), IF($H270&gt;=0.8, ($B$8 + (($B$9-$B$8)/4)*3)*(1/3), $B$9*(1/3)))))))</f>
      </c>
      <c r="K270" s="187" t="str">
        <f>IF(H270="","",IF($H270&gt;1.2, 0, IF($H270&gt;=1.1, $B$8*(2/3), IF($H270&gt;=1, ($B$8 + (($B$9-$B$8)/4)*1)*(2/3), IF($H270&gt;=0.9, ($B$8 + (($B$9-$B$8)/4)*2)*(2/3), IF($H270&gt;=0.8, ($B$8 + (($B$9-$B$8)/4)*3)*(2/3), $B$9*(2/3)))))))</f>
      </c>
      <c r="L270" s="187" t="str">
        <f>IF(H270="","",IF($H270&gt;1.2, 0, IF($H270&gt;=1.1, $B$8, IF($H270&gt;=1, $B$8 + (($B$9-$B$8)/4)*1, IF($H270&gt;=0.9, $B$8 + (($B$9-$B$8)/4)*2, IF($H270&gt;=0.8, $B$8 + (($B$9-$B$8)/4)*3, $B$9))))))</f>
      </c>
      <c r="M270" s="188"/>
      <c r="N270" s="189">
        <f>IF(M270=1, I270, IF(M270=2, J270, IF(M270=3, K270, IF(M270=4, L270, 0))))</f>
      </c>
      <c r="O270" s="184">
        <f>IF($B$7="Porcentajes", E270 * N270, IF($R$1=0, 0, ((E270 * N270) / $R$1) * $C$7))</f>
      </c>
      <c r="P270" s="202"/>
      <c r="Q270" s="203"/>
      <c r="R270" s="184">
        <f>IF($P270="Manual",$E270*(1+$Q270),$E270+$O270)</f>
      </c>
    </row>
    <row r="271" spans="1:18" s="190" customFormat="1" ht="19" customHeight="1">
      <c r="A271" s="191"/>
      <c r="B271" s="195"/>
      <c r="C271" s="193"/>
      <c r="D271" s="193"/>
      <c r="E271" s="197"/>
      <c r="F271" s="185"/>
      <c r="G271" s="185" t="str">
        <f>IFERROR(IF($F271="","",VLOOKUP($F271,'Data Mercado'!$A$7:$I$300,IF($B$6="P90",2,IF($B$6="P75",3,IF($B$6="P50",4,IF($B$6="P25",5,IF($B$6="P10",6))))),0)),"ND")</f>
      </c>
      <c r="H271" s="186" t="str">
        <f>IFERROR(IF(AND($E271&lt;&gt;"",$G271&lt;&gt;""),$E271/$G271,""),"")</f>
      </c>
      <c r="I271" s="187" t="str">
        <f>IF(H271="","",0%)</f>
      </c>
      <c r="J271" s="187" t="str">
        <f>IF(H271="","",IF($H271&gt;1.2, 0, IF($H271&gt;=1.1, $B$8*(1/3), IF($H271&gt;=1, ($B$8 + (($B$9-$B$8)/4)*1)*(1/3), IF($H271&gt;=0.9, ($B$8 + (($B$9-$B$8)/4)*2)*(1/3), IF($H271&gt;=0.8, ($B$8 + (($B$9-$B$8)/4)*3)*(1/3), $B$9*(1/3)))))))</f>
      </c>
      <c r="K271" s="187" t="str">
        <f>IF(H271="","",IF($H271&gt;1.2, 0, IF($H271&gt;=1.1, $B$8*(2/3), IF($H271&gt;=1, ($B$8 + (($B$9-$B$8)/4)*1)*(2/3), IF($H271&gt;=0.9, ($B$8 + (($B$9-$B$8)/4)*2)*(2/3), IF($H271&gt;=0.8, ($B$8 + (($B$9-$B$8)/4)*3)*(2/3), $B$9*(2/3)))))))</f>
      </c>
      <c r="L271" s="187" t="str">
        <f>IF(H271="","",IF($H271&gt;1.2, 0, IF($H271&gt;=1.1, $B$8, IF($H271&gt;=1, $B$8 + (($B$9-$B$8)/4)*1, IF($H271&gt;=0.9, $B$8 + (($B$9-$B$8)/4)*2, IF($H271&gt;=0.8, $B$8 + (($B$9-$B$8)/4)*3, $B$9))))))</f>
      </c>
      <c r="M271" s="188"/>
      <c r="N271" s="189">
        <f>IF(M271=1, I271, IF(M271=2, J271, IF(M271=3, K271, IF(M271=4, L271, 0))))</f>
      </c>
      <c r="O271" s="184">
        <f>IF($B$7="Porcentajes", E271 * N271, IF($R$1=0, 0, ((E271 * N271) / $R$1) * $C$7))</f>
      </c>
      <c r="P271" s="202"/>
      <c r="Q271" s="203"/>
      <c r="R271" s="184">
        <f>IF($P271="Manual",$E271*(1+$Q271),$E271+$O271)</f>
      </c>
    </row>
    <row r="272" spans="1:18" s="190" customFormat="1" ht="19" customHeight="1">
      <c r="A272" s="191"/>
      <c r="B272" s="195"/>
      <c r="C272" s="193"/>
      <c r="D272" s="193"/>
      <c r="E272" s="197"/>
      <c r="F272" s="185"/>
      <c r="G272" s="185" t="str">
        <f>IFERROR(IF($F272="","",VLOOKUP($F272,'Data Mercado'!$A$7:$I$300,IF($B$6="P90",2,IF($B$6="P75",3,IF($B$6="P50",4,IF($B$6="P25",5,IF($B$6="P10",6))))),0)),"ND")</f>
      </c>
      <c r="H272" s="186" t="str">
        <f>IFERROR(IF(AND($E272&lt;&gt;"",$G272&lt;&gt;""),$E272/$G272,""),"")</f>
      </c>
      <c r="I272" s="187" t="str">
        <f t="shared" ref="I272:I335" si="33">IF(H272="","",0%)</f>
        <v/>
      </c>
      <c r="J272" s="187" t="str">
        <f t="shared" ref="J272:J335" si="34">IF(H272="","",IF($H272&gt;1.2, 0, IF($H272&gt;=1.1, $B$8*(1/3), IF($H272&gt;=1, ($B$8 + (($B$9-$B$8)/4)*1)*(1/3), IF($H272&gt;=0.9, ($B$8 + (($B$9-$B$8)/4)*2)*(1/3), IF($H272&gt;=0.8, ($B$8 + (($B$9-$B$8)/4)*3)*(1/3), $B$9*(1/3)))))))</f>
        <v/>
      </c>
      <c r="K272" s="187" t="str">
        <f t="shared" ref="K272:K335" si="35">IF(H272="","",IF($H272&gt;1.2, 0, IF($H272&gt;=1.1, $B$8*(2/3), IF($H272&gt;=1, ($B$8 + (($B$9-$B$8)/4)*1)*(2/3), IF($H272&gt;=0.9, ($B$8 + (($B$9-$B$8)/4)*2)*(2/3), IF($H272&gt;=0.8, ($B$8 + (($B$9-$B$8)/4)*3)*(2/3), $B$9*(2/3)))))))</f>
        <v/>
      </c>
      <c r="L272" s="187" t="str">
        <f t="shared" ref="L272:L335" si="36">IF(H272="","",IF($H272&gt;1.2, 0, IF($H272&gt;=1.1, $B$8, IF($H272&gt;=1, $B$8 + (($B$9-$B$8)/4)*1, IF($H272&gt;=0.9, $B$8 + (($B$9-$B$8)/4)*2, IF($H272&gt;=0.8, $B$8 + (($B$9-$B$8)/4)*3, $B$9))))))</f>
        <v/>
      </c>
      <c r="M272" s="188"/>
      <c r="N272" s="189">
        <f t="shared" ref="N272:N335" si="37">IF(M272=1, I272, IF(M272=2, J272, IF(M272=3, K272, IF(M272=4, L272, 0))))</f>
        <v>0</v>
      </c>
      <c r="O272" s="184">
        <f>IF($B$7="Porcentajes", E272 * N272, IF($R$1=0, 0, ((E272 * N272) / $R$1) * $C$7))</f>
      </c>
      <c r="P272" s="202"/>
      <c r="Q272" s="203"/>
      <c r="R272" s="184">
        <f>IF($P272="Manual",$E272*(1+$Q272),$E272+$O272)</f>
      </c>
    </row>
    <row r="273" spans="1:18" s="190" customFormat="1" ht="19" customHeight="1">
      <c r="A273" s="191"/>
      <c r="B273" s="195"/>
      <c r="C273" s="193"/>
      <c r="D273" s="193"/>
      <c r="E273" s="197"/>
      <c r="F273" s="185"/>
      <c r="G273" s="185" t="str">
        <f>IFERROR(IF($F273="","",VLOOKUP($F273,'Data Mercado'!$A$7:$I$300,IF($B$6="P90",2,IF($B$6="P75",3,IF($B$6="P50",4,IF($B$6="P25",5,IF($B$6="P10",6))))),0)),"ND")</f>
      </c>
      <c r="H273" s="186" t="str">
        <f>IFERROR(IF(AND($E273&lt;&gt;"",$G273&lt;&gt;""),$E273/$G273,""),"")</f>
      </c>
      <c r="I273" s="187" t="str">
        <f>IF(H273="","",0%)</f>
      </c>
      <c r="J273" s="187" t="str">
        <f>IF(H273="","",IF($H273&gt;1.2, 0, IF($H273&gt;=1.1, $B$8*(1/3), IF($H273&gt;=1, ($B$8 + (($B$9-$B$8)/4)*1)*(1/3), IF($H273&gt;=0.9, ($B$8 + (($B$9-$B$8)/4)*2)*(1/3), IF($H273&gt;=0.8, ($B$8 + (($B$9-$B$8)/4)*3)*(1/3), $B$9*(1/3)))))))</f>
      </c>
      <c r="K273" s="187" t="str">
        <f>IF(H273="","",IF($H273&gt;1.2, 0, IF($H273&gt;=1.1, $B$8*(2/3), IF($H273&gt;=1, ($B$8 + (($B$9-$B$8)/4)*1)*(2/3), IF($H273&gt;=0.9, ($B$8 + (($B$9-$B$8)/4)*2)*(2/3), IF($H273&gt;=0.8, ($B$8 + (($B$9-$B$8)/4)*3)*(2/3), $B$9*(2/3)))))))</f>
      </c>
      <c r="L273" s="187" t="str">
        <f>IF(H273="","",IF($H273&gt;1.2, 0, IF($H273&gt;=1.1, $B$8, IF($H273&gt;=1, $B$8 + (($B$9-$B$8)/4)*1, IF($H273&gt;=0.9, $B$8 + (($B$9-$B$8)/4)*2, IF($H273&gt;=0.8, $B$8 + (($B$9-$B$8)/4)*3, $B$9))))))</f>
      </c>
      <c r="M273" s="188"/>
      <c r="N273" s="189">
        <f>IF(M273=1, I273, IF(M273=2, J273, IF(M273=3, K273, IF(M273=4, L273, 0))))</f>
      </c>
      <c r="O273" s="184">
        <f>IF($B$7="Porcentajes", E273 * N273, IF($R$1=0, 0, ((E273 * N273) / $R$1) * $C$7))</f>
      </c>
      <c r="P273" s="202"/>
      <c r="Q273" s="203"/>
      <c r="R273" s="184">
        <f>IF($P273="Manual",$E273*(1+$Q273),$E273+$O273)</f>
      </c>
    </row>
    <row r="274" spans="1:18" s="190" customFormat="1" ht="19" customHeight="1">
      <c r="A274" s="191"/>
      <c r="B274" s="195"/>
      <c r="C274" s="193"/>
      <c r="D274" s="193"/>
      <c r="E274" s="197"/>
      <c r="F274" s="185"/>
      <c r="G274" s="185" t="str">
        <f>IFERROR(IF($F274="","",VLOOKUP($F274,'Data Mercado'!$A$7:$I$300,IF($B$6="P90",2,IF($B$6="P75",3,IF($B$6="P50",4,IF($B$6="P25",5,IF($B$6="P10",6))))),0)),"ND")</f>
      </c>
      <c r="H274" s="186" t="str">
        <f>IFERROR(IF(AND($E274&lt;&gt;"",$G274&lt;&gt;""),$E274/$G274,""),"")</f>
      </c>
      <c r="I274" s="187" t="str">
        <f>IF(H274="","",0%)</f>
      </c>
      <c r="J274" s="187" t="str">
        <f>IF(H274="","",IF($H274&gt;1.2, 0, IF($H274&gt;=1.1, $B$8*(1/3), IF($H274&gt;=1, ($B$8 + (($B$9-$B$8)/4)*1)*(1/3), IF($H274&gt;=0.9, ($B$8 + (($B$9-$B$8)/4)*2)*(1/3), IF($H274&gt;=0.8, ($B$8 + (($B$9-$B$8)/4)*3)*(1/3), $B$9*(1/3)))))))</f>
      </c>
      <c r="K274" s="187" t="str">
        <f>IF(H274="","",IF($H274&gt;1.2, 0, IF($H274&gt;=1.1, $B$8*(2/3), IF($H274&gt;=1, ($B$8 + (($B$9-$B$8)/4)*1)*(2/3), IF($H274&gt;=0.9, ($B$8 + (($B$9-$B$8)/4)*2)*(2/3), IF($H274&gt;=0.8, ($B$8 + (($B$9-$B$8)/4)*3)*(2/3), $B$9*(2/3)))))))</f>
      </c>
      <c r="L274" s="187" t="str">
        <f>IF(H274="","",IF($H274&gt;1.2, 0, IF($H274&gt;=1.1, $B$8, IF($H274&gt;=1, $B$8 + (($B$9-$B$8)/4)*1, IF($H274&gt;=0.9, $B$8 + (($B$9-$B$8)/4)*2, IF($H274&gt;=0.8, $B$8 + (($B$9-$B$8)/4)*3, $B$9))))))</f>
      </c>
      <c r="M274" s="188"/>
      <c r="N274" s="189">
        <f>IF(M274=1, I274, IF(M274=2, J274, IF(M274=3, K274, IF(M274=4, L274, 0))))</f>
      </c>
      <c r="O274" s="184">
        <f>IF($B$7="Porcentajes", E274 * N274, IF($R$1=0, 0, ((E274 * N274) / $R$1) * $C$7))</f>
      </c>
      <c r="P274" s="202"/>
      <c r="Q274" s="203"/>
      <c r="R274" s="184">
        <f>IF($P274="Manual",$E274*(1+$Q274),$E274+$O274)</f>
      </c>
    </row>
    <row r="275" spans="1:18" s="190" customFormat="1" ht="19" customHeight="1">
      <c r="A275" s="191"/>
      <c r="B275" s="195"/>
      <c r="C275" s="193"/>
      <c r="D275" s="193"/>
      <c r="E275" s="197"/>
      <c r="F275" s="185"/>
      <c r="G275" s="185" t="str">
        <f>IFERROR(IF($F275="","",VLOOKUP($F275,'Data Mercado'!$A$7:$I$300,IF($B$6="P90",2,IF($B$6="P75",3,IF($B$6="P50",4,IF($B$6="P25",5,IF($B$6="P10",6))))),0)),"ND")</f>
      </c>
      <c r="H275" s="186" t="str">
        <f>IFERROR(IF(AND($E275&lt;&gt;"",$G275&lt;&gt;""),$E275/$G275,""),"")</f>
      </c>
      <c r="I275" s="187" t="str">
        <f>IF(H275="","",0%)</f>
      </c>
      <c r="J275" s="187" t="str">
        <f>IF(H275="","",IF($H275&gt;1.2, 0, IF($H275&gt;=1.1, $B$8*(1/3), IF($H275&gt;=1, ($B$8 + (($B$9-$B$8)/4)*1)*(1/3), IF($H275&gt;=0.9, ($B$8 + (($B$9-$B$8)/4)*2)*(1/3), IF($H275&gt;=0.8, ($B$8 + (($B$9-$B$8)/4)*3)*(1/3), $B$9*(1/3)))))))</f>
      </c>
      <c r="K275" s="187" t="str">
        <f>IF(H275="","",IF($H275&gt;1.2, 0, IF($H275&gt;=1.1, $B$8*(2/3), IF($H275&gt;=1, ($B$8 + (($B$9-$B$8)/4)*1)*(2/3), IF($H275&gt;=0.9, ($B$8 + (($B$9-$B$8)/4)*2)*(2/3), IF($H275&gt;=0.8, ($B$8 + (($B$9-$B$8)/4)*3)*(2/3), $B$9*(2/3)))))))</f>
      </c>
      <c r="L275" s="187" t="str">
        <f>IF(H275="","",IF($H275&gt;1.2, 0, IF($H275&gt;=1.1, $B$8, IF($H275&gt;=1, $B$8 + (($B$9-$B$8)/4)*1, IF($H275&gt;=0.9, $B$8 + (($B$9-$B$8)/4)*2, IF($H275&gt;=0.8, $B$8 + (($B$9-$B$8)/4)*3, $B$9))))))</f>
      </c>
      <c r="M275" s="188"/>
      <c r="N275" s="189">
        <f>IF(M275=1, I275, IF(M275=2, J275, IF(M275=3, K275, IF(M275=4, L275, 0))))</f>
      </c>
      <c r="O275" s="184">
        <f>IF($B$7="Porcentajes", E275 * N275, IF($R$1=0, 0, ((E275 * N275) / $R$1) * $C$7))</f>
      </c>
      <c r="P275" s="202"/>
      <c r="Q275" s="203"/>
      <c r="R275" s="184">
        <f>IF($P275="Manual",$E275*(1+$Q275),$E275+$O275)</f>
      </c>
    </row>
    <row r="276" spans="1:18" s="190" customFormat="1" ht="19" customHeight="1">
      <c r="A276" s="191"/>
      <c r="B276" s="195"/>
      <c r="C276" s="193"/>
      <c r="D276" s="193"/>
      <c r="E276" s="197"/>
      <c r="F276" s="185"/>
      <c r="G276" s="185" t="str">
        <f>IFERROR(IF($F276="","",VLOOKUP($F276,'Data Mercado'!$A$7:$I$300,IF($B$6="P90",2,IF($B$6="P75",3,IF($B$6="P50",4,IF($B$6="P25",5,IF($B$6="P10",6))))),0)),"ND")</f>
      </c>
      <c r="H276" s="186" t="str">
        <f>IFERROR(IF(AND($E276&lt;&gt;"",$G276&lt;&gt;""),$E276/$G276,""),"")</f>
      </c>
      <c r="I276" s="187" t="str">
        <f>IF(H276="","",0%)</f>
      </c>
      <c r="J276" s="187" t="str">
        <f>IF(H276="","",IF($H276&gt;1.2, 0, IF($H276&gt;=1.1, $B$8*(1/3), IF($H276&gt;=1, ($B$8 + (($B$9-$B$8)/4)*1)*(1/3), IF($H276&gt;=0.9, ($B$8 + (($B$9-$B$8)/4)*2)*(1/3), IF($H276&gt;=0.8, ($B$8 + (($B$9-$B$8)/4)*3)*(1/3), $B$9*(1/3)))))))</f>
      </c>
      <c r="K276" s="187" t="str">
        <f>IF(H276="","",IF($H276&gt;1.2, 0, IF($H276&gt;=1.1, $B$8*(2/3), IF($H276&gt;=1, ($B$8 + (($B$9-$B$8)/4)*1)*(2/3), IF($H276&gt;=0.9, ($B$8 + (($B$9-$B$8)/4)*2)*(2/3), IF($H276&gt;=0.8, ($B$8 + (($B$9-$B$8)/4)*3)*(2/3), $B$9*(2/3)))))))</f>
      </c>
      <c r="L276" s="187" t="str">
        <f>IF(H276="","",IF($H276&gt;1.2, 0, IF($H276&gt;=1.1, $B$8, IF($H276&gt;=1, $B$8 + (($B$9-$B$8)/4)*1, IF($H276&gt;=0.9, $B$8 + (($B$9-$B$8)/4)*2, IF($H276&gt;=0.8, $B$8 + (($B$9-$B$8)/4)*3, $B$9))))))</f>
      </c>
      <c r="M276" s="188"/>
      <c r="N276" s="189">
        <f>IF(M276=1, I276, IF(M276=2, J276, IF(M276=3, K276, IF(M276=4, L276, 0))))</f>
      </c>
      <c r="O276" s="184">
        <f>IF($B$7="Porcentajes", E276 * N276, IF($R$1=0, 0, ((E276 * N276) / $R$1) * $C$7))</f>
      </c>
      <c r="P276" s="202"/>
      <c r="Q276" s="203"/>
      <c r="R276" s="184">
        <f>IF($P276="Manual",$E276*(1+$Q276),$E276+$O276)</f>
      </c>
    </row>
    <row r="277" spans="1:18" s="190" customFormat="1" ht="19" customHeight="1">
      <c r="A277" s="191"/>
      <c r="B277" s="195"/>
      <c r="C277" s="193"/>
      <c r="D277" s="193"/>
      <c r="E277" s="197"/>
      <c r="F277" s="185"/>
      <c r="G277" s="185" t="str">
        <f>IFERROR(IF($F277="","",VLOOKUP($F277,'Data Mercado'!$A$7:$I$300,IF($B$6="P90",2,IF($B$6="P75",3,IF($B$6="P50",4,IF($B$6="P25",5,IF($B$6="P10",6))))),0)),"ND")</f>
      </c>
      <c r="H277" s="186" t="str">
        <f>IFERROR(IF(AND($E277&lt;&gt;"",$G277&lt;&gt;""),$E277/$G277,""),"")</f>
      </c>
      <c r="I277" s="187" t="str">
        <f>IF(H277="","",0%)</f>
      </c>
      <c r="J277" s="187" t="str">
        <f>IF(H277="","",IF($H277&gt;1.2, 0, IF($H277&gt;=1.1, $B$8*(1/3), IF($H277&gt;=1, ($B$8 + (($B$9-$B$8)/4)*1)*(1/3), IF($H277&gt;=0.9, ($B$8 + (($B$9-$B$8)/4)*2)*(1/3), IF($H277&gt;=0.8, ($B$8 + (($B$9-$B$8)/4)*3)*(1/3), $B$9*(1/3)))))))</f>
      </c>
      <c r="K277" s="187" t="str">
        <f>IF(H277="","",IF($H277&gt;1.2, 0, IF($H277&gt;=1.1, $B$8*(2/3), IF($H277&gt;=1, ($B$8 + (($B$9-$B$8)/4)*1)*(2/3), IF($H277&gt;=0.9, ($B$8 + (($B$9-$B$8)/4)*2)*(2/3), IF($H277&gt;=0.8, ($B$8 + (($B$9-$B$8)/4)*3)*(2/3), $B$9*(2/3)))))))</f>
      </c>
      <c r="L277" s="187" t="str">
        <f>IF(H277="","",IF($H277&gt;1.2, 0, IF($H277&gt;=1.1, $B$8, IF($H277&gt;=1, $B$8 + (($B$9-$B$8)/4)*1, IF($H277&gt;=0.9, $B$8 + (($B$9-$B$8)/4)*2, IF($H277&gt;=0.8, $B$8 + (($B$9-$B$8)/4)*3, $B$9))))))</f>
      </c>
      <c r="M277" s="188"/>
      <c r="N277" s="189">
        <f>IF(M277=1, I277, IF(M277=2, J277, IF(M277=3, K277, IF(M277=4, L277, 0))))</f>
      </c>
      <c r="O277" s="184">
        <f>IF($B$7="Porcentajes", E277 * N277, IF($R$1=0, 0, ((E277 * N277) / $R$1) * $C$7))</f>
      </c>
      <c r="P277" s="202"/>
      <c r="Q277" s="203"/>
      <c r="R277" s="184">
        <f>IF($P277="Manual",$E277*(1+$Q277),$E277+$O277)</f>
      </c>
    </row>
    <row r="278" spans="1:18" s="190" customFormat="1" ht="19" customHeight="1">
      <c r="A278" s="191"/>
      <c r="B278" s="195"/>
      <c r="C278" s="193"/>
      <c r="D278" s="193"/>
      <c r="E278" s="197"/>
      <c r="F278" s="185"/>
      <c r="G278" s="185" t="str">
        <f>IFERROR(IF($F278="","",VLOOKUP($F278,'Data Mercado'!$A$7:$I$300,IF($B$6="P90",2,IF($B$6="P75",3,IF($B$6="P50",4,IF($B$6="P25",5,IF($B$6="P10",6))))),0)),"ND")</f>
      </c>
      <c r="H278" s="186" t="str">
        <f>IFERROR(IF(AND($E278&lt;&gt;"",$G278&lt;&gt;""),$E278/$G278,""),"")</f>
      </c>
      <c r="I278" s="187" t="str">
        <f>IF(H278="","",0%)</f>
      </c>
      <c r="J278" s="187" t="str">
        <f>IF(H278="","",IF($H278&gt;1.2, 0, IF($H278&gt;=1.1, $B$8*(1/3), IF($H278&gt;=1, ($B$8 + (($B$9-$B$8)/4)*1)*(1/3), IF($H278&gt;=0.9, ($B$8 + (($B$9-$B$8)/4)*2)*(1/3), IF($H278&gt;=0.8, ($B$8 + (($B$9-$B$8)/4)*3)*(1/3), $B$9*(1/3)))))))</f>
      </c>
      <c r="K278" s="187" t="str">
        <f>IF(H278="","",IF($H278&gt;1.2, 0, IF($H278&gt;=1.1, $B$8*(2/3), IF($H278&gt;=1, ($B$8 + (($B$9-$B$8)/4)*1)*(2/3), IF($H278&gt;=0.9, ($B$8 + (($B$9-$B$8)/4)*2)*(2/3), IF($H278&gt;=0.8, ($B$8 + (($B$9-$B$8)/4)*3)*(2/3), $B$9*(2/3)))))))</f>
      </c>
      <c r="L278" s="187" t="str">
        <f>IF(H278="","",IF($H278&gt;1.2, 0, IF($H278&gt;=1.1, $B$8, IF($H278&gt;=1, $B$8 + (($B$9-$B$8)/4)*1, IF($H278&gt;=0.9, $B$8 + (($B$9-$B$8)/4)*2, IF($H278&gt;=0.8, $B$8 + (($B$9-$B$8)/4)*3, $B$9))))))</f>
      </c>
      <c r="M278" s="188"/>
      <c r="N278" s="189">
        <f>IF(M278=1, I278, IF(M278=2, J278, IF(M278=3, K278, IF(M278=4, L278, 0))))</f>
      </c>
      <c r="O278" s="184">
        <f>IF($B$7="Porcentajes", E278 * N278, IF($R$1=0, 0, ((E278 * N278) / $R$1) * $C$7))</f>
      </c>
      <c r="P278" s="202"/>
      <c r="Q278" s="203"/>
      <c r="R278" s="184">
        <f>IF($P278="Manual",$E278*(1+$Q278),$E278+$O278)</f>
      </c>
    </row>
    <row r="279" spans="1:18" s="190" customFormat="1" ht="19" customHeight="1">
      <c r="A279" s="191"/>
      <c r="B279" s="195"/>
      <c r="C279" s="193"/>
      <c r="D279" s="193"/>
      <c r="E279" s="197"/>
      <c r="F279" s="185"/>
      <c r="G279" s="185" t="str">
        <f>IFERROR(IF($F279="","",VLOOKUP($F279,'Data Mercado'!$A$7:$I$300,IF($B$6="P90",2,IF($B$6="P75",3,IF($B$6="P50",4,IF($B$6="P25",5,IF($B$6="P10",6))))),0)),"ND")</f>
      </c>
      <c r="H279" s="186" t="str">
        <f>IFERROR(IF(AND($E279&lt;&gt;"",$G279&lt;&gt;""),$E279/$G279,""),"")</f>
      </c>
      <c r="I279" s="187" t="str">
        <f>IF(H279="","",0%)</f>
      </c>
      <c r="J279" s="187" t="str">
        <f>IF(H279="","",IF($H279&gt;1.2, 0, IF($H279&gt;=1.1, $B$8*(1/3), IF($H279&gt;=1, ($B$8 + (($B$9-$B$8)/4)*1)*(1/3), IF($H279&gt;=0.9, ($B$8 + (($B$9-$B$8)/4)*2)*(1/3), IF($H279&gt;=0.8, ($B$8 + (($B$9-$B$8)/4)*3)*(1/3), $B$9*(1/3)))))))</f>
      </c>
      <c r="K279" s="187" t="str">
        <f>IF(H279="","",IF($H279&gt;1.2, 0, IF($H279&gt;=1.1, $B$8*(2/3), IF($H279&gt;=1, ($B$8 + (($B$9-$B$8)/4)*1)*(2/3), IF($H279&gt;=0.9, ($B$8 + (($B$9-$B$8)/4)*2)*(2/3), IF($H279&gt;=0.8, ($B$8 + (($B$9-$B$8)/4)*3)*(2/3), $B$9*(2/3)))))))</f>
      </c>
      <c r="L279" s="187" t="str">
        <f>IF(H279="","",IF($H279&gt;1.2, 0, IF($H279&gt;=1.1, $B$8, IF($H279&gt;=1, $B$8 + (($B$9-$B$8)/4)*1, IF($H279&gt;=0.9, $B$8 + (($B$9-$B$8)/4)*2, IF($H279&gt;=0.8, $B$8 + (($B$9-$B$8)/4)*3, $B$9))))))</f>
      </c>
      <c r="M279" s="188"/>
      <c r="N279" s="189">
        <f>IF(M279=1, I279, IF(M279=2, J279, IF(M279=3, K279, IF(M279=4, L279, 0))))</f>
      </c>
      <c r="O279" s="184">
        <f>IF($B$7="Porcentajes", E279 * N279, IF($R$1=0, 0, ((E279 * N279) / $R$1) * $C$7))</f>
      </c>
      <c r="P279" s="202"/>
      <c r="Q279" s="203"/>
      <c r="R279" s="184">
        <f>IF($P279="Manual",$E279*(1+$Q279),$E279+$O279)</f>
      </c>
    </row>
    <row r="280" spans="1:18" s="190" customFormat="1" ht="19" customHeight="1">
      <c r="A280" s="191"/>
      <c r="B280" s="195"/>
      <c r="C280" s="193"/>
      <c r="D280" s="193"/>
      <c r="E280" s="197"/>
      <c r="F280" s="185"/>
      <c r="G280" s="185" t="str">
        <f>IFERROR(IF($F280="","",VLOOKUP($F280,'Data Mercado'!$A$7:$I$300,IF($B$6="P90",2,IF($B$6="P75",3,IF($B$6="P50",4,IF($B$6="P25",5,IF($B$6="P10",6))))),0)),"ND")</f>
      </c>
      <c r="H280" s="186" t="str">
        <f>IFERROR(IF(AND($E280&lt;&gt;"",$G280&lt;&gt;""),$E280/$G280,""),"")</f>
      </c>
      <c r="I280" s="187" t="str">
        <f>IF(H280="","",0%)</f>
      </c>
      <c r="J280" s="187" t="str">
        <f>IF(H280="","",IF($H280&gt;1.2, 0, IF($H280&gt;=1.1, $B$8*(1/3), IF($H280&gt;=1, ($B$8 + (($B$9-$B$8)/4)*1)*(1/3), IF($H280&gt;=0.9, ($B$8 + (($B$9-$B$8)/4)*2)*(1/3), IF($H280&gt;=0.8, ($B$8 + (($B$9-$B$8)/4)*3)*(1/3), $B$9*(1/3)))))))</f>
      </c>
      <c r="K280" s="187" t="str">
        <f>IF(H280="","",IF($H280&gt;1.2, 0, IF($H280&gt;=1.1, $B$8*(2/3), IF($H280&gt;=1, ($B$8 + (($B$9-$B$8)/4)*1)*(2/3), IF($H280&gt;=0.9, ($B$8 + (($B$9-$B$8)/4)*2)*(2/3), IF($H280&gt;=0.8, ($B$8 + (($B$9-$B$8)/4)*3)*(2/3), $B$9*(2/3)))))))</f>
      </c>
      <c r="L280" s="187" t="str">
        <f>IF(H280="","",IF($H280&gt;1.2, 0, IF($H280&gt;=1.1, $B$8, IF($H280&gt;=1, $B$8 + (($B$9-$B$8)/4)*1, IF($H280&gt;=0.9, $B$8 + (($B$9-$B$8)/4)*2, IF($H280&gt;=0.8, $B$8 + (($B$9-$B$8)/4)*3, $B$9))))))</f>
      </c>
      <c r="M280" s="188"/>
      <c r="N280" s="189">
        <f>IF(M280=1, I280, IF(M280=2, J280, IF(M280=3, K280, IF(M280=4, L280, 0))))</f>
      </c>
      <c r="O280" s="184">
        <f>IF($B$7="Porcentajes", E280 * N280, IF($R$1=0, 0, ((E280 * N280) / $R$1) * $C$7))</f>
      </c>
      <c r="P280" s="202"/>
      <c r="Q280" s="203"/>
      <c r="R280" s="184">
        <f>IF($P280="Manual",$E280*(1+$Q280),$E280+$O280)</f>
      </c>
    </row>
    <row r="281" spans="1:18" s="190" customFormat="1" ht="19" customHeight="1">
      <c r="A281" s="191"/>
      <c r="B281" s="195"/>
      <c r="C281" s="193"/>
      <c r="D281" s="193"/>
      <c r="E281" s="197"/>
      <c r="F281" s="185"/>
      <c r="G281" s="185" t="str">
        <f>IFERROR(IF($F281="","",VLOOKUP($F281,'Data Mercado'!$A$7:$I$300,IF($B$6="P90",2,IF($B$6="P75",3,IF($B$6="P50",4,IF($B$6="P25",5,IF($B$6="P10",6))))),0)),"ND")</f>
      </c>
      <c r="H281" s="186" t="str">
        <f>IFERROR(IF(AND($E281&lt;&gt;"",$G281&lt;&gt;""),$E281/$G281,""),"")</f>
      </c>
      <c r="I281" s="187" t="str">
        <f>IF(H281="","",0%)</f>
      </c>
      <c r="J281" s="187" t="str">
        <f>IF(H281="","",IF($H281&gt;1.2, 0, IF($H281&gt;=1.1, $B$8*(1/3), IF($H281&gt;=1, ($B$8 + (($B$9-$B$8)/4)*1)*(1/3), IF($H281&gt;=0.9, ($B$8 + (($B$9-$B$8)/4)*2)*(1/3), IF($H281&gt;=0.8, ($B$8 + (($B$9-$B$8)/4)*3)*(1/3), $B$9*(1/3)))))))</f>
      </c>
      <c r="K281" s="187" t="str">
        <f>IF(H281="","",IF($H281&gt;1.2, 0, IF($H281&gt;=1.1, $B$8*(2/3), IF($H281&gt;=1, ($B$8 + (($B$9-$B$8)/4)*1)*(2/3), IF($H281&gt;=0.9, ($B$8 + (($B$9-$B$8)/4)*2)*(2/3), IF($H281&gt;=0.8, ($B$8 + (($B$9-$B$8)/4)*3)*(2/3), $B$9*(2/3)))))))</f>
      </c>
      <c r="L281" s="187" t="str">
        <f>IF(H281="","",IF($H281&gt;1.2, 0, IF($H281&gt;=1.1, $B$8, IF($H281&gt;=1, $B$8 + (($B$9-$B$8)/4)*1, IF($H281&gt;=0.9, $B$8 + (($B$9-$B$8)/4)*2, IF($H281&gt;=0.8, $B$8 + (($B$9-$B$8)/4)*3, $B$9))))))</f>
      </c>
      <c r="M281" s="188"/>
      <c r="N281" s="189">
        <f>IF(M281=1, I281, IF(M281=2, J281, IF(M281=3, K281, IF(M281=4, L281, 0))))</f>
      </c>
      <c r="O281" s="184">
        <f>IF($B$7="Porcentajes", E281 * N281, IF($R$1=0, 0, ((E281 * N281) / $R$1) * $C$7))</f>
      </c>
      <c r="P281" s="202"/>
      <c r="Q281" s="203"/>
      <c r="R281" s="184">
        <f>IF($P281="Manual",$E281*(1+$Q281),$E281+$O281)</f>
      </c>
    </row>
    <row r="282" spans="1:18" s="190" customFormat="1" ht="19" customHeight="1">
      <c r="A282" s="191"/>
      <c r="B282" s="195"/>
      <c r="C282" s="193"/>
      <c r="D282" s="193"/>
      <c r="E282" s="197"/>
      <c r="F282" s="185"/>
      <c r="G282" s="185" t="str">
        <f>IFERROR(IF($F282="","",VLOOKUP($F282,'Data Mercado'!$A$7:$I$300,IF($B$6="P90",2,IF($B$6="P75",3,IF($B$6="P50",4,IF($B$6="P25",5,IF($B$6="P10",6))))),0)),"ND")</f>
      </c>
      <c r="H282" s="186" t="str">
        <f>IFERROR(IF(AND($E282&lt;&gt;"",$G282&lt;&gt;""),$E282/$G282,""),"")</f>
      </c>
      <c r="I282" s="187" t="str">
        <f>IF(H282="","",0%)</f>
      </c>
      <c r="J282" s="187" t="str">
        <f>IF(H282="","",IF($H282&gt;1.2, 0, IF($H282&gt;=1.1, $B$8*(1/3), IF($H282&gt;=1, ($B$8 + (($B$9-$B$8)/4)*1)*(1/3), IF($H282&gt;=0.9, ($B$8 + (($B$9-$B$8)/4)*2)*(1/3), IF($H282&gt;=0.8, ($B$8 + (($B$9-$B$8)/4)*3)*(1/3), $B$9*(1/3)))))))</f>
      </c>
      <c r="K282" s="187" t="str">
        <f>IF(H282="","",IF($H282&gt;1.2, 0, IF($H282&gt;=1.1, $B$8*(2/3), IF($H282&gt;=1, ($B$8 + (($B$9-$B$8)/4)*1)*(2/3), IF($H282&gt;=0.9, ($B$8 + (($B$9-$B$8)/4)*2)*(2/3), IF($H282&gt;=0.8, ($B$8 + (($B$9-$B$8)/4)*3)*(2/3), $B$9*(2/3)))))))</f>
      </c>
      <c r="L282" s="187" t="str">
        <f>IF(H282="","",IF($H282&gt;1.2, 0, IF($H282&gt;=1.1, $B$8, IF($H282&gt;=1, $B$8 + (($B$9-$B$8)/4)*1, IF($H282&gt;=0.9, $B$8 + (($B$9-$B$8)/4)*2, IF($H282&gt;=0.8, $B$8 + (($B$9-$B$8)/4)*3, $B$9))))))</f>
      </c>
      <c r="M282" s="188"/>
      <c r="N282" s="189">
        <f>IF(M282=1, I282, IF(M282=2, J282, IF(M282=3, K282, IF(M282=4, L282, 0))))</f>
      </c>
      <c r="O282" s="184">
        <f>IF($B$7="Porcentajes", E282 * N282, IF($R$1=0, 0, ((E282 * N282) / $R$1) * $C$7))</f>
      </c>
      <c r="P282" s="202"/>
      <c r="Q282" s="203"/>
      <c r="R282" s="184">
        <f>IF($P282="Manual",$E282*(1+$Q282),$E282+$O282)</f>
      </c>
    </row>
    <row r="283" spans="1:18" s="190" customFormat="1" ht="19" customHeight="1">
      <c r="A283" s="191"/>
      <c r="B283" s="195"/>
      <c r="C283" s="193"/>
      <c r="D283" s="193"/>
      <c r="E283" s="197"/>
      <c r="F283" s="185"/>
      <c r="G283" s="185" t="str">
        <f>IFERROR(IF($F283="","",VLOOKUP($F283,'Data Mercado'!$A$7:$I$300,IF($B$6="P90",2,IF($B$6="P75",3,IF($B$6="P50",4,IF($B$6="P25",5,IF($B$6="P10",6))))),0)),"ND")</f>
      </c>
      <c r="H283" s="186" t="str">
        <f>IFERROR(IF(AND($E283&lt;&gt;"",$G283&lt;&gt;""),$E283/$G283,""),"")</f>
      </c>
      <c r="I283" s="187" t="str">
        <f>IF(H283="","",0%)</f>
      </c>
      <c r="J283" s="187" t="str">
        <f>IF(H283="","",IF($H283&gt;1.2, 0, IF($H283&gt;=1.1, $B$8*(1/3), IF($H283&gt;=1, ($B$8 + (($B$9-$B$8)/4)*1)*(1/3), IF($H283&gt;=0.9, ($B$8 + (($B$9-$B$8)/4)*2)*(1/3), IF($H283&gt;=0.8, ($B$8 + (($B$9-$B$8)/4)*3)*(1/3), $B$9*(1/3)))))))</f>
      </c>
      <c r="K283" s="187" t="str">
        <f>IF(H283="","",IF($H283&gt;1.2, 0, IF($H283&gt;=1.1, $B$8*(2/3), IF($H283&gt;=1, ($B$8 + (($B$9-$B$8)/4)*1)*(2/3), IF($H283&gt;=0.9, ($B$8 + (($B$9-$B$8)/4)*2)*(2/3), IF($H283&gt;=0.8, ($B$8 + (($B$9-$B$8)/4)*3)*(2/3), $B$9*(2/3)))))))</f>
      </c>
      <c r="L283" s="187" t="str">
        <f>IF(H283="","",IF($H283&gt;1.2, 0, IF($H283&gt;=1.1, $B$8, IF($H283&gt;=1, $B$8 + (($B$9-$B$8)/4)*1, IF($H283&gt;=0.9, $B$8 + (($B$9-$B$8)/4)*2, IF($H283&gt;=0.8, $B$8 + (($B$9-$B$8)/4)*3, $B$9))))))</f>
      </c>
      <c r="M283" s="188"/>
      <c r="N283" s="189">
        <f>IF(M283=1, I283, IF(M283=2, J283, IF(M283=3, K283, IF(M283=4, L283, 0))))</f>
      </c>
      <c r="O283" s="184">
        <f>IF($B$7="Porcentajes", E283 * N283, IF($R$1=0, 0, ((E283 * N283) / $R$1) * $C$7))</f>
      </c>
      <c r="P283" s="202"/>
      <c r="Q283" s="203"/>
      <c r="R283" s="184">
        <f>IF($P283="Manual",$E283*(1+$Q283),$E283+$O283)</f>
      </c>
    </row>
    <row r="284" spans="1:18" s="190" customFormat="1" ht="19" customHeight="1">
      <c r="A284" s="191"/>
      <c r="B284" s="195"/>
      <c r="C284" s="193"/>
      <c r="D284" s="193"/>
      <c r="E284" s="197"/>
      <c r="F284" s="185"/>
      <c r="G284" s="185" t="str">
        <f>IFERROR(IF($F284="","",VLOOKUP($F284,'Data Mercado'!$A$7:$I$300,IF($B$6="P90",2,IF($B$6="P75",3,IF($B$6="P50",4,IF($B$6="P25",5,IF($B$6="P10",6))))),0)),"ND")</f>
      </c>
      <c r="H284" s="186" t="str">
        <f>IFERROR(IF(AND($E284&lt;&gt;"",$G284&lt;&gt;""),$E284/$G284,""),"")</f>
      </c>
      <c r="I284" s="187" t="str">
        <f>IF(H284="","",0%)</f>
      </c>
      <c r="J284" s="187" t="str">
        <f>IF(H284="","",IF($H284&gt;1.2, 0, IF($H284&gt;=1.1, $B$8*(1/3), IF($H284&gt;=1, ($B$8 + (($B$9-$B$8)/4)*1)*(1/3), IF($H284&gt;=0.9, ($B$8 + (($B$9-$B$8)/4)*2)*(1/3), IF($H284&gt;=0.8, ($B$8 + (($B$9-$B$8)/4)*3)*(1/3), $B$9*(1/3)))))))</f>
      </c>
      <c r="K284" s="187" t="str">
        <f>IF(H284="","",IF($H284&gt;1.2, 0, IF($H284&gt;=1.1, $B$8*(2/3), IF($H284&gt;=1, ($B$8 + (($B$9-$B$8)/4)*1)*(2/3), IF($H284&gt;=0.9, ($B$8 + (($B$9-$B$8)/4)*2)*(2/3), IF($H284&gt;=0.8, ($B$8 + (($B$9-$B$8)/4)*3)*(2/3), $B$9*(2/3)))))))</f>
      </c>
      <c r="L284" s="187" t="str">
        <f>IF(H284="","",IF($H284&gt;1.2, 0, IF($H284&gt;=1.1, $B$8, IF($H284&gt;=1, $B$8 + (($B$9-$B$8)/4)*1, IF($H284&gt;=0.9, $B$8 + (($B$9-$B$8)/4)*2, IF($H284&gt;=0.8, $B$8 + (($B$9-$B$8)/4)*3, $B$9))))))</f>
      </c>
      <c r="M284" s="188"/>
      <c r="N284" s="189">
        <f>IF(M284=1, I284, IF(M284=2, J284, IF(M284=3, K284, IF(M284=4, L284, 0))))</f>
      </c>
      <c r="O284" s="184">
        <f>IF($B$7="Porcentajes", E284 * N284, IF($R$1=0, 0, ((E284 * N284) / $R$1) * $C$7))</f>
      </c>
      <c r="P284" s="202"/>
      <c r="Q284" s="203"/>
      <c r="R284" s="184">
        <f>IF($P284="Manual",$E284*(1+$Q284),$E284+$O284)</f>
      </c>
    </row>
    <row r="285" spans="1:18" s="190" customFormat="1" ht="19" customHeight="1">
      <c r="A285" s="191"/>
      <c r="B285" s="195"/>
      <c r="C285" s="193"/>
      <c r="D285" s="193"/>
      <c r="E285" s="197"/>
      <c r="F285" s="185"/>
      <c r="G285" s="185" t="str">
        <f>IFERROR(IF($F285="","",VLOOKUP($F285,'Data Mercado'!$A$7:$I$300,IF($B$6="P90",2,IF($B$6="P75",3,IF($B$6="P50",4,IF($B$6="P25",5,IF($B$6="P10",6))))),0)),"ND")</f>
      </c>
      <c r="H285" s="186" t="str">
        <f>IFERROR(IF(AND($E285&lt;&gt;"",$G285&lt;&gt;""),$E285/$G285,""),"")</f>
      </c>
      <c r="I285" s="187" t="str">
        <f>IF(H285="","",0%)</f>
      </c>
      <c r="J285" s="187" t="str">
        <f>IF(H285="","",IF($H285&gt;1.2, 0, IF($H285&gt;=1.1, $B$8*(1/3), IF($H285&gt;=1, ($B$8 + (($B$9-$B$8)/4)*1)*(1/3), IF($H285&gt;=0.9, ($B$8 + (($B$9-$B$8)/4)*2)*(1/3), IF($H285&gt;=0.8, ($B$8 + (($B$9-$B$8)/4)*3)*(1/3), $B$9*(1/3)))))))</f>
      </c>
      <c r="K285" s="187" t="str">
        <f>IF(H285="","",IF($H285&gt;1.2, 0, IF($H285&gt;=1.1, $B$8*(2/3), IF($H285&gt;=1, ($B$8 + (($B$9-$B$8)/4)*1)*(2/3), IF($H285&gt;=0.9, ($B$8 + (($B$9-$B$8)/4)*2)*(2/3), IF($H285&gt;=0.8, ($B$8 + (($B$9-$B$8)/4)*3)*(2/3), $B$9*(2/3)))))))</f>
      </c>
      <c r="L285" s="187" t="str">
        <f>IF(H285="","",IF($H285&gt;1.2, 0, IF($H285&gt;=1.1, $B$8, IF($H285&gt;=1, $B$8 + (($B$9-$B$8)/4)*1, IF($H285&gt;=0.9, $B$8 + (($B$9-$B$8)/4)*2, IF($H285&gt;=0.8, $B$8 + (($B$9-$B$8)/4)*3, $B$9))))))</f>
      </c>
      <c r="M285" s="188"/>
      <c r="N285" s="189">
        <f>IF(M285=1, I285, IF(M285=2, J285, IF(M285=3, K285, IF(M285=4, L285, 0))))</f>
      </c>
      <c r="O285" s="184">
        <f>IF($B$7="Porcentajes", E285 * N285, IF($R$1=0, 0, ((E285 * N285) / $R$1) * $C$7))</f>
      </c>
      <c r="P285" s="202"/>
      <c r="Q285" s="203"/>
      <c r="R285" s="184">
        <f>IF($P285="Manual",$E285*(1+$Q285),$E285+$O285)</f>
      </c>
    </row>
    <row r="286" spans="1:18" s="190" customFormat="1" ht="19" customHeight="1">
      <c r="A286" s="191"/>
      <c r="B286" s="195"/>
      <c r="C286" s="193"/>
      <c r="D286" s="193"/>
      <c r="E286" s="197"/>
      <c r="F286" s="185"/>
      <c r="G286" s="185" t="str">
        <f>IFERROR(IF($F286="","",VLOOKUP($F286,'Data Mercado'!$A$7:$I$300,IF($B$6="P90",2,IF($B$6="P75",3,IF($B$6="P50",4,IF($B$6="P25",5,IF($B$6="P10",6))))),0)),"ND")</f>
      </c>
      <c r="H286" s="186" t="str">
        <f>IFERROR(IF(AND($E286&lt;&gt;"",$G286&lt;&gt;""),$E286/$G286,""),"")</f>
      </c>
      <c r="I286" s="187" t="str">
        <f>IF(H286="","",0%)</f>
      </c>
      <c r="J286" s="187" t="str">
        <f>IF(H286="","",IF($H286&gt;1.2, 0, IF($H286&gt;=1.1, $B$8*(1/3), IF($H286&gt;=1, ($B$8 + (($B$9-$B$8)/4)*1)*(1/3), IF($H286&gt;=0.9, ($B$8 + (($B$9-$B$8)/4)*2)*(1/3), IF($H286&gt;=0.8, ($B$8 + (($B$9-$B$8)/4)*3)*(1/3), $B$9*(1/3)))))))</f>
      </c>
      <c r="K286" s="187" t="str">
        <f>IF(H286="","",IF($H286&gt;1.2, 0, IF($H286&gt;=1.1, $B$8*(2/3), IF($H286&gt;=1, ($B$8 + (($B$9-$B$8)/4)*1)*(2/3), IF($H286&gt;=0.9, ($B$8 + (($B$9-$B$8)/4)*2)*(2/3), IF($H286&gt;=0.8, ($B$8 + (($B$9-$B$8)/4)*3)*(2/3), $B$9*(2/3)))))))</f>
      </c>
      <c r="L286" s="187" t="str">
        <f>IF(H286="","",IF($H286&gt;1.2, 0, IF($H286&gt;=1.1, $B$8, IF($H286&gt;=1, $B$8 + (($B$9-$B$8)/4)*1, IF($H286&gt;=0.9, $B$8 + (($B$9-$B$8)/4)*2, IF($H286&gt;=0.8, $B$8 + (($B$9-$B$8)/4)*3, $B$9))))))</f>
      </c>
      <c r="M286" s="188"/>
      <c r="N286" s="189">
        <f>IF(M286=1, I286, IF(M286=2, J286, IF(M286=3, K286, IF(M286=4, L286, 0))))</f>
      </c>
      <c r="O286" s="184">
        <f>IF($B$7="Porcentajes", E286 * N286, IF($R$1=0, 0, ((E286 * N286) / $R$1) * $C$7))</f>
      </c>
      <c r="P286" s="202"/>
      <c r="Q286" s="203"/>
      <c r="R286" s="184">
        <f>IF($P286="Manual",$E286*(1+$Q286),$E286+$O286)</f>
      </c>
    </row>
    <row r="287" spans="1:18" s="190" customFormat="1" ht="19" customHeight="1">
      <c r="A287" s="191"/>
      <c r="B287" s="195"/>
      <c r="C287" s="193"/>
      <c r="D287" s="193"/>
      <c r="E287" s="197"/>
      <c r="F287" s="185"/>
      <c r="G287" s="185" t="str">
        <f>IFERROR(IF($F287="","",VLOOKUP($F287,'Data Mercado'!$A$7:$I$300,IF($B$6="P90",2,IF($B$6="P75",3,IF($B$6="P50",4,IF($B$6="P25",5,IF($B$6="P10",6))))),0)),"ND")</f>
      </c>
      <c r="H287" s="186" t="str">
        <f>IFERROR(IF(AND($E287&lt;&gt;"",$G287&lt;&gt;""),$E287/$G287,""),"")</f>
      </c>
      <c r="I287" s="187" t="str">
        <f>IF(H287="","",0%)</f>
      </c>
      <c r="J287" s="187" t="str">
        <f>IF(H287="","",IF($H287&gt;1.2, 0, IF($H287&gt;=1.1, $B$8*(1/3), IF($H287&gt;=1, ($B$8 + (($B$9-$B$8)/4)*1)*(1/3), IF($H287&gt;=0.9, ($B$8 + (($B$9-$B$8)/4)*2)*(1/3), IF($H287&gt;=0.8, ($B$8 + (($B$9-$B$8)/4)*3)*(1/3), $B$9*(1/3)))))))</f>
      </c>
      <c r="K287" s="187" t="str">
        <f>IF(H287="","",IF($H287&gt;1.2, 0, IF($H287&gt;=1.1, $B$8*(2/3), IF($H287&gt;=1, ($B$8 + (($B$9-$B$8)/4)*1)*(2/3), IF($H287&gt;=0.9, ($B$8 + (($B$9-$B$8)/4)*2)*(2/3), IF($H287&gt;=0.8, ($B$8 + (($B$9-$B$8)/4)*3)*(2/3), $B$9*(2/3)))))))</f>
      </c>
      <c r="L287" s="187" t="str">
        <f>IF(H287="","",IF($H287&gt;1.2, 0, IF($H287&gt;=1.1, $B$8, IF($H287&gt;=1, $B$8 + (($B$9-$B$8)/4)*1, IF($H287&gt;=0.9, $B$8 + (($B$9-$B$8)/4)*2, IF($H287&gt;=0.8, $B$8 + (($B$9-$B$8)/4)*3, $B$9))))))</f>
      </c>
      <c r="M287" s="188"/>
      <c r="N287" s="189">
        <f>IF(M287=1, I287, IF(M287=2, J287, IF(M287=3, K287, IF(M287=4, L287, 0))))</f>
      </c>
      <c r="O287" s="184">
        <f>IF($B$7="Porcentajes", E287 * N287, IF($R$1=0, 0, ((E287 * N287) / $R$1) * $C$7))</f>
      </c>
      <c r="P287" s="202"/>
      <c r="Q287" s="203"/>
      <c r="R287" s="184">
        <f>IF($P287="Manual",$E287*(1+$Q287),$E287+$O287)</f>
      </c>
    </row>
    <row r="288" spans="1:18" s="190" customFormat="1" ht="19" customHeight="1">
      <c r="A288" s="191"/>
      <c r="B288" s="195"/>
      <c r="C288" s="193"/>
      <c r="D288" s="193"/>
      <c r="E288" s="197"/>
      <c r="F288" s="185"/>
      <c r="G288" s="185" t="str">
        <f>IFERROR(IF($F288="","",VLOOKUP($F288,'Data Mercado'!$A$7:$I$300,IF($B$6="P90",2,IF($B$6="P75",3,IF($B$6="P50",4,IF($B$6="P25",5,IF($B$6="P10",6))))),0)),"ND")</f>
      </c>
      <c r="H288" s="186" t="str">
        <f>IFERROR(IF(AND($E288&lt;&gt;"",$G288&lt;&gt;""),$E288/$G288,""),"")</f>
      </c>
      <c r="I288" s="187" t="str">
        <f>IF(H288="","",0%)</f>
      </c>
      <c r="J288" s="187" t="str">
        <f>IF(H288="","",IF($H288&gt;1.2, 0, IF($H288&gt;=1.1, $B$8*(1/3), IF($H288&gt;=1, ($B$8 + (($B$9-$B$8)/4)*1)*(1/3), IF($H288&gt;=0.9, ($B$8 + (($B$9-$B$8)/4)*2)*(1/3), IF($H288&gt;=0.8, ($B$8 + (($B$9-$B$8)/4)*3)*(1/3), $B$9*(1/3)))))))</f>
      </c>
      <c r="K288" s="187" t="str">
        <f>IF(H288="","",IF($H288&gt;1.2, 0, IF($H288&gt;=1.1, $B$8*(2/3), IF($H288&gt;=1, ($B$8 + (($B$9-$B$8)/4)*1)*(2/3), IF($H288&gt;=0.9, ($B$8 + (($B$9-$B$8)/4)*2)*(2/3), IF($H288&gt;=0.8, ($B$8 + (($B$9-$B$8)/4)*3)*(2/3), $B$9*(2/3)))))))</f>
      </c>
      <c r="L288" s="187" t="str">
        <f>IF(H288="","",IF($H288&gt;1.2, 0, IF($H288&gt;=1.1, $B$8, IF($H288&gt;=1, $B$8 + (($B$9-$B$8)/4)*1, IF($H288&gt;=0.9, $B$8 + (($B$9-$B$8)/4)*2, IF($H288&gt;=0.8, $B$8 + (($B$9-$B$8)/4)*3, $B$9))))))</f>
      </c>
      <c r="M288" s="188"/>
      <c r="N288" s="189">
        <f>IF(M288=1, I288, IF(M288=2, J288, IF(M288=3, K288, IF(M288=4, L288, 0))))</f>
      </c>
      <c r="O288" s="184">
        <f>IF($B$7="Porcentajes", E288 * N288, IF($R$1=0, 0, ((E288 * N288) / $R$1) * $C$7))</f>
      </c>
      <c r="P288" s="202"/>
      <c r="Q288" s="203"/>
      <c r="R288" s="184">
        <f>IF($P288="Manual",$E288*(1+$Q288),$E288+$O288)</f>
      </c>
    </row>
    <row r="289" spans="1:18" s="190" customFormat="1" ht="19" customHeight="1">
      <c r="A289" s="191"/>
      <c r="B289" s="195"/>
      <c r="C289" s="193"/>
      <c r="D289" s="193"/>
      <c r="E289" s="197"/>
      <c r="F289" s="185"/>
      <c r="G289" s="185" t="str">
        <f>IFERROR(IF($F289="","",VLOOKUP($F289,'Data Mercado'!$A$7:$I$300,IF($B$6="P90",2,IF($B$6="P75",3,IF($B$6="P50",4,IF($B$6="P25",5,IF($B$6="P10",6))))),0)),"ND")</f>
      </c>
      <c r="H289" s="186" t="str">
        <f>IFERROR(IF(AND($E289&lt;&gt;"",$G289&lt;&gt;""),$E289/$G289,""),"")</f>
      </c>
      <c r="I289" s="187" t="str">
        <f>IF(H289="","",0%)</f>
      </c>
      <c r="J289" s="187" t="str">
        <f>IF(H289="","",IF($H289&gt;1.2, 0, IF($H289&gt;=1.1, $B$8*(1/3), IF($H289&gt;=1, ($B$8 + (($B$9-$B$8)/4)*1)*(1/3), IF($H289&gt;=0.9, ($B$8 + (($B$9-$B$8)/4)*2)*(1/3), IF($H289&gt;=0.8, ($B$8 + (($B$9-$B$8)/4)*3)*(1/3), $B$9*(1/3)))))))</f>
      </c>
      <c r="K289" s="187" t="str">
        <f>IF(H289="","",IF($H289&gt;1.2, 0, IF($H289&gt;=1.1, $B$8*(2/3), IF($H289&gt;=1, ($B$8 + (($B$9-$B$8)/4)*1)*(2/3), IF($H289&gt;=0.9, ($B$8 + (($B$9-$B$8)/4)*2)*(2/3), IF($H289&gt;=0.8, ($B$8 + (($B$9-$B$8)/4)*3)*(2/3), $B$9*(2/3)))))))</f>
      </c>
      <c r="L289" s="187" t="str">
        <f>IF(H289="","",IF($H289&gt;1.2, 0, IF($H289&gt;=1.1, $B$8, IF($H289&gt;=1, $B$8 + (($B$9-$B$8)/4)*1, IF($H289&gt;=0.9, $B$8 + (($B$9-$B$8)/4)*2, IF($H289&gt;=0.8, $B$8 + (($B$9-$B$8)/4)*3, $B$9))))))</f>
      </c>
      <c r="M289" s="188"/>
      <c r="N289" s="189">
        <f>IF(M289=1, I289, IF(M289=2, J289, IF(M289=3, K289, IF(M289=4, L289, 0))))</f>
      </c>
      <c r="O289" s="184">
        <f>IF($B$7="Porcentajes", E289 * N289, IF($R$1=0, 0, ((E289 * N289) / $R$1) * $C$7))</f>
      </c>
      <c r="P289" s="202"/>
      <c r="Q289" s="203"/>
      <c r="R289" s="184">
        <f>IF($P289="Manual",$E289*(1+$Q289),$E289+$O289)</f>
      </c>
    </row>
    <row r="290" spans="1:18" s="190" customFormat="1" ht="19" customHeight="1">
      <c r="A290" s="191"/>
      <c r="B290" s="195"/>
      <c r="C290" s="193"/>
      <c r="D290" s="193"/>
      <c r="E290" s="197"/>
      <c r="F290" s="185"/>
      <c r="G290" s="185" t="str">
        <f>IFERROR(IF($F290="","",VLOOKUP($F290,'Data Mercado'!$A$7:$I$300,IF($B$6="P90",2,IF($B$6="P75",3,IF($B$6="P50",4,IF($B$6="P25",5,IF($B$6="P10",6))))),0)),"ND")</f>
      </c>
      <c r="H290" s="186" t="str">
        <f>IFERROR(IF(AND($E290&lt;&gt;"",$G290&lt;&gt;""),$E290/$G290,""),"")</f>
      </c>
      <c r="I290" s="187" t="str">
        <f>IF(H290="","",0%)</f>
      </c>
      <c r="J290" s="187" t="str">
        <f>IF(H290="","",IF($H290&gt;1.2, 0, IF($H290&gt;=1.1, $B$8*(1/3), IF($H290&gt;=1, ($B$8 + (($B$9-$B$8)/4)*1)*(1/3), IF($H290&gt;=0.9, ($B$8 + (($B$9-$B$8)/4)*2)*(1/3), IF($H290&gt;=0.8, ($B$8 + (($B$9-$B$8)/4)*3)*(1/3), $B$9*(1/3)))))))</f>
      </c>
      <c r="K290" s="187" t="str">
        <f>IF(H290="","",IF($H290&gt;1.2, 0, IF($H290&gt;=1.1, $B$8*(2/3), IF($H290&gt;=1, ($B$8 + (($B$9-$B$8)/4)*1)*(2/3), IF($H290&gt;=0.9, ($B$8 + (($B$9-$B$8)/4)*2)*(2/3), IF($H290&gt;=0.8, ($B$8 + (($B$9-$B$8)/4)*3)*(2/3), $B$9*(2/3)))))))</f>
      </c>
      <c r="L290" s="187" t="str">
        <f>IF(H290="","",IF($H290&gt;1.2, 0, IF($H290&gt;=1.1, $B$8, IF($H290&gt;=1, $B$8 + (($B$9-$B$8)/4)*1, IF($H290&gt;=0.9, $B$8 + (($B$9-$B$8)/4)*2, IF($H290&gt;=0.8, $B$8 + (($B$9-$B$8)/4)*3, $B$9))))))</f>
      </c>
      <c r="M290" s="188"/>
      <c r="N290" s="189">
        <f>IF(M290=1, I290, IF(M290=2, J290, IF(M290=3, K290, IF(M290=4, L290, 0))))</f>
      </c>
      <c r="O290" s="184">
        <f>IF($B$7="Porcentajes", E290 * N290, IF($R$1=0, 0, ((E290 * N290) / $R$1) * $C$7))</f>
      </c>
      <c r="P290" s="202"/>
      <c r="Q290" s="203"/>
      <c r="R290" s="184">
        <f>IF($P290="Manual",$E290*(1+$Q290),$E290+$O290)</f>
      </c>
    </row>
    <row r="291" spans="1:18" s="190" customFormat="1" ht="19" customHeight="1">
      <c r="A291" s="191"/>
      <c r="B291" s="195"/>
      <c r="C291" s="193"/>
      <c r="D291" s="193"/>
      <c r="E291" s="197"/>
      <c r="F291" s="185"/>
      <c r="G291" s="185" t="str">
        <f>IFERROR(IF($F291="","",VLOOKUP($F291,'Data Mercado'!$A$7:$I$300,IF($B$6="P90",2,IF($B$6="P75",3,IF($B$6="P50",4,IF($B$6="P25",5,IF($B$6="P10",6))))),0)),"ND")</f>
      </c>
      <c r="H291" s="186" t="str">
        <f>IFERROR(IF(AND($E291&lt;&gt;"",$G291&lt;&gt;""),$E291/$G291,""),"")</f>
      </c>
      <c r="I291" s="187" t="str">
        <f>IF(H291="","",0%)</f>
      </c>
      <c r="J291" s="187" t="str">
        <f>IF(H291="","",IF($H291&gt;1.2, 0, IF($H291&gt;=1.1, $B$8*(1/3), IF($H291&gt;=1, ($B$8 + (($B$9-$B$8)/4)*1)*(1/3), IF($H291&gt;=0.9, ($B$8 + (($B$9-$B$8)/4)*2)*(1/3), IF($H291&gt;=0.8, ($B$8 + (($B$9-$B$8)/4)*3)*(1/3), $B$9*(1/3)))))))</f>
      </c>
      <c r="K291" s="187" t="str">
        <f>IF(H291="","",IF($H291&gt;1.2, 0, IF($H291&gt;=1.1, $B$8*(2/3), IF($H291&gt;=1, ($B$8 + (($B$9-$B$8)/4)*1)*(2/3), IF($H291&gt;=0.9, ($B$8 + (($B$9-$B$8)/4)*2)*(2/3), IF($H291&gt;=0.8, ($B$8 + (($B$9-$B$8)/4)*3)*(2/3), $B$9*(2/3)))))))</f>
      </c>
      <c r="L291" s="187" t="str">
        <f>IF(H291="","",IF($H291&gt;1.2, 0, IF($H291&gt;=1.1, $B$8, IF($H291&gt;=1, $B$8 + (($B$9-$B$8)/4)*1, IF($H291&gt;=0.9, $B$8 + (($B$9-$B$8)/4)*2, IF($H291&gt;=0.8, $B$8 + (($B$9-$B$8)/4)*3, $B$9))))))</f>
      </c>
      <c r="M291" s="188"/>
      <c r="N291" s="189">
        <f>IF(M291=1, I291, IF(M291=2, J291, IF(M291=3, K291, IF(M291=4, L291, 0))))</f>
      </c>
      <c r="O291" s="184">
        <f>IF($B$7="Porcentajes", E291 * N291, IF($R$1=0, 0, ((E291 * N291) / $R$1) * $C$7))</f>
      </c>
      <c r="P291" s="202"/>
      <c r="Q291" s="203"/>
      <c r="R291" s="184">
        <f>IF($P291="Manual",$E291*(1+$Q291),$E291+$O291)</f>
      </c>
    </row>
    <row r="292" spans="1:18" s="190" customFormat="1" ht="19" customHeight="1">
      <c r="A292" s="191"/>
      <c r="B292" s="195"/>
      <c r="C292" s="193"/>
      <c r="D292" s="193"/>
      <c r="E292" s="197"/>
      <c r="F292" s="185"/>
      <c r="G292" s="185" t="str">
        <f>IFERROR(IF($F292="","",VLOOKUP($F292,'Data Mercado'!$A$7:$I$300,IF($B$6="P90",2,IF($B$6="P75",3,IF($B$6="P50",4,IF($B$6="P25",5,IF($B$6="P10",6))))),0)),"ND")</f>
      </c>
      <c r="H292" s="186" t="str">
        <f>IFERROR(IF(AND($E292&lt;&gt;"",$G292&lt;&gt;""),$E292/$G292,""),"")</f>
      </c>
      <c r="I292" s="187" t="str">
        <f>IF(H292="","",0%)</f>
      </c>
      <c r="J292" s="187" t="str">
        <f>IF(H292="","",IF($H292&gt;1.2, 0, IF($H292&gt;=1.1, $B$8*(1/3), IF($H292&gt;=1, ($B$8 + (($B$9-$B$8)/4)*1)*(1/3), IF($H292&gt;=0.9, ($B$8 + (($B$9-$B$8)/4)*2)*(1/3), IF($H292&gt;=0.8, ($B$8 + (($B$9-$B$8)/4)*3)*(1/3), $B$9*(1/3)))))))</f>
      </c>
      <c r="K292" s="187" t="str">
        <f>IF(H292="","",IF($H292&gt;1.2, 0, IF($H292&gt;=1.1, $B$8*(2/3), IF($H292&gt;=1, ($B$8 + (($B$9-$B$8)/4)*1)*(2/3), IF($H292&gt;=0.9, ($B$8 + (($B$9-$B$8)/4)*2)*(2/3), IF($H292&gt;=0.8, ($B$8 + (($B$9-$B$8)/4)*3)*(2/3), $B$9*(2/3)))))))</f>
      </c>
      <c r="L292" s="187" t="str">
        <f>IF(H292="","",IF($H292&gt;1.2, 0, IF($H292&gt;=1.1, $B$8, IF($H292&gt;=1, $B$8 + (($B$9-$B$8)/4)*1, IF($H292&gt;=0.9, $B$8 + (($B$9-$B$8)/4)*2, IF($H292&gt;=0.8, $B$8 + (($B$9-$B$8)/4)*3, $B$9))))))</f>
      </c>
      <c r="M292" s="188"/>
      <c r="N292" s="189">
        <f>IF(M292=1, I292, IF(M292=2, J292, IF(M292=3, K292, IF(M292=4, L292, 0))))</f>
      </c>
      <c r="O292" s="184">
        <f>IF($B$7="Porcentajes", E292 * N292, IF($R$1=0, 0, ((E292 * N292) / $R$1) * $C$7))</f>
      </c>
      <c r="P292" s="202"/>
      <c r="Q292" s="203"/>
      <c r="R292" s="184">
        <f>IF($P292="Manual",$E292*(1+$Q292),$E292+$O292)</f>
      </c>
    </row>
    <row r="293" spans="1:18" s="190" customFormat="1" ht="19" customHeight="1">
      <c r="A293" s="191"/>
      <c r="B293" s="195"/>
      <c r="C293" s="193"/>
      <c r="D293" s="193"/>
      <c r="E293" s="197"/>
      <c r="F293" s="185"/>
      <c r="G293" s="185" t="str">
        <f>IFERROR(IF($F293="","",VLOOKUP($F293,'Data Mercado'!$A$7:$I$300,IF($B$6="P90",2,IF($B$6="P75",3,IF($B$6="P50",4,IF($B$6="P25",5,IF($B$6="P10",6))))),0)),"ND")</f>
      </c>
      <c r="H293" s="186" t="str">
        <f>IFERROR(IF(AND($E293&lt;&gt;"",$G293&lt;&gt;""),$E293/$G293,""),"")</f>
      </c>
      <c r="I293" s="187" t="str">
        <f>IF(H293="","",0%)</f>
      </c>
      <c r="J293" s="187" t="str">
        <f>IF(H293="","",IF($H293&gt;1.2, 0, IF($H293&gt;=1.1, $B$8*(1/3), IF($H293&gt;=1, ($B$8 + (($B$9-$B$8)/4)*1)*(1/3), IF($H293&gt;=0.9, ($B$8 + (($B$9-$B$8)/4)*2)*(1/3), IF($H293&gt;=0.8, ($B$8 + (($B$9-$B$8)/4)*3)*(1/3), $B$9*(1/3)))))))</f>
      </c>
      <c r="K293" s="187" t="str">
        <f>IF(H293="","",IF($H293&gt;1.2, 0, IF($H293&gt;=1.1, $B$8*(2/3), IF($H293&gt;=1, ($B$8 + (($B$9-$B$8)/4)*1)*(2/3), IF($H293&gt;=0.9, ($B$8 + (($B$9-$B$8)/4)*2)*(2/3), IF($H293&gt;=0.8, ($B$8 + (($B$9-$B$8)/4)*3)*(2/3), $B$9*(2/3)))))))</f>
      </c>
      <c r="L293" s="187" t="str">
        <f>IF(H293="","",IF($H293&gt;1.2, 0, IF($H293&gt;=1.1, $B$8, IF($H293&gt;=1, $B$8 + (($B$9-$B$8)/4)*1, IF($H293&gt;=0.9, $B$8 + (($B$9-$B$8)/4)*2, IF($H293&gt;=0.8, $B$8 + (($B$9-$B$8)/4)*3, $B$9))))))</f>
      </c>
      <c r="M293" s="188"/>
      <c r="N293" s="189">
        <f>IF(M293=1, I293, IF(M293=2, J293, IF(M293=3, K293, IF(M293=4, L293, 0))))</f>
      </c>
      <c r="O293" s="184">
        <f>IF($B$7="Porcentajes", E293 * N293, IF($R$1=0, 0, ((E293 * N293) / $R$1) * $C$7))</f>
      </c>
      <c r="P293" s="202"/>
      <c r="Q293" s="203"/>
      <c r="R293" s="184">
        <f>IF($P293="Manual",$E293*(1+$Q293),$E293+$O293)</f>
      </c>
    </row>
    <row r="294" spans="1:18" s="190" customFormat="1" ht="19" customHeight="1">
      <c r="A294" s="191"/>
      <c r="B294" s="195"/>
      <c r="C294" s="193"/>
      <c r="D294" s="193"/>
      <c r="E294" s="197"/>
      <c r="F294" s="185"/>
      <c r="G294" s="185" t="str">
        <f>IFERROR(IF($F294="","",VLOOKUP($F294,'Data Mercado'!$A$7:$I$300,IF($B$6="P90",2,IF($B$6="P75",3,IF($B$6="P50",4,IF($B$6="P25",5,IF($B$6="P10",6))))),0)),"ND")</f>
      </c>
      <c r="H294" s="186" t="str">
        <f>IFERROR(IF(AND($E294&lt;&gt;"",$G294&lt;&gt;""),$E294/$G294,""),"")</f>
      </c>
      <c r="I294" s="187" t="str">
        <f>IF(H294="","",0%)</f>
      </c>
      <c r="J294" s="187" t="str">
        <f>IF(H294="","",IF($H294&gt;1.2, 0, IF($H294&gt;=1.1, $B$8*(1/3), IF($H294&gt;=1, ($B$8 + (($B$9-$B$8)/4)*1)*(1/3), IF($H294&gt;=0.9, ($B$8 + (($B$9-$B$8)/4)*2)*(1/3), IF($H294&gt;=0.8, ($B$8 + (($B$9-$B$8)/4)*3)*(1/3), $B$9*(1/3)))))))</f>
      </c>
      <c r="K294" s="187" t="str">
        <f>IF(H294="","",IF($H294&gt;1.2, 0, IF($H294&gt;=1.1, $B$8*(2/3), IF($H294&gt;=1, ($B$8 + (($B$9-$B$8)/4)*1)*(2/3), IF($H294&gt;=0.9, ($B$8 + (($B$9-$B$8)/4)*2)*(2/3), IF($H294&gt;=0.8, ($B$8 + (($B$9-$B$8)/4)*3)*(2/3), $B$9*(2/3)))))))</f>
      </c>
      <c r="L294" s="187" t="str">
        <f>IF(H294="","",IF($H294&gt;1.2, 0, IF($H294&gt;=1.1, $B$8, IF($H294&gt;=1, $B$8 + (($B$9-$B$8)/4)*1, IF($H294&gt;=0.9, $B$8 + (($B$9-$B$8)/4)*2, IF($H294&gt;=0.8, $B$8 + (($B$9-$B$8)/4)*3, $B$9))))))</f>
      </c>
      <c r="M294" s="188"/>
      <c r="N294" s="189">
        <f>IF(M294=1, I294, IF(M294=2, J294, IF(M294=3, K294, IF(M294=4, L294, 0))))</f>
      </c>
      <c r="O294" s="184">
        <f>IF($B$7="Porcentajes", E294 * N294, IF($R$1=0, 0, ((E294 * N294) / $R$1) * $C$7))</f>
      </c>
      <c r="P294" s="202"/>
      <c r="Q294" s="203"/>
      <c r="R294" s="184">
        <f>IF($P294="Manual",$E294*(1+$Q294),$E294+$O294)</f>
      </c>
    </row>
    <row r="295" spans="1:18" s="190" customFormat="1" ht="19" customHeight="1">
      <c r="A295" s="191"/>
      <c r="B295" s="195"/>
      <c r="C295" s="193"/>
      <c r="D295" s="193"/>
      <c r="E295" s="197"/>
      <c r="F295" s="185"/>
      <c r="G295" s="185" t="str">
        <f>IFERROR(IF($F295="","",VLOOKUP($F295,'Data Mercado'!$A$7:$I$300,IF($B$6="P90",2,IF($B$6="P75",3,IF($B$6="P50",4,IF($B$6="P25",5,IF($B$6="P10",6))))),0)),"ND")</f>
      </c>
      <c r="H295" s="186" t="str">
        <f>IFERROR(IF(AND($E295&lt;&gt;"",$G295&lt;&gt;""),$E295/$G295,""),"")</f>
      </c>
      <c r="I295" s="187" t="str">
        <f>IF(H295="","",0%)</f>
      </c>
      <c r="J295" s="187" t="str">
        <f>IF(H295="","",IF($H295&gt;1.2, 0, IF($H295&gt;=1.1, $B$8*(1/3), IF($H295&gt;=1, ($B$8 + (($B$9-$B$8)/4)*1)*(1/3), IF($H295&gt;=0.9, ($B$8 + (($B$9-$B$8)/4)*2)*(1/3), IF($H295&gt;=0.8, ($B$8 + (($B$9-$B$8)/4)*3)*(1/3), $B$9*(1/3)))))))</f>
      </c>
      <c r="K295" s="187" t="str">
        <f>IF(H295="","",IF($H295&gt;1.2, 0, IF($H295&gt;=1.1, $B$8*(2/3), IF($H295&gt;=1, ($B$8 + (($B$9-$B$8)/4)*1)*(2/3), IF($H295&gt;=0.9, ($B$8 + (($B$9-$B$8)/4)*2)*(2/3), IF($H295&gt;=0.8, ($B$8 + (($B$9-$B$8)/4)*3)*(2/3), $B$9*(2/3)))))))</f>
      </c>
      <c r="L295" s="187" t="str">
        <f>IF(H295="","",IF($H295&gt;1.2, 0, IF($H295&gt;=1.1, $B$8, IF($H295&gt;=1, $B$8 + (($B$9-$B$8)/4)*1, IF($H295&gt;=0.9, $B$8 + (($B$9-$B$8)/4)*2, IF($H295&gt;=0.8, $B$8 + (($B$9-$B$8)/4)*3, $B$9))))))</f>
      </c>
      <c r="M295" s="188"/>
      <c r="N295" s="189">
        <f>IF(M295=1, I295, IF(M295=2, J295, IF(M295=3, K295, IF(M295=4, L295, 0))))</f>
      </c>
      <c r="O295" s="184">
        <f>IF($B$7="Porcentajes", E295 * N295, IF($R$1=0, 0, ((E295 * N295) / $R$1) * $C$7))</f>
      </c>
      <c r="P295" s="202"/>
      <c r="Q295" s="203"/>
      <c r="R295" s="184">
        <f>IF($P295="Manual",$E295*(1+$Q295),$E295+$O295)</f>
      </c>
    </row>
    <row r="296" spans="1:18" s="190" customFormat="1" ht="19" customHeight="1">
      <c r="A296" s="191"/>
      <c r="B296" s="195"/>
      <c r="C296" s="193"/>
      <c r="D296" s="193"/>
      <c r="E296" s="197"/>
      <c r="F296" s="185"/>
      <c r="G296" s="185" t="str">
        <f>IFERROR(IF($F296="","",VLOOKUP($F296,'Data Mercado'!$A$7:$I$300,IF($B$6="P90",2,IF($B$6="P75",3,IF($B$6="P50",4,IF($B$6="P25",5,IF($B$6="P10",6))))),0)),"ND")</f>
      </c>
      <c r="H296" s="186" t="str">
        <f>IFERROR(IF(AND($E296&lt;&gt;"",$G296&lt;&gt;""),$E296/$G296,""),"")</f>
      </c>
      <c r="I296" s="187" t="str">
        <f>IF(H296="","",0%)</f>
      </c>
      <c r="J296" s="187" t="str">
        <f>IF(H296="","",IF($H296&gt;1.2, 0, IF($H296&gt;=1.1, $B$8*(1/3), IF($H296&gt;=1, ($B$8 + (($B$9-$B$8)/4)*1)*(1/3), IF($H296&gt;=0.9, ($B$8 + (($B$9-$B$8)/4)*2)*(1/3), IF($H296&gt;=0.8, ($B$8 + (($B$9-$B$8)/4)*3)*(1/3), $B$9*(1/3)))))))</f>
      </c>
      <c r="K296" s="187" t="str">
        <f>IF(H296="","",IF($H296&gt;1.2, 0, IF($H296&gt;=1.1, $B$8*(2/3), IF($H296&gt;=1, ($B$8 + (($B$9-$B$8)/4)*1)*(2/3), IF($H296&gt;=0.9, ($B$8 + (($B$9-$B$8)/4)*2)*(2/3), IF($H296&gt;=0.8, ($B$8 + (($B$9-$B$8)/4)*3)*(2/3), $B$9*(2/3)))))))</f>
      </c>
      <c r="L296" s="187" t="str">
        <f>IF(H296="","",IF($H296&gt;1.2, 0, IF($H296&gt;=1.1, $B$8, IF($H296&gt;=1, $B$8 + (($B$9-$B$8)/4)*1, IF($H296&gt;=0.9, $B$8 + (($B$9-$B$8)/4)*2, IF($H296&gt;=0.8, $B$8 + (($B$9-$B$8)/4)*3, $B$9))))))</f>
      </c>
      <c r="M296" s="188"/>
      <c r="N296" s="189">
        <f>IF(M296=1, I296, IF(M296=2, J296, IF(M296=3, K296, IF(M296=4, L296, 0))))</f>
      </c>
      <c r="O296" s="184">
        <f>IF($B$7="Porcentajes", E296 * N296, IF($R$1=0, 0, ((E296 * N296) / $R$1) * $C$7))</f>
      </c>
      <c r="P296" s="202"/>
      <c r="Q296" s="203"/>
      <c r="R296" s="184">
        <f>IF($P296="Manual",$E296*(1+$Q296),$E296+$O296)</f>
      </c>
    </row>
    <row r="297" spans="1:18" s="190" customFormat="1" ht="19" customHeight="1">
      <c r="A297" s="191"/>
      <c r="B297" s="195"/>
      <c r="C297" s="193"/>
      <c r="D297" s="193"/>
      <c r="E297" s="197"/>
      <c r="F297" s="185"/>
      <c r="G297" s="185" t="str">
        <f>IFERROR(IF($F297="","",VLOOKUP($F297,'Data Mercado'!$A$7:$I$300,IF($B$6="P90",2,IF($B$6="P75",3,IF($B$6="P50",4,IF($B$6="P25",5,IF($B$6="P10",6))))),0)),"ND")</f>
      </c>
      <c r="H297" s="186" t="str">
        <f>IFERROR(IF(AND($E297&lt;&gt;"",$G297&lt;&gt;""),$E297/$G297,""),"")</f>
      </c>
      <c r="I297" s="187" t="str">
        <f>IF(H297="","",0%)</f>
      </c>
      <c r="J297" s="187" t="str">
        <f>IF(H297="","",IF($H297&gt;1.2, 0, IF($H297&gt;=1.1, $B$8*(1/3), IF($H297&gt;=1, ($B$8 + (($B$9-$B$8)/4)*1)*(1/3), IF($H297&gt;=0.9, ($B$8 + (($B$9-$B$8)/4)*2)*(1/3), IF($H297&gt;=0.8, ($B$8 + (($B$9-$B$8)/4)*3)*(1/3), $B$9*(1/3)))))))</f>
      </c>
      <c r="K297" s="187" t="str">
        <f>IF(H297="","",IF($H297&gt;1.2, 0, IF($H297&gt;=1.1, $B$8*(2/3), IF($H297&gt;=1, ($B$8 + (($B$9-$B$8)/4)*1)*(2/3), IF($H297&gt;=0.9, ($B$8 + (($B$9-$B$8)/4)*2)*(2/3), IF($H297&gt;=0.8, ($B$8 + (($B$9-$B$8)/4)*3)*(2/3), $B$9*(2/3)))))))</f>
      </c>
      <c r="L297" s="187" t="str">
        <f>IF(H297="","",IF($H297&gt;1.2, 0, IF($H297&gt;=1.1, $B$8, IF($H297&gt;=1, $B$8 + (($B$9-$B$8)/4)*1, IF($H297&gt;=0.9, $B$8 + (($B$9-$B$8)/4)*2, IF($H297&gt;=0.8, $B$8 + (($B$9-$B$8)/4)*3, $B$9))))))</f>
      </c>
      <c r="M297" s="188"/>
      <c r="N297" s="189">
        <f>IF(M297=1, I297, IF(M297=2, J297, IF(M297=3, K297, IF(M297=4, L297, 0))))</f>
      </c>
      <c r="O297" s="184">
        <f>IF($B$7="Porcentajes", E297 * N297, IF($R$1=0, 0, ((E297 * N297) / $R$1) * $C$7))</f>
      </c>
      <c r="P297" s="202"/>
      <c r="Q297" s="203"/>
      <c r="R297" s="184">
        <f>IF($P297="Manual",$E297*(1+$Q297),$E297+$O297)</f>
      </c>
    </row>
    <row r="298" spans="1:18" s="190" customFormat="1" ht="19" customHeight="1">
      <c r="A298" s="191"/>
      <c r="B298" s="195"/>
      <c r="C298" s="193"/>
      <c r="D298" s="193"/>
      <c r="E298" s="197"/>
      <c r="F298" s="185"/>
      <c r="G298" s="185" t="str">
        <f>IFERROR(IF($F298="","",VLOOKUP($F298,'Data Mercado'!$A$7:$I$300,IF($B$6="P90",2,IF($B$6="P75",3,IF($B$6="P50",4,IF($B$6="P25",5,IF($B$6="P10",6))))),0)),"ND")</f>
      </c>
      <c r="H298" s="186" t="str">
        <f>IFERROR(IF(AND($E298&lt;&gt;"",$G298&lt;&gt;""),$E298/$G298,""),"")</f>
      </c>
      <c r="I298" s="187" t="str">
        <f>IF(H298="","",0%)</f>
      </c>
      <c r="J298" s="187" t="str">
        <f>IF(H298="","",IF($H298&gt;1.2, 0, IF($H298&gt;=1.1, $B$8*(1/3), IF($H298&gt;=1, ($B$8 + (($B$9-$B$8)/4)*1)*(1/3), IF($H298&gt;=0.9, ($B$8 + (($B$9-$B$8)/4)*2)*(1/3), IF($H298&gt;=0.8, ($B$8 + (($B$9-$B$8)/4)*3)*(1/3), $B$9*(1/3)))))))</f>
      </c>
      <c r="K298" s="187" t="str">
        <f>IF(H298="","",IF($H298&gt;1.2, 0, IF($H298&gt;=1.1, $B$8*(2/3), IF($H298&gt;=1, ($B$8 + (($B$9-$B$8)/4)*1)*(2/3), IF($H298&gt;=0.9, ($B$8 + (($B$9-$B$8)/4)*2)*(2/3), IF($H298&gt;=0.8, ($B$8 + (($B$9-$B$8)/4)*3)*(2/3), $B$9*(2/3)))))))</f>
      </c>
      <c r="L298" s="187" t="str">
        <f>IF(H298="","",IF($H298&gt;1.2, 0, IF($H298&gt;=1.1, $B$8, IF($H298&gt;=1, $B$8 + (($B$9-$B$8)/4)*1, IF($H298&gt;=0.9, $B$8 + (($B$9-$B$8)/4)*2, IF($H298&gt;=0.8, $B$8 + (($B$9-$B$8)/4)*3, $B$9))))))</f>
      </c>
      <c r="M298" s="188"/>
      <c r="N298" s="189">
        <f>IF(M298=1, I298, IF(M298=2, J298, IF(M298=3, K298, IF(M298=4, L298, 0))))</f>
      </c>
      <c r="O298" s="184">
        <f>IF($B$7="Porcentajes", E298 * N298, IF($R$1=0, 0, ((E298 * N298) / $R$1) * $C$7))</f>
      </c>
      <c r="P298" s="202"/>
      <c r="Q298" s="203"/>
      <c r="R298" s="184">
        <f>IF($P298="Manual",$E298*(1+$Q298),$E298+$O298)</f>
      </c>
    </row>
    <row r="299" spans="1:18" s="190" customFormat="1" ht="19" customHeight="1">
      <c r="A299" s="191"/>
      <c r="B299" s="195"/>
      <c r="C299" s="193"/>
      <c r="D299" s="193"/>
      <c r="E299" s="197"/>
      <c r="F299" s="185"/>
      <c r="G299" s="185" t="str">
        <f>IFERROR(IF($F299="","",VLOOKUP($F299,'Data Mercado'!$A$7:$I$300,IF($B$6="P90",2,IF($B$6="P75",3,IF($B$6="P50",4,IF($B$6="P25",5,IF($B$6="P10",6))))),0)),"ND")</f>
      </c>
      <c r="H299" s="186" t="str">
        <f>IFERROR(IF(AND($E299&lt;&gt;"",$G299&lt;&gt;""),$E299/$G299,""),"")</f>
      </c>
      <c r="I299" s="187" t="str">
        <f>IF(H299="","",0%)</f>
      </c>
      <c r="J299" s="187" t="str">
        <f>IF(H299="","",IF($H299&gt;1.2, 0, IF($H299&gt;=1.1, $B$8*(1/3), IF($H299&gt;=1, ($B$8 + (($B$9-$B$8)/4)*1)*(1/3), IF($H299&gt;=0.9, ($B$8 + (($B$9-$B$8)/4)*2)*(1/3), IF($H299&gt;=0.8, ($B$8 + (($B$9-$B$8)/4)*3)*(1/3), $B$9*(1/3)))))))</f>
      </c>
      <c r="K299" s="187" t="str">
        <f>IF(H299="","",IF($H299&gt;1.2, 0, IF($H299&gt;=1.1, $B$8*(2/3), IF($H299&gt;=1, ($B$8 + (($B$9-$B$8)/4)*1)*(2/3), IF($H299&gt;=0.9, ($B$8 + (($B$9-$B$8)/4)*2)*(2/3), IF($H299&gt;=0.8, ($B$8 + (($B$9-$B$8)/4)*3)*(2/3), $B$9*(2/3)))))))</f>
      </c>
      <c r="L299" s="187" t="str">
        <f>IF(H299="","",IF($H299&gt;1.2, 0, IF($H299&gt;=1.1, $B$8, IF($H299&gt;=1, $B$8 + (($B$9-$B$8)/4)*1, IF($H299&gt;=0.9, $B$8 + (($B$9-$B$8)/4)*2, IF($H299&gt;=0.8, $B$8 + (($B$9-$B$8)/4)*3, $B$9))))))</f>
      </c>
      <c r="M299" s="188"/>
      <c r="N299" s="189">
        <f>IF(M299=1, I299, IF(M299=2, J299, IF(M299=3, K299, IF(M299=4, L299, 0))))</f>
      </c>
      <c r="O299" s="184">
        <f>IF($B$7="Porcentajes", E299 * N299, IF($R$1=0, 0, ((E299 * N299) / $R$1) * $C$7))</f>
      </c>
      <c r="P299" s="202"/>
      <c r="Q299" s="203"/>
      <c r="R299" s="184">
        <f>IF($P299="Manual",$E299*(1+$Q299),$E299+$O299)</f>
      </c>
    </row>
    <row r="300" spans="1:18" s="190" customFormat="1" ht="19" customHeight="1">
      <c r="A300" s="191"/>
      <c r="B300" s="195"/>
      <c r="C300" s="193"/>
      <c r="D300" s="193"/>
      <c r="E300" s="197"/>
      <c r="F300" s="185"/>
      <c r="G300" s="185" t="str">
        <f>IFERROR(IF($F300="","",VLOOKUP($F300,'Data Mercado'!$A$7:$I$300,IF($B$6="P90",2,IF($B$6="P75",3,IF($B$6="P50",4,IF($B$6="P25",5,IF($B$6="P10",6))))),0)),"ND")</f>
      </c>
      <c r="H300" s="186" t="str">
        <f>IFERROR(IF(AND($E300&lt;&gt;"",$G300&lt;&gt;""),$E300/$G300,""),"")</f>
      </c>
      <c r="I300" s="187" t="str">
        <f>IF(H300="","",0%)</f>
      </c>
      <c r="J300" s="187" t="str">
        <f>IF(H300="","",IF($H300&gt;1.2, 0, IF($H300&gt;=1.1, $B$8*(1/3), IF($H300&gt;=1, ($B$8 + (($B$9-$B$8)/4)*1)*(1/3), IF($H300&gt;=0.9, ($B$8 + (($B$9-$B$8)/4)*2)*(1/3), IF($H300&gt;=0.8, ($B$8 + (($B$9-$B$8)/4)*3)*(1/3), $B$9*(1/3)))))))</f>
      </c>
      <c r="K300" s="187" t="str">
        <f>IF(H300="","",IF($H300&gt;1.2, 0, IF($H300&gt;=1.1, $B$8*(2/3), IF($H300&gt;=1, ($B$8 + (($B$9-$B$8)/4)*1)*(2/3), IF($H300&gt;=0.9, ($B$8 + (($B$9-$B$8)/4)*2)*(2/3), IF($H300&gt;=0.8, ($B$8 + (($B$9-$B$8)/4)*3)*(2/3), $B$9*(2/3)))))))</f>
      </c>
      <c r="L300" s="187" t="str">
        <f>IF(H300="","",IF($H300&gt;1.2, 0, IF($H300&gt;=1.1, $B$8, IF($H300&gt;=1, $B$8 + (($B$9-$B$8)/4)*1, IF($H300&gt;=0.9, $B$8 + (($B$9-$B$8)/4)*2, IF($H300&gt;=0.8, $B$8 + (($B$9-$B$8)/4)*3, $B$9))))))</f>
      </c>
      <c r="M300" s="188"/>
      <c r="N300" s="189">
        <f>IF(M300=1, I300, IF(M300=2, J300, IF(M300=3, K300, IF(M300=4, L300, 0))))</f>
      </c>
      <c r="O300" s="184">
        <f>IF($B$7="Porcentajes", E300 * N300, IF($R$1=0, 0, ((E300 * N300) / $R$1) * $C$7))</f>
      </c>
      <c r="P300" s="202"/>
      <c r="Q300" s="203"/>
      <c r="R300" s="184">
        <f>IF($P300="Manual",$E300*(1+$Q300),$E300+$O300)</f>
      </c>
    </row>
    <row r="301" spans="1:18" s="190" customFormat="1" ht="19" customHeight="1">
      <c r="A301" s="191"/>
      <c r="B301" s="195"/>
      <c r="C301" s="193"/>
      <c r="D301" s="193"/>
      <c r="E301" s="197"/>
      <c r="F301" s="185"/>
      <c r="G301" s="185" t="str">
        <f>IFERROR(IF($F301="","",VLOOKUP($F301,'Data Mercado'!$A$7:$I$300,IF($B$6="P90",2,IF($B$6="P75",3,IF($B$6="P50",4,IF($B$6="P25",5,IF($B$6="P10",6))))),0)),"ND")</f>
      </c>
      <c r="H301" s="186" t="str">
        <f>IFERROR(IF(AND($E301&lt;&gt;"",$G301&lt;&gt;""),$E301/$G301,""),"")</f>
      </c>
      <c r="I301" s="187" t="str">
        <f>IF(H301="","",0%)</f>
      </c>
      <c r="J301" s="187" t="str">
        <f>IF(H301="","",IF($H301&gt;1.2, 0, IF($H301&gt;=1.1, $B$8*(1/3), IF($H301&gt;=1, ($B$8 + (($B$9-$B$8)/4)*1)*(1/3), IF($H301&gt;=0.9, ($B$8 + (($B$9-$B$8)/4)*2)*(1/3), IF($H301&gt;=0.8, ($B$8 + (($B$9-$B$8)/4)*3)*(1/3), $B$9*(1/3)))))))</f>
      </c>
      <c r="K301" s="187" t="str">
        <f>IF(H301="","",IF($H301&gt;1.2, 0, IF($H301&gt;=1.1, $B$8*(2/3), IF($H301&gt;=1, ($B$8 + (($B$9-$B$8)/4)*1)*(2/3), IF($H301&gt;=0.9, ($B$8 + (($B$9-$B$8)/4)*2)*(2/3), IF($H301&gt;=0.8, ($B$8 + (($B$9-$B$8)/4)*3)*(2/3), $B$9*(2/3)))))))</f>
      </c>
      <c r="L301" s="187" t="str">
        <f>IF(H301="","",IF($H301&gt;1.2, 0, IF($H301&gt;=1.1, $B$8, IF($H301&gt;=1, $B$8 + (($B$9-$B$8)/4)*1, IF($H301&gt;=0.9, $B$8 + (($B$9-$B$8)/4)*2, IF($H301&gt;=0.8, $B$8 + (($B$9-$B$8)/4)*3, $B$9))))))</f>
      </c>
      <c r="M301" s="188"/>
      <c r="N301" s="189">
        <f>IF(M301=1, I301, IF(M301=2, J301, IF(M301=3, K301, IF(M301=4, L301, 0))))</f>
      </c>
      <c r="O301" s="184">
        <f>IF($B$7="Porcentajes", E301 * N301, IF($R$1=0, 0, ((E301 * N301) / $R$1) * $C$7))</f>
      </c>
      <c r="P301" s="202"/>
      <c r="Q301" s="203"/>
      <c r="R301" s="184">
        <f>IF($P301="Manual",$E301*(1+$Q301),$E301+$O301)</f>
      </c>
    </row>
    <row r="302" spans="1:18" s="190" customFormat="1" ht="19" customHeight="1">
      <c r="A302" s="191"/>
      <c r="B302" s="195"/>
      <c r="C302" s="193"/>
      <c r="D302" s="193"/>
      <c r="E302" s="197"/>
      <c r="F302" s="185"/>
      <c r="G302" s="185" t="str">
        <f>IFERROR(IF($F302="","",VLOOKUP($F302,'Data Mercado'!$A$7:$I$300,IF($B$6="P90",2,IF($B$6="P75",3,IF($B$6="P50",4,IF($B$6="P25",5,IF($B$6="P10",6))))),0)),"ND")</f>
      </c>
      <c r="H302" s="186" t="str">
        <f>IFERROR(IF(AND($E302&lt;&gt;"",$G302&lt;&gt;""),$E302/$G302,""),"")</f>
      </c>
      <c r="I302" s="187" t="str">
        <f>IF(H302="","",0%)</f>
      </c>
      <c r="J302" s="187" t="str">
        <f>IF(H302="","",IF($H302&gt;1.2, 0, IF($H302&gt;=1.1, $B$8*(1/3), IF($H302&gt;=1, ($B$8 + (($B$9-$B$8)/4)*1)*(1/3), IF($H302&gt;=0.9, ($B$8 + (($B$9-$B$8)/4)*2)*(1/3), IF($H302&gt;=0.8, ($B$8 + (($B$9-$B$8)/4)*3)*(1/3), $B$9*(1/3)))))))</f>
      </c>
      <c r="K302" s="187" t="str">
        <f>IF(H302="","",IF($H302&gt;1.2, 0, IF($H302&gt;=1.1, $B$8*(2/3), IF($H302&gt;=1, ($B$8 + (($B$9-$B$8)/4)*1)*(2/3), IF($H302&gt;=0.9, ($B$8 + (($B$9-$B$8)/4)*2)*(2/3), IF($H302&gt;=0.8, ($B$8 + (($B$9-$B$8)/4)*3)*(2/3), $B$9*(2/3)))))))</f>
      </c>
      <c r="L302" s="187" t="str">
        <f>IF(H302="","",IF($H302&gt;1.2, 0, IF($H302&gt;=1.1, $B$8, IF($H302&gt;=1, $B$8 + (($B$9-$B$8)/4)*1, IF($H302&gt;=0.9, $B$8 + (($B$9-$B$8)/4)*2, IF($H302&gt;=0.8, $B$8 + (($B$9-$B$8)/4)*3, $B$9))))))</f>
      </c>
      <c r="M302" s="188"/>
      <c r="N302" s="189">
        <f>IF(M302=1, I302, IF(M302=2, J302, IF(M302=3, K302, IF(M302=4, L302, 0))))</f>
      </c>
      <c r="O302" s="184">
        <f>IF($B$7="Porcentajes", E302 * N302, IF($R$1=0, 0, ((E302 * N302) / $R$1) * $C$7))</f>
      </c>
      <c r="P302" s="202"/>
      <c r="Q302" s="203"/>
      <c r="R302" s="184">
        <f>IF($P302="Manual",$E302*(1+$Q302),$E302+$O302)</f>
      </c>
    </row>
    <row r="303" spans="1:18" s="190" customFormat="1" ht="19" customHeight="1">
      <c r="A303" s="191"/>
      <c r="B303" s="195"/>
      <c r="C303" s="193"/>
      <c r="D303" s="193"/>
      <c r="E303" s="197"/>
      <c r="F303" s="185"/>
      <c r="G303" s="185" t="str">
        <f>IFERROR(IF($F303="","",VLOOKUP($F303,'Data Mercado'!$A$7:$I$300,IF($B$6="P90",2,IF($B$6="P75",3,IF($B$6="P50",4,IF($B$6="P25",5,IF($B$6="P10",6))))),0)),"ND")</f>
      </c>
      <c r="H303" s="186" t="str">
        <f>IFERROR(IF(AND($E303&lt;&gt;"",$G303&lt;&gt;""),$E303/$G303,""),"")</f>
      </c>
      <c r="I303" s="187" t="str">
        <f>IF(H303="","",0%)</f>
      </c>
      <c r="J303" s="187" t="str">
        <f>IF(H303="","",IF($H303&gt;1.2, 0, IF($H303&gt;=1.1, $B$8*(1/3), IF($H303&gt;=1, ($B$8 + (($B$9-$B$8)/4)*1)*(1/3), IF($H303&gt;=0.9, ($B$8 + (($B$9-$B$8)/4)*2)*(1/3), IF($H303&gt;=0.8, ($B$8 + (($B$9-$B$8)/4)*3)*(1/3), $B$9*(1/3)))))))</f>
      </c>
      <c r="K303" s="187" t="str">
        <f>IF(H303="","",IF($H303&gt;1.2, 0, IF($H303&gt;=1.1, $B$8*(2/3), IF($H303&gt;=1, ($B$8 + (($B$9-$B$8)/4)*1)*(2/3), IF($H303&gt;=0.9, ($B$8 + (($B$9-$B$8)/4)*2)*(2/3), IF($H303&gt;=0.8, ($B$8 + (($B$9-$B$8)/4)*3)*(2/3), $B$9*(2/3)))))))</f>
      </c>
      <c r="L303" s="187" t="str">
        <f>IF(H303="","",IF($H303&gt;1.2, 0, IF($H303&gt;=1.1, $B$8, IF($H303&gt;=1, $B$8 + (($B$9-$B$8)/4)*1, IF($H303&gt;=0.9, $B$8 + (($B$9-$B$8)/4)*2, IF($H303&gt;=0.8, $B$8 + (($B$9-$B$8)/4)*3, $B$9))))))</f>
      </c>
      <c r="M303" s="188"/>
      <c r="N303" s="189">
        <f>IF(M303=1, I303, IF(M303=2, J303, IF(M303=3, K303, IF(M303=4, L303, 0))))</f>
      </c>
      <c r="O303" s="184">
        <f>IF($B$7="Porcentajes", E303 * N303, IF($R$1=0, 0, ((E303 * N303) / $R$1) * $C$7))</f>
      </c>
      <c r="P303" s="202"/>
      <c r="Q303" s="203"/>
      <c r="R303" s="184">
        <f>IF($P303="Manual",$E303*(1+$Q303),$E303+$O303)</f>
      </c>
    </row>
    <row r="304" spans="1:18" s="190" customFormat="1" ht="19" customHeight="1">
      <c r="A304" s="191"/>
      <c r="B304" s="195"/>
      <c r="C304" s="193"/>
      <c r="D304" s="193"/>
      <c r="E304" s="197"/>
      <c r="F304" s="185"/>
      <c r="G304" s="185" t="str">
        <f>IFERROR(IF($F304="","",VLOOKUP($F304,'Data Mercado'!$A$7:$I$300,IF($B$6="P90",2,IF($B$6="P75",3,IF($B$6="P50",4,IF($B$6="P25",5,IF($B$6="P10",6))))),0)),"ND")</f>
      </c>
      <c r="H304" s="186" t="str">
        <f>IFERROR(IF(AND($E304&lt;&gt;"",$G304&lt;&gt;""),$E304/$G304,""),"")</f>
      </c>
      <c r="I304" s="187" t="str">
        <f>IF(H304="","",0%)</f>
      </c>
      <c r="J304" s="187" t="str">
        <f>IF(H304="","",IF($H304&gt;1.2, 0, IF($H304&gt;=1.1, $B$8*(1/3), IF($H304&gt;=1, ($B$8 + (($B$9-$B$8)/4)*1)*(1/3), IF($H304&gt;=0.9, ($B$8 + (($B$9-$B$8)/4)*2)*(1/3), IF($H304&gt;=0.8, ($B$8 + (($B$9-$B$8)/4)*3)*(1/3), $B$9*(1/3)))))))</f>
      </c>
      <c r="K304" s="187" t="str">
        <f>IF(H304="","",IF($H304&gt;1.2, 0, IF($H304&gt;=1.1, $B$8*(2/3), IF($H304&gt;=1, ($B$8 + (($B$9-$B$8)/4)*1)*(2/3), IF($H304&gt;=0.9, ($B$8 + (($B$9-$B$8)/4)*2)*(2/3), IF($H304&gt;=0.8, ($B$8 + (($B$9-$B$8)/4)*3)*(2/3), $B$9*(2/3)))))))</f>
      </c>
      <c r="L304" s="187" t="str">
        <f>IF(H304="","",IF($H304&gt;1.2, 0, IF($H304&gt;=1.1, $B$8, IF($H304&gt;=1, $B$8 + (($B$9-$B$8)/4)*1, IF($H304&gt;=0.9, $B$8 + (($B$9-$B$8)/4)*2, IF($H304&gt;=0.8, $B$8 + (($B$9-$B$8)/4)*3, $B$9))))))</f>
      </c>
      <c r="M304" s="188"/>
      <c r="N304" s="189">
        <f>IF(M304=1, I304, IF(M304=2, J304, IF(M304=3, K304, IF(M304=4, L304, 0))))</f>
      </c>
      <c r="O304" s="184">
        <f>IF($B$7="Porcentajes", E304 * N304, IF($R$1=0, 0, ((E304 * N304) / $R$1) * $C$7))</f>
      </c>
      <c r="P304" s="202"/>
      <c r="Q304" s="203"/>
      <c r="R304" s="184">
        <f>IF($P304="Manual",$E304*(1+$Q304),$E304+$O304)</f>
      </c>
    </row>
    <row r="305" spans="1:18" s="190" customFormat="1" ht="19" customHeight="1">
      <c r="A305" s="191"/>
      <c r="B305" s="195"/>
      <c r="C305" s="193"/>
      <c r="D305" s="193"/>
      <c r="E305" s="197"/>
      <c r="F305" s="185"/>
      <c r="G305" s="185" t="str">
        <f>IFERROR(IF($F305="","",VLOOKUP($F305,'Data Mercado'!$A$7:$I$300,IF($B$6="P90",2,IF($B$6="P75",3,IF($B$6="P50",4,IF($B$6="P25",5,IF($B$6="P10",6))))),0)),"ND")</f>
      </c>
      <c r="H305" s="186" t="str">
        <f>IFERROR(IF(AND($E305&lt;&gt;"",$G305&lt;&gt;""),$E305/$G305,""),"")</f>
      </c>
      <c r="I305" s="187" t="str">
        <f>IF(H305="","",0%)</f>
      </c>
      <c r="J305" s="187" t="str">
        <f>IF(H305="","",IF($H305&gt;1.2, 0, IF($H305&gt;=1.1, $B$8*(1/3), IF($H305&gt;=1, ($B$8 + (($B$9-$B$8)/4)*1)*(1/3), IF($H305&gt;=0.9, ($B$8 + (($B$9-$B$8)/4)*2)*(1/3), IF($H305&gt;=0.8, ($B$8 + (($B$9-$B$8)/4)*3)*(1/3), $B$9*(1/3)))))))</f>
      </c>
      <c r="K305" s="187" t="str">
        <f>IF(H305="","",IF($H305&gt;1.2, 0, IF($H305&gt;=1.1, $B$8*(2/3), IF($H305&gt;=1, ($B$8 + (($B$9-$B$8)/4)*1)*(2/3), IF($H305&gt;=0.9, ($B$8 + (($B$9-$B$8)/4)*2)*(2/3), IF($H305&gt;=0.8, ($B$8 + (($B$9-$B$8)/4)*3)*(2/3), $B$9*(2/3)))))))</f>
      </c>
      <c r="L305" s="187" t="str">
        <f>IF(H305="","",IF($H305&gt;1.2, 0, IF($H305&gt;=1.1, $B$8, IF($H305&gt;=1, $B$8 + (($B$9-$B$8)/4)*1, IF($H305&gt;=0.9, $B$8 + (($B$9-$B$8)/4)*2, IF($H305&gt;=0.8, $B$8 + (($B$9-$B$8)/4)*3, $B$9))))))</f>
      </c>
      <c r="M305" s="188"/>
      <c r="N305" s="189">
        <f>IF(M305=1, I305, IF(M305=2, J305, IF(M305=3, K305, IF(M305=4, L305, 0))))</f>
      </c>
      <c r="O305" s="184">
        <f>IF($B$7="Porcentajes", E305 * N305, IF($R$1=0, 0, ((E305 * N305) / $R$1) * $C$7))</f>
      </c>
      <c r="P305" s="202"/>
      <c r="Q305" s="203"/>
      <c r="R305" s="184">
        <f>IF($P305="Manual",$E305*(1+$Q305),$E305+$O305)</f>
      </c>
    </row>
    <row r="306" spans="1:18" s="190" customFormat="1" ht="19" customHeight="1">
      <c r="A306" s="191"/>
      <c r="B306" s="195"/>
      <c r="C306" s="193"/>
      <c r="D306" s="193"/>
      <c r="E306" s="197"/>
      <c r="F306" s="185"/>
      <c r="G306" s="185" t="str">
        <f>IFERROR(IF($F306="","",VLOOKUP($F306,'Data Mercado'!$A$7:$I$300,IF($B$6="P90",2,IF($B$6="P75",3,IF($B$6="P50",4,IF($B$6="P25",5,IF($B$6="P10",6))))),0)),"ND")</f>
      </c>
      <c r="H306" s="186" t="str">
        <f>IFERROR(IF(AND($E306&lt;&gt;"",$G306&lt;&gt;""),$E306/$G306,""),"")</f>
      </c>
      <c r="I306" s="187" t="str">
        <f>IF(H306="","",0%)</f>
      </c>
      <c r="J306" s="187" t="str">
        <f>IF(H306="","",IF($H306&gt;1.2, 0, IF($H306&gt;=1.1, $B$8*(1/3), IF($H306&gt;=1, ($B$8 + (($B$9-$B$8)/4)*1)*(1/3), IF($H306&gt;=0.9, ($B$8 + (($B$9-$B$8)/4)*2)*(1/3), IF($H306&gt;=0.8, ($B$8 + (($B$9-$B$8)/4)*3)*(1/3), $B$9*(1/3)))))))</f>
      </c>
      <c r="K306" s="187" t="str">
        <f>IF(H306="","",IF($H306&gt;1.2, 0, IF($H306&gt;=1.1, $B$8*(2/3), IF($H306&gt;=1, ($B$8 + (($B$9-$B$8)/4)*1)*(2/3), IF($H306&gt;=0.9, ($B$8 + (($B$9-$B$8)/4)*2)*(2/3), IF($H306&gt;=0.8, ($B$8 + (($B$9-$B$8)/4)*3)*(2/3), $B$9*(2/3)))))))</f>
      </c>
      <c r="L306" s="187" t="str">
        <f>IF(H306="","",IF($H306&gt;1.2, 0, IF($H306&gt;=1.1, $B$8, IF($H306&gt;=1, $B$8 + (($B$9-$B$8)/4)*1, IF($H306&gt;=0.9, $B$8 + (($B$9-$B$8)/4)*2, IF($H306&gt;=0.8, $B$8 + (($B$9-$B$8)/4)*3, $B$9))))))</f>
      </c>
      <c r="M306" s="188"/>
      <c r="N306" s="189">
        <f>IF(M306=1, I306, IF(M306=2, J306, IF(M306=3, K306, IF(M306=4, L306, 0))))</f>
      </c>
      <c r="O306" s="184">
        <f>IF($B$7="Porcentajes", E306 * N306, IF($R$1=0, 0, ((E306 * N306) / $R$1) * $C$7))</f>
      </c>
      <c r="P306" s="202"/>
      <c r="Q306" s="203"/>
      <c r="R306" s="184">
        <f>IF($P306="Manual",$E306*(1+$Q306),$E306+$O306)</f>
      </c>
    </row>
    <row r="307" spans="1:18" s="190" customFormat="1" ht="19" customHeight="1">
      <c r="A307" s="191"/>
      <c r="B307" s="195"/>
      <c r="C307" s="193"/>
      <c r="D307" s="193"/>
      <c r="E307" s="197"/>
      <c r="F307" s="185"/>
      <c r="G307" s="185" t="str">
        <f>IFERROR(IF($F307="","",VLOOKUP($F307,'Data Mercado'!$A$7:$I$300,IF($B$6="P90",2,IF($B$6="P75",3,IF($B$6="P50",4,IF($B$6="P25",5,IF($B$6="P10",6))))),0)),"ND")</f>
      </c>
      <c r="H307" s="186" t="str">
        <f>IFERROR(IF(AND($E307&lt;&gt;"",$G307&lt;&gt;""),$E307/$G307,""),"")</f>
      </c>
      <c r="I307" s="187" t="str">
        <f>IF(H307="","",0%)</f>
      </c>
      <c r="J307" s="187" t="str">
        <f>IF(H307="","",IF($H307&gt;1.2, 0, IF($H307&gt;=1.1, $B$8*(1/3), IF($H307&gt;=1, ($B$8 + (($B$9-$B$8)/4)*1)*(1/3), IF($H307&gt;=0.9, ($B$8 + (($B$9-$B$8)/4)*2)*(1/3), IF($H307&gt;=0.8, ($B$8 + (($B$9-$B$8)/4)*3)*(1/3), $B$9*(1/3)))))))</f>
      </c>
      <c r="K307" s="187" t="str">
        <f>IF(H307="","",IF($H307&gt;1.2, 0, IF($H307&gt;=1.1, $B$8*(2/3), IF($H307&gt;=1, ($B$8 + (($B$9-$B$8)/4)*1)*(2/3), IF($H307&gt;=0.9, ($B$8 + (($B$9-$B$8)/4)*2)*(2/3), IF($H307&gt;=0.8, ($B$8 + (($B$9-$B$8)/4)*3)*(2/3), $B$9*(2/3)))))))</f>
      </c>
      <c r="L307" s="187" t="str">
        <f>IF(H307="","",IF($H307&gt;1.2, 0, IF($H307&gt;=1.1, $B$8, IF($H307&gt;=1, $B$8 + (($B$9-$B$8)/4)*1, IF($H307&gt;=0.9, $B$8 + (($B$9-$B$8)/4)*2, IF($H307&gt;=0.8, $B$8 + (($B$9-$B$8)/4)*3, $B$9))))))</f>
      </c>
      <c r="M307" s="188"/>
      <c r="N307" s="189">
        <f>IF(M307=1, I307, IF(M307=2, J307, IF(M307=3, K307, IF(M307=4, L307, 0))))</f>
      </c>
      <c r="O307" s="184">
        <f>IF($B$7="Porcentajes", E307 * N307, IF($R$1=0, 0, ((E307 * N307) / $R$1) * $C$7))</f>
      </c>
      <c r="P307" s="202"/>
      <c r="Q307" s="203"/>
      <c r="R307" s="184">
        <f>IF($P307="Manual",$E307*(1+$Q307),$E307+$O307)</f>
      </c>
    </row>
    <row r="308" spans="1:18" s="190" customFormat="1" ht="19" customHeight="1">
      <c r="A308" s="191"/>
      <c r="B308" s="195"/>
      <c r="C308" s="193"/>
      <c r="D308" s="193"/>
      <c r="E308" s="197"/>
      <c r="F308" s="185"/>
      <c r="G308" s="185" t="str">
        <f>IFERROR(IF($F308="","",VLOOKUP($F308,'Data Mercado'!$A$7:$I$300,IF($B$6="P90",2,IF($B$6="P75",3,IF($B$6="P50",4,IF($B$6="P25",5,IF($B$6="P10",6))))),0)),"ND")</f>
      </c>
      <c r="H308" s="186" t="str">
        <f>IFERROR(IF(AND($E308&lt;&gt;"",$G308&lt;&gt;""),$E308/$G308,""),"")</f>
      </c>
      <c r="I308" s="187" t="str">
        <f>IF(H308="","",0%)</f>
      </c>
      <c r="J308" s="187" t="str">
        <f>IF(H308="","",IF($H308&gt;1.2, 0, IF($H308&gt;=1.1, $B$8*(1/3), IF($H308&gt;=1, ($B$8 + (($B$9-$B$8)/4)*1)*(1/3), IF($H308&gt;=0.9, ($B$8 + (($B$9-$B$8)/4)*2)*(1/3), IF($H308&gt;=0.8, ($B$8 + (($B$9-$B$8)/4)*3)*(1/3), $B$9*(1/3)))))))</f>
      </c>
      <c r="K308" s="187" t="str">
        <f>IF(H308="","",IF($H308&gt;1.2, 0, IF($H308&gt;=1.1, $B$8*(2/3), IF($H308&gt;=1, ($B$8 + (($B$9-$B$8)/4)*1)*(2/3), IF($H308&gt;=0.9, ($B$8 + (($B$9-$B$8)/4)*2)*(2/3), IF($H308&gt;=0.8, ($B$8 + (($B$9-$B$8)/4)*3)*(2/3), $B$9*(2/3)))))))</f>
      </c>
      <c r="L308" s="187" t="str">
        <f>IF(H308="","",IF($H308&gt;1.2, 0, IF($H308&gt;=1.1, $B$8, IF($H308&gt;=1, $B$8 + (($B$9-$B$8)/4)*1, IF($H308&gt;=0.9, $B$8 + (($B$9-$B$8)/4)*2, IF($H308&gt;=0.8, $B$8 + (($B$9-$B$8)/4)*3, $B$9))))))</f>
      </c>
      <c r="M308" s="188"/>
      <c r="N308" s="189">
        <f>IF(M308=1, I308, IF(M308=2, J308, IF(M308=3, K308, IF(M308=4, L308, 0))))</f>
      </c>
      <c r="O308" s="184">
        <f>IF($B$7="Porcentajes", E308 * N308, IF($R$1=0, 0, ((E308 * N308) / $R$1) * $C$7))</f>
      </c>
      <c r="P308" s="202"/>
      <c r="Q308" s="203"/>
      <c r="R308" s="184">
        <f>IF($P308="Manual",$E308*(1+$Q308),$E308+$O308)</f>
      </c>
    </row>
    <row r="309" spans="1:18" s="190" customFormat="1" ht="19" customHeight="1">
      <c r="A309" s="191"/>
      <c r="B309" s="195"/>
      <c r="C309" s="193"/>
      <c r="D309" s="193"/>
      <c r="E309" s="197"/>
      <c r="F309" s="185"/>
      <c r="G309" s="185" t="str">
        <f>IFERROR(IF($F309="","",VLOOKUP($F309,'Data Mercado'!$A$7:$I$300,IF($B$6="P90",2,IF($B$6="P75",3,IF($B$6="P50",4,IF($B$6="P25",5,IF($B$6="P10",6))))),0)),"ND")</f>
      </c>
      <c r="H309" s="186" t="str">
        <f>IFERROR(IF(AND($E309&lt;&gt;"",$G309&lt;&gt;""),$E309/$G309,""),"")</f>
      </c>
      <c r="I309" s="187" t="str">
        <f>IF(H309="","",0%)</f>
      </c>
      <c r="J309" s="187" t="str">
        <f>IF(H309="","",IF($H309&gt;1.2, 0, IF($H309&gt;=1.1, $B$8*(1/3), IF($H309&gt;=1, ($B$8 + (($B$9-$B$8)/4)*1)*(1/3), IF($H309&gt;=0.9, ($B$8 + (($B$9-$B$8)/4)*2)*(1/3), IF($H309&gt;=0.8, ($B$8 + (($B$9-$B$8)/4)*3)*(1/3), $B$9*(1/3)))))))</f>
      </c>
      <c r="K309" s="187" t="str">
        <f>IF(H309="","",IF($H309&gt;1.2, 0, IF($H309&gt;=1.1, $B$8*(2/3), IF($H309&gt;=1, ($B$8 + (($B$9-$B$8)/4)*1)*(2/3), IF($H309&gt;=0.9, ($B$8 + (($B$9-$B$8)/4)*2)*(2/3), IF($H309&gt;=0.8, ($B$8 + (($B$9-$B$8)/4)*3)*(2/3), $B$9*(2/3)))))))</f>
      </c>
      <c r="L309" s="187" t="str">
        <f>IF(H309="","",IF($H309&gt;1.2, 0, IF($H309&gt;=1.1, $B$8, IF($H309&gt;=1, $B$8 + (($B$9-$B$8)/4)*1, IF($H309&gt;=0.9, $B$8 + (($B$9-$B$8)/4)*2, IF($H309&gt;=0.8, $B$8 + (($B$9-$B$8)/4)*3, $B$9))))))</f>
      </c>
      <c r="M309" s="188"/>
      <c r="N309" s="189">
        <f>IF(M309=1, I309, IF(M309=2, J309, IF(M309=3, K309, IF(M309=4, L309, 0))))</f>
      </c>
      <c r="O309" s="184">
        <f>IF($B$7="Porcentajes", E309 * N309, IF($R$1=0, 0, ((E309 * N309) / $R$1) * $C$7))</f>
      </c>
      <c r="P309" s="202"/>
      <c r="Q309" s="203"/>
      <c r="R309" s="184">
        <f>IF($P309="Manual",$E309*(1+$Q309),$E309+$O309)</f>
      </c>
    </row>
    <row r="310" spans="1:18" s="190" customFormat="1" ht="19" customHeight="1">
      <c r="A310" s="191"/>
      <c r="B310" s="195"/>
      <c r="C310" s="193"/>
      <c r="D310" s="193"/>
      <c r="E310" s="197"/>
      <c r="F310" s="185"/>
      <c r="G310" s="185" t="str">
        <f>IFERROR(IF($F310="","",VLOOKUP($F310,'Data Mercado'!$A$7:$I$300,IF($B$6="P90",2,IF($B$6="P75",3,IF($B$6="P50",4,IF($B$6="P25",5,IF($B$6="P10",6))))),0)),"ND")</f>
      </c>
      <c r="H310" s="186" t="str">
        <f>IFERROR(IF(AND($E310&lt;&gt;"",$G310&lt;&gt;""),$E310/$G310,""),"")</f>
      </c>
      <c r="I310" s="187" t="str">
        <f>IF(H310="","",0%)</f>
      </c>
      <c r="J310" s="187" t="str">
        <f>IF(H310="","",IF($H310&gt;1.2, 0, IF($H310&gt;=1.1, $B$8*(1/3), IF($H310&gt;=1, ($B$8 + (($B$9-$B$8)/4)*1)*(1/3), IF($H310&gt;=0.9, ($B$8 + (($B$9-$B$8)/4)*2)*(1/3), IF($H310&gt;=0.8, ($B$8 + (($B$9-$B$8)/4)*3)*(1/3), $B$9*(1/3)))))))</f>
      </c>
      <c r="K310" s="187" t="str">
        <f>IF(H310="","",IF($H310&gt;1.2, 0, IF($H310&gt;=1.1, $B$8*(2/3), IF($H310&gt;=1, ($B$8 + (($B$9-$B$8)/4)*1)*(2/3), IF($H310&gt;=0.9, ($B$8 + (($B$9-$B$8)/4)*2)*(2/3), IF($H310&gt;=0.8, ($B$8 + (($B$9-$B$8)/4)*3)*(2/3), $B$9*(2/3)))))))</f>
      </c>
      <c r="L310" s="187" t="str">
        <f>IF(H310="","",IF($H310&gt;1.2, 0, IF($H310&gt;=1.1, $B$8, IF($H310&gt;=1, $B$8 + (($B$9-$B$8)/4)*1, IF($H310&gt;=0.9, $B$8 + (($B$9-$B$8)/4)*2, IF($H310&gt;=0.8, $B$8 + (($B$9-$B$8)/4)*3, $B$9))))))</f>
      </c>
      <c r="M310" s="188"/>
      <c r="N310" s="189">
        <f>IF(M310=1, I310, IF(M310=2, J310, IF(M310=3, K310, IF(M310=4, L310, 0))))</f>
      </c>
      <c r="O310" s="184">
        <f>IF($B$7="Porcentajes", E310 * N310, IF($R$1=0, 0, ((E310 * N310) / $R$1) * $C$7))</f>
      </c>
      <c r="P310" s="202"/>
      <c r="Q310" s="203"/>
      <c r="R310" s="184">
        <f>IF($P310="Manual",$E310*(1+$Q310),$E310+$O310)</f>
      </c>
    </row>
    <row r="311" spans="1:18" s="190" customFormat="1" ht="19" customHeight="1">
      <c r="A311" s="191"/>
      <c r="B311" s="195"/>
      <c r="C311" s="193"/>
      <c r="D311" s="193"/>
      <c r="E311" s="197"/>
      <c r="F311" s="185"/>
      <c r="G311" s="185" t="str">
        <f>IFERROR(IF($F311="","",VLOOKUP($F311,'Data Mercado'!$A$7:$I$300,IF($B$6="P90",2,IF($B$6="P75",3,IF($B$6="P50",4,IF($B$6="P25",5,IF($B$6="P10",6))))),0)),"ND")</f>
      </c>
      <c r="H311" s="186" t="str">
        <f>IFERROR(IF(AND($E311&lt;&gt;"",$G311&lt;&gt;""),$E311/$G311,""),"")</f>
      </c>
      <c r="I311" s="187" t="str">
        <f>IF(H311="","",0%)</f>
      </c>
      <c r="J311" s="187" t="str">
        <f>IF(H311="","",IF($H311&gt;1.2, 0, IF($H311&gt;=1.1, $B$8*(1/3), IF($H311&gt;=1, ($B$8 + (($B$9-$B$8)/4)*1)*(1/3), IF($H311&gt;=0.9, ($B$8 + (($B$9-$B$8)/4)*2)*(1/3), IF($H311&gt;=0.8, ($B$8 + (($B$9-$B$8)/4)*3)*(1/3), $B$9*(1/3)))))))</f>
      </c>
      <c r="K311" s="187" t="str">
        <f>IF(H311="","",IF($H311&gt;1.2, 0, IF($H311&gt;=1.1, $B$8*(2/3), IF($H311&gt;=1, ($B$8 + (($B$9-$B$8)/4)*1)*(2/3), IF($H311&gt;=0.9, ($B$8 + (($B$9-$B$8)/4)*2)*(2/3), IF($H311&gt;=0.8, ($B$8 + (($B$9-$B$8)/4)*3)*(2/3), $B$9*(2/3)))))))</f>
      </c>
      <c r="L311" s="187" t="str">
        <f>IF(H311="","",IF($H311&gt;1.2, 0, IF($H311&gt;=1.1, $B$8, IF($H311&gt;=1, $B$8 + (($B$9-$B$8)/4)*1, IF($H311&gt;=0.9, $B$8 + (($B$9-$B$8)/4)*2, IF($H311&gt;=0.8, $B$8 + (($B$9-$B$8)/4)*3, $B$9))))))</f>
      </c>
      <c r="M311" s="188"/>
      <c r="N311" s="189">
        <f>IF(M311=1, I311, IF(M311=2, J311, IF(M311=3, K311, IF(M311=4, L311, 0))))</f>
      </c>
      <c r="O311" s="184">
        <f>IF($B$7="Porcentajes", E311 * N311, IF($R$1=0, 0, ((E311 * N311) / $R$1) * $C$7))</f>
      </c>
      <c r="P311" s="202"/>
      <c r="Q311" s="203"/>
      <c r="R311" s="184">
        <f>IF($P311="Manual",$E311*(1+$Q311),$E311+$O311)</f>
      </c>
    </row>
    <row r="312" spans="1:18" s="190" customFormat="1" ht="19" customHeight="1">
      <c r="A312" s="191"/>
      <c r="B312" s="195"/>
      <c r="C312" s="193"/>
      <c r="D312" s="193"/>
      <c r="E312" s="197"/>
      <c r="F312" s="185"/>
      <c r="G312" s="185" t="str">
        <f>IFERROR(IF($F312="","",VLOOKUP($F312,'Data Mercado'!$A$7:$I$300,IF($B$6="P90",2,IF($B$6="P75",3,IF($B$6="P50",4,IF($B$6="P25",5,IF($B$6="P10",6))))),0)),"ND")</f>
      </c>
      <c r="H312" s="186" t="str">
        <f>IFERROR(IF(AND($E312&lt;&gt;"",$G312&lt;&gt;""),$E312/$G312,""),"")</f>
      </c>
      <c r="I312" s="187" t="str">
        <f>IF(H312="","",0%)</f>
      </c>
      <c r="J312" s="187" t="str">
        <f>IF(H312="","",IF($H312&gt;1.2, 0, IF($H312&gt;=1.1, $B$8*(1/3), IF($H312&gt;=1, ($B$8 + (($B$9-$B$8)/4)*1)*(1/3), IF($H312&gt;=0.9, ($B$8 + (($B$9-$B$8)/4)*2)*(1/3), IF($H312&gt;=0.8, ($B$8 + (($B$9-$B$8)/4)*3)*(1/3), $B$9*(1/3)))))))</f>
      </c>
      <c r="K312" s="187" t="str">
        <f>IF(H312="","",IF($H312&gt;1.2, 0, IF($H312&gt;=1.1, $B$8*(2/3), IF($H312&gt;=1, ($B$8 + (($B$9-$B$8)/4)*1)*(2/3), IF($H312&gt;=0.9, ($B$8 + (($B$9-$B$8)/4)*2)*(2/3), IF($H312&gt;=0.8, ($B$8 + (($B$9-$B$8)/4)*3)*(2/3), $B$9*(2/3)))))))</f>
      </c>
      <c r="L312" s="187" t="str">
        <f>IF(H312="","",IF($H312&gt;1.2, 0, IF($H312&gt;=1.1, $B$8, IF($H312&gt;=1, $B$8 + (($B$9-$B$8)/4)*1, IF($H312&gt;=0.9, $B$8 + (($B$9-$B$8)/4)*2, IF($H312&gt;=0.8, $B$8 + (($B$9-$B$8)/4)*3, $B$9))))))</f>
      </c>
      <c r="M312" s="188"/>
      <c r="N312" s="189">
        <f>IF(M312=1, I312, IF(M312=2, J312, IF(M312=3, K312, IF(M312=4, L312, 0))))</f>
      </c>
      <c r="O312" s="184">
        <f>IF($B$7="Porcentajes", E312 * N312, IF($R$1=0, 0, ((E312 * N312) / $R$1) * $C$7))</f>
      </c>
      <c r="P312" s="202"/>
      <c r="Q312" s="203"/>
      <c r="R312" s="184">
        <f>IF($P312="Manual",$E312*(1+$Q312),$E312+$O312)</f>
      </c>
    </row>
    <row r="313" spans="1:18" s="190" customFormat="1" ht="19" customHeight="1">
      <c r="A313" s="191"/>
      <c r="B313" s="195"/>
      <c r="C313" s="193"/>
      <c r="D313" s="193"/>
      <c r="E313" s="197"/>
      <c r="F313" s="185"/>
      <c r="G313" s="185" t="str">
        <f>IFERROR(IF($F313="","",VLOOKUP($F313,'Data Mercado'!$A$7:$I$300,IF($B$6="P90",2,IF($B$6="P75",3,IF($B$6="P50",4,IF($B$6="P25",5,IF($B$6="P10",6))))),0)),"ND")</f>
      </c>
      <c r="H313" s="186" t="str">
        <f>IFERROR(IF(AND($E313&lt;&gt;"",$G313&lt;&gt;""),$E313/$G313,""),"")</f>
      </c>
      <c r="I313" s="187" t="str">
        <f>IF(H313="","",0%)</f>
      </c>
      <c r="J313" s="187" t="str">
        <f>IF(H313="","",IF($H313&gt;1.2, 0, IF($H313&gt;=1.1, $B$8*(1/3), IF($H313&gt;=1, ($B$8 + (($B$9-$B$8)/4)*1)*(1/3), IF($H313&gt;=0.9, ($B$8 + (($B$9-$B$8)/4)*2)*(1/3), IF($H313&gt;=0.8, ($B$8 + (($B$9-$B$8)/4)*3)*(1/3), $B$9*(1/3)))))))</f>
      </c>
      <c r="K313" s="187" t="str">
        <f>IF(H313="","",IF($H313&gt;1.2, 0, IF($H313&gt;=1.1, $B$8*(2/3), IF($H313&gt;=1, ($B$8 + (($B$9-$B$8)/4)*1)*(2/3), IF($H313&gt;=0.9, ($B$8 + (($B$9-$B$8)/4)*2)*(2/3), IF($H313&gt;=0.8, ($B$8 + (($B$9-$B$8)/4)*3)*(2/3), $B$9*(2/3)))))))</f>
      </c>
      <c r="L313" s="187" t="str">
        <f>IF(H313="","",IF($H313&gt;1.2, 0, IF($H313&gt;=1.1, $B$8, IF($H313&gt;=1, $B$8 + (($B$9-$B$8)/4)*1, IF($H313&gt;=0.9, $B$8 + (($B$9-$B$8)/4)*2, IF($H313&gt;=0.8, $B$8 + (($B$9-$B$8)/4)*3, $B$9))))))</f>
      </c>
      <c r="M313" s="188"/>
      <c r="N313" s="189">
        <f>IF(M313=1, I313, IF(M313=2, J313, IF(M313=3, K313, IF(M313=4, L313, 0))))</f>
      </c>
      <c r="O313" s="184">
        <f>IF($B$7="Porcentajes", E313 * N313, IF($R$1=0, 0, ((E313 * N313) / $R$1) * $C$7))</f>
      </c>
      <c r="P313" s="202"/>
      <c r="Q313" s="203"/>
      <c r="R313" s="184">
        <f>IF($P313="Manual",$E313*(1+$Q313),$E313+$O313)</f>
      </c>
    </row>
    <row r="314" spans="1:18" s="190" customFormat="1" ht="19" customHeight="1">
      <c r="A314" s="191"/>
      <c r="B314" s="195"/>
      <c r="C314" s="193"/>
      <c r="D314" s="193"/>
      <c r="E314" s="197"/>
      <c r="F314" s="185"/>
      <c r="G314" s="185" t="str">
        <f>IFERROR(IF($F314="","",VLOOKUP($F314,'Data Mercado'!$A$7:$I$300,IF($B$6="P90",2,IF($B$6="P75",3,IF($B$6="P50",4,IF($B$6="P25",5,IF($B$6="P10",6))))),0)),"ND")</f>
      </c>
      <c r="H314" s="186" t="str">
        <f>IFERROR(IF(AND($E314&lt;&gt;"",$G314&lt;&gt;""),$E314/$G314,""),"")</f>
      </c>
      <c r="I314" s="187" t="str">
        <f>IF(H314="","",0%)</f>
      </c>
      <c r="J314" s="187" t="str">
        <f>IF(H314="","",IF($H314&gt;1.2, 0, IF($H314&gt;=1.1, $B$8*(1/3), IF($H314&gt;=1, ($B$8 + (($B$9-$B$8)/4)*1)*(1/3), IF($H314&gt;=0.9, ($B$8 + (($B$9-$B$8)/4)*2)*(1/3), IF($H314&gt;=0.8, ($B$8 + (($B$9-$B$8)/4)*3)*(1/3), $B$9*(1/3)))))))</f>
      </c>
      <c r="K314" s="187" t="str">
        <f>IF(H314="","",IF($H314&gt;1.2, 0, IF($H314&gt;=1.1, $B$8*(2/3), IF($H314&gt;=1, ($B$8 + (($B$9-$B$8)/4)*1)*(2/3), IF($H314&gt;=0.9, ($B$8 + (($B$9-$B$8)/4)*2)*(2/3), IF($H314&gt;=0.8, ($B$8 + (($B$9-$B$8)/4)*3)*(2/3), $B$9*(2/3)))))))</f>
      </c>
      <c r="L314" s="187" t="str">
        <f>IF(H314="","",IF($H314&gt;1.2, 0, IF($H314&gt;=1.1, $B$8, IF($H314&gt;=1, $B$8 + (($B$9-$B$8)/4)*1, IF($H314&gt;=0.9, $B$8 + (($B$9-$B$8)/4)*2, IF($H314&gt;=0.8, $B$8 + (($B$9-$B$8)/4)*3, $B$9))))))</f>
      </c>
      <c r="M314" s="188"/>
      <c r="N314" s="189">
        <f>IF(M314=1, I314, IF(M314=2, J314, IF(M314=3, K314, IF(M314=4, L314, 0))))</f>
      </c>
      <c r="O314" s="184">
        <f>IF($B$7="Porcentajes", E314 * N314, IF($R$1=0, 0, ((E314 * N314) / $R$1) * $C$7))</f>
      </c>
      <c r="P314" s="202"/>
      <c r="Q314" s="203"/>
      <c r="R314" s="184">
        <f>IF($P314="Manual",$E314*(1+$Q314),$E314+$O314)</f>
      </c>
    </row>
    <row r="315" spans="1:18" s="190" customFormat="1" ht="19" customHeight="1">
      <c r="A315" s="191"/>
      <c r="B315" s="195"/>
      <c r="C315" s="193"/>
      <c r="D315" s="193"/>
      <c r="E315" s="197"/>
      <c r="F315" s="185"/>
      <c r="G315" s="185" t="str">
        <f>IFERROR(IF($F315="","",VLOOKUP($F315,'Data Mercado'!$A$7:$I$300,IF($B$6="P90",2,IF($B$6="P75",3,IF($B$6="P50",4,IF($B$6="P25",5,IF($B$6="P10",6))))),0)),"ND")</f>
      </c>
      <c r="H315" s="186" t="str">
        <f>IFERROR(IF(AND($E315&lt;&gt;"",$G315&lt;&gt;""),$E315/$G315,""),"")</f>
      </c>
      <c r="I315" s="187" t="str">
        <f>IF(H315="","",0%)</f>
      </c>
      <c r="J315" s="187" t="str">
        <f>IF(H315="","",IF($H315&gt;1.2, 0, IF($H315&gt;=1.1, $B$8*(1/3), IF($H315&gt;=1, ($B$8 + (($B$9-$B$8)/4)*1)*(1/3), IF($H315&gt;=0.9, ($B$8 + (($B$9-$B$8)/4)*2)*(1/3), IF($H315&gt;=0.8, ($B$8 + (($B$9-$B$8)/4)*3)*(1/3), $B$9*(1/3)))))))</f>
      </c>
      <c r="K315" s="187" t="str">
        <f>IF(H315="","",IF($H315&gt;1.2, 0, IF($H315&gt;=1.1, $B$8*(2/3), IF($H315&gt;=1, ($B$8 + (($B$9-$B$8)/4)*1)*(2/3), IF($H315&gt;=0.9, ($B$8 + (($B$9-$B$8)/4)*2)*(2/3), IF($H315&gt;=0.8, ($B$8 + (($B$9-$B$8)/4)*3)*(2/3), $B$9*(2/3)))))))</f>
      </c>
      <c r="L315" s="187" t="str">
        <f>IF(H315="","",IF($H315&gt;1.2, 0, IF($H315&gt;=1.1, $B$8, IF($H315&gt;=1, $B$8 + (($B$9-$B$8)/4)*1, IF($H315&gt;=0.9, $B$8 + (($B$9-$B$8)/4)*2, IF($H315&gt;=0.8, $B$8 + (($B$9-$B$8)/4)*3, $B$9))))))</f>
      </c>
      <c r="M315" s="188"/>
      <c r="N315" s="189">
        <f>IF(M315=1, I315, IF(M315=2, J315, IF(M315=3, K315, IF(M315=4, L315, 0))))</f>
      </c>
      <c r="O315" s="184">
        <f>IF($B$7="Porcentajes", E315 * N315, IF($R$1=0, 0, ((E315 * N315) / $R$1) * $C$7))</f>
      </c>
      <c r="P315" s="202"/>
      <c r="Q315" s="203"/>
      <c r="R315" s="184">
        <f>IF($P315="Manual",$E315*(1+$Q315),$E315+$O315)</f>
      </c>
    </row>
    <row r="316" spans="1:18" s="190" customFormat="1" ht="19" customHeight="1">
      <c r="A316" s="191"/>
      <c r="B316" s="195"/>
      <c r="C316" s="193"/>
      <c r="D316" s="193"/>
      <c r="E316" s="197"/>
      <c r="F316" s="185"/>
      <c r="G316" s="185" t="str">
        <f>IFERROR(IF($F316="","",VLOOKUP($F316,'Data Mercado'!$A$7:$I$300,IF($B$6="P90",2,IF($B$6="P75",3,IF($B$6="P50",4,IF($B$6="P25",5,IF($B$6="P10",6))))),0)),"ND")</f>
      </c>
      <c r="H316" s="186" t="str">
        <f>IFERROR(IF(AND($E316&lt;&gt;"",$G316&lt;&gt;""),$E316/$G316,""),"")</f>
      </c>
      <c r="I316" s="187" t="str">
        <f>IF(H316="","",0%)</f>
      </c>
      <c r="J316" s="187" t="str">
        <f>IF(H316="","",IF($H316&gt;1.2, 0, IF($H316&gt;=1.1, $B$8*(1/3), IF($H316&gt;=1, ($B$8 + (($B$9-$B$8)/4)*1)*(1/3), IF($H316&gt;=0.9, ($B$8 + (($B$9-$B$8)/4)*2)*(1/3), IF($H316&gt;=0.8, ($B$8 + (($B$9-$B$8)/4)*3)*(1/3), $B$9*(1/3)))))))</f>
      </c>
      <c r="K316" s="187" t="str">
        <f>IF(H316="","",IF($H316&gt;1.2, 0, IF($H316&gt;=1.1, $B$8*(2/3), IF($H316&gt;=1, ($B$8 + (($B$9-$B$8)/4)*1)*(2/3), IF($H316&gt;=0.9, ($B$8 + (($B$9-$B$8)/4)*2)*(2/3), IF($H316&gt;=0.8, ($B$8 + (($B$9-$B$8)/4)*3)*(2/3), $B$9*(2/3)))))))</f>
      </c>
      <c r="L316" s="187" t="str">
        <f>IF(H316="","",IF($H316&gt;1.2, 0, IF($H316&gt;=1.1, $B$8, IF($H316&gt;=1, $B$8 + (($B$9-$B$8)/4)*1, IF($H316&gt;=0.9, $B$8 + (($B$9-$B$8)/4)*2, IF($H316&gt;=0.8, $B$8 + (($B$9-$B$8)/4)*3, $B$9))))))</f>
      </c>
      <c r="M316" s="188"/>
      <c r="N316" s="189">
        <f>IF(M316=1, I316, IF(M316=2, J316, IF(M316=3, K316, IF(M316=4, L316, 0))))</f>
      </c>
      <c r="O316" s="184">
        <f>IF($B$7="Porcentajes", E316 * N316, IF($R$1=0, 0, ((E316 * N316) / $R$1) * $C$7))</f>
      </c>
      <c r="P316" s="202"/>
      <c r="Q316" s="203"/>
      <c r="R316" s="184">
        <f>IF($P316="Manual",$E316*(1+$Q316),$E316+$O316)</f>
      </c>
    </row>
    <row r="317" spans="1:18" s="190" customFormat="1" ht="19" customHeight="1">
      <c r="A317" s="191"/>
      <c r="B317" s="195"/>
      <c r="C317" s="193"/>
      <c r="D317" s="193"/>
      <c r="E317" s="197"/>
      <c r="F317" s="185"/>
      <c r="G317" s="185" t="str">
        <f>IFERROR(IF($F317="","",VLOOKUP($F317,'Data Mercado'!$A$7:$I$300,IF($B$6="P90",2,IF($B$6="P75",3,IF($B$6="P50",4,IF($B$6="P25",5,IF($B$6="P10",6))))),0)),"ND")</f>
      </c>
      <c r="H317" s="186" t="str">
        <f>IFERROR(IF(AND($E317&lt;&gt;"",$G317&lt;&gt;""),$E317/$G317,""),"")</f>
      </c>
      <c r="I317" s="187" t="str">
        <f>IF(H317="","",0%)</f>
      </c>
      <c r="J317" s="187" t="str">
        <f>IF(H317="","",IF($H317&gt;1.2, 0, IF($H317&gt;=1.1, $B$8*(1/3), IF($H317&gt;=1, ($B$8 + (($B$9-$B$8)/4)*1)*(1/3), IF($H317&gt;=0.9, ($B$8 + (($B$9-$B$8)/4)*2)*(1/3), IF($H317&gt;=0.8, ($B$8 + (($B$9-$B$8)/4)*3)*(1/3), $B$9*(1/3)))))))</f>
      </c>
      <c r="K317" s="187" t="str">
        <f>IF(H317="","",IF($H317&gt;1.2, 0, IF($H317&gt;=1.1, $B$8*(2/3), IF($H317&gt;=1, ($B$8 + (($B$9-$B$8)/4)*1)*(2/3), IF($H317&gt;=0.9, ($B$8 + (($B$9-$B$8)/4)*2)*(2/3), IF($H317&gt;=0.8, ($B$8 + (($B$9-$B$8)/4)*3)*(2/3), $B$9*(2/3)))))))</f>
      </c>
      <c r="L317" s="187" t="str">
        <f>IF(H317="","",IF($H317&gt;1.2, 0, IF($H317&gt;=1.1, $B$8, IF($H317&gt;=1, $B$8 + (($B$9-$B$8)/4)*1, IF($H317&gt;=0.9, $B$8 + (($B$9-$B$8)/4)*2, IF($H317&gt;=0.8, $B$8 + (($B$9-$B$8)/4)*3, $B$9))))))</f>
      </c>
      <c r="M317" s="188"/>
      <c r="N317" s="189">
        <f>IF(M317=1, I317, IF(M317=2, J317, IF(M317=3, K317, IF(M317=4, L317, 0))))</f>
      </c>
      <c r="O317" s="184">
        <f>IF($B$7="Porcentajes", E317 * N317, IF($R$1=0, 0, ((E317 * N317) / $R$1) * $C$7))</f>
      </c>
      <c r="P317" s="202"/>
      <c r="Q317" s="203"/>
      <c r="R317" s="184">
        <f>IF($P317="Manual",$E317*(1+$Q317),$E317+$O317)</f>
      </c>
    </row>
    <row r="318" spans="1:18" s="190" customFormat="1" ht="19" customHeight="1">
      <c r="A318" s="191"/>
      <c r="B318" s="195"/>
      <c r="C318" s="193"/>
      <c r="D318" s="193"/>
      <c r="E318" s="197"/>
      <c r="F318" s="185"/>
      <c r="G318" s="185" t="str">
        <f>IFERROR(IF($F318="","",VLOOKUP($F318,'Data Mercado'!$A$7:$I$300,IF($B$6="P90",2,IF($B$6="P75",3,IF($B$6="P50",4,IF($B$6="P25",5,IF($B$6="P10",6))))),0)),"ND")</f>
      </c>
      <c r="H318" s="186" t="str">
        <f>IFERROR(IF(AND($E318&lt;&gt;"",$G318&lt;&gt;""),$E318/$G318,""),"")</f>
      </c>
      <c r="I318" s="187" t="str">
        <f>IF(H318="","",0%)</f>
      </c>
      <c r="J318" s="187" t="str">
        <f>IF(H318="","",IF($H318&gt;1.2, 0, IF($H318&gt;=1.1, $B$8*(1/3), IF($H318&gt;=1, ($B$8 + (($B$9-$B$8)/4)*1)*(1/3), IF($H318&gt;=0.9, ($B$8 + (($B$9-$B$8)/4)*2)*(1/3), IF($H318&gt;=0.8, ($B$8 + (($B$9-$B$8)/4)*3)*(1/3), $B$9*(1/3)))))))</f>
      </c>
      <c r="K318" s="187" t="str">
        <f>IF(H318="","",IF($H318&gt;1.2, 0, IF($H318&gt;=1.1, $B$8*(2/3), IF($H318&gt;=1, ($B$8 + (($B$9-$B$8)/4)*1)*(2/3), IF($H318&gt;=0.9, ($B$8 + (($B$9-$B$8)/4)*2)*(2/3), IF($H318&gt;=0.8, ($B$8 + (($B$9-$B$8)/4)*3)*(2/3), $B$9*(2/3)))))))</f>
      </c>
      <c r="L318" s="187" t="str">
        <f>IF(H318="","",IF($H318&gt;1.2, 0, IF($H318&gt;=1.1, $B$8, IF($H318&gt;=1, $B$8 + (($B$9-$B$8)/4)*1, IF($H318&gt;=0.9, $B$8 + (($B$9-$B$8)/4)*2, IF($H318&gt;=0.8, $B$8 + (($B$9-$B$8)/4)*3, $B$9))))))</f>
      </c>
      <c r="M318" s="188"/>
      <c r="N318" s="189">
        <f>IF(M318=1, I318, IF(M318=2, J318, IF(M318=3, K318, IF(M318=4, L318, 0))))</f>
      </c>
      <c r="O318" s="184">
        <f>IF($B$7="Porcentajes", E318 * N318, IF($R$1=0, 0, ((E318 * N318) / $R$1) * $C$7))</f>
      </c>
      <c r="P318" s="202"/>
      <c r="Q318" s="203"/>
      <c r="R318" s="184">
        <f>IF($P318="Manual",$E318*(1+$Q318),$E318+$O318)</f>
      </c>
    </row>
    <row r="319" spans="1:18" s="190" customFormat="1" ht="19" customHeight="1">
      <c r="A319" s="191"/>
      <c r="B319" s="195"/>
      <c r="C319" s="193"/>
      <c r="D319" s="193"/>
      <c r="E319" s="197"/>
      <c r="F319" s="185"/>
      <c r="G319" s="185" t="str">
        <f>IFERROR(IF($F319="","",VLOOKUP($F319,'Data Mercado'!$A$7:$I$300,IF($B$6="P90",2,IF($B$6="P75",3,IF($B$6="P50",4,IF($B$6="P25",5,IF($B$6="P10",6))))),0)),"ND")</f>
      </c>
      <c r="H319" s="186" t="str">
        <f>IFERROR(IF(AND($E319&lt;&gt;"",$G319&lt;&gt;""),$E319/$G319,""),"")</f>
      </c>
      <c r="I319" s="187" t="str">
        <f>IF(H319="","",0%)</f>
      </c>
      <c r="J319" s="187" t="str">
        <f>IF(H319="","",IF($H319&gt;1.2, 0, IF($H319&gt;=1.1, $B$8*(1/3), IF($H319&gt;=1, ($B$8 + (($B$9-$B$8)/4)*1)*(1/3), IF($H319&gt;=0.9, ($B$8 + (($B$9-$B$8)/4)*2)*(1/3), IF($H319&gt;=0.8, ($B$8 + (($B$9-$B$8)/4)*3)*(1/3), $B$9*(1/3)))))))</f>
      </c>
      <c r="K319" s="187" t="str">
        <f>IF(H319="","",IF($H319&gt;1.2, 0, IF($H319&gt;=1.1, $B$8*(2/3), IF($H319&gt;=1, ($B$8 + (($B$9-$B$8)/4)*1)*(2/3), IF($H319&gt;=0.9, ($B$8 + (($B$9-$B$8)/4)*2)*(2/3), IF($H319&gt;=0.8, ($B$8 + (($B$9-$B$8)/4)*3)*(2/3), $B$9*(2/3)))))))</f>
      </c>
      <c r="L319" s="187" t="str">
        <f>IF(H319="","",IF($H319&gt;1.2, 0, IF($H319&gt;=1.1, $B$8, IF($H319&gt;=1, $B$8 + (($B$9-$B$8)/4)*1, IF($H319&gt;=0.9, $B$8 + (($B$9-$B$8)/4)*2, IF($H319&gt;=0.8, $B$8 + (($B$9-$B$8)/4)*3, $B$9))))))</f>
      </c>
      <c r="M319" s="188"/>
      <c r="N319" s="189">
        <f>IF(M319=1, I319, IF(M319=2, J319, IF(M319=3, K319, IF(M319=4, L319, 0))))</f>
      </c>
      <c r="O319" s="184">
        <f>IF($B$7="Porcentajes", E319 * N319, IF($R$1=0, 0, ((E319 * N319) / $R$1) * $C$7))</f>
      </c>
      <c r="P319" s="202"/>
      <c r="Q319" s="203"/>
      <c r="R319" s="184">
        <f>IF($P319="Manual",$E319*(1+$Q319),$E319+$O319)</f>
      </c>
    </row>
    <row r="320" spans="1:18" s="190" customFormat="1" ht="19" customHeight="1">
      <c r="A320" s="191"/>
      <c r="B320" s="195"/>
      <c r="C320" s="193"/>
      <c r="D320" s="193"/>
      <c r="E320" s="197"/>
      <c r="F320" s="185"/>
      <c r="G320" s="185" t="str">
        <f>IFERROR(IF($F320="","",VLOOKUP($F320,'Data Mercado'!$A$7:$I$300,IF($B$6="P90",2,IF($B$6="P75",3,IF($B$6="P50",4,IF($B$6="P25",5,IF($B$6="P10",6))))),0)),"ND")</f>
      </c>
      <c r="H320" s="186" t="str">
        <f>IFERROR(IF(AND($E320&lt;&gt;"",$G320&lt;&gt;""),$E320/$G320,""),"")</f>
      </c>
      <c r="I320" s="187" t="str">
        <f>IF(H320="","",0%)</f>
      </c>
      <c r="J320" s="187" t="str">
        <f>IF(H320="","",IF($H320&gt;1.2, 0, IF($H320&gt;=1.1, $B$8*(1/3), IF($H320&gt;=1, ($B$8 + (($B$9-$B$8)/4)*1)*(1/3), IF($H320&gt;=0.9, ($B$8 + (($B$9-$B$8)/4)*2)*(1/3), IF($H320&gt;=0.8, ($B$8 + (($B$9-$B$8)/4)*3)*(1/3), $B$9*(1/3)))))))</f>
      </c>
      <c r="K320" s="187" t="str">
        <f>IF(H320="","",IF($H320&gt;1.2, 0, IF($H320&gt;=1.1, $B$8*(2/3), IF($H320&gt;=1, ($B$8 + (($B$9-$B$8)/4)*1)*(2/3), IF($H320&gt;=0.9, ($B$8 + (($B$9-$B$8)/4)*2)*(2/3), IF($H320&gt;=0.8, ($B$8 + (($B$9-$B$8)/4)*3)*(2/3), $B$9*(2/3)))))))</f>
      </c>
      <c r="L320" s="187" t="str">
        <f>IF(H320="","",IF($H320&gt;1.2, 0, IF($H320&gt;=1.1, $B$8, IF($H320&gt;=1, $B$8 + (($B$9-$B$8)/4)*1, IF($H320&gt;=0.9, $B$8 + (($B$9-$B$8)/4)*2, IF($H320&gt;=0.8, $B$8 + (($B$9-$B$8)/4)*3, $B$9))))))</f>
      </c>
      <c r="M320" s="188"/>
      <c r="N320" s="189">
        <f>IF(M320=1, I320, IF(M320=2, J320, IF(M320=3, K320, IF(M320=4, L320, 0))))</f>
      </c>
      <c r="O320" s="184">
        <f>IF($B$7="Porcentajes", E320 * N320, IF($R$1=0, 0, ((E320 * N320) / $R$1) * $C$7))</f>
      </c>
      <c r="P320" s="202"/>
      <c r="Q320" s="203"/>
      <c r="R320" s="184">
        <f>IF($P320="Manual",$E320*(1+$Q320),$E320+$O320)</f>
      </c>
    </row>
    <row r="321" spans="1:18" s="190" customFormat="1" ht="19" customHeight="1">
      <c r="A321" s="191"/>
      <c r="B321" s="195"/>
      <c r="C321" s="193"/>
      <c r="D321" s="193"/>
      <c r="E321" s="197"/>
      <c r="F321" s="185"/>
      <c r="G321" s="185" t="str">
        <f>IFERROR(IF($F321="","",VLOOKUP($F321,'Data Mercado'!$A$7:$I$300,IF($B$6="P90",2,IF($B$6="P75",3,IF($B$6="P50",4,IF($B$6="P25",5,IF($B$6="P10",6))))),0)),"ND")</f>
      </c>
      <c r="H321" s="186" t="str">
        <f>IFERROR(IF(AND($E321&lt;&gt;"",$G321&lt;&gt;""),$E321/$G321,""),"")</f>
      </c>
      <c r="I321" s="187" t="str">
        <f>IF(H321="","",0%)</f>
      </c>
      <c r="J321" s="187" t="str">
        <f>IF(H321="","",IF($H321&gt;1.2, 0, IF($H321&gt;=1.1, $B$8*(1/3), IF($H321&gt;=1, ($B$8 + (($B$9-$B$8)/4)*1)*(1/3), IF($H321&gt;=0.9, ($B$8 + (($B$9-$B$8)/4)*2)*(1/3), IF($H321&gt;=0.8, ($B$8 + (($B$9-$B$8)/4)*3)*(1/3), $B$9*(1/3)))))))</f>
      </c>
      <c r="K321" s="187" t="str">
        <f>IF(H321="","",IF($H321&gt;1.2, 0, IF($H321&gt;=1.1, $B$8*(2/3), IF($H321&gt;=1, ($B$8 + (($B$9-$B$8)/4)*1)*(2/3), IF($H321&gt;=0.9, ($B$8 + (($B$9-$B$8)/4)*2)*(2/3), IF($H321&gt;=0.8, ($B$8 + (($B$9-$B$8)/4)*3)*(2/3), $B$9*(2/3)))))))</f>
      </c>
      <c r="L321" s="187" t="str">
        <f>IF(H321="","",IF($H321&gt;1.2, 0, IF($H321&gt;=1.1, $B$8, IF($H321&gt;=1, $B$8 + (($B$9-$B$8)/4)*1, IF($H321&gt;=0.9, $B$8 + (($B$9-$B$8)/4)*2, IF($H321&gt;=0.8, $B$8 + (($B$9-$B$8)/4)*3, $B$9))))))</f>
      </c>
      <c r="M321" s="188"/>
      <c r="N321" s="189">
        <f>IF(M321=1, I321, IF(M321=2, J321, IF(M321=3, K321, IF(M321=4, L321, 0))))</f>
      </c>
      <c r="O321" s="184">
        <f>IF($B$7="Porcentajes", E321 * N321, IF($R$1=0, 0, ((E321 * N321) / $R$1) * $C$7))</f>
      </c>
      <c r="P321" s="202"/>
      <c r="Q321" s="203"/>
      <c r="R321" s="184">
        <f>IF($P321="Manual",$E321*(1+$Q321),$E321+$O321)</f>
      </c>
    </row>
    <row r="322" spans="1:18" s="190" customFormat="1" ht="19" customHeight="1">
      <c r="A322" s="191"/>
      <c r="B322" s="195"/>
      <c r="C322" s="193"/>
      <c r="D322" s="193"/>
      <c r="E322" s="197"/>
      <c r="F322" s="185"/>
      <c r="G322" s="185" t="str">
        <f>IFERROR(IF($F322="","",VLOOKUP($F322,'Data Mercado'!$A$7:$I$300,IF($B$6="P90",2,IF($B$6="P75",3,IF($B$6="P50",4,IF($B$6="P25",5,IF($B$6="P10",6))))),0)),"ND")</f>
      </c>
      <c r="H322" s="186" t="str">
        <f>IFERROR(IF(AND($E322&lt;&gt;"",$G322&lt;&gt;""),$E322/$G322,""),"")</f>
      </c>
      <c r="I322" s="187" t="str">
        <f>IF(H322="","",0%)</f>
      </c>
      <c r="J322" s="187" t="str">
        <f>IF(H322="","",IF($H322&gt;1.2, 0, IF($H322&gt;=1.1, $B$8*(1/3), IF($H322&gt;=1, ($B$8 + (($B$9-$B$8)/4)*1)*(1/3), IF($H322&gt;=0.9, ($B$8 + (($B$9-$B$8)/4)*2)*(1/3), IF($H322&gt;=0.8, ($B$8 + (($B$9-$B$8)/4)*3)*(1/3), $B$9*(1/3)))))))</f>
      </c>
      <c r="K322" s="187" t="str">
        <f>IF(H322="","",IF($H322&gt;1.2, 0, IF($H322&gt;=1.1, $B$8*(2/3), IF($H322&gt;=1, ($B$8 + (($B$9-$B$8)/4)*1)*(2/3), IF($H322&gt;=0.9, ($B$8 + (($B$9-$B$8)/4)*2)*(2/3), IF($H322&gt;=0.8, ($B$8 + (($B$9-$B$8)/4)*3)*(2/3), $B$9*(2/3)))))))</f>
      </c>
      <c r="L322" s="187" t="str">
        <f>IF(H322="","",IF($H322&gt;1.2, 0, IF($H322&gt;=1.1, $B$8, IF($H322&gt;=1, $B$8 + (($B$9-$B$8)/4)*1, IF($H322&gt;=0.9, $B$8 + (($B$9-$B$8)/4)*2, IF($H322&gt;=0.8, $B$8 + (($B$9-$B$8)/4)*3, $B$9))))))</f>
      </c>
      <c r="M322" s="188"/>
      <c r="N322" s="189">
        <f>IF(M322=1, I322, IF(M322=2, J322, IF(M322=3, K322, IF(M322=4, L322, 0))))</f>
      </c>
      <c r="O322" s="184">
        <f>IF($B$7="Porcentajes", E322 * N322, IF($R$1=0, 0, ((E322 * N322) / $R$1) * $C$7))</f>
      </c>
      <c r="P322" s="202"/>
      <c r="Q322" s="203"/>
      <c r="R322" s="184">
        <f>IF($P322="Manual",$E322*(1+$Q322),$E322+$O322)</f>
      </c>
    </row>
    <row r="323" spans="1:18" s="190" customFormat="1" ht="19" customHeight="1">
      <c r="A323" s="191"/>
      <c r="B323" s="195"/>
      <c r="C323" s="193"/>
      <c r="D323" s="193"/>
      <c r="E323" s="197"/>
      <c r="F323" s="185"/>
      <c r="G323" s="185" t="str">
        <f>IFERROR(IF($F323="","",VLOOKUP($F323,'Data Mercado'!$A$7:$I$300,IF($B$6="P90",2,IF($B$6="P75",3,IF($B$6="P50",4,IF($B$6="P25",5,IF($B$6="P10",6))))),0)),"ND")</f>
      </c>
      <c r="H323" s="186" t="str">
        <f>IFERROR(IF(AND($E323&lt;&gt;"",$G323&lt;&gt;""),$E323/$G323,""),"")</f>
      </c>
      <c r="I323" s="187" t="str">
        <f>IF(H323="","",0%)</f>
      </c>
      <c r="J323" s="187" t="str">
        <f>IF(H323="","",IF($H323&gt;1.2, 0, IF($H323&gt;=1.1, $B$8*(1/3), IF($H323&gt;=1, ($B$8 + (($B$9-$B$8)/4)*1)*(1/3), IF($H323&gt;=0.9, ($B$8 + (($B$9-$B$8)/4)*2)*(1/3), IF($H323&gt;=0.8, ($B$8 + (($B$9-$B$8)/4)*3)*(1/3), $B$9*(1/3)))))))</f>
      </c>
      <c r="K323" s="187" t="str">
        <f>IF(H323="","",IF($H323&gt;1.2, 0, IF($H323&gt;=1.1, $B$8*(2/3), IF($H323&gt;=1, ($B$8 + (($B$9-$B$8)/4)*1)*(2/3), IF($H323&gt;=0.9, ($B$8 + (($B$9-$B$8)/4)*2)*(2/3), IF($H323&gt;=0.8, ($B$8 + (($B$9-$B$8)/4)*3)*(2/3), $B$9*(2/3)))))))</f>
      </c>
      <c r="L323" s="187" t="str">
        <f>IF(H323="","",IF($H323&gt;1.2, 0, IF($H323&gt;=1.1, $B$8, IF($H323&gt;=1, $B$8 + (($B$9-$B$8)/4)*1, IF($H323&gt;=0.9, $B$8 + (($B$9-$B$8)/4)*2, IF($H323&gt;=0.8, $B$8 + (($B$9-$B$8)/4)*3, $B$9))))))</f>
      </c>
      <c r="M323" s="188"/>
      <c r="N323" s="189">
        <f>IF(M323=1, I323, IF(M323=2, J323, IF(M323=3, K323, IF(M323=4, L323, 0))))</f>
      </c>
      <c r="O323" s="184">
        <f>IF($B$7="Porcentajes", E323 * N323, IF($R$1=0, 0, ((E323 * N323) / $R$1) * $C$7))</f>
      </c>
      <c r="P323" s="202"/>
      <c r="Q323" s="203"/>
      <c r="R323" s="184">
        <f>IF($P323="Manual",$E323*(1+$Q323),$E323+$O323)</f>
      </c>
    </row>
    <row r="324" spans="1:18" s="190" customFormat="1" ht="19" customHeight="1">
      <c r="A324" s="191"/>
      <c r="B324" s="195"/>
      <c r="C324" s="193"/>
      <c r="D324" s="193"/>
      <c r="E324" s="197"/>
      <c r="F324" s="185"/>
      <c r="G324" s="185" t="str">
        <f>IFERROR(IF($F324="","",VLOOKUP($F324,'Data Mercado'!$A$7:$I$300,IF($B$6="P90",2,IF($B$6="P75",3,IF($B$6="P50",4,IF($B$6="P25",5,IF($B$6="P10",6))))),0)),"ND")</f>
      </c>
      <c r="H324" s="186" t="str">
        <f>IFERROR(IF(AND($E324&lt;&gt;"",$G324&lt;&gt;""),$E324/$G324,""),"")</f>
      </c>
      <c r="I324" s="187" t="str">
        <f>IF(H324="","",0%)</f>
      </c>
      <c r="J324" s="187" t="str">
        <f>IF(H324="","",IF($H324&gt;1.2, 0, IF($H324&gt;=1.1, $B$8*(1/3), IF($H324&gt;=1, ($B$8 + (($B$9-$B$8)/4)*1)*(1/3), IF($H324&gt;=0.9, ($B$8 + (($B$9-$B$8)/4)*2)*(1/3), IF($H324&gt;=0.8, ($B$8 + (($B$9-$B$8)/4)*3)*(1/3), $B$9*(1/3)))))))</f>
      </c>
      <c r="K324" s="187" t="str">
        <f>IF(H324="","",IF($H324&gt;1.2, 0, IF($H324&gt;=1.1, $B$8*(2/3), IF($H324&gt;=1, ($B$8 + (($B$9-$B$8)/4)*1)*(2/3), IF($H324&gt;=0.9, ($B$8 + (($B$9-$B$8)/4)*2)*(2/3), IF($H324&gt;=0.8, ($B$8 + (($B$9-$B$8)/4)*3)*(2/3), $B$9*(2/3)))))))</f>
      </c>
      <c r="L324" s="187" t="str">
        <f>IF(H324="","",IF($H324&gt;1.2, 0, IF($H324&gt;=1.1, $B$8, IF($H324&gt;=1, $B$8 + (($B$9-$B$8)/4)*1, IF($H324&gt;=0.9, $B$8 + (($B$9-$B$8)/4)*2, IF($H324&gt;=0.8, $B$8 + (($B$9-$B$8)/4)*3, $B$9))))))</f>
      </c>
      <c r="M324" s="188"/>
      <c r="N324" s="189">
        <f>IF(M324=1, I324, IF(M324=2, J324, IF(M324=3, K324, IF(M324=4, L324, 0))))</f>
      </c>
      <c r="O324" s="184">
        <f>IF($B$7="Porcentajes", E324 * N324, IF($R$1=0, 0, ((E324 * N324) / $R$1) * $C$7))</f>
      </c>
      <c r="P324" s="202"/>
      <c r="Q324" s="203"/>
      <c r="R324" s="184">
        <f>IF($P324="Manual",$E324*(1+$Q324),$E324+$O324)</f>
      </c>
    </row>
    <row r="325" spans="1:18" s="190" customFormat="1" ht="19" customHeight="1">
      <c r="A325" s="191"/>
      <c r="B325" s="195"/>
      <c r="C325" s="193"/>
      <c r="D325" s="193"/>
      <c r="E325" s="197"/>
      <c r="F325" s="185"/>
      <c r="G325" s="185" t="str">
        <f>IFERROR(IF($F325="","",VLOOKUP($F325,'Data Mercado'!$A$7:$I$300,IF($B$6="P90",2,IF($B$6="P75",3,IF($B$6="P50",4,IF($B$6="P25",5,IF($B$6="P10",6))))),0)),"ND")</f>
      </c>
      <c r="H325" s="186" t="str">
        <f>IFERROR(IF(AND($E325&lt;&gt;"",$G325&lt;&gt;""),$E325/$G325,""),"")</f>
      </c>
      <c r="I325" s="187" t="str">
        <f>IF(H325="","",0%)</f>
      </c>
      <c r="J325" s="187" t="str">
        <f>IF(H325="","",IF($H325&gt;1.2, 0, IF($H325&gt;=1.1, $B$8*(1/3), IF($H325&gt;=1, ($B$8 + (($B$9-$B$8)/4)*1)*(1/3), IF($H325&gt;=0.9, ($B$8 + (($B$9-$B$8)/4)*2)*(1/3), IF($H325&gt;=0.8, ($B$8 + (($B$9-$B$8)/4)*3)*(1/3), $B$9*(1/3)))))))</f>
      </c>
      <c r="K325" s="187" t="str">
        <f>IF(H325="","",IF($H325&gt;1.2, 0, IF($H325&gt;=1.1, $B$8*(2/3), IF($H325&gt;=1, ($B$8 + (($B$9-$B$8)/4)*1)*(2/3), IF($H325&gt;=0.9, ($B$8 + (($B$9-$B$8)/4)*2)*(2/3), IF($H325&gt;=0.8, ($B$8 + (($B$9-$B$8)/4)*3)*(2/3), $B$9*(2/3)))))))</f>
      </c>
      <c r="L325" s="187" t="str">
        <f>IF(H325="","",IF($H325&gt;1.2, 0, IF($H325&gt;=1.1, $B$8, IF($H325&gt;=1, $B$8 + (($B$9-$B$8)/4)*1, IF($H325&gt;=0.9, $B$8 + (($B$9-$B$8)/4)*2, IF($H325&gt;=0.8, $B$8 + (($B$9-$B$8)/4)*3, $B$9))))))</f>
      </c>
      <c r="M325" s="188"/>
      <c r="N325" s="189">
        <f>IF(M325=1, I325, IF(M325=2, J325, IF(M325=3, K325, IF(M325=4, L325, 0))))</f>
      </c>
      <c r="O325" s="184">
        <f>IF($B$7="Porcentajes", E325 * N325, IF($R$1=0, 0, ((E325 * N325) / $R$1) * $C$7))</f>
      </c>
      <c r="P325" s="202"/>
      <c r="Q325" s="203"/>
      <c r="R325" s="184">
        <f>IF($P325="Manual",$E325*(1+$Q325),$E325+$O325)</f>
      </c>
    </row>
    <row r="326" spans="1:18" s="190" customFormat="1" ht="19" customHeight="1">
      <c r="A326" s="191"/>
      <c r="B326" s="195"/>
      <c r="C326" s="193"/>
      <c r="D326" s="193"/>
      <c r="E326" s="197"/>
      <c r="F326" s="185"/>
      <c r="G326" s="185" t="str">
        <f>IFERROR(IF($F326="","",VLOOKUP($F326,'Data Mercado'!$A$7:$I$300,IF($B$6="P90",2,IF($B$6="P75",3,IF($B$6="P50",4,IF($B$6="P25",5,IF($B$6="P10",6))))),0)),"ND")</f>
      </c>
      <c r="H326" s="186" t="str">
        <f>IFERROR(IF(AND($E326&lt;&gt;"",$G326&lt;&gt;""),$E326/$G326,""),"")</f>
      </c>
      <c r="I326" s="187" t="str">
        <f>IF(H326="","",0%)</f>
      </c>
      <c r="J326" s="187" t="str">
        <f>IF(H326="","",IF($H326&gt;1.2, 0, IF($H326&gt;=1.1, $B$8*(1/3), IF($H326&gt;=1, ($B$8 + (($B$9-$B$8)/4)*1)*(1/3), IF($H326&gt;=0.9, ($B$8 + (($B$9-$B$8)/4)*2)*(1/3), IF($H326&gt;=0.8, ($B$8 + (($B$9-$B$8)/4)*3)*(1/3), $B$9*(1/3)))))))</f>
      </c>
      <c r="K326" s="187" t="str">
        <f>IF(H326="","",IF($H326&gt;1.2, 0, IF($H326&gt;=1.1, $B$8*(2/3), IF($H326&gt;=1, ($B$8 + (($B$9-$B$8)/4)*1)*(2/3), IF($H326&gt;=0.9, ($B$8 + (($B$9-$B$8)/4)*2)*(2/3), IF($H326&gt;=0.8, ($B$8 + (($B$9-$B$8)/4)*3)*(2/3), $B$9*(2/3)))))))</f>
      </c>
      <c r="L326" s="187" t="str">
        <f>IF(H326="","",IF($H326&gt;1.2, 0, IF($H326&gt;=1.1, $B$8, IF($H326&gt;=1, $B$8 + (($B$9-$B$8)/4)*1, IF($H326&gt;=0.9, $B$8 + (($B$9-$B$8)/4)*2, IF($H326&gt;=0.8, $B$8 + (($B$9-$B$8)/4)*3, $B$9))))))</f>
      </c>
      <c r="M326" s="188"/>
      <c r="N326" s="189">
        <f>IF(M326=1, I326, IF(M326=2, J326, IF(M326=3, K326, IF(M326=4, L326, 0))))</f>
      </c>
      <c r="O326" s="184">
        <f>IF($B$7="Porcentajes", E326 * N326, IF($R$1=0, 0, ((E326 * N326) / $R$1) * $C$7))</f>
      </c>
      <c r="P326" s="202"/>
      <c r="Q326" s="203"/>
      <c r="R326" s="184">
        <f>IF($P326="Manual",$E326*(1+$Q326),$E326+$O326)</f>
      </c>
    </row>
    <row r="327" spans="1:18" s="190" customFormat="1" ht="19" customHeight="1">
      <c r="A327" s="191"/>
      <c r="B327" s="195"/>
      <c r="C327" s="193"/>
      <c r="D327" s="193"/>
      <c r="E327" s="197"/>
      <c r="F327" s="185"/>
      <c r="G327" s="185" t="str">
        <f>IFERROR(IF($F327="","",VLOOKUP($F327,'Data Mercado'!$A$7:$I$300,IF($B$6="P90",2,IF($B$6="P75",3,IF($B$6="P50",4,IF($B$6="P25",5,IF($B$6="P10",6))))),0)),"ND")</f>
      </c>
      <c r="H327" s="186" t="str">
        <f>IFERROR(IF(AND($E327&lt;&gt;"",$G327&lt;&gt;""),$E327/$G327,""),"")</f>
      </c>
      <c r="I327" s="187" t="str">
        <f>IF(H327="","",0%)</f>
      </c>
      <c r="J327" s="187" t="str">
        <f>IF(H327="","",IF($H327&gt;1.2, 0, IF($H327&gt;=1.1, $B$8*(1/3), IF($H327&gt;=1, ($B$8 + (($B$9-$B$8)/4)*1)*(1/3), IF($H327&gt;=0.9, ($B$8 + (($B$9-$B$8)/4)*2)*(1/3), IF($H327&gt;=0.8, ($B$8 + (($B$9-$B$8)/4)*3)*(1/3), $B$9*(1/3)))))))</f>
      </c>
      <c r="K327" s="187" t="str">
        <f>IF(H327="","",IF($H327&gt;1.2, 0, IF($H327&gt;=1.1, $B$8*(2/3), IF($H327&gt;=1, ($B$8 + (($B$9-$B$8)/4)*1)*(2/3), IF($H327&gt;=0.9, ($B$8 + (($B$9-$B$8)/4)*2)*(2/3), IF($H327&gt;=0.8, ($B$8 + (($B$9-$B$8)/4)*3)*(2/3), $B$9*(2/3)))))))</f>
      </c>
      <c r="L327" s="187" t="str">
        <f>IF(H327="","",IF($H327&gt;1.2, 0, IF($H327&gt;=1.1, $B$8, IF($H327&gt;=1, $B$8 + (($B$9-$B$8)/4)*1, IF($H327&gt;=0.9, $B$8 + (($B$9-$B$8)/4)*2, IF($H327&gt;=0.8, $B$8 + (($B$9-$B$8)/4)*3, $B$9))))))</f>
      </c>
      <c r="M327" s="188"/>
      <c r="N327" s="189">
        <f>IF(M327=1, I327, IF(M327=2, J327, IF(M327=3, K327, IF(M327=4, L327, 0))))</f>
      </c>
      <c r="O327" s="184">
        <f>IF($B$7="Porcentajes", E327 * N327, IF($R$1=0, 0, ((E327 * N327) / $R$1) * $C$7))</f>
      </c>
      <c r="P327" s="202"/>
      <c r="Q327" s="203"/>
      <c r="R327" s="184">
        <f>IF($P327="Manual",$E327*(1+$Q327),$E327+$O327)</f>
      </c>
    </row>
    <row r="328" spans="1:18" s="190" customFormat="1" ht="19" customHeight="1">
      <c r="A328" s="191"/>
      <c r="B328" s="195"/>
      <c r="C328" s="193"/>
      <c r="D328" s="193"/>
      <c r="E328" s="197"/>
      <c r="F328" s="185"/>
      <c r="G328" s="185" t="str">
        <f>IFERROR(IF($F328="","",VLOOKUP($F328,'Data Mercado'!$A$7:$I$300,IF($B$6="P90",2,IF($B$6="P75",3,IF($B$6="P50",4,IF($B$6="P25",5,IF($B$6="P10",6))))),0)),"ND")</f>
      </c>
      <c r="H328" s="186" t="str">
        <f>IFERROR(IF(AND($E328&lt;&gt;"",$G328&lt;&gt;""),$E328/$G328,""),"")</f>
      </c>
      <c r="I328" s="187" t="str">
        <f>IF(H328="","",0%)</f>
      </c>
      <c r="J328" s="187" t="str">
        <f>IF(H328="","",IF($H328&gt;1.2, 0, IF($H328&gt;=1.1, $B$8*(1/3), IF($H328&gt;=1, ($B$8 + (($B$9-$B$8)/4)*1)*(1/3), IF($H328&gt;=0.9, ($B$8 + (($B$9-$B$8)/4)*2)*(1/3), IF($H328&gt;=0.8, ($B$8 + (($B$9-$B$8)/4)*3)*(1/3), $B$9*(1/3)))))))</f>
      </c>
      <c r="K328" s="187" t="str">
        <f>IF(H328="","",IF($H328&gt;1.2, 0, IF($H328&gt;=1.1, $B$8*(2/3), IF($H328&gt;=1, ($B$8 + (($B$9-$B$8)/4)*1)*(2/3), IF($H328&gt;=0.9, ($B$8 + (($B$9-$B$8)/4)*2)*(2/3), IF($H328&gt;=0.8, ($B$8 + (($B$9-$B$8)/4)*3)*(2/3), $B$9*(2/3)))))))</f>
      </c>
      <c r="L328" s="187" t="str">
        <f>IF(H328="","",IF($H328&gt;1.2, 0, IF($H328&gt;=1.1, $B$8, IF($H328&gt;=1, $B$8 + (($B$9-$B$8)/4)*1, IF($H328&gt;=0.9, $B$8 + (($B$9-$B$8)/4)*2, IF($H328&gt;=0.8, $B$8 + (($B$9-$B$8)/4)*3, $B$9))))))</f>
      </c>
      <c r="M328" s="188"/>
      <c r="N328" s="189">
        <f>IF(M328=1, I328, IF(M328=2, J328, IF(M328=3, K328, IF(M328=4, L328, 0))))</f>
      </c>
      <c r="O328" s="184">
        <f>IF($B$7="Porcentajes", E328 * N328, IF($R$1=0, 0, ((E328 * N328) / $R$1) * $C$7))</f>
      </c>
      <c r="P328" s="202"/>
      <c r="Q328" s="203"/>
      <c r="R328" s="184">
        <f>IF($P328="Manual",$E328*(1+$Q328),$E328+$O328)</f>
      </c>
    </row>
    <row r="329" spans="1:18" s="190" customFormat="1" ht="19" customHeight="1">
      <c r="A329" s="191"/>
      <c r="B329" s="195"/>
      <c r="C329" s="193"/>
      <c r="D329" s="193"/>
      <c r="E329" s="197"/>
      <c r="F329" s="185"/>
      <c r="G329" s="185" t="str">
        <f>IFERROR(IF($F329="","",VLOOKUP($F329,'Data Mercado'!$A$7:$I$300,IF($B$6="P90",2,IF($B$6="P75",3,IF($B$6="P50",4,IF($B$6="P25",5,IF($B$6="P10",6))))),0)),"ND")</f>
      </c>
      <c r="H329" s="186" t="str">
        <f>IFERROR(IF(AND($E329&lt;&gt;"",$G329&lt;&gt;""),$E329/$G329,""),"")</f>
      </c>
      <c r="I329" s="187" t="str">
        <f>IF(H329="","",0%)</f>
      </c>
      <c r="J329" s="187" t="str">
        <f>IF(H329="","",IF($H329&gt;1.2, 0, IF($H329&gt;=1.1, $B$8*(1/3), IF($H329&gt;=1, ($B$8 + (($B$9-$B$8)/4)*1)*(1/3), IF($H329&gt;=0.9, ($B$8 + (($B$9-$B$8)/4)*2)*(1/3), IF($H329&gt;=0.8, ($B$8 + (($B$9-$B$8)/4)*3)*(1/3), $B$9*(1/3)))))))</f>
      </c>
      <c r="K329" s="187" t="str">
        <f>IF(H329="","",IF($H329&gt;1.2, 0, IF($H329&gt;=1.1, $B$8*(2/3), IF($H329&gt;=1, ($B$8 + (($B$9-$B$8)/4)*1)*(2/3), IF($H329&gt;=0.9, ($B$8 + (($B$9-$B$8)/4)*2)*(2/3), IF($H329&gt;=0.8, ($B$8 + (($B$9-$B$8)/4)*3)*(2/3), $B$9*(2/3)))))))</f>
      </c>
      <c r="L329" s="187" t="str">
        <f>IF(H329="","",IF($H329&gt;1.2, 0, IF($H329&gt;=1.1, $B$8, IF($H329&gt;=1, $B$8 + (($B$9-$B$8)/4)*1, IF($H329&gt;=0.9, $B$8 + (($B$9-$B$8)/4)*2, IF($H329&gt;=0.8, $B$8 + (($B$9-$B$8)/4)*3, $B$9))))))</f>
      </c>
      <c r="M329" s="188"/>
      <c r="N329" s="189">
        <f>IF(M329=1, I329, IF(M329=2, J329, IF(M329=3, K329, IF(M329=4, L329, 0))))</f>
      </c>
      <c r="O329" s="184">
        <f>IF($B$7="Porcentajes", E329 * N329, IF($R$1=0, 0, ((E329 * N329) / $R$1) * $C$7))</f>
      </c>
      <c r="P329" s="202"/>
      <c r="Q329" s="203"/>
      <c r="R329" s="184">
        <f>IF($P329="Manual",$E329*(1+$Q329),$E329+$O329)</f>
      </c>
    </row>
    <row r="330" spans="1:18" s="190" customFormat="1" ht="19" customHeight="1">
      <c r="A330" s="191"/>
      <c r="B330" s="195"/>
      <c r="C330" s="193"/>
      <c r="D330" s="193"/>
      <c r="E330" s="197"/>
      <c r="F330" s="185"/>
      <c r="G330" s="185" t="str">
        <f>IFERROR(IF($F330="","",VLOOKUP($F330,'Data Mercado'!$A$7:$I$300,IF($B$6="P90",2,IF($B$6="P75",3,IF($B$6="P50",4,IF($B$6="P25",5,IF($B$6="P10",6))))),0)),"ND")</f>
      </c>
      <c r="H330" s="186" t="str">
        <f>IFERROR(IF(AND($E330&lt;&gt;"",$G330&lt;&gt;""),$E330/$G330,""),"")</f>
      </c>
      <c r="I330" s="187" t="str">
        <f>IF(H330="","",0%)</f>
      </c>
      <c r="J330" s="187" t="str">
        <f>IF(H330="","",IF($H330&gt;1.2, 0, IF($H330&gt;=1.1, $B$8*(1/3), IF($H330&gt;=1, ($B$8 + (($B$9-$B$8)/4)*1)*(1/3), IF($H330&gt;=0.9, ($B$8 + (($B$9-$B$8)/4)*2)*(1/3), IF($H330&gt;=0.8, ($B$8 + (($B$9-$B$8)/4)*3)*(1/3), $B$9*(1/3)))))))</f>
      </c>
      <c r="K330" s="187" t="str">
        <f>IF(H330="","",IF($H330&gt;1.2, 0, IF($H330&gt;=1.1, $B$8*(2/3), IF($H330&gt;=1, ($B$8 + (($B$9-$B$8)/4)*1)*(2/3), IF($H330&gt;=0.9, ($B$8 + (($B$9-$B$8)/4)*2)*(2/3), IF($H330&gt;=0.8, ($B$8 + (($B$9-$B$8)/4)*3)*(2/3), $B$9*(2/3)))))))</f>
      </c>
      <c r="L330" s="187" t="str">
        <f>IF(H330="","",IF($H330&gt;1.2, 0, IF($H330&gt;=1.1, $B$8, IF($H330&gt;=1, $B$8 + (($B$9-$B$8)/4)*1, IF($H330&gt;=0.9, $B$8 + (($B$9-$B$8)/4)*2, IF($H330&gt;=0.8, $B$8 + (($B$9-$B$8)/4)*3, $B$9))))))</f>
      </c>
      <c r="M330" s="188"/>
      <c r="N330" s="189">
        <f>IF(M330=1, I330, IF(M330=2, J330, IF(M330=3, K330, IF(M330=4, L330, 0))))</f>
      </c>
      <c r="O330" s="184">
        <f>IF($B$7="Porcentajes", E330 * N330, IF($R$1=0, 0, ((E330 * N330) / $R$1) * $C$7))</f>
      </c>
      <c r="P330" s="202"/>
      <c r="Q330" s="203"/>
      <c r="R330" s="184">
        <f>IF($P330="Manual",$E330*(1+$Q330),$E330+$O330)</f>
      </c>
    </row>
    <row r="331" spans="1:18" s="190" customFormat="1" ht="19" customHeight="1">
      <c r="A331" s="191"/>
      <c r="B331" s="195"/>
      <c r="C331" s="193"/>
      <c r="D331" s="193"/>
      <c r="E331" s="197"/>
      <c r="F331" s="185"/>
      <c r="G331" s="185" t="str">
        <f>IFERROR(IF($F331="","",VLOOKUP($F331,'Data Mercado'!$A$7:$I$300,IF($B$6="P90",2,IF($B$6="P75",3,IF($B$6="P50",4,IF($B$6="P25",5,IF($B$6="P10",6))))),0)),"ND")</f>
      </c>
      <c r="H331" s="186" t="str">
        <f>IFERROR(IF(AND($E331&lt;&gt;"",$G331&lt;&gt;""),$E331/$G331,""),"")</f>
      </c>
      <c r="I331" s="187" t="str">
        <f>IF(H331="","",0%)</f>
      </c>
      <c r="J331" s="187" t="str">
        <f>IF(H331="","",IF($H331&gt;1.2, 0, IF($H331&gt;=1.1, $B$8*(1/3), IF($H331&gt;=1, ($B$8 + (($B$9-$B$8)/4)*1)*(1/3), IF($H331&gt;=0.9, ($B$8 + (($B$9-$B$8)/4)*2)*(1/3), IF($H331&gt;=0.8, ($B$8 + (($B$9-$B$8)/4)*3)*(1/3), $B$9*(1/3)))))))</f>
      </c>
      <c r="K331" s="187" t="str">
        <f>IF(H331="","",IF($H331&gt;1.2, 0, IF($H331&gt;=1.1, $B$8*(2/3), IF($H331&gt;=1, ($B$8 + (($B$9-$B$8)/4)*1)*(2/3), IF($H331&gt;=0.9, ($B$8 + (($B$9-$B$8)/4)*2)*(2/3), IF($H331&gt;=0.8, ($B$8 + (($B$9-$B$8)/4)*3)*(2/3), $B$9*(2/3)))))))</f>
      </c>
      <c r="L331" s="187" t="str">
        <f>IF(H331="","",IF($H331&gt;1.2, 0, IF($H331&gt;=1.1, $B$8, IF($H331&gt;=1, $B$8 + (($B$9-$B$8)/4)*1, IF($H331&gt;=0.9, $B$8 + (($B$9-$B$8)/4)*2, IF($H331&gt;=0.8, $B$8 + (($B$9-$B$8)/4)*3, $B$9))))))</f>
      </c>
      <c r="M331" s="188"/>
      <c r="N331" s="189">
        <f>IF(M331=1, I331, IF(M331=2, J331, IF(M331=3, K331, IF(M331=4, L331, 0))))</f>
      </c>
      <c r="O331" s="184">
        <f>IF($B$7="Porcentajes", E331 * N331, IF($R$1=0, 0, ((E331 * N331) / $R$1) * $C$7))</f>
      </c>
      <c r="P331" s="202"/>
      <c r="Q331" s="203"/>
      <c r="R331" s="184">
        <f>IF($P331="Manual",$E331*(1+$Q331),$E331+$O331)</f>
      </c>
    </row>
    <row r="332" spans="1:18" s="190" customFormat="1" ht="19" customHeight="1">
      <c r="A332" s="191"/>
      <c r="B332" s="195"/>
      <c r="C332" s="193"/>
      <c r="D332" s="193"/>
      <c r="E332" s="197"/>
      <c r="F332" s="185"/>
      <c r="G332" s="185" t="str">
        <f>IFERROR(IF($F332="","",VLOOKUP($F332,'Data Mercado'!$A$7:$I$300,IF($B$6="P90",2,IF($B$6="P75",3,IF($B$6="P50",4,IF($B$6="P25",5,IF($B$6="P10",6))))),0)),"ND")</f>
      </c>
      <c r="H332" s="186" t="str">
        <f>IFERROR(IF(AND($E332&lt;&gt;"",$G332&lt;&gt;""),$E332/$G332,""),"")</f>
      </c>
      <c r="I332" s="187" t="str">
        <f>IF(H332="","",0%)</f>
      </c>
      <c r="J332" s="187" t="str">
        <f>IF(H332="","",IF($H332&gt;1.2, 0, IF($H332&gt;=1.1, $B$8*(1/3), IF($H332&gt;=1, ($B$8 + (($B$9-$B$8)/4)*1)*(1/3), IF($H332&gt;=0.9, ($B$8 + (($B$9-$B$8)/4)*2)*(1/3), IF($H332&gt;=0.8, ($B$8 + (($B$9-$B$8)/4)*3)*(1/3), $B$9*(1/3)))))))</f>
      </c>
      <c r="K332" s="187" t="str">
        <f>IF(H332="","",IF($H332&gt;1.2, 0, IF($H332&gt;=1.1, $B$8*(2/3), IF($H332&gt;=1, ($B$8 + (($B$9-$B$8)/4)*1)*(2/3), IF($H332&gt;=0.9, ($B$8 + (($B$9-$B$8)/4)*2)*(2/3), IF($H332&gt;=0.8, ($B$8 + (($B$9-$B$8)/4)*3)*(2/3), $B$9*(2/3)))))))</f>
      </c>
      <c r="L332" s="187" t="str">
        <f>IF(H332="","",IF($H332&gt;1.2, 0, IF($H332&gt;=1.1, $B$8, IF($H332&gt;=1, $B$8 + (($B$9-$B$8)/4)*1, IF($H332&gt;=0.9, $B$8 + (($B$9-$B$8)/4)*2, IF($H332&gt;=0.8, $B$8 + (($B$9-$B$8)/4)*3, $B$9))))))</f>
      </c>
      <c r="M332" s="188"/>
      <c r="N332" s="189">
        <f>IF(M332=1, I332, IF(M332=2, J332, IF(M332=3, K332, IF(M332=4, L332, 0))))</f>
      </c>
      <c r="O332" s="184">
        <f>IF($B$7="Porcentajes", E332 * N332, IF($R$1=0, 0, ((E332 * N332) / $R$1) * $C$7))</f>
      </c>
      <c r="P332" s="202"/>
      <c r="Q332" s="203"/>
      <c r="R332" s="184">
        <f>IF($P332="Manual",$E332*(1+$Q332),$E332+$O332)</f>
      </c>
    </row>
    <row r="333" spans="1:18" s="190" customFormat="1" ht="19" customHeight="1">
      <c r="A333" s="191"/>
      <c r="B333" s="195"/>
      <c r="C333" s="193"/>
      <c r="D333" s="193"/>
      <c r="E333" s="197"/>
      <c r="F333" s="185"/>
      <c r="G333" s="185" t="str">
        <f>IFERROR(IF($F333="","",VLOOKUP($F333,'Data Mercado'!$A$7:$I$300,IF($B$6="P90",2,IF($B$6="P75",3,IF($B$6="P50",4,IF($B$6="P25",5,IF($B$6="P10",6))))),0)),"ND")</f>
      </c>
      <c r="H333" s="186" t="str">
        <f>IFERROR(IF(AND($E333&lt;&gt;"",$G333&lt;&gt;""),$E333/$G333,""),"")</f>
      </c>
      <c r="I333" s="187" t="str">
        <f>IF(H333="","",0%)</f>
      </c>
      <c r="J333" s="187" t="str">
        <f>IF(H333="","",IF($H333&gt;1.2, 0, IF($H333&gt;=1.1, $B$8*(1/3), IF($H333&gt;=1, ($B$8 + (($B$9-$B$8)/4)*1)*(1/3), IF($H333&gt;=0.9, ($B$8 + (($B$9-$B$8)/4)*2)*(1/3), IF($H333&gt;=0.8, ($B$8 + (($B$9-$B$8)/4)*3)*(1/3), $B$9*(1/3)))))))</f>
      </c>
      <c r="K333" s="187" t="str">
        <f>IF(H333="","",IF($H333&gt;1.2, 0, IF($H333&gt;=1.1, $B$8*(2/3), IF($H333&gt;=1, ($B$8 + (($B$9-$B$8)/4)*1)*(2/3), IF($H333&gt;=0.9, ($B$8 + (($B$9-$B$8)/4)*2)*(2/3), IF($H333&gt;=0.8, ($B$8 + (($B$9-$B$8)/4)*3)*(2/3), $B$9*(2/3)))))))</f>
      </c>
      <c r="L333" s="187" t="str">
        <f>IF(H333="","",IF($H333&gt;1.2, 0, IF($H333&gt;=1.1, $B$8, IF($H333&gt;=1, $B$8 + (($B$9-$B$8)/4)*1, IF($H333&gt;=0.9, $B$8 + (($B$9-$B$8)/4)*2, IF($H333&gt;=0.8, $B$8 + (($B$9-$B$8)/4)*3, $B$9))))))</f>
      </c>
      <c r="M333" s="188"/>
      <c r="N333" s="189">
        <f>IF(M333=1, I333, IF(M333=2, J333, IF(M333=3, K333, IF(M333=4, L333, 0))))</f>
      </c>
      <c r="O333" s="184">
        <f>IF($B$7="Porcentajes", E333 * N333, IF($R$1=0, 0, ((E333 * N333) / $R$1) * $C$7))</f>
      </c>
      <c r="P333" s="202"/>
      <c r="Q333" s="203"/>
      <c r="R333" s="184">
        <f>IF($P333="Manual",$E333*(1+$Q333),$E333+$O333)</f>
      </c>
    </row>
    <row r="334" spans="1:18" s="190" customFormat="1" ht="19" customHeight="1">
      <c r="A334" s="191"/>
      <c r="B334" s="195"/>
      <c r="C334" s="193"/>
      <c r="D334" s="193"/>
      <c r="E334" s="197"/>
      <c r="F334" s="185"/>
      <c r="G334" s="185" t="str">
        <f>IFERROR(IF($F334="","",VLOOKUP($F334,'Data Mercado'!$A$7:$I$300,IF($B$6="P90",2,IF($B$6="P75",3,IF($B$6="P50",4,IF($B$6="P25",5,IF($B$6="P10",6))))),0)),"ND")</f>
      </c>
      <c r="H334" s="186" t="str">
        <f>IFERROR(IF(AND($E334&lt;&gt;"",$G334&lt;&gt;""),$E334/$G334,""),"")</f>
      </c>
      <c r="I334" s="187" t="str">
        <f>IF(H334="","",0%)</f>
      </c>
      <c r="J334" s="187" t="str">
        <f>IF(H334="","",IF($H334&gt;1.2, 0, IF($H334&gt;=1.1, $B$8*(1/3), IF($H334&gt;=1, ($B$8 + (($B$9-$B$8)/4)*1)*(1/3), IF($H334&gt;=0.9, ($B$8 + (($B$9-$B$8)/4)*2)*(1/3), IF($H334&gt;=0.8, ($B$8 + (($B$9-$B$8)/4)*3)*(1/3), $B$9*(1/3)))))))</f>
      </c>
      <c r="K334" s="187" t="str">
        <f>IF(H334="","",IF($H334&gt;1.2, 0, IF($H334&gt;=1.1, $B$8*(2/3), IF($H334&gt;=1, ($B$8 + (($B$9-$B$8)/4)*1)*(2/3), IF($H334&gt;=0.9, ($B$8 + (($B$9-$B$8)/4)*2)*(2/3), IF($H334&gt;=0.8, ($B$8 + (($B$9-$B$8)/4)*3)*(2/3), $B$9*(2/3)))))))</f>
      </c>
      <c r="L334" s="187" t="str">
        <f>IF(H334="","",IF($H334&gt;1.2, 0, IF($H334&gt;=1.1, $B$8, IF($H334&gt;=1, $B$8 + (($B$9-$B$8)/4)*1, IF($H334&gt;=0.9, $B$8 + (($B$9-$B$8)/4)*2, IF($H334&gt;=0.8, $B$8 + (($B$9-$B$8)/4)*3, $B$9))))))</f>
      </c>
      <c r="M334" s="188"/>
      <c r="N334" s="189">
        <f>IF(M334=1, I334, IF(M334=2, J334, IF(M334=3, K334, IF(M334=4, L334, 0))))</f>
      </c>
      <c r="O334" s="184">
        <f>IF($B$7="Porcentajes", E334 * N334, IF($R$1=0, 0, ((E334 * N334) / $R$1) * $C$7))</f>
      </c>
      <c r="P334" s="202"/>
      <c r="Q334" s="203"/>
      <c r="R334" s="184">
        <f>IF($P334="Manual",$E334*(1+$Q334),$E334+$O334)</f>
      </c>
    </row>
    <row r="335" spans="1:18" s="190" customFormat="1" ht="19" customHeight="1">
      <c r="A335" s="191"/>
      <c r="B335" s="195"/>
      <c r="C335" s="193"/>
      <c r="D335" s="193"/>
      <c r="E335" s="197"/>
      <c r="F335" s="185"/>
      <c r="G335" s="185" t="str">
        <f>IFERROR(IF($F335="","",VLOOKUP($F335,'Data Mercado'!$A$7:$I$300,IF($B$6="P90",2,IF($B$6="P75",3,IF($B$6="P50",4,IF($B$6="P25",5,IF($B$6="P10",6))))),0)),"ND")</f>
      </c>
      <c r="H335" s="186" t="str">
        <f>IFERROR(IF(AND($E335&lt;&gt;"",$G335&lt;&gt;""),$E335/$G335,""),"")</f>
      </c>
      <c r="I335" s="187" t="str">
        <f>IF(H335="","",0%)</f>
      </c>
      <c r="J335" s="187" t="str">
        <f>IF(H335="","",IF($H335&gt;1.2, 0, IF($H335&gt;=1.1, $B$8*(1/3), IF($H335&gt;=1, ($B$8 + (($B$9-$B$8)/4)*1)*(1/3), IF($H335&gt;=0.9, ($B$8 + (($B$9-$B$8)/4)*2)*(1/3), IF($H335&gt;=0.8, ($B$8 + (($B$9-$B$8)/4)*3)*(1/3), $B$9*(1/3)))))))</f>
      </c>
      <c r="K335" s="187" t="str">
        <f>IF(H335="","",IF($H335&gt;1.2, 0, IF($H335&gt;=1.1, $B$8*(2/3), IF($H335&gt;=1, ($B$8 + (($B$9-$B$8)/4)*1)*(2/3), IF($H335&gt;=0.9, ($B$8 + (($B$9-$B$8)/4)*2)*(2/3), IF($H335&gt;=0.8, ($B$8 + (($B$9-$B$8)/4)*3)*(2/3), $B$9*(2/3)))))))</f>
      </c>
      <c r="L335" s="187" t="str">
        <f>IF(H335="","",IF($H335&gt;1.2, 0, IF($H335&gt;=1.1, $B$8, IF($H335&gt;=1, $B$8 + (($B$9-$B$8)/4)*1, IF($H335&gt;=0.9, $B$8 + (($B$9-$B$8)/4)*2, IF($H335&gt;=0.8, $B$8 + (($B$9-$B$8)/4)*3, $B$9))))))</f>
      </c>
      <c r="M335" s="188"/>
      <c r="N335" s="189">
        <f>IF(M335=1, I335, IF(M335=2, J335, IF(M335=3, K335, IF(M335=4, L335, 0))))</f>
      </c>
      <c r="O335" s="184">
        <f>IF($B$7="Porcentajes", E335 * N335, IF($R$1=0, 0, ((E335 * N335) / $R$1) * $C$7))</f>
      </c>
      <c r="P335" s="202"/>
      <c r="Q335" s="203"/>
      <c r="R335" s="184">
        <f>IF($P335="Manual",$E335*(1+$Q335),$E335+$O335)</f>
      </c>
    </row>
    <row r="336" spans="1:18" s="190" customFormat="1" ht="19" customHeight="1">
      <c r="A336" s="191"/>
      <c r="B336" s="195"/>
      <c r="C336" s="193"/>
      <c r="D336" s="193"/>
      <c r="E336" s="197"/>
      <c r="F336" s="185"/>
      <c r="G336" s="185" t="str">
        <f>IFERROR(IF($F336="","",VLOOKUP($F336,'Data Mercado'!$A$7:$I$300,IF($B$6="P90",2,IF($B$6="P75",3,IF($B$6="P50",4,IF($B$6="P25",5,IF($B$6="P10",6))))),0)),"ND")</f>
      </c>
      <c r="H336" s="186" t="str">
        <f>IFERROR(IF(AND($E336&lt;&gt;"",$G336&lt;&gt;""),$E336/$G336,""),"")</f>
      </c>
      <c r="I336" s="187" t="str">
        <f t="shared" ref="I336:I399" si="41">IF(H336="","",0%)</f>
        <v/>
      </c>
      <c r="J336" s="187" t="str">
        <f t="shared" ref="J336:J399" si="42">IF(H336="","",IF($H336&gt;1.2, 0, IF($H336&gt;=1.1, $B$8*(1/3), IF($H336&gt;=1, ($B$8 + (($B$9-$B$8)/4)*1)*(1/3), IF($H336&gt;=0.9, ($B$8 + (($B$9-$B$8)/4)*2)*(1/3), IF($H336&gt;=0.8, ($B$8 + (($B$9-$B$8)/4)*3)*(1/3), $B$9*(1/3)))))))</f>
        <v/>
      </c>
      <c r="K336" s="187" t="str">
        <f t="shared" ref="K336:K399" si="43">IF(H336="","",IF($H336&gt;1.2, 0, IF($H336&gt;=1.1, $B$8*(2/3), IF($H336&gt;=1, ($B$8 + (($B$9-$B$8)/4)*1)*(2/3), IF($H336&gt;=0.9, ($B$8 + (($B$9-$B$8)/4)*2)*(2/3), IF($H336&gt;=0.8, ($B$8 + (($B$9-$B$8)/4)*3)*(2/3), $B$9*(2/3)))))))</f>
        <v/>
      </c>
      <c r="L336" s="187" t="str">
        <f t="shared" ref="L336:L399" si="44">IF(H336="","",IF($H336&gt;1.2, 0, IF($H336&gt;=1.1, $B$8, IF($H336&gt;=1, $B$8 + (($B$9-$B$8)/4)*1, IF($H336&gt;=0.9, $B$8 + (($B$9-$B$8)/4)*2, IF($H336&gt;=0.8, $B$8 + (($B$9-$B$8)/4)*3, $B$9))))))</f>
        <v/>
      </c>
      <c r="M336" s="188"/>
      <c r="N336" s="189">
        <f t="shared" ref="N336:N399" si="45">IF(M336=1, I336, IF(M336=2, J336, IF(M336=3, K336, IF(M336=4, L336, 0))))</f>
        <v>0</v>
      </c>
      <c r="O336" s="184">
        <f>IF($B$7="Porcentajes", E336 * N336, IF($R$1=0, 0, ((E336 * N336) / $R$1) * $C$7))</f>
      </c>
      <c r="P336" s="202"/>
      <c r="Q336" s="203"/>
      <c r="R336" s="184">
        <f>IF($P336="Manual",$E336*(1+$Q336),$E336+$O336)</f>
      </c>
    </row>
    <row r="337" spans="1:18" s="190" customFormat="1" ht="19" customHeight="1">
      <c r="A337" s="191"/>
      <c r="B337" s="195"/>
      <c r="C337" s="193"/>
      <c r="D337" s="193"/>
      <c r="E337" s="197"/>
      <c r="F337" s="185"/>
      <c r="G337" s="185" t="str">
        <f>IFERROR(IF($F337="","",VLOOKUP($F337,'Data Mercado'!$A$7:$I$300,IF($B$6="P90",2,IF($B$6="P75",3,IF($B$6="P50",4,IF($B$6="P25",5,IF($B$6="P10",6))))),0)),"ND")</f>
      </c>
      <c r="H337" s="186" t="str">
        <f>IFERROR(IF(AND($E337&lt;&gt;"",$G337&lt;&gt;""),$E337/$G337,""),"")</f>
      </c>
      <c r="I337" s="187" t="str">
        <f>IF(H337="","",0%)</f>
      </c>
      <c r="J337" s="187" t="str">
        <f>IF(H337="","",IF($H337&gt;1.2, 0, IF($H337&gt;=1.1, $B$8*(1/3), IF($H337&gt;=1, ($B$8 + (($B$9-$B$8)/4)*1)*(1/3), IF($H337&gt;=0.9, ($B$8 + (($B$9-$B$8)/4)*2)*(1/3), IF($H337&gt;=0.8, ($B$8 + (($B$9-$B$8)/4)*3)*(1/3), $B$9*(1/3)))))))</f>
      </c>
      <c r="K337" s="187" t="str">
        <f>IF(H337="","",IF($H337&gt;1.2, 0, IF($H337&gt;=1.1, $B$8*(2/3), IF($H337&gt;=1, ($B$8 + (($B$9-$B$8)/4)*1)*(2/3), IF($H337&gt;=0.9, ($B$8 + (($B$9-$B$8)/4)*2)*(2/3), IF($H337&gt;=0.8, ($B$8 + (($B$9-$B$8)/4)*3)*(2/3), $B$9*(2/3)))))))</f>
      </c>
      <c r="L337" s="187" t="str">
        <f>IF(H337="","",IF($H337&gt;1.2, 0, IF($H337&gt;=1.1, $B$8, IF($H337&gt;=1, $B$8 + (($B$9-$B$8)/4)*1, IF($H337&gt;=0.9, $B$8 + (($B$9-$B$8)/4)*2, IF($H337&gt;=0.8, $B$8 + (($B$9-$B$8)/4)*3, $B$9))))))</f>
      </c>
      <c r="M337" s="188"/>
      <c r="N337" s="189">
        <f>IF(M337=1, I337, IF(M337=2, J337, IF(M337=3, K337, IF(M337=4, L337, 0))))</f>
      </c>
      <c r="O337" s="184">
        <f>IF($B$7="Porcentajes", E337 * N337, IF($R$1=0, 0, ((E337 * N337) / $R$1) * $C$7))</f>
      </c>
      <c r="P337" s="202"/>
      <c r="Q337" s="203"/>
      <c r="R337" s="184">
        <f>IF($P337="Manual",$E337*(1+$Q337),$E337+$O337)</f>
      </c>
    </row>
    <row r="338" spans="1:18" s="190" customFormat="1" ht="19" customHeight="1">
      <c r="A338" s="191"/>
      <c r="B338" s="195"/>
      <c r="C338" s="193"/>
      <c r="D338" s="193"/>
      <c r="E338" s="197"/>
      <c r="F338" s="185"/>
      <c r="G338" s="185" t="str">
        <f>IFERROR(IF($F338="","",VLOOKUP($F338,'Data Mercado'!$A$7:$I$300,IF($B$6="P90",2,IF($B$6="P75",3,IF($B$6="P50",4,IF($B$6="P25",5,IF($B$6="P10",6))))),0)),"ND")</f>
      </c>
      <c r="H338" s="186" t="str">
        <f>IFERROR(IF(AND($E338&lt;&gt;"",$G338&lt;&gt;""),$E338/$G338,""),"")</f>
      </c>
      <c r="I338" s="187" t="str">
        <f>IF(H338="","",0%)</f>
      </c>
      <c r="J338" s="187" t="str">
        <f>IF(H338="","",IF($H338&gt;1.2, 0, IF($H338&gt;=1.1, $B$8*(1/3), IF($H338&gt;=1, ($B$8 + (($B$9-$B$8)/4)*1)*(1/3), IF($H338&gt;=0.9, ($B$8 + (($B$9-$B$8)/4)*2)*(1/3), IF($H338&gt;=0.8, ($B$8 + (($B$9-$B$8)/4)*3)*(1/3), $B$9*(1/3)))))))</f>
      </c>
      <c r="K338" s="187" t="str">
        <f>IF(H338="","",IF($H338&gt;1.2, 0, IF($H338&gt;=1.1, $B$8*(2/3), IF($H338&gt;=1, ($B$8 + (($B$9-$B$8)/4)*1)*(2/3), IF($H338&gt;=0.9, ($B$8 + (($B$9-$B$8)/4)*2)*(2/3), IF($H338&gt;=0.8, ($B$8 + (($B$9-$B$8)/4)*3)*(2/3), $B$9*(2/3)))))))</f>
      </c>
      <c r="L338" s="187" t="str">
        <f>IF(H338="","",IF($H338&gt;1.2, 0, IF($H338&gt;=1.1, $B$8, IF($H338&gt;=1, $B$8 + (($B$9-$B$8)/4)*1, IF($H338&gt;=0.9, $B$8 + (($B$9-$B$8)/4)*2, IF($H338&gt;=0.8, $B$8 + (($B$9-$B$8)/4)*3, $B$9))))))</f>
      </c>
      <c r="M338" s="188"/>
      <c r="N338" s="189">
        <f>IF(M338=1, I338, IF(M338=2, J338, IF(M338=3, K338, IF(M338=4, L338, 0))))</f>
      </c>
      <c r="O338" s="184">
        <f>IF($B$7="Porcentajes", E338 * N338, IF($R$1=0, 0, ((E338 * N338) / $R$1) * $C$7))</f>
      </c>
      <c r="P338" s="202"/>
      <c r="Q338" s="203"/>
      <c r="R338" s="184">
        <f>IF($P338="Manual",$E338*(1+$Q338),$E338+$O338)</f>
      </c>
    </row>
    <row r="339" spans="1:18" s="190" customFormat="1" ht="19" customHeight="1">
      <c r="A339" s="191"/>
      <c r="B339" s="195"/>
      <c r="C339" s="193"/>
      <c r="D339" s="193"/>
      <c r="E339" s="197"/>
      <c r="F339" s="185"/>
      <c r="G339" s="185" t="str">
        <f>IFERROR(IF($F339="","",VLOOKUP($F339,'Data Mercado'!$A$7:$I$300,IF($B$6="P90",2,IF($B$6="P75",3,IF($B$6="P50",4,IF($B$6="P25",5,IF($B$6="P10",6))))),0)),"ND")</f>
      </c>
      <c r="H339" s="186" t="str">
        <f>IFERROR(IF(AND($E339&lt;&gt;"",$G339&lt;&gt;""),$E339/$G339,""),"")</f>
      </c>
      <c r="I339" s="187" t="str">
        <f>IF(H339="","",0%)</f>
      </c>
      <c r="J339" s="187" t="str">
        <f>IF(H339="","",IF($H339&gt;1.2, 0, IF($H339&gt;=1.1, $B$8*(1/3), IF($H339&gt;=1, ($B$8 + (($B$9-$B$8)/4)*1)*(1/3), IF($H339&gt;=0.9, ($B$8 + (($B$9-$B$8)/4)*2)*(1/3), IF($H339&gt;=0.8, ($B$8 + (($B$9-$B$8)/4)*3)*(1/3), $B$9*(1/3)))))))</f>
      </c>
      <c r="K339" s="187" t="str">
        <f>IF(H339="","",IF($H339&gt;1.2, 0, IF($H339&gt;=1.1, $B$8*(2/3), IF($H339&gt;=1, ($B$8 + (($B$9-$B$8)/4)*1)*(2/3), IF($H339&gt;=0.9, ($B$8 + (($B$9-$B$8)/4)*2)*(2/3), IF($H339&gt;=0.8, ($B$8 + (($B$9-$B$8)/4)*3)*(2/3), $B$9*(2/3)))))))</f>
      </c>
      <c r="L339" s="187" t="str">
        <f>IF(H339="","",IF($H339&gt;1.2, 0, IF($H339&gt;=1.1, $B$8, IF($H339&gt;=1, $B$8 + (($B$9-$B$8)/4)*1, IF($H339&gt;=0.9, $B$8 + (($B$9-$B$8)/4)*2, IF($H339&gt;=0.8, $B$8 + (($B$9-$B$8)/4)*3, $B$9))))))</f>
      </c>
      <c r="M339" s="188"/>
      <c r="N339" s="189">
        <f>IF(M339=1, I339, IF(M339=2, J339, IF(M339=3, K339, IF(M339=4, L339, 0))))</f>
      </c>
      <c r="O339" s="184">
        <f>IF($B$7="Porcentajes", E339 * N339, IF($R$1=0, 0, ((E339 * N339) / $R$1) * $C$7))</f>
      </c>
      <c r="P339" s="202"/>
      <c r="Q339" s="203"/>
      <c r="R339" s="184">
        <f>IF($P339="Manual",$E339*(1+$Q339),$E339+$O339)</f>
      </c>
    </row>
    <row r="340" spans="1:18" s="190" customFormat="1" ht="19" customHeight="1">
      <c r="A340" s="191"/>
      <c r="B340" s="195"/>
      <c r="C340" s="193"/>
      <c r="D340" s="193"/>
      <c r="E340" s="197"/>
      <c r="F340" s="185"/>
      <c r="G340" s="185" t="str">
        <f>IFERROR(IF($F340="","",VLOOKUP($F340,'Data Mercado'!$A$7:$I$300,IF($B$6="P90",2,IF($B$6="P75",3,IF($B$6="P50",4,IF($B$6="P25",5,IF($B$6="P10",6))))),0)),"ND")</f>
      </c>
      <c r="H340" s="186" t="str">
        <f>IFERROR(IF(AND($E340&lt;&gt;"",$G340&lt;&gt;""),$E340/$G340,""),"")</f>
      </c>
      <c r="I340" s="187" t="str">
        <f>IF(H340="","",0%)</f>
      </c>
      <c r="J340" s="187" t="str">
        <f>IF(H340="","",IF($H340&gt;1.2, 0, IF($H340&gt;=1.1, $B$8*(1/3), IF($H340&gt;=1, ($B$8 + (($B$9-$B$8)/4)*1)*(1/3), IF($H340&gt;=0.9, ($B$8 + (($B$9-$B$8)/4)*2)*(1/3), IF($H340&gt;=0.8, ($B$8 + (($B$9-$B$8)/4)*3)*(1/3), $B$9*(1/3)))))))</f>
      </c>
      <c r="K340" s="187" t="str">
        <f>IF(H340="","",IF($H340&gt;1.2, 0, IF($H340&gt;=1.1, $B$8*(2/3), IF($H340&gt;=1, ($B$8 + (($B$9-$B$8)/4)*1)*(2/3), IF($H340&gt;=0.9, ($B$8 + (($B$9-$B$8)/4)*2)*(2/3), IF($H340&gt;=0.8, ($B$8 + (($B$9-$B$8)/4)*3)*(2/3), $B$9*(2/3)))))))</f>
      </c>
      <c r="L340" s="187" t="str">
        <f>IF(H340="","",IF($H340&gt;1.2, 0, IF($H340&gt;=1.1, $B$8, IF($H340&gt;=1, $B$8 + (($B$9-$B$8)/4)*1, IF($H340&gt;=0.9, $B$8 + (($B$9-$B$8)/4)*2, IF($H340&gt;=0.8, $B$8 + (($B$9-$B$8)/4)*3, $B$9))))))</f>
      </c>
      <c r="M340" s="188"/>
      <c r="N340" s="189">
        <f>IF(M340=1, I340, IF(M340=2, J340, IF(M340=3, K340, IF(M340=4, L340, 0))))</f>
      </c>
      <c r="O340" s="184">
        <f>IF($B$7="Porcentajes", E340 * N340, IF($R$1=0, 0, ((E340 * N340) / $R$1) * $C$7))</f>
      </c>
      <c r="P340" s="202"/>
      <c r="Q340" s="203"/>
      <c r="R340" s="184">
        <f>IF($P340="Manual",$E340*(1+$Q340),$E340+$O340)</f>
      </c>
    </row>
    <row r="341" spans="1:18" s="190" customFormat="1" ht="19" customHeight="1">
      <c r="A341" s="191"/>
      <c r="B341" s="195"/>
      <c r="C341" s="193"/>
      <c r="D341" s="193"/>
      <c r="E341" s="197"/>
      <c r="F341" s="185"/>
      <c r="G341" s="185" t="str">
        <f>IFERROR(IF($F341="","",VLOOKUP($F341,'Data Mercado'!$A$7:$I$300,IF($B$6="P90",2,IF($B$6="P75",3,IF($B$6="P50",4,IF($B$6="P25",5,IF($B$6="P10",6))))),0)),"ND")</f>
      </c>
      <c r="H341" s="186" t="str">
        <f>IFERROR(IF(AND($E341&lt;&gt;"",$G341&lt;&gt;""),$E341/$G341,""),"")</f>
      </c>
      <c r="I341" s="187" t="str">
        <f>IF(H341="","",0%)</f>
      </c>
      <c r="J341" s="187" t="str">
        <f>IF(H341="","",IF($H341&gt;1.2, 0, IF($H341&gt;=1.1, $B$8*(1/3), IF($H341&gt;=1, ($B$8 + (($B$9-$B$8)/4)*1)*(1/3), IF($H341&gt;=0.9, ($B$8 + (($B$9-$B$8)/4)*2)*(1/3), IF($H341&gt;=0.8, ($B$8 + (($B$9-$B$8)/4)*3)*(1/3), $B$9*(1/3)))))))</f>
      </c>
      <c r="K341" s="187" t="str">
        <f>IF(H341="","",IF($H341&gt;1.2, 0, IF($H341&gt;=1.1, $B$8*(2/3), IF($H341&gt;=1, ($B$8 + (($B$9-$B$8)/4)*1)*(2/3), IF($H341&gt;=0.9, ($B$8 + (($B$9-$B$8)/4)*2)*(2/3), IF($H341&gt;=0.8, ($B$8 + (($B$9-$B$8)/4)*3)*(2/3), $B$9*(2/3)))))))</f>
      </c>
      <c r="L341" s="187" t="str">
        <f>IF(H341="","",IF($H341&gt;1.2, 0, IF($H341&gt;=1.1, $B$8, IF($H341&gt;=1, $B$8 + (($B$9-$B$8)/4)*1, IF($H341&gt;=0.9, $B$8 + (($B$9-$B$8)/4)*2, IF($H341&gt;=0.8, $B$8 + (($B$9-$B$8)/4)*3, $B$9))))))</f>
      </c>
      <c r="M341" s="188"/>
      <c r="N341" s="189">
        <f>IF(M341=1, I341, IF(M341=2, J341, IF(M341=3, K341, IF(M341=4, L341, 0))))</f>
      </c>
      <c r="O341" s="184">
        <f>IF($B$7="Porcentajes", E341 * N341, IF($R$1=0, 0, ((E341 * N341) / $R$1) * $C$7))</f>
      </c>
      <c r="P341" s="202"/>
      <c r="Q341" s="203"/>
      <c r="R341" s="184">
        <f>IF($P341="Manual",$E341*(1+$Q341),$E341+$O341)</f>
      </c>
    </row>
    <row r="342" spans="1:18" s="190" customFormat="1" ht="19" customHeight="1">
      <c r="A342" s="191"/>
      <c r="B342" s="195"/>
      <c r="C342" s="193"/>
      <c r="D342" s="193"/>
      <c r="E342" s="197"/>
      <c r="F342" s="185"/>
      <c r="G342" s="185" t="str">
        <f>IFERROR(IF($F342="","",VLOOKUP($F342,'Data Mercado'!$A$7:$I$300,IF($B$6="P90",2,IF($B$6="P75",3,IF($B$6="P50",4,IF($B$6="P25",5,IF($B$6="P10",6))))),0)),"ND")</f>
      </c>
      <c r="H342" s="186" t="str">
        <f>IFERROR(IF(AND($E342&lt;&gt;"",$G342&lt;&gt;""),$E342/$G342,""),"")</f>
      </c>
      <c r="I342" s="187" t="str">
        <f>IF(H342="","",0%)</f>
      </c>
      <c r="J342" s="187" t="str">
        <f>IF(H342="","",IF($H342&gt;1.2, 0, IF($H342&gt;=1.1, $B$8*(1/3), IF($H342&gt;=1, ($B$8 + (($B$9-$B$8)/4)*1)*(1/3), IF($H342&gt;=0.9, ($B$8 + (($B$9-$B$8)/4)*2)*(1/3), IF($H342&gt;=0.8, ($B$8 + (($B$9-$B$8)/4)*3)*(1/3), $B$9*(1/3)))))))</f>
      </c>
      <c r="K342" s="187" t="str">
        <f>IF(H342="","",IF($H342&gt;1.2, 0, IF($H342&gt;=1.1, $B$8*(2/3), IF($H342&gt;=1, ($B$8 + (($B$9-$B$8)/4)*1)*(2/3), IF($H342&gt;=0.9, ($B$8 + (($B$9-$B$8)/4)*2)*(2/3), IF($H342&gt;=0.8, ($B$8 + (($B$9-$B$8)/4)*3)*(2/3), $B$9*(2/3)))))))</f>
      </c>
      <c r="L342" s="187" t="str">
        <f>IF(H342="","",IF($H342&gt;1.2, 0, IF($H342&gt;=1.1, $B$8, IF($H342&gt;=1, $B$8 + (($B$9-$B$8)/4)*1, IF($H342&gt;=0.9, $B$8 + (($B$9-$B$8)/4)*2, IF($H342&gt;=0.8, $B$8 + (($B$9-$B$8)/4)*3, $B$9))))))</f>
      </c>
      <c r="M342" s="188"/>
      <c r="N342" s="189">
        <f>IF(M342=1, I342, IF(M342=2, J342, IF(M342=3, K342, IF(M342=4, L342, 0))))</f>
      </c>
      <c r="O342" s="184">
        <f>IF($B$7="Porcentajes", E342 * N342, IF($R$1=0, 0, ((E342 * N342) / $R$1) * $C$7))</f>
      </c>
      <c r="P342" s="202"/>
      <c r="Q342" s="203"/>
      <c r="R342" s="184">
        <f>IF($P342="Manual",$E342*(1+$Q342),$E342+$O342)</f>
      </c>
    </row>
    <row r="343" spans="1:18" s="190" customFormat="1" ht="19" customHeight="1">
      <c r="A343" s="191"/>
      <c r="B343" s="195"/>
      <c r="C343" s="193"/>
      <c r="D343" s="193"/>
      <c r="E343" s="197"/>
      <c r="F343" s="185"/>
      <c r="G343" s="185" t="str">
        <f>IFERROR(IF($F343="","",VLOOKUP($F343,'Data Mercado'!$A$7:$I$300,IF($B$6="P90",2,IF($B$6="P75",3,IF($B$6="P50",4,IF($B$6="P25",5,IF($B$6="P10",6))))),0)),"ND")</f>
      </c>
      <c r="H343" s="186" t="str">
        <f>IFERROR(IF(AND($E343&lt;&gt;"",$G343&lt;&gt;""),$E343/$G343,""),"")</f>
      </c>
      <c r="I343" s="187" t="str">
        <f>IF(H343="","",0%)</f>
      </c>
      <c r="J343" s="187" t="str">
        <f>IF(H343="","",IF($H343&gt;1.2, 0, IF($H343&gt;=1.1, $B$8*(1/3), IF($H343&gt;=1, ($B$8 + (($B$9-$B$8)/4)*1)*(1/3), IF($H343&gt;=0.9, ($B$8 + (($B$9-$B$8)/4)*2)*(1/3), IF($H343&gt;=0.8, ($B$8 + (($B$9-$B$8)/4)*3)*(1/3), $B$9*(1/3)))))))</f>
      </c>
      <c r="K343" s="187" t="str">
        <f>IF(H343="","",IF($H343&gt;1.2, 0, IF($H343&gt;=1.1, $B$8*(2/3), IF($H343&gt;=1, ($B$8 + (($B$9-$B$8)/4)*1)*(2/3), IF($H343&gt;=0.9, ($B$8 + (($B$9-$B$8)/4)*2)*(2/3), IF($H343&gt;=0.8, ($B$8 + (($B$9-$B$8)/4)*3)*(2/3), $B$9*(2/3)))))))</f>
      </c>
      <c r="L343" s="187" t="str">
        <f>IF(H343="","",IF($H343&gt;1.2, 0, IF($H343&gt;=1.1, $B$8, IF($H343&gt;=1, $B$8 + (($B$9-$B$8)/4)*1, IF($H343&gt;=0.9, $B$8 + (($B$9-$B$8)/4)*2, IF($H343&gt;=0.8, $B$8 + (($B$9-$B$8)/4)*3, $B$9))))))</f>
      </c>
      <c r="M343" s="188"/>
      <c r="N343" s="189">
        <f>IF(M343=1, I343, IF(M343=2, J343, IF(M343=3, K343, IF(M343=4, L343, 0))))</f>
      </c>
      <c r="O343" s="184">
        <f>IF($B$7="Porcentajes", E343 * N343, IF($R$1=0, 0, ((E343 * N343) / $R$1) * $C$7))</f>
      </c>
      <c r="P343" s="202"/>
      <c r="Q343" s="203"/>
      <c r="R343" s="184">
        <f>IF($P343="Manual",$E343*(1+$Q343),$E343+$O343)</f>
      </c>
    </row>
    <row r="344" spans="1:18" s="190" customFormat="1" ht="19" customHeight="1">
      <c r="A344" s="191"/>
      <c r="B344" s="195"/>
      <c r="C344" s="193"/>
      <c r="D344" s="193"/>
      <c r="E344" s="197"/>
      <c r="F344" s="185"/>
      <c r="G344" s="185" t="str">
        <f>IFERROR(IF($F344="","",VLOOKUP($F344,'Data Mercado'!$A$7:$I$300,IF($B$6="P90",2,IF($B$6="P75",3,IF($B$6="P50",4,IF($B$6="P25",5,IF($B$6="P10",6))))),0)),"ND")</f>
      </c>
      <c r="H344" s="186" t="str">
        <f>IFERROR(IF(AND($E344&lt;&gt;"",$G344&lt;&gt;""),$E344/$G344,""),"")</f>
      </c>
      <c r="I344" s="187" t="str">
        <f>IF(H344="","",0%)</f>
      </c>
      <c r="J344" s="187" t="str">
        <f>IF(H344="","",IF($H344&gt;1.2, 0, IF($H344&gt;=1.1, $B$8*(1/3), IF($H344&gt;=1, ($B$8 + (($B$9-$B$8)/4)*1)*(1/3), IF($H344&gt;=0.9, ($B$8 + (($B$9-$B$8)/4)*2)*(1/3), IF($H344&gt;=0.8, ($B$8 + (($B$9-$B$8)/4)*3)*(1/3), $B$9*(1/3)))))))</f>
      </c>
      <c r="K344" s="187" t="str">
        <f>IF(H344="","",IF($H344&gt;1.2, 0, IF($H344&gt;=1.1, $B$8*(2/3), IF($H344&gt;=1, ($B$8 + (($B$9-$B$8)/4)*1)*(2/3), IF($H344&gt;=0.9, ($B$8 + (($B$9-$B$8)/4)*2)*(2/3), IF($H344&gt;=0.8, ($B$8 + (($B$9-$B$8)/4)*3)*(2/3), $B$9*(2/3)))))))</f>
      </c>
      <c r="L344" s="187" t="str">
        <f>IF(H344="","",IF($H344&gt;1.2, 0, IF($H344&gt;=1.1, $B$8, IF($H344&gt;=1, $B$8 + (($B$9-$B$8)/4)*1, IF($H344&gt;=0.9, $B$8 + (($B$9-$B$8)/4)*2, IF($H344&gt;=0.8, $B$8 + (($B$9-$B$8)/4)*3, $B$9))))))</f>
      </c>
      <c r="M344" s="188"/>
      <c r="N344" s="189">
        <f>IF(M344=1, I344, IF(M344=2, J344, IF(M344=3, K344, IF(M344=4, L344, 0))))</f>
      </c>
      <c r="O344" s="184">
        <f>IF($B$7="Porcentajes", E344 * N344, IF($R$1=0, 0, ((E344 * N344) / $R$1) * $C$7))</f>
      </c>
      <c r="P344" s="202"/>
      <c r="Q344" s="203"/>
      <c r="R344" s="184">
        <f>IF($P344="Manual",$E344*(1+$Q344),$E344+$O344)</f>
      </c>
    </row>
    <row r="345" spans="1:18" s="190" customFormat="1" ht="19" customHeight="1">
      <c r="A345" s="191"/>
      <c r="B345" s="195"/>
      <c r="C345" s="193"/>
      <c r="D345" s="193"/>
      <c r="E345" s="197"/>
      <c r="F345" s="185"/>
      <c r="G345" s="185" t="str">
        <f>IFERROR(IF($F345="","",VLOOKUP($F345,'Data Mercado'!$A$7:$I$300,IF($B$6="P90",2,IF($B$6="P75",3,IF($B$6="P50",4,IF($B$6="P25",5,IF($B$6="P10",6))))),0)),"ND")</f>
      </c>
      <c r="H345" s="186" t="str">
        <f>IFERROR(IF(AND($E345&lt;&gt;"",$G345&lt;&gt;""),$E345/$G345,""),"")</f>
      </c>
      <c r="I345" s="187" t="str">
        <f>IF(H345="","",0%)</f>
      </c>
      <c r="J345" s="187" t="str">
        <f>IF(H345="","",IF($H345&gt;1.2, 0, IF($H345&gt;=1.1, $B$8*(1/3), IF($H345&gt;=1, ($B$8 + (($B$9-$B$8)/4)*1)*(1/3), IF($H345&gt;=0.9, ($B$8 + (($B$9-$B$8)/4)*2)*(1/3), IF($H345&gt;=0.8, ($B$8 + (($B$9-$B$8)/4)*3)*(1/3), $B$9*(1/3)))))))</f>
      </c>
      <c r="K345" s="187" t="str">
        <f>IF(H345="","",IF($H345&gt;1.2, 0, IF($H345&gt;=1.1, $B$8*(2/3), IF($H345&gt;=1, ($B$8 + (($B$9-$B$8)/4)*1)*(2/3), IF($H345&gt;=0.9, ($B$8 + (($B$9-$B$8)/4)*2)*(2/3), IF($H345&gt;=0.8, ($B$8 + (($B$9-$B$8)/4)*3)*(2/3), $B$9*(2/3)))))))</f>
      </c>
      <c r="L345" s="187" t="str">
        <f>IF(H345="","",IF($H345&gt;1.2, 0, IF($H345&gt;=1.1, $B$8, IF($H345&gt;=1, $B$8 + (($B$9-$B$8)/4)*1, IF($H345&gt;=0.9, $B$8 + (($B$9-$B$8)/4)*2, IF($H345&gt;=0.8, $B$8 + (($B$9-$B$8)/4)*3, $B$9))))))</f>
      </c>
      <c r="M345" s="188"/>
      <c r="N345" s="189">
        <f>IF(M345=1, I345, IF(M345=2, J345, IF(M345=3, K345, IF(M345=4, L345, 0))))</f>
      </c>
      <c r="O345" s="184">
        <f>IF($B$7="Porcentajes", E345 * N345, IF($R$1=0, 0, ((E345 * N345) / $R$1) * $C$7))</f>
      </c>
      <c r="P345" s="202"/>
      <c r="Q345" s="203"/>
      <c r="R345" s="184">
        <f>IF($P345="Manual",$E345*(1+$Q345),$E345+$O345)</f>
      </c>
    </row>
    <row r="346" spans="1:18" s="190" customFormat="1" ht="19" customHeight="1">
      <c r="A346" s="191"/>
      <c r="B346" s="195"/>
      <c r="C346" s="193"/>
      <c r="D346" s="193"/>
      <c r="E346" s="197"/>
      <c r="F346" s="185"/>
      <c r="G346" s="185" t="str">
        <f>IFERROR(IF($F346="","",VLOOKUP($F346,'Data Mercado'!$A$7:$I$300,IF($B$6="P90",2,IF($B$6="P75",3,IF($B$6="P50",4,IF($B$6="P25",5,IF($B$6="P10",6))))),0)),"ND")</f>
      </c>
      <c r="H346" s="186" t="str">
        <f>IFERROR(IF(AND($E346&lt;&gt;"",$G346&lt;&gt;""),$E346/$G346,""),"")</f>
      </c>
      <c r="I346" s="187" t="str">
        <f>IF(H346="","",0%)</f>
      </c>
      <c r="J346" s="187" t="str">
        <f>IF(H346="","",IF($H346&gt;1.2, 0, IF($H346&gt;=1.1, $B$8*(1/3), IF($H346&gt;=1, ($B$8 + (($B$9-$B$8)/4)*1)*(1/3), IF($H346&gt;=0.9, ($B$8 + (($B$9-$B$8)/4)*2)*(1/3), IF($H346&gt;=0.8, ($B$8 + (($B$9-$B$8)/4)*3)*(1/3), $B$9*(1/3)))))))</f>
      </c>
      <c r="K346" s="187" t="str">
        <f>IF(H346="","",IF($H346&gt;1.2, 0, IF($H346&gt;=1.1, $B$8*(2/3), IF($H346&gt;=1, ($B$8 + (($B$9-$B$8)/4)*1)*(2/3), IF($H346&gt;=0.9, ($B$8 + (($B$9-$B$8)/4)*2)*(2/3), IF($H346&gt;=0.8, ($B$8 + (($B$9-$B$8)/4)*3)*(2/3), $B$9*(2/3)))))))</f>
      </c>
      <c r="L346" s="187" t="str">
        <f>IF(H346="","",IF($H346&gt;1.2, 0, IF($H346&gt;=1.1, $B$8, IF($H346&gt;=1, $B$8 + (($B$9-$B$8)/4)*1, IF($H346&gt;=0.9, $B$8 + (($B$9-$B$8)/4)*2, IF($H346&gt;=0.8, $B$8 + (($B$9-$B$8)/4)*3, $B$9))))))</f>
      </c>
      <c r="M346" s="188"/>
      <c r="N346" s="189">
        <f>IF(M346=1, I346, IF(M346=2, J346, IF(M346=3, K346, IF(M346=4, L346, 0))))</f>
      </c>
      <c r="O346" s="184">
        <f>IF($B$7="Porcentajes", E346 * N346, IF($R$1=0, 0, ((E346 * N346) / $R$1) * $C$7))</f>
      </c>
      <c r="P346" s="202"/>
      <c r="Q346" s="203"/>
      <c r="R346" s="184">
        <f>IF($P346="Manual",$E346*(1+$Q346),$E346+$O346)</f>
      </c>
    </row>
    <row r="347" spans="1:18" s="190" customFormat="1" ht="19" customHeight="1">
      <c r="A347" s="191"/>
      <c r="B347" s="195"/>
      <c r="C347" s="193"/>
      <c r="D347" s="193"/>
      <c r="E347" s="197"/>
      <c r="F347" s="185"/>
      <c r="G347" s="185" t="str">
        <f>IFERROR(IF($F347="","",VLOOKUP($F347,'Data Mercado'!$A$7:$I$300,IF($B$6="P90",2,IF($B$6="P75",3,IF($B$6="P50",4,IF($B$6="P25",5,IF($B$6="P10",6))))),0)),"ND")</f>
      </c>
      <c r="H347" s="186" t="str">
        <f>IFERROR(IF(AND($E347&lt;&gt;"",$G347&lt;&gt;""),$E347/$G347,""),"")</f>
      </c>
      <c r="I347" s="187" t="str">
        <f>IF(H347="","",0%)</f>
      </c>
      <c r="J347" s="187" t="str">
        <f>IF(H347="","",IF($H347&gt;1.2, 0, IF($H347&gt;=1.1, $B$8*(1/3), IF($H347&gt;=1, ($B$8 + (($B$9-$B$8)/4)*1)*(1/3), IF($H347&gt;=0.9, ($B$8 + (($B$9-$B$8)/4)*2)*(1/3), IF($H347&gt;=0.8, ($B$8 + (($B$9-$B$8)/4)*3)*(1/3), $B$9*(1/3)))))))</f>
      </c>
      <c r="K347" s="187" t="str">
        <f>IF(H347="","",IF($H347&gt;1.2, 0, IF($H347&gt;=1.1, $B$8*(2/3), IF($H347&gt;=1, ($B$8 + (($B$9-$B$8)/4)*1)*(2/3), IF($H347&gt;=0.9, ($B$8 + (($B$9-$B$8)/4)*2)*(2/3), IF($H347&gt;=0.8, ($B$8 + (($B$9-$B$8)/4)*3)*(2/3), $B$9*(2/3)))))))</f>
      </c>
      <c r="L347" s="187" t="str">
        <f>IF(H347="","",IF($H347&gt;1.2, 0, IF($H347&gt;=1.1, $B$8, IF($H347&gt;=1, $B$8 + (($B$9-$B$8)/4)*1, IF($H347&gt;=0.9, $B$8 + (($B$9-$B$8)/4)*2, IF($H347&gt;=0.8, $B$8 + (($B$9-$B$8)/4)*3, $B$9))))))</f>
      </c>
      <c r="M347" s="188"/>
      <c r="N347" s="189">
        <f>IF(M347=1, I347, IF(M347=2, J347, IF(M347=3, K347, IF(M347=4, L347, 0))))</f>
      </c>
      <c r="O347" s="184">
        <f>IF($B$7="Porcentajes", E347 * N347, IF($R$1=0, 0, ((E347 * N347) / $R$1) * $C$7))</f>
      </c>
      <c r="P347" s="202"/>
      <c r="Q347" s="203"/>
      <c r="R347" s="184">
        <f>IF($P347="Manual",$E347*(1+$Q347),$E347+$O347)</f>
      </c>
    </row>
    <row r="348" spans="1:18" s="190" customFormat="1" ht="19" customHeight="1">
      <c r="A348" s="191"/>
      <c r="B348" s="195"/>
      <c r="C348" s="193"/>
      <c r="D348" s="193"/>
      <c r="E348" s="197"/>
      <c r="F348" s="185"/>
      <c r="G348" s="185" t="str">
        <f>IFERROR(IF($F348="","",VLOOKUP($F348,'Data Mercado'!$A$7:$I$300,IF($B$6="P90",2,IF($B$6="P75",3,IF($B$6="P50",4,IF($B$6="P25",5,IF($B$6="P10",6))))),0)),"ND")</f>
      </c>
      <c r="H348" s="186" t="str">
        <f>IFERROR(IF(AND($E348&lt;&gt;"",$G348&lt;&gt;""),$E348/$G348,""),"")</f>
      </c>
      <c r="I348" s="187" t="str">
        <f>IF(H348="","",0%)</f>
      </c>
      <c r="J348" s="187" t="str">
        <f>IF(H348="","",IF($H348&gt;1.2, 0, IF($H348&gt;=1.1, $B$8*(1/3), IF($H348&gt;=1, ($B$8 + (($B$9-$B$8)/4)*1)*(1/3), IF($H348&gt;=0.9, ($B$8 + (($B$9-$B$8)/4)*2)*(1/3), IF($H348&gt;=0.8, ($B$8 + (($B$9-$B$8)/4)*3)*(1/3), $B$9*(1/3)))))))</f>
      </c>
      <c r="K348" s="187" t="str">
        <f>IF(H348="","",IF($H348&gt;1.2, 0, IF($H348&gt;=1.1, $B$8*(2/3), IF($H348&gt;=1, ($B$8 + (($B$9-$B$8)/4)*1)*(2/3), IF($H348&gt;=0.9, ($B$8 + (($B$9-$B$8)/4)*2)*(2/3), IF($H348&gt;=0.8, ($B$8 + (($B$9-$B$8)/4)*3)*(2/3), $B$9*(2/3)))))))</f>
      </c>
      <c r="L348" s="187" t="str">
        <f>IF(H348="","",IF($H348&gt;1.2, 0, IF($H348&gt;=1.1, $B$8, IF($H348&gt;=1, $B$8 + (($B$9-$B$8)/4)*1, IF($H348&gt;=0.9, $B$8 + (($B$9-$B$8)/4)*2, IF($H348&gt;=0.8, $B$8 + (($B$9-$B$8)/4)*3, $B$9))))))</f>
      </c>
      <c r="M348" s="188"/>
      <c r="N348" s="189">
        <f>IF(M348=1, I348, IF(M348=2, J348, IF(M348=3, K348, IF(M348=4, L348, 0))))</f>
      </c>
      <c r="O348" s="184">
        <f>IF($B$7="Porcentajes", E348 * N348, IF($R$1=0, 0, ((E348 * N348) / $R$1) * $C$7))</f>
      </c>
      <c r="P348" s="202"/>
      <c r="Q348" s="203"/>
      <c r="R348" s="184">
        <f>IF($P348="Manual",$E348*(1+$Q348),$E348+$O348)</f>
      </c>
    </row>
    <row r="349" spans="1:18" s="190" customFormat="1" ht="19" customHeight="1">
      <c r="A349" s="191"/>
      <c r="B349" s="195"/>
      <c r="C349" s="193"/>
      <c r="D349" s="193"/>
      <c r="E349" s="197"/>
      <c r="F349" s="185"/>
      <c r="G349" s="185" t="str">
        <f>IFERROR(IF($F349="","",VLOOKUP($F349,'Data Mercado'!$A$7:$I$300,IF($B$6="P90",2,IF($B$6="P75",3,IF($B$6="P50",4,IF($B$6="P25",5,IF($B$6="P10",6))))),0)),"ND")</f>
      </c>
      <c r="H349" s="186" t="str">
        <f>IFERROR(IF(AND($E349&lt;&gt;"",$G349&lt;&gt;""),$E349/$G349,""),"")</f>
      </c>
      <c r="I349" s="187" t="str">
        <f>IF(H349="","",0%)</f>
      </c>
      <c r="J349" s="187" t="str">
        <f>IF(H349="","",IF($H349&gt;1.2, 0, IF($H349&gt;=1.1, $B$8*(1/3), IF($H349&gt;=1, ($B$8 + (($B$9-$B$8)/4)*1)*(1/3), IF($H349&gt;=0.9, ($B$8 + (($B$9-$B$8)/4)*2)*(1/3), IF($H349&gt;=0.8, ($B$8 + (($B$9-$B$8)/4)*3)*(1/3), $B$9*(1/3)))))))</f>
      </c>
      <c r="K349" s="187" t="str">
        <f>IF(H349="","",IF($H349&gt;1.2, 0, IF($H349&gt;=1.1, $B$8*(2/3), IF($H349&gt;=1, ($B$8 + (($B$9-$B$8)/4)*1)*(2/3), IF($H349&gt;=0.9, ($B$8 + (($B$9-$B$8)/4)*2)*(2/3), IF($H349&gt;=0.8, ($B$8 + (($B$9-$B$8)/4)*3)*(2/3), $B$9*(2/3)))))))</f>
      </c>
      <c r="L349" s="187" t="str">
        <f>IF(H349="","",IF($H349&gt;1.2, 0, IF($H349&gt;=1.1, $B$8, IF($H349&gt;=1, $B$8 + (($B$9-$B$8)/4)*1, IF($H349&gt;=0.9, $B$8 + (($B$9-$B$8)/4)*2, IF($H349&gt;=0.8, $B$8 + (($B$9-$B$8)/4)*3, $B$9))))))</f>
      </c>
      <c r="M349" s="188"/>
      <c r="N349" s="189">
        <f>IF(M349=1, I349, IF(M349=2, J349, IF(M349=3, K349, IF(M349=4, L349, 0))))</f>
      </c>
      <c r="O349" s="184">
        <f>IF($B$7="Porcentajes", E349 * N349, IF($R$1=0, 0, ((E349 * N349) / $R$1) * $C$7))</f>
      </c>
      <c r="P349" s="202"/>
      <c r="Q349" s="203"/>
      <c r="R349" s="184">
        <f>IF($P349="Manual",$E349*(1+$Q349),$E349+$O349)</f>
      </c>
    </row>
    <row r="350" spans="1:18" s="190" customFormat="1" ht="19" customHeight="1">
      <c r="A350" s="191"/>
      <c r="B350" s="195"/>
      <c r="C350" s="193"/>
      <c r="D350" s="193"/>
      <c r="E350" s="197"/>
      <c r="F350" s="185"/>
      <c r="G350" s="185" t="str">
        <f>IFERROR(IF($F350="","",VLOOKUP($F350,'Data Mercado'!$A$7:$I$300,IF($B$6="P90",2,IF($B$6="P75",3,IF($B$6="P50",4,IF($B$6="P25",5,IF($B$6="P10",6))))),0)),"ND")</f>
      </c>
      <c r="H350" s="186" t="str">
        <f>IFERROR(IF(AND($E350&lt;&gt;"",$G350&lt;&gt;""),$E350/$G350,""),"")</f>
      </c>
      <c r="I350" s="187" t="str">
        <f>IF(H350="","",0%)</f>
      </c>
      <c r="J350" s="187" t="str">
        <f>IF(H350="","",IF($H350&gt;1.2, 0, IF($H350&gt;=1.1, $B$8*(1/3), IF($H350&gt;=1, ($B$8 + (($B$9-$B$8)/4)*1)*(1/3), IF($H350&gt;=0.9, ($B$8 + (($B$9-$B$8)/4)*2)*(1/3), IF($H350&gt;=0.8, ($B$8 + (($B$9-$B$8)/4)*3)*(1/3), $B$9*(1/3)))))))</f>
      </c>
      <c r="K350" s="187" t="str">
        <f>IF(H350="","",IF($H350&gt;1.2, 0, IF($H350&gt;=1.1, $B$8*(2/3), IF($H350&gt;=1, ($B$8 + (($B$9-$B$8)/4)*1)*(2/3), IF($H350&gt;=0.9, ($B$8 + (($B$9-$B$8)/4)*2)*(2/3), IF($H350&gt;=0.8, ($B$8 + (($B$9-$B$8)/4)*3)*(2/3), $B$9*(2/3)))))))</f>
      </c>
      <c r="L350" s="187" t="str">
        <f>IF(H350="","",IF($H350&gt;1.2, 0, IF($H350&gt;=1.1, $B$8, IF($H350&gt;=1, $B$8 + (($B$9-$B$8)/4)*1, IF($H350&gt;=0.9, $B$8 + (($B$9-$B$8)/4)*2, IF($H350&gt;=0.8, $B$8 + (($B$9-$B$8)/4)*3, $B$9))))))</f>
      </c>
      <c r="M350" s="188"/>
      <c r="N350" s="189">
        <f>IF(M350=1, I350, IF(M350=2, J350, IF(M350=3, K350, IF(M350=4, L350, 0))))</f>
      </c>
      <c r="O350" s="184">
        <f>IF($B$7="Porcentajes", E350 * N350, IF($R$1=0, 0, ((E350 * N350) / $R$1) * $C$7))</f>
      </c>
      <c r="P350" s="202"/>
      <c r="Q350" s="203"/>
      <c r="R350" s="184">
        <f>IF($P350="Manual",$E350*(1+$Q350),$E350+$O350)</f>
      </c>
    </row>
    <row r="351" spans="1:18" s="190" customFormat="1" ht="19" customHeight="1">
      <c r="A351" s="191"/>
      <c r="B351" s="195"/>
      <c r="C351" s="193"/>
      <c r="D351" s="193"/>
      <c r="E351" s="197"/>
      <c r="F351" s="185"/>
      <c r="G351" s="185" t="str">
        <f>IFERROR(IF($F351="","",VLOOKUP($F351,'Data Mercado'!$A$7:$I$300,IF($B$6="P90",2,IF($B$6="P75",3,IF($B$6="P50",4,IF($B$6="P25",5,IF($B$6="P10",6))))),0)),"ND")</f>
      </c>
      <c r="H351" s="186" t="str">
        <f>IFERROR(IF(AND($E351&lt;&gt;"",$G351&lt;&gt;""),$E351/$G351,""),"")</f>
      </c>
      <c r="I351" s="187" t="str">
        <f>IF(H351="","",0%)</f>
      </c>
      <c r="J351" s="187" t="str">
        <f>IF(H351="","",IF($H351&gt;1.2, 0, IF($H351&gt;=1.1, $B$8*(1/3), IF($H351&gt;=1, ($B$8 + (($B$9-$B$8)/4)*1)*(1/3), IF($H351&gt;=0.9, ($B$8 + (($B$9-$B$8)/4)*2)*(1/3), IF($H351&gt;=0.8, ($B$8 + (($B$9-$B$8)/4)*3)*(1/3), $B$9*(1/3)))))))</f>
      </c>
      <c r="K351" s="187" t="str">
        <f>IF(H351="","",IF($H351&gt;1.2, 0, IF($H351&gt;=1.1, $B$8*(2/3), IF($H351&gt;=1, ($B$8 + (($B$9-$B$8)/4)*1)*(2/3), IF($H351&gt;=0.9, ($B$8 + (($B$9-$B$8)/4)*2)*(2/3), IF($H351&gt;=0.8, ($B$8 + (($B$9-$B$8)/4)*3)*(2/3), $B$9*(2/3)))))))</f>
      </c>
      <c r="L351" s="187" t="str">
        <f>IF(H351="","",IF($H351&gt;1.2, 0, IF($H351&gt;=1.1, $B$8, IF($H351&gt;=1, $B$8 + (($B$9-$B$8)/4)*1, IF($H351&gt;=0.9, $B$8 + (($B$9-$B$8)/4)*2, IF($H351&gt;=0.8, $B$8 + (($B$9-$B$8)/4)*3, $B$9))))))</f>
      </c>
      <c r="M351" s="188"/>
      <c r="N351" s="189">
        <f>IF(M351=1, I351, IF(M351=2, J351, IF(M351=3, K351, IF(M351=4, L351, 0))))</f>
      </c>
      <c r="O351" s="184">
        <f>IF($B$7="Porcentajes", E351 * N351, IF($R$1=0, 0, ((E351 * N351) / $R$1) * $C$7))</f>
      </c>
      <c r="P351" s="202"/>
      <c r="Q351" s="203"/>
      <c r="R351" s="184">
        <f>IF($P351="Manual",$E351*(1+$Q351),$E351+$O351)</f>
      </c>
    </row>
    <row r="352" spans="1:18" s="190" customFormat="1" ht="19" customHeight="1">
      <c r="A352" s="191"/>
      <c r="B352" s="195"/>
      <c r="C352" s="193"/>
      <c r="D352" s="193"/>
      <c r="E352" s="197"/>
      <c r="F352" s="185"/>
      <c r="G352" s="185" t="str">
        <f>IFERROR(IF($F352="","",VLOOKUP($F352,'Data Mercado'!$A$7:$I$300,IF($B$6="P90",2,IF($B$6="P75",3,IF($B$6="P50",4,IF($B$6="P25",5,IF($B$6="P10",6))))),0)),"ND")</f>
      </c>
      <c r="H352" s="186" t="str">
        <f>IFERROR(IF(AND($E352&lt;&gt;"",$G352&lt;&gt;""),$E352/$G352,""),"")</f>
      </c>
      <c r="I352" s="187" t="str">
        <f>IF(H352="","",0%)</f>
      </c>
      <c r="J352" s="187" t="str">
        <f>IF(H352="","",IF($H352&gt;1.2, 0, IF($H352&gt;=1.1, $B$8*(1/3), IF($H352&gt;=1, ($B$8 + (($B$9-$B$8)/4)*1)*(1/3), IF($H352&gt;=0.9, ($B$8 + (($B$9-$B$8)/4)*2)*(1/3), IF($H352&gt;=0.8, ($B$8 + (($B$9-$B$8)/4)*3)*(1/3), $B$9*(1/3)))))))</f>
      </c>
      <c r="K352" s="187" t="str">
        <f>IF(H352="","",IF($H352&gt;1.2, 0, IF($H352&gt;=1.1, $B$8*(2/3), IF($H352&gt;=1, ($B$8 + (($B$9-$B$8)/4)*1)*(2/3), IF($H352&gt;=0.9, ($B$8 + (($B$9-$B$8)/4)*2)*(2/3), IF($H352&gt;=0.8, ($B$8 + (($B$9-$B$8)/4)*3)*(2/3), $B$9*(2/3)))))))</f>
      </c>
      <c r="L352" s="187" t="str">
        <f>IF(H352="","",IF($H352&gt;1.2, 0, IF($H352&gt;=1.1, $B$8, IF($H352&gt;=1, $B$8 + (($B$9-$B$8)/4)*1, IF($H352&gt;=0.9, $B$8 + (($B$9-$B$8)/4)*2, IF($H352&gt;=0.8, $B$8 + (($B$9-$B$8)/4)*3, $B$9))))))</f>
      </c>
      <c r="M352" s="188"/>
      <c r="N352" s="189">
        <f>IF(M352=1, I352, IF(M352=2, J352, IF(M352=3, K352, IF(M352=4, L352, 0))))</f>
      </c>
      <c r="O352" s="184">
        <f>IF($B$7="Porcentajes", E352 * N352, IF($R$1=0, 0, ((E352 * N352) / $R$1) * $C$7))</f>
      </c>
      <c r="P352" s="202"/>
      <c r="Q352" s="203"/>
      <c r="R352" s="184">
        <f>IF($P352="Manual",$E352*(1+$Q352),$E352+$O352)</f>
      </c>
    </row>
    <row r="353" spans="1:18" s="190" customFormat="1" ht="19" customHeight="1">
      <c r="A353" s="191"/>
      <c r="B353" s="195"/>
      <c r="C353" s="193"/>
      <c r="D353" s="193"/>
      <c r="E353" s="197"/>
      <c r="F353" s="185"/>
      <c r="G353" s="185" t="str">
        <f>IFERROR(IF($F353="","",VLOOKUP($F353,'Data Mercado'!$A$7:$I$300,IF($B$6="P90",2,IF($B$6="P75",3,IF($B$6="P50",4,IF($B$6="P25",5,IF($B$6="P10",6))))),0)),"ND")</f>
      </c>
      <c r="H353" s="186" t="str">
        <f>IFERROR(IF(AND($E353&lt;&gt;"",$G353&lt;&gt;""),$E353/$G353,""),"")</f>
      </c>
      <c r="I353" s="187" t="str">
        <f>IF(H353="","",0%)</f>
      </c>
      <c r="J353" s="187" t="str">
        <f>IF(H353="","",IF($H353&gt;1.2, 0, IF($H353&gt;=1.1, $B$8*(1/3), IF($H353&gt;=1, ($B$8 + (($B$9-$B$8)/4)*1)*(1/3), IF($H353&gt;=0.9, ($B$8 + (($B$9-$B$8)/4)*2)*(1/3), IF($H353&gt;=0.8, ($B$8 + (($B$9-$B$8)/4)*3)*(1/3), $B$9*(1/3)))))))</f>
      </c>
      <c r="K353" s="187" t="str">
        <f>IF(H353="","",IF($H353&gt;1.2, 0, IF($H353&gt;=1.1, $B$8*(2/3), IF($H353&gt;=1, ($B$8 + (($B$9-$B$8)/4)*1)*(2/3), IF($H353&gt;=0.9, ($B$8 + (($B$9-$B$8)/4)*2)*(2/3), IF($H353&gt;=0.8, ($B$8 + (($B$9-$B$8)/4)*3)*(2/3), $B$9*(2/3)))))))</f>
      </c>
      <c r="L353" s="187" t="str">
        <f>IF(H353="","",IF($H353&gt;1.2, 0, IF($H353&gt;=1.1, $B$8, IF($H353&gt;=1, $B$8 + (($B$9-$B$8)/4)*1, IF($H353&gt;=0.9, $B$8 + (($B$9-$B$8)/4)*2, IF($H353&gt;=0.8, $B$8 + (($B$9-$B$8)/4)*3, $B$9))))))</f>
      </c>
      <c r="M353" s="188"/>
      <c r="N353" s="189">
        <f>IF(M353=1, I353, IF(M353=2, J353, IF(M353=3, K353, IF(M353=4, L353, 0))))</f>
      </c>
      <c r="O353" s="184">
        <f>IF($B$7="Porcentajes", E353 * N353, IF($R$1=0, 0, ((E353 * N353) / $R$1) * $C$7))</f>
      </c>
      <c r="P353" s="202"/>
      <c r="Q353" s="203"/>
      <c r="R353" s="184">
        <f>IF($P353="Manual",$E353*(1+$Q353),$E353+$O353)</f>
      </c>
    </row>
    <row r="354" spans="1:18" s="190" customFormat="1" ht="19" customHeight="1">
      <c r="A354" s="191"/>
      <c r="B354" s="195"/>
      <c r="C354" s="193"/>
      <c r="D354" s="193"/>
      <c r="E354" s="197"/>
      <c r="F354" s="185"/>
      <c r="G354" s="185" t="str">
        <f>IFERROR(IF($F354="","",VLOOKUP($F354,'Data Mercado'!$A$7:$I$300,IF($B$6="P90",2,IF($B$6="P75",3,IF($B$6="P50",4,IF($B$6="P25",5,IF($B$6="P10",6))))),0)),"ND")</f>
      </c>
      <c r="H354" s="186" t="str">
        <f>IFERROR(IF(AND($E354&lt;&gt;"",$G354&lt;&gt;""),$E354/$G354,""),"")</f>
      </c>
      <c r="I354" s="187" t="str">
        <f>IF(H354="","",0%)</f>
      </c>
      <c r="J354" s="187" t="str">
        <f>IF(H354="","",IF($H354&gt;1.2, 0, IF($H354&gt;=1.1, $B$8*(1/3), IF($H354&gt;=1, ($B$8 + (($B$9-$B$8)/4)*1)*(1/3), IF($H354&gt;=0.9, ($B$8 + (($B$9-$B$8)/4)*2)*(1/3), IF($H354&gt;=0.8, ($B$8 + (($B$9-$B$8)/4)*3)*(1/3), $B$9*(1/3)))))))</f>
      </c>
      <c r="K354" s="187" t="str">
        <f>IF(H354="","",IF($H354&gt;1.2, 0, IF($H354&gt;=1.1, $B$8*(2/3), IF($H354&gt;=1, ($B$8 + (($B$9-$B$8)/4)*1)*(2/3), IF($H354&gt;=0.9, ($B$8 + (($B$9-$B$8)/4)*2)*(2/3), IF($H354&gt;=0.8, ($B$8 + (($B$9-$B$8)/4)*3)*(2/3), $B$9*(2/3)))))))</f>
      </c>
      <c r="L354" s="187" t="str">
        <f>IF(H354="","",IF($H354&gt;1.2, 0, IF($H354&gt;=1.1, $B$8, IF($H354&gt;=1, $B$8 + (($B$9-$B$8)/4)*1, IF($H354&gt;=0.9, $B$8 + (($B$9-$B$8)/4)*2, IF($H354&gt;=0.8, $B$8 + (($B$9-$B$8)/4)*3, $B$9))))))</f>
      </c>
      <c r="M354" s="188"/>
      <c r="N354" s="189">
        <f>IF(M354=1, I354, IF(M354=2, J354, IF(M354=3, K354, IF(M354=4, L354, 0))))</f>
      </c>
      <c r="O354" s="184">
        <f>IF($B$7="Porcentajes", E354 * N354, IF($R$1=0, 0, ((E354 * N354) / $R$1) * $C$7))</f>
      </c>
      <c r="P354" s="202"/>
      <c r="Q354" s="203"/>
      <c r="R354" s="184">
        <f>IF($P354="Manual",$E354*(1+$Q354),$E354+$O354)</f>
      </c>
    </row>
    <row r="355" spans="1:18" s="190" customFormat="1" ht="19" customHeight="1">
      <c r="A355" s="191"/>
      <c r="B355" s="195"/>
      <c r="C355" s="193"/>
      <c r="D355" s="193"/>
      <c r="E355" s="197"/>
      <c r="F355" s="185"/>
      <c r="G355" s="185" t="str">
        <f>IFERROR(IF($F355="","",VLOOKUP($F355,'Data Mercado'!$A$7:$I$300,IF($B$6="P90",2,IF($B$6="P75",3,IF($B$6="P50",4,IF($B$6="P25",5,IF($B$6="P10",6))))),0)),"ND")</f>
      </c>
      <c r="H355" s="186" t="str">
        <f>IFERROR(IF(AND($E355&lt;&gt;"",$G355&lt;&gt;""),$E355/$G355,""),"")</f>
      </c>
      <c r="I355" s="187" t="str">
        <f>IF(H355="","",0%)</f>
      </c>
      <c r="J355" s="187" t="str">
        <f>IF(H355="","",IF($H355&gt;1.2, 0, IF($H355&gt;=1.1, $B$8*(1/3), IF($H355&gt;=1, ($B$8 + (($B$9-$B$8)/4)*1)*(1/3), IF($H355&gt;=0.9, ($B$8 + (($B$9-$B$8)/4)*2)*(1/3), IF($H355&gt;=0.8, ($B$8 + (($B$9-$B$8)/4)*3)*(1/3), $B$9*(1/3)))))))</f>
      </c>
      <c r="K355" s="187" t="str">
        <f>IF(H355="","",IF($H355&gt;1.2, 0, IF($H355&gt;=1.1, $B$8*(2/3), IF($H355&gt;=1, ($B$8 + (($B$9-$B$8)/4)*1)*(2/3), IF($H355&gt;=0.9, ($B$8 + (($B$9-$B$8)/4)*2)*(2/3), IF($H355&gt;=0.8, ($B$8 + (($B$9-$B$8)/4)*3)*(2/3), $B$9*(2/3)))))))</f>
      </c>
      <c r="L355" s="187" t="str">
        <f>IF(H355="","",IF($H355&gt;1.2, 0, IF($H355&gt;=1.1, $B$8, IF($H355&gt;=1, $B$8 + (($B$9-$B$8)/4)*1, IF($H355&gt;=0.9, $B$8 + (($B$9-$B$8)/4)*2, IF($H355&gt;=0.8, $B$8 + (($B$9-$B$8)/4)*3, $B$9))))))</f>
      </c>
      <c r="M355" s="188"/>
      <c r="N355" s="189">
        <f>IF(M355=1, I355, IF(M355=2, J355, IF(M355=3, K355, IF(M355=4, L355, 0))))</f>
      </c>
      <c r="O355" s="184">
        <f>IF($B$7="Porcentajes", E355 * N355, IF($R$1=0, 0, ((E355 * N355) / $R$1) * $C$7))</f>
      </c>
      <c r="P355" s="202"/>
      <c r="Q355" s="203"/>
      <c r="R355" s="184">
        <f>IF($P355="Manual",$E355*(1+$Q355),$E355+$O355)</f>
      </c>
    </row>
    <row r="356" spans="1:18" s="190" customFormat="1" ht="19" customHeight="1">
      <c r="A356" s="191"/>
      <c r="B356" s="195"/>
      <c r="C356" s="193"/>
      <c r="D356" s="193"/>
      <c r="E356" s="197"/>
      <c r="F356" s="185"/>
      <c r="G356" s="185" t="str">
        <f>IFERROR(IF($F356="","",VLOOKUP($F356,'Data Mercado'!$A$7:$I$300,IF($B$6="P90",2,IF($B$6="P75",3,IF($B$6="P50",4,IF($B$6="P25",5,IF($B$6="P10",6))))),0)),"ND")</f>
      </c>
      <c r="H356" s="186" t="str">
        <f>IFERROR(IF(AND($E356&lt;&gt;"",$G356&lt;&gt;""),$E356/$G356,""),"")</f>
      </c>
      <c r="I356" s="187" t="str">
        <f>IF(H356="","",0%)</f>
      </c>
      <c r="J356" s="187" t="str">
        <f>IF(H356="","",IF($H356&gt;1.2, 0, IF($H356&gt;=1.1, $B$8*(1/3), IF($H356&gt;=1, ($B$8 + (($B$9-$B$8)/4)*1)*(1/3), IF($H356&gt;=0.9, ($B$8 + (($B$9-$B$8)/4)*2)*(1/3), IF($H356&gt;=0.8, ($B$8 + (($B$9-$B$8)/4)*3)*(1/3), $B$9*(1/3)))))))</f>
      </c>
      <c r="K356" s="187" t="str">
        <f>IF(H356="","",IF($H356&gt;1.2, 0, IF($H356&gt;=1.1, $B$8*(2/3), IF($H356&gt;=1, ($B$8 + (($B$9-$B$8)/4)*1)*(2/3), IF($H356&gt;=0.9, ($B$8 + (($B$9-$B$8)/4)*2)*(2/3), IF($H356&gt;=0.8, ($B$8 + (($B$9-$B$8)/4)*3)*(2/3), $B$9*(2/3)))))))</f>
      </c>
      <c r="L356" s="187" t="str">
        <f>IF(H356="","",IF($H356&gt;1.2, 0, IF($H356&gt;=1.1, $B$8, IF($H356&gt;=1, $B$8 + (($B$9-$B$8)/4)*1, IF($H356&gt;=0.9, $B$8 + (($B$9-$B$8)/4)*2, IF($H356&gt;=0.8, $B$8 + (($B$9-$B$8)/4)*3, $B$9))))))</f>
      </c>
      <c r="M356" s="188"/>
      <c r="N356" s="189">
        <f>IF(M356=1, I356, IF(M356=2, J356, IF(M356=3, K356, IF(M356=4, L356, 0))))</f>
      </c>
      <c r="O356" s="184">
        <f>IF($B$7="Porcentajes", E356 * N356, IF($R$1=0, 0, ((E356 * N356) / $R$1) * $C$7))</f>
      </c>
      <c r="P356" s="202"/>
      <c r="Q356" s="203"/>
      <c r="R356" s="184">
        <f>IF($P356="Manual",$E356*(1+$Q356),$E356+$O356)</f>
      </c>
    </row>
    <row r="357" spans="1:18" s="190" customFormat="1" ht="19" customHeight="1">
      <c r="A357" s="191"/>
      <c r="B357" s="195"/>
      <c r="C357" s="193"/>
      <c r="D357" s="193"/>
      <c r="E357" s="197"/>
      <c r="F357" s="185"/>
      <c r="G357" s="185" t="str">
        <f>IFERROR(IF($F357="","",VLOOKUP($F357,'Data Mercado'!$A$7:$I$300,IF($B$6="P90",2,IF($B$6="P75",3,IF($B$6="P50",4,IF($B$6="P25",5,IF($B$6="P10",6))))),0)),"ND")</f>
      </c>
      <c r="H357" s="186" t="str">
        <f>IFERROR(IF(AND($E357&lt;&gt;"",$G357&lt;&gt;""),$E357/$G357,""),"")</f>
      </c>
      <c r="I357" s="187" t="str">
        <f>IF(H357="","",0%)</f>
      </c>
      <c r="J357" s="187" t="str">
        <f>IF(H357="","",IF($H357&gt;1.2, 0, IF($H357&gt;=1.1, $B$8*(1/3), IF($H357&gt;=1, ($B$8 + (($B$9-$B$8)/4)*1)*(1/3), IF($H357&gt;=0.9, ($B$8 + (($B$9-$B$8)/4)*2)*(1/3), IF($H357&gt;=0.8, ($B$8 + (($B$9-$B$8)/4)*3)*(1/3), $B$9*(1/3)))))))</f>
      </c>
      <c r="K357" s="187" t="str">
        <f>IF(H357="","",IF($H357&gt;1.2, 0, IF($H357&gt;=1.1, $B$8*(2/3), IF($H357&gt;=1, ($B$8 + (($B$9-$B$8)/4)*1)*(2/3), IF($H357&gt;=0.9, ($B$8 + (($B$9-$B$8)/4)*2)*(2/3), IF($H357&gt;=0.8, ($B$8 + (($B$9-$B$8)/4)*3)*(2/3), $B$9*(2/3)))))))</f>
      </c>
      <c r="L357" s="187" t="str">
        <f>IF(H357="","",IF($H357&gt;1.2, 0, IF($H357&gt;=1.1, $B$8, IF($H357&gt;=1, $B$8 + (($B$9-$B$8)/4)*1, IF($H357&gt;=0.9, $B$8 + (($B$9-$B$8)/4)*2, IF($H357&gt;=0.8, $B$8 + (($B$9-$B$8)/4)*3, $B$9))))))</f>
      </c>
      <c r="M357" s="188"/>
      <c r="N357" s="189">
        <f>IF(M357=1, I357, IF(M357=2, J357, IF(M357=3, K357, IF(M357=4, L357, 0))))</f>
      </c>
      <c r="O357" s="184">
        <f>IF($B$7="Porcentajes", E357 * N357, IF($R$1=0, 0, ((E357 * N357) / $R$1) * $C$7))</f>
      </c>
      <c r="P357" s="202"/>
      <c r="Q357" s="203"/>
      <c r="R357" s="184">
        <f>IF($P357="Manual",$E357*(1+$Q357),$E357+$O357)</f>
      </c>
    </row>
    <row r="358" spans="1:18" s="190" customFormat="1" ht="19" customHeight="1">
      <c r="A358" s="191"/>
      <c r="B358" s="195"/>
      <c r="C358" s="193"/>
      <c r="D358" s="193"/>
      <c r="E358" s="197"/>
      <c r="F358" s="185"/>
      <c r="G358" s="185" t="str">
        <f>IFERROR(IF($F358="","",VLOOKUP($F358,'Data Mercado'!$A$7:$I$300,IF($B$6="P90",2,IF($B$6="P75",3,IF($B$6="P50",4,IF($B$6="P25",5,IF($B$6="P10",6))))),0)),"ND")</f>
      </c>
      <c r="H358" s="186" t="str">
        <f>IFERROR(IF(AND($E358&lt;&gt;"",$G358&lt;&gt;""),$E358/$G358,""),"")</f>
      </c>
      <c r="I358" s="187" t="str">
        <f>IF(H358="","",0%)</f>
      </c>
      <c r="J358" s="187" t="str">
        <f>IF(H358="","",IF($H358&gt;1.2, 0, IF($H358&gt;=1.1, $B$8*(1/3), IF($H358&gt;=1, ($B$8 + (($B$9-$B$8)/4)*1)*(1/3), IF($H358&gt;=0.9, ($B$8 + (($B$9-$B$8)/4)*2)*(1/3), IF($H358&gt;=0.8, ($B$8 + (($B$9-$B$8)/4)*3)*(1/3), $B$9*(1/3)))))))</f>
      </c>
      <c r="K358" s="187" t="str">
        <f>IF(H358="","",IF($H358&gt;1.2, 0, IF($H358&gt;=1.1, $B$8*(2/3), IF($H358&gt;=1, ($B$8 + (($B$9-$B$8)/4)*1)*(2/3), IF($H358&gt;=0.9, ($B$8 + (($B$9-$B$8)/4)*2)*(2/3), IF($H358&gt;=0.8, ($B$8 + (($B$9-$B$8)/4)*3)*(2/3), $B$9*(2/3)))))))</f>
      </c>
      <c r="L358" s="187" t="str">
        <f>IF(H358="","",IF($H358&gt;1.2, 0, IF($H358&gt;=1.1, $B$8, IF($H358&gt;=1, $B$8 + (($B$9-$B$8)/4)*1, IF($H358&gt;=0.9, $B$8 + (($B$9-$B$8)/4)*2, IF($H358&gt;=0.8, $B$8 + (($B$9-$B$8)/4)*3, $B$9))))))</f>
      </c>
      <c r="M358" s="188"/>
      <c r="N358" s="189">
        <f>IF(M358=1, I358, IF(M358=2, J358, IF(M358=3, K358, IF(M358=4, L358, 0))))</f>
      </c>
      <c r="O358" s="184">
        <f>IF($B$7="Porcentajes", E358 * N358, IF($R$1=0, 0, ((E358 * N358) / $R$1) * $C$7))</f>
      </c>
      <c r="P358" s="202"/>
      <c r="Q358" s="203"/>
      <c r="R358" s="184">
        <f>IF($P358="Manual",$E358*(1+$Q358),$E358+$O358)</f>
      </c>
    </row>
    <row r="359" spans="1:18" s="190" customFormat="1" ht="19" customHeight="1">
      <c r="A359" s="191"/>
      <c r="B359" s="195"/>
      <c r="C359" s="193"/>
      <c r="D359" s="193"/>
      <c r="E359" s="197"/>
      <c r="F359" s="185"/>
      <c r="G359" s="185" t="str">
        <f>IFERROR(IF($F359="","",VLOOKUP($F359,'Data Mercado'!$A$7:$I$300,IF($B$6="P90",2,IF($B$6="P75",3,IF($B$6="P50",4,IF($B$6="P25",5,IF($B$6="P10",6))))),0)),"ND")</f>
      </c>
      <c r="H359" s="186" t="str">
        <f>IFERROR(IF(AND($E359&lt;&gt;"",$G359&lt;&gt;""),$E359/$G359,""),"")</f>
      </c>
      <c r="I359" s="187" t="str">
        <f>IF(H359="","",0%)</f>
      </c>
      <c r="J359" s="187" t="str">
        <f>IF(H359="","",IF($H359&gt;1.2, 0, IF($H359&gt;=1.1, $B$8*(1/3), IF($H359&gt;=1, ($B$8 + (($B$9-$B$8)/4)*1)*(1/3), IF($H359&gt;=0.9, ($B$8 + (($B$9-$B$8)/4)*2)*(1/3), IF($H359&gt;=0.8, ($B$8 + (($B$9-$B$8)/4)*3)*(1/3), $B$9*(1/3)))))))</f>
      </c>
      <c r="K359" s="187" t="str">
        <f>IF(H359="","",IF($H359&gt;1.2, 0, IF($H359&gt;=1.1, $B$8*(2/3), IF($H359&gt;=1, ($B$8 + (($B$9-$B$8)/4)*1)*(2/3), IF($H359&gt;=0.9, ($B$8 + (($B$9-$B$8)/4)*2)*(2/3), IF($H359&gt;=0.8, ($B$8 + (($B$9-$B$8)/4)*3)*(2/3), $B$9*(2/3)))))))</f>
      </c>
      <c r="L359" s="187" t="str">
        <f>IF(H359="","",IF($H359&gt;1.2, 0, IF($H359&gt;=1.1, $B$8, IF($H359&gt;=1, $B$8 + (($B$9-$B$8)/4)*1, IF($H359&gt;=0.9, $B$8 + (($B$9-$B$8)/4)*2, IF($H359&gt;=0.8, $B$8 + (($B$9-$B$8)/4)*3, $B$9))))))</f>
      </c>
      <c r="M359" s="188"/>
      <c r="N359" s="189">
        <f>IF(M359=1, I359, IF(M359=2, J359, IF(M359=3, K359, IF(M359=4, L359, 0))))</f>
      </c>
      <c r="O359" s="184">
        <f>IF($B$7="Porcentajes", E359 * N359, IF($R$1=0, 0, ((E359 * N359) / $R$1) * $C$7))</f>
      </c>
      <c r="P359" s="202"/>
      <c r="Q359" s="203"/>
      <c r="R359" s="184">
        <f>IF($P359="Manual",$E359*(1+$Q359),$E359+$O359)</f>
      </c>
    </row>
    <row r="360" spans="1:18" s="190" customFormat="1" ht="19" customHeight="1">
      <c r="A360" s="191"/>
      <c r="B360" s="195"/>
      <c r="C360" s="193"/>
      <c r="D360" s="193"/>
      <c r="E360" s="197"/>
      <c r="F360" s="185"/>
      <c r="G360" s="185" t="str">
        <f>IFERROR(IF($F360="","",VLOOKUP($F360,'Data Mercado'!$A$7:$I$300,IF($B$6="P90",2,IF($B$6="P75",3,IF($B$6="P50",4,IF($B$6="P25",5,IF($B$6="P10",6))))),0)),"ND")</f>
      </c>
      <c r="H360" s="186" t="str">
        <f>IFERROR(IF(AND($E360&lt;&gt;"",$G360&lt;&gt;""),$E360/$G360,""),"")</f>
      </c>
      <c r="I360" s="187" t="str">
        <f>IF(H360="","",0%)</f>
      </c>
      <c r="J360" s="187" t="str">
        <f>IF(H360="","",IF($H360&gt;1.2, 0, IF($H360&gt;=1.1, $B$8*(1/3), IF($H360&gt;=1, ($B$8 + (($B$9-$B$8)/4)*1)*(1/3), IF($H360&gt;=0.9, ($B$8 + (($B$9-$B$8)/4)*2)*(1/3), IF($H360&gt;=0.8, ($B$8 + (($B$9-$B$8)/4)*3)*(1/3), $B$9*(1/3)))))))</f>
      </c>
      <c r="K360" s="187" t="str">
        <f>IF(H360="","",IF($H360&gt;1.2, 0, IF($H360&gt;=1.1, $B$8*(2/3), IF($H360&gt;=1, ($B$8 + (($B$9-$B$8)/4)*1)*(2/3), IF($H360&gt;=0.9, ($B$8 + (($B$9-$B$8)/4)*2)*(2/3), IF($H360&gt;=0.8, ($B$8 + (($B$9-$B$8)/4)*3)*(2/3), $B$9*(2/3)))))))</f>
      </c>
      <c r="L360" s="187" t="str">
        <f>IF(H360="","",IF($H360&gt;1.2, 0, IF($H360&gt;=1.1, $B$8, IF($H360&gt;=1, $B$8 + (($B$9-$B$8)/4)*1, IF($H360&gt;=0.9, $B$8 + (($B$9-$B$8)/4)*2, IF($H360&gt;=0.8, $B$8 + (($B$9-$B$8)/4)*3, $B$9))))))</f>
      </c>
      <c r="M360" s="188"/>
      <c r="N360" s="189">
        <f>IF(M360=1, I360, IF(M360=2, J360, IF(M360=3, K360, IF(M360=4, L360, 0))))</f>
      </c>
      <c r="O360" s="184">
        <f>IF($B$7="Porcentajes", E360 * N360, IF($R$1=0, 0, ((E360 * N360) / $R$1) * $C$7))</f>
      </c>
      <c r="P360" s="202"/>
      <c r="Q360" s="203"/>
      <c r="R360" s="184">
        <f>IF($P360="Manual",$E360*(1+$Q360),$E360+$O360)</f>
      </c>
    </row>
    <row r="361" spans="1:18" s="190" customFormat="1" ht="19" customHeight="1">
      <c r="A361" s="191"/>
      <c r="B361" s="195"/>
      <c r="C361" s="193"/>
      <c r="D361" s="193"/>
      <c r="E361" s="197"/>
      <c r="F361" s="185"/>
      <c r="G361" s="185" t="str">
        <f>IFERROR(IF($F361="","",VLOOKUP($F361,'Data Mercado'!$A$7:$I$300,IF($B$6="P90",2,IF($B$6="P75",3,IF($B$6="P50",4,IF($B$6="P25",5,IF($B$6="P10",6))))),0)),"ND")</f>
      </c>
      <c r="H361" s="186" t="str">
        <f>IFERROR(IF(AND($E361&lt;&gt;"",$G361&lt;&gt;""),$E361/$G361,""),"")</f>
      </c>
      <c r="I361" s="187" t="str">
        <f>IF(H361="","",0%)</f>
      </c>
      <c r="J361" s="187" t="str">
        <f>IF(H361="","",IF($H361&gt;1.2, 0, IF($H361&gt;=1.1, $B$8*(1/3), IF($H361&gt;=1, ($B$8 + (($B$9-$B$8)/4)*1)*(1/3), IF($H361&gt;=0.9, ($B$8 + (($B$9-$B$8)/4)*2)*(1/3), IF($H361&gt;=0.8, ($B$8 + (($B$9-$B$8)/4)*3)*(1/3), $B$9*(1/3)))))))</f>
      </c>
      <c r="K361" s="187" t="str">
        <f>IF(H361="","",IF($H361&gt;1.2, 0, IF($H361&gt;=1.1, $B$8*(2/3), IF($H361&gt;=1, ($B$8 + (($B$9-$B$8)/4)*1)*(2/3), IF($H361&gt;=0.9, ($B$8 + (($B$9-$B$8)/4)*2)*(2/3), IF($H361&gt;=0.8, ($B$8 + (($B$9-$B$8)/4)*3)*(2/3), $B$9*(2/3)))))))</f>
      </c>
      <c r="L361" s="187" t="str">
        <f>IF(H361="","",IF($H361&gt;1.2, 0, IF($H361&gt;=1.1, $B$8, IF($H361&gt;=1, $B$8 + (($B$9-$B$8)/4)*1, IF($H361&gt;=0.9, $B$8 + (($B$9-$B$8)/4)*2, IF($H361&gt;=0.8, $B$8 + (($B$9-$B$8)/4)*3, $B$9))))))</f>
      </c>
      <c r="M361" s="188"/>
      <c r="N361" s="189">
        <f>IF(M361=1, I361, IF(M361=2, J361, IF(M361=3, K361, IF(M361=4, L361, 0))))</f>
      </c>
      <c r="O361" s="184">
        <f>IF($B$7="Porcentajes", E361 * N361, IF($R$1=0, 0, ((E361 * N361) / $R$1) * $C$7))</f>
      </c>
      <c r="P361" s="202"/>
      <c r="Q361" s="203"/>
      <c r="R361" s="184">
        <f>IF($P361="Manual",$E361*(1+$Q361),$E361+$O361)</f>
      </c>
    </row>
    <row r="362" spans="1:18" s="190" customFormat="1" ht="19" customHeight="1">
      <c r="A362" s="191"/>
      <c r="B362" s="195"/>
      <c r="C362" s="193"/>
      <c r="D362" s="193"/>
      <c r="E362" s="197"/>
      <c r="F362" s="185"/>
      <c r="G362" s="185" t="str">
        <f>IFERROR(IF($F362="","",VLOOKUP($F362,'Data Mercado'!$A$7:$I$300,IF($B$6="P90",2,IF($B$6="P75",3,IF($B$6="P50",4,IF($B$6="P25",5,IF($B$6="P10",6))))),0)),"ND")</f>
      </c>
      <c r="H362" s="186" t="str">
        <f>IFERROR(IF(AND($E362&lt;&gt;"",$G362&lt;&gt;""),$E362/$G362,""),"")</f>
      </c>
      <c r="I362" s="187" t="str">
        <f>IF(H362="","",0%)</f>
      </c>
      <c r="J362" s="187" t="str">
        <f>IF(H362="","",IF($H362&gt;1.2, 0, IF($H362&gt;=1.1, $B$8*(1/3), IF($H362&gt;=1, ($B$8 + (($B$9-$B$8)/4)*1)*(1/3), IF($H362&gt;=0.9, ($B$8 + (($B$9-$B$8)/4)*2)*(1/3), IF($H362&gt;=0.8, ($B$8 + (($B$9-$B$8)/4)*3)*(1/3), $B$9*(1/3)))))))</f>
      </c>
      <c r="K362" s="187" t="str">
        <f>IF(H362="","",IF($H362&gt;1.2, 0, IF($H362&gt;=1.1, $B$8*(2/3), IF($H362&gt;=1, ($B$8 + (($B$9-$B$8)/4)*1)*(2/3), IF($H362&gt;=0.9, ($B$8 + (($B$9-$B$8)/4)*2)*(2/3), IF($H362&gt;=0.8, ($B$8 + (($B$9-$B$8)/4)*3)*(2/3), $B$9*(2/3)))))))</f>
      </c>
      <c r="L362" s="187" t="str">
        <f>IF(H362="","",IF($H362&gt;1.2, 0, IF($H362&gt;=1.1, $B$8, IF($H362&gt;=1, $B$8 + (($B$9-$B$8)/4)*1, IF($H362&gt;=0.9, $B$8 + (($B$9-$B$8)/4)*2, IF($H362&gt;=0.8, $B$8 + (($B$9-$B$8)/4)*3, $B$9))))))</f>
      </c>
      <c r="M362" s="188"/>
      <c r="N362" s="189">
        <f>IF(M362=1, I362, IF(M362=2, J362, IF(M362=3, K362, IF(M362=4, L362, 0))))</f>
      </c>
      <c r="O362" s="184">
        <f>IF($B$7="Porcentajes", E362 * N362, IF($R$1=0, 0, ((E362 * N362) / $R$1) * $C$7))</f>
      </c>
      <c r="P362" s="202"/>
      <c r="Q362" s="203"/>
      <c r="R362" s="184">
        <f>IF($P362="Manual",$E362*(1+$Q362),$E362+$O362)</f>
      </c>
    </row>
    <row r="363" spans="1:18" s="190" customFormat="1" ht="19" customHeight="1">
      <c r="A363" s="191"/>
      <c r="B363" s="195"/>
      <c r="C363" s="193"/>
      <c r="D363" s="193"/>
      <c r="E363" s="197"/>
      <c r="F363" s="185"/>
      <c r="G363" s="185" t="str">
        <f>IFERROR(IF($F363="","",VLOOKUP($F363,'Data Mercado'!$A$7:$I$300,IF($B$6="P90",2,IF($B$6="P75",3,IF($B$6="P50",4,IF($B$6="P25",5,IF($B$6="P10",6))))),0)),"ND")</f>
      </c>
      <c r="H363" s="186" t="str">
        <f>IFERROR(IF(AND($E363&lt;&gt;"",$G363&lt;&gt;""),$E363/$G363,""),"")</f>
      </c>
      <c r="I363" s="187" t="str">
        <f>IF(H363="","",0%)</f>
      </c>
      <c r="J363" s="187" t="str">
        <f>IF(H363="","",IF($H363&gt;1.2, 0, IF($H363&gt;=1.1, $B$8*(1/3), IF($H363&gt;=1, ($B$8 + (($B$9-$B$8)/4)*1)*(1/3), IF($H363&gt;=0.9, ($B$8 + (($B$9-$B$8)/4)*2)*(1/3), IF($H363&gt;=0.8, ($B$8 + (($B$9-$B$8)/4)*3)*(1/3), $B$9*(1/3)))))))</f>
      </c>
      <c r="K363" s="187" t="str">
        <f>IF(H363="","",IF($H363&gt;1.2, 0, IF($H363&gt;=1.1, $B$8*(2/3), IF($H363&gt;=1, ($B$8 + (($B$9-$B$8)/4)*1)*(2/3), IF($H363&gt;=0.9, ($B$8 + (($B$9-$B$8)/4)*2)*(2/3), IF($H363&gt;=0.8, ($B$8 + (($B$9-$B$8)/4)*3)*(2/3), $B$9*(2/3)))))))</f>
      </c>
      <c r="L363" s="187" t="str">
        <f>IF(H363="","",IF($H363&gt;1.2, 0, IF($H363&gt;=1.1, $B$8, IF($H363&gt;=1, $B$8 + (($B$9-$B$8)/4)*1, IF($H363&gt;=0.9, $B$8 + (($B$9-$B$8)/4)*2, IF($H363&gt;=0.8, $B$8 + (($B$9-$B$8)/4)*3, $B$9))))))</f>
      </c>
      <c r="M363" s="188"/>
      <c r="N363" s="189">
        <f>IF(M363=1, I363, IF(M363=2, J363, IF(M363=3, K363, IF(M363=4, L363, 0))))</f>
      </c>
      <c r="O363" s="184">
        <f>IF($B$7="Porcentajes", E363 * N363, IF($R$1=0, 0, ((E363 * N363) / $R$1) * $C$7))</f>
      </c>
      <c r="P363" s="202"/>
      <c r="Q363" s="203"/>
      <c r="R363" s="184">
        <f>IF($P363="Manual",$E363*(1+$Q363),$E363+$O363)</f>
      </c>
    </row>
    <row r="364" spans="1:18" s="190" customFormat="1" ht="19" customHeight="1">
      <c r="A364" s="191"/>
      <c r="B364" s="195"/>
      <c r="C364" s="193"/>
      <c r="D364" s="193"/>
      <c r="E364" s="197"/>
      <c r="F364" s="185"/>
      <c r="G364" s="185" t="str">
        <f>IFERROR(IF($F364="","",VLOOKUP($F364,'Data Mercado'!$A$7:$I$300,IF($B$6="P90",2,IF($B$6="P75",3,IF($B$6="P50",4,IF($B$6="P25",5,IF($B$6="P10",6))))),0)),"ND")</f>
      </c>
      <c r="H364" s="186" t="str">
        <f>IFERROR(IF(AND($E364&lt;&gt;"",$G364&lt;&gt;""),$E364/$G364,""),"")</f>
      </c>
      <c r="I364" s="187" t="str">
        <f>IF(H364="","",0%)</f>
      </c>
      <c r="J364" s="187" t="str">
        <f>IF(H364="","",IF($H364&gt;1.2, 0, IF($H364&gt;=1.1, $B$8*(1/3), IF($H364&gt;=1, ($B$8 + (($B$9-$B$8)/4)*1)*(1/3), IF($H364&gt;=0.9, ($B$8 + (($B$9-$B$8)/4)*2)*(1/3), IF($H364&gt;=0.8, ($B$8 + (($B$9-$B$8)/4)*3)*(1/3), $B$9*(1/3)))))))</f>
      </c>
      <c r="K364" s="187" t="str">
        <f>IF(H364="","",IF($H364&gt;1.2, 0, IF($H364&gt;=1.1, $B$8*(2/3), IF($H364&gt;=1, ($B$8 + (($B$9-$B$8)/4)*1)*(2/3), IF($H364&gt;=0.9, ($B$8 + (($B$9-$B$8)/4)*2)*(2/3), IF($H364&gt;=0.8, ($B$8 + (($B$9-$B$8)/4)*3)*(2/3), $B$9*(2/3)))))))</f>
      </c>
      <c r="L364" s="187" t="str">
        <f>IF(H364="","",IF($H364&gt;1.2, 0, IF($H364&gt;=1.1, $B$8, IF($H364&gt;=1, $B$8 + (($B$9-$B$8)/4)*1, IF($H364&gt;=0.9, $B$8 + (($B$9-$B$8)/4)*2, IF($H364&gt;=0.8, $B$8 + (($B$9-$B$8)/4)*3, $B$9))))))</f>
      </c>
      <c r="M364" s="188"/>
      <c r="N364" s="189">
        <f>IF(M364=1, I364, IF(M364=2, J364, IF(M364=3, K364, IF(M364=4, L364, 0))))</f>
      </c>
      <c r="O364" s="184">
        <f>IF($B$7="Porcentajes", E364 * N364, IF($R$1=0, 0, ((E364 * N364) / $R$1) * $C$7))</f>
      </c>
      <c r="P364" s="202"/>
      <c r="Q364" s="203"/>
      <c r="R364" s="184">
        <f>IF($P364="Manual",$E364*(1+$Q364),$E364+$O364)</f>
      </c>
    </row>
    <row r="365" spans="1:18" s="190" customFormat="1" ht="19" customHeight="1">
      <c r="A365" s="191"/>
      <c r="B365" s="195"/>
      <c r="C365" s="193"/>
      <c r="D365" s="193"/>
      <c r="E365" s="197"/>
      <c r="F365" s="185"/>
      <c r="G365" s="185" t="str">
        <f>IFERROR(IF($F365="","",VLOOKUP($F365,'Data Mercado'!$A$7:$I$300,IF($B$6="P90",2,IF($B$6="P75",3,IF($B$6="P50",4,IF($B$6="P25",5,IF($B$6="P10",6))))),0)),"ND")</f>
      </c>
      <c r="H365" s="186" t="str">
        <f>IFERROR(IF(AND($E365&lt;&gt;"",$G365&lt;&gt;""),$E365/$G365,""),"")</f>
      </c>
      <c r="I365" s="187" t="str">
        <f>IF(H365="","",0%)</f>
      </c>
      <c r="J365" s="187" t="str">
        <f>IF(H365="","",IF($H365&gt;1.2, 0, IF($H365&gt;=1.1, $B$8*(1/3), IF($H365&gt;=1, ($B$8 + (($B$9-$B$8)/4)*1)*(1/3), IF($H365&gt;=0.9, ($B$8 + (($B$9-$B$8)/4)*2)*(1/3), IF($H365&gt;=0.8, ($B$8 + (($B$9-$B$8)/4)*3)*(1/3), $B$9*(1/3)))))))</f>
      </c>
      <c r="K365" s="187" t="str">
        <f>IF(H365="","",IF($H365&gt;1.2, 0, IF($H365&gt;=1.1, $B$8*(2/3), IF($H365&gt;=1, ($B$8 + (($B$9-$B$8)/4)*1)*(2/3), IF($H365&gt;=0.9, ($B$8 + (($B$9-$B$8)/4)*2)*(2/3), IF($H365&gt;=0.8, ($B$8 + (($B$9-$B$8)/4)*3)*(2/3), $B$9*(2/3)))))))</f>
      </c>
      <c r="L365" s="187" t="str">
        <f>IF(H365="","",IF($H365&gt;1.2, 0, IF($H365&gt;=1.1, $B$8, IF($H365&gt;=1, $B$8 + (($B$9-$B$8)/4)*1, IF($H365&gt;=0.9, $B$8 + (($B$9-$B$8)/4)*2, IF($H365&gt;=0.8, $B$8 + (($B$9-$B$8)/4)*3, $B$9))))))</f>
      </c>
      <c r="M365" s="188"/>
      <c r="N365" s="189">
        <f>IF(M365=1, I365, IF(M365=2, J365, IF(M365=3, K365, IF(M365=4, L365, 0))))</f>
      </c>
      <c r="O365" s="184">
        <f>IF($B$7="Porcentajes", E365 * N365, IF($R$1=0, 0, ((E365 * N365) / $R$1) * $C$7))</f>
      </c>
      <c r="P365" s="202"/>
      <c r="Q365" s="203"/>
      <c r="R365" s="184">
        <f>IF($P365="Manual",$E365*(1+$Q365),$E365+$O365)</f>
      </c>
    </row>
    <row r="366" spans="1:18" s="190" customFormat="1" ht="19" customHeight="1">
      <c r="A366" s="191"/>
      <c r="B366" s="195"/>
      <c r="C366" s="193"/>
      <c r="D366" s="193"/>
      <c r="E366" s="197"/>
      <c r="F366" s="185"/>
      <c r="G366" s="185" t="str">
        <f>IFERROR(IF($F366="","",VLOOKUP($F366,'Data Mercado'!$A$7:$I$300,IF($B$6="P90",2,IF($B$6="P75",3,IF($B$6="P50",4,IF($B$6="P25",5,IF($B$6="P10",6))))),0)),"ND")</f>
      </c>
      <c r="H366" s="186" t="str">
        <f>IFERROR(IF(AND($E366&lt;&gt;"",$G366&lt;&gt;""),$E366/$G366,""),"")</f>
      </c>
      <c r="I366" s="187" t="str">
        <f>IF(H366="","",0%)</f>
      </c>
      <c r="J366" s="187" t="str">
        <f>IF(H366="","",IF($H366&gt;1.2, 0, IF($H366&gt;=1.1, $B$8*(1/3), IF($H366&gt;=1, ($B$8 + (($B$9-$B$8)/4)*1)*(1/3), IF($H366&gt;=0.9, ($B$8 + (($B$9-$B$8)/4)*2)*(1/3), IF($H366&gt;=0.8, ($B$8 + (($B$9-$B$8)/4)*3)*(1/3), $B$9*(1/3)))))))</f>
      </c>
      <c r="K366" s="187" t="str">
        <f>IF(H366="","",IF($H366&gt;1.2, 0, IF($H366&gt;=1.1, $B$8*(2/3), IF($H366&gt;=1, ($B$8 + (($B$9-$B$8)/4)*1)*(2/3), IF($H366&gt;=0.9, ($B$8 + (($B$9-$B$8)/4)*2)*(2/3), IF($H366&gt;=0.8, ($B$8 + (($B$9-$B$8)/4)*3)*(2/3), $B$9*(2/3)))))))</f>
      </c>
      <c r="L366" s="187" t="str">
        <f>IF(H366="","",IF($H366&gt;1.2, 0, IF($H366&gt;=1.1, $B$8, IF($H366&gt;=1, $B$8 + (($B$9-$B$8)/4)*1, IF($H366&gt;=0.9, $B$8 + (($B$9-$B$8)/4)*2, IF($H366&gt;=0.8, $B$8 + (($B$9-$B$8)/4)*3, $B$9))))))</f>
      </c>
      <c r="M366" s="188"/>
      <c r="N366" s="189">
        <f>IF(M366=1, I366, IF(M366=2, J366, IF(M366=3, K366, IF(M366=4, L366, 0))))</f>
      </c>
      <c r="O366" s="184">
        <f>IF($B$7="Porcentajes", E366 * N366, IF($R$1=0, 0, ((E366 * N366) / $R$1) * $C$7))</f>
      </c>
      <c r="P366" s="202"/>
      <c r="Q366" s="203"/>
      <c r="R366" s="184">
        <f>IF($P366="Manual",$E366*(1+$Q366),$E366+$O366)</f>
      </c>
    </row>
    <row r="367" spans="1:18" s="190" customFormat="1" ht="19" customHeight="1">
      <c r="A367" s="191"/>
      <c r="B367" s="195"/>
      <c r="C367" s="193"/>
      <c r="D367" s="193"/>
      <c r="E367" s="197"/>
      <c r="F367" s="185"/>
      <c r="G367" s="185" t="str">
        <f>IFERROR(IF($F367="","",VLOOKUP($F367,'Data Mercado'!$A$7:$I$300,IF($B$6="P90",2,IF($B$6="P75",3,IF($B$6="P50",4,IF($B$6="P25",5,IF($B$6="P10",6))))),0)),"ND")</f>
      </c>
      <c r="H367" s="186" t="str">
        <f>IFERROR(IF(AND($E367&lt;&gt;"",$G367&lt;&gt;""),$E367/$G367,""),"")</f>
      </c>
      <c r="I367" s="187" t="str">
        <f>IF(H367="","",0%)</f>
      </c>
      <c r="J367" s="187" t="str">
        <f>IF(H367="","",IF($H367&gt;1.2, 0, IF($H367&gt;=1.1, $B$8*(1/3), IF($H367&gt;=1, ($B$8 + (($B$9-$B$8)/4)*1)*(1/3), IF($H367&gt;=0.9, ($B$8 + (($B$9-$B$8)/4)*2)*(1/3), IF($H367&gt;=0.8, ($B$8 + (($B$9-$B$8)/4)*3)*(1/3), $B$9*(1/3)))))))</f>
      </c>
      <c r="K367" s="187" t="str">
        <f>IF(H367="","",IF($H367&gt;1.2, 0, IF($H367&gt;=1.1, $B$8*(2/3), IF($H367&gt;=1, ($B$8 + (($B$9-$B$8)/4)*1)*(2/3), IF($H367&gt;=0.9, ($B$8 + (($B$9-$B$8)/4)*2)*(2/3), IF($H367&gt;=0.8, ($B$8 + (($B$9-$B$8)/4)*3)*(2/3), $B$9*(2/3)))))))</f>
      </c>
      <c r="L367" s="187" t="str">
        <f>IF(H367="","",IF($H367&gt;1.2, 0, IF($H367&gt;=1.1, $B$8, IF($H367&gt;=1, $B$8 + (($B$9-$B$8)/4)*1, IF($H367&gt;=0.9, $B$8 + (($B$9-$B$8)/4)*2, IF($H367&gt;=0.8, $B$8 + (($B$9-$B$8)/4)*3, $B$9))))))</f>
      </c>
      <c r="M367" s="188"/>
      <c r="N367" s="189">
        <f>IF(M367=1, I367, IF(M367=2, J367, IF(M367=3, K367, IF(M367=4, L367, 0))))</f>
      </c>
      <c r="O367" s="184">
        <f>IF($B$7="Porcentajes", E367 * N367, IF($R$1=0, 0, ((E367 * N367) / $R$1) * $C$7))</f>
      </c>
      <c r="P367" s="202"/>
      <c r="Q367" s="203"/>
      <c r="R367" s="184">
        <f>IF($P367="Manual",$E367*(1+$Q367),$E367+$O367)</f>
      </c>
    </row>
    <row r="368" spans="1:18" s="190" customFormat="1" ht="19" customHeight="1">
      <c r="A368" s="191"/>
      <c r="B368" s="195"/>
      <c r="C368" s="193"/>
      <c r="D368" s="193"/>
      <c r="E368" s="197"/>
      <c r="F368" s="185"/>
      <c r="G368" s="185" t="str">
        <f>IFERROR(IF($F368="","",VLOOKUP($F368,'Data Mercado'!$A$7:$I$300,IF($B$6="P90",2,IF($B$6="P75",3,IF($B$6="P50",4,IF($B$6="P25",5,IF($B$6="P10",6))))),0)),"ND")</f>
      </c>
      <c r="H368" s="186" t="str">
        <f>IFERROR(IF(AND($E368&lt;&gt;"",$G368&lt;&gt;""),$E368/$G368,""),"")</f>
      </c>
      <c r="I368" s="187" t="str">
        <f>IF(H368="","",0%)</f>
      </c>
      <c r="J368" s="187" t="str">
        <f>IF(H368="","",IF($H368&gt;1.2, 0, IF($H368&gt;=1.1, $B$8*(1/3), IF($H368&gt;=1, ($B$8 + (($B$9-$B$8)/4)*1)*(1/3), IF($H368&gt;=0.9, ($B$8 + (($B$9-$B$8)/4)*2)*(1/3), IF($H368&gt;=0.8, ($B$8 + (($B$9-$B$8)/4)*3)*(1/3), $B$9*(1/3)))))))</f>
      </c>
      <c r="K368" s="187" t="str">
        <f>IF(H368="","",IF($H368&gt;1.2, 0, IF($H368&gt;=1.1, $B$8*(2/3), IF($H368&gt;=1, ($B$8 + (($B$9-$B$8)/4)*1)*(2/3), IF($H368&gt;=0.9, ($B$8 + (($B$9-$B$8)/4)*2)*(2/3), IF($H368&gt;=0.8, ($B$8 + (($B$9-$B$8)/4)*3)*(2/3), $B$9*(2/3)))))))</f>
      </c>
      <c r="L368" s="187" t="str">
        <f>IF(H368="","",IF($H368&gt;1.2, 0, IF($H368&gt;=1.1, $B$8, IF($H368&gt;=1, $B$8 + (($B$9-$B$8)/4)*1, IF($H368&gt;=0.9, $B$8 + (($B$9-$B$8)/4)*2, IF($H368&gt;=0.8, $B$8 + (($B$9-$B$8)/4)*3, $B$9))))))</f>
      </c>
      <c r="M368" s="188"/>
      <c r="N368" s="189">
        <f>IF(M368=1, I368, IF(M368=2, J368, IF(M368=3, K368, IF(M368=4, L368, 0))))</f>
      </c>
      <c r="O368" s="184">
        <f>IF($B$7="Porcentajes", E368 * N368, IF($R$1=0, 0, ((E368 * N368) / $R$1) * $C$7))</f>
      </c>
      <c r="P368" s="202"/>
      <c r="Q368" s="203"/>
      <c r="R368" s="184">
        <f>IF($P368="Manual",$E368*(1+$Q368),$E368+$O368)</f>
      </c>
    </row>
    <row r="369" spans="1:18" s="190" customFormat="1" ht="19" customHeight="1">
      <c r="A369" s="191"/>
      <c r="B369" s="195"/>
      <c r="C369" s="193"/>
      <c r="D369" s="193"/>
      <c r="E369" s="197"/>
      <c r="F369" s="185"/>
      <c r="G369" s="185" t="str">
        <f>IFERROR(IF($F369="","",VLOOKUP($F369,'Data Mercado'!$A$7:$I$300,IF($B$6="P90",2,IF($B$6="P75",3,IF($B$6="P50",4,IF($B$6="P25",5,IF($B$6="P10",6))))),0)),"ND")</f>
      </c>
      <c r="H369" s="186" t="str">
        <f>IFERROR(IF(AND($E369&lt;&gt;"",$G369&lt;&gt;""),$E369/$G369,""),"")</f>
      </c>
      <c r="I369" s="187" t="str">
        <f>IF(H369="","",0%)</f>
      </c>
      <c r="J369" s="187" t="str">
        <f>IF(H369="","",IF($H369&gt;1.2, 0, IF($H369&gt;=1.1, $B$8*(1/3), IF($H369&gt;=1, ($B$8 + (($B$9-$B$8)/4)*1)*(1/3), IF($H369&gt;=0.9, ($B$8 + (($B$9-$B$8)/4)*2)*(1/3), IF($H369&gt;=0.8, ($B$8 + (($B$9-$B$8)/4)*3)*(1/3), $B$9*(1/3)))))))</f>
      </c>
      <c r="K369" s="187" t="str">
        <f>IF(H369="","",IF($H369&gt;1.2, 0, IF($H369&gt;=1.1, $B$8*(2/3), IF($H369&gt;=1, ($B$8 + (($B$9-$B$8)/4)*1)*(2/3), IF($H369&gt;=0.9, ($B$8 + (($B$9-$B$8)/4)*2)*(2/3), IF($H369&gt;=0.8, ($B$8 + (($B$9-$B$8)/4)*3)*(2/3), $B$9*(2/3)))))))</f>
      </c>
      <c r="L369" s="187" t="str">
        <f>IF(H369="","",IF($H369&gt;1.2, 0, IF($H369&gt;=1.1, $B$8, IF($H369&gt;=1, $B$8 + (($B$9-$B$8)/4)*1, IF($H369&gt;=0.9, $B$8 + (($B$9-$B$8)/4)*2, IF($H369&gt;=0.8, $B$8 + (($B$9-$B$8)/4)*3, $B$9))))))</f>
      </c>
      <c r="M369" s="188"/>
      <c r="N369" s="189">
        <f>IF(M369=1, I369, IF(M369=2, J369, IF(M369=3, K369, IF(M369=4, L369, 0))))</f>
      </c>
      <c r="O369" s="184">
        <f>IF($B$7="Porcentajes", E369 * N369, IF($R$1=0, 0, ((E369 * N369) / $R$1) * $C$7))</f>
      </c>
      <c r="P369" s="202"/>
      <c r="Q369" s="203"/>
      <c r="R369" s="184">
        <f>IF($P369="Manual",$E369*(1+$Q369),$E369+$O369)</f>
      </c>
    </row>
    <row r="370" spans="1:18" s="190" customFormat="1" ht="19" customHeight="1">
      <c r="A370" s="191"/>
      <c r="B370" s="195"/>
      <c r="C370" s="193"/>
      <c r="D370" s="193"/>
      <c r="E370" s="197"/>
      <c r="F370" s="185"/>
      <c r="G370" s="185" t="str">
        <f>IFERROR(IF($F370="","",VLOOKUP($F370,'Data Mercado'!$A$7:$I$300,IF($B$6="P90",2,IF($B$6="P75",3,IF($B$6="P50",4,IF($B$6="P25",5,IF($B$6="P10",6))))),0)),"ND")</f>
      </c>
      <c r="H370" s="186" t="str">
        <f>IFERROR(IF(AND($E370&lt;&gt;"",$G370&lt;&gt;""),$E370/$G370,""),"")</f>
      </c>
      <c r="I370" s="187" t="str">
        <f>IF(H370="","",0%)</f>
      </c>
      <c r="J370" s="187" t="str">
        <f>IF(H370="","",IF($H370&gt;1.2, 0, IF($H370&gt;=1.1, $B$8*(1/3), IF($H370&gt;=1, ($B$8 + (($B$9-$B$8)/4)*1)*(1/3), IF($H370&gt;=0.9, ($B$8 + (($B$9-$B$8)/4)*2)*(1/3), IF($H370&gt;=0.8, ($B$8 + (($B$9-$B$8)/4)*3)*(1/3), $B$9*(1/3)))))))</f>
      </c>
      <c r="K370" s="187" t="str">
        <f>IF(H370="","",IF($H370&gt;1.2, 0, IF($H370&gt;=1.1, $B$8*(2/3), IF($H370&gt;=1, ($B$8 + (($B$9-$B$8)/4)*1)*(2/3), IF($H370&gt;=0.9, ($B$8 + (($B$9-$B$8)/4)*2)*(2/3), IF($H370&gt;=0.8, ($B$8 + (($B$9-$B$8)/4)*3)*(2/3), $B$9*(2/3)))))))</f>
      </c>
      <c r="L370" s="187" t="str">
        <f>IF(H370="","",IF($H370&gt;1.2, 0, IF($H370&gt;=1.1, $B$8, IF($H370&gt;=1, $B$8 + (($B$9-$B$8)/4)*1, IF($H370&gt;=0.9, $B$8 + (($B$9-$B$8)/4)*2, IF($H370&gt;=0.8, $B$8 + (($B$9-$B$8)/4)*3, $B$9))))))</f>
      </c>
      <c r="M370" s="188"/>
      <c r="N370" s="189">
        <f>IF(M370=1, I370, IF(M370=2, J370, IF(M370=3, K370, IF(M370=4, L370, 0))))</f>
      </c>
      <c r="O370" s="184">
        <f>IF($B$7="Porcentajes", E370 * N370, IF($R$1=0, 0, ((E370 * N370) / $R$1) * $C$7))</f>
      </c>
      <c r="P370" s="202"/>
      <c r="Q370" s="203"/>
      <c r="R370" s="184">
        <f>IF($P370="Manual",$E370*(1+$Q370),$E370+$O370)</f>
      </c>
    </row>
    <row r="371" spans="1:18" s="190" customFormat="1" ht="19" customHeight="1">
      <c r="A371" s="191"/>
      <c r="B371" s="195"/>
      <c r="C371" s="193"/>
      <c r="D371" s="193"/>
      <c r="E371" s="197"/>
      <c r="F371" s="185"/>
      <c r="G371" s="185" t="str">
        <f>IFERROR(IF($F371="","",VLOOKUP($F371,'Data Mercado'!$A$7:$I$300,IF($B$6="P90",2,IF($B$6="P75",3,IF($B$6="P50",4,IF($B$6="P25",5,IF($B$6="P10",6))))),0)),"ND")</f>
      </c>
      <c r="H371" s="186" t="str">
        <f>IFERROR(IF(AND($E371&lt;&gt;"",$G371&lt;&gt;""),$E371/$G371,""),"")</f>
      </c>
      <c r="I371" s="187" t="str">
        <f>IF(H371="","",0%)</f>
      </c>
      <c r="J371" s="187" t="str">
        <f>IF(H371="","",IF($H371&gt;1.2, 0, IF($H371&gt;=1.1, $B$8*(1/3), IF($H371&gt;=1, ($B$8 + (($B$9-$B$8)/4)*1)*(1/3), IF($H371&gt;=0.9, ($B$8 + (($B$9-$B$8)/4)*2)*(1/3), IF($H371&gt;=0.8, ($B$8 + (($B$9-$B$8)/4)*3)*(1/3), $B$9*(1/3)))))))</f>
      </c>
      <c r="K371" s="187" t="str">
        <f>IF(H371="","",IF($H371&gt;1.2, 0, IF($H371&gt;=1.1, $B$8*(2/3), IF($H371&gt;=1, ($B$8 + (($B$9-$B$8)/4)*1)*(2/3), IF($H371&gt;=0.9, ($B$8 + (($B$9-$B$8)/4)*2)*(2/3), IF($H371&gt;=0.8, ($B$8 + (($B$9-$B$8)/4)*3)*(2/3), $B$9*(2/3)))))))</f>
      </c>
      <c r="L371" s="187" t="str">
        <f>IF(H371="","",IF($H371&gt;1.2, 0, IF($H371&gt;=1.1, $B$8, IF($H371&gt;=1, $B$8 + (($B$9-$B$8)/4)*1, IF($H371&gt;=0.9, $B$8 + (($B$9-$B$8)/4)*2, IF($H371&gt;=0.8, $B$8 + (($B$9-$B$8)/4)*3, $B$9))))))</f>
      </c>
      <c r="M371" s="188"/>
      <c r="N371" s="189">
        <f>IF(M371=1, I371, IF(M371=2, J371, IF(M371=3, K371, IF(M371=4, L371, 0))))</f>
      </c>
      <c r="O371" s="184">
        <f>IF($B$7="Porcentajes", E371 * N371, IF($R$1=0, 0, ((E371 * N371) / $R$1) * $C$7))</f>
      </c>
      <c r="P371" s="202"/>
      <c r="Q371" s="203"/>
      <c r="R371" s="184">
        <f>IF($P371="Manual",$E371*(1+$Q371),$E371+$O371)</f>
      </c>
    </row>
    <row r="372" spans="1:18" s="190" customFormat="1" ht="19" customHeight="1">
      <c r="A372" s="191"/>
      <c r="B372" s="195"/>
      <c r="C372" s="193"/>
      <c r="D372" s="193"/>
      <c r="E372" s="197"/>
      <c r="F372" s="185"/>
      <c r="G372" s="185" t="str">
        <f>IFERROR(IF($F372="","",VLOOKUP($F372,'Data Mercado'!$A$7:$I$300,IF($B$6="P90",2,IF($B$6="P75",3,IF($B$6="P50",4,IF($B$6="P25",5,IF($B$6="P10",6))))),0)),"ND")</f>
      </c>
      <c r="H372" s="186" t="str">
        <f>IFERROR(IF(AND($E372&lt;&gt;"",$G372&lt;&gt;""),$E372/$G372,""),"")</f>
      </c>
      <c r="I372" s="187" t="str">
        <f>IF(H372="","",0%)</f>
      </c>
      <c r="J372" s="187" t="str">
        <f>IF(H372="","",IF($H372&gt;1.2, 0, IF($H372&gt;=1.1, $B$8*(1/3), IF($H372&gt;=1, ($B$8 + (($B$9-$B$8)/4)*1)*(1/3), IF($H372&gt;=0.9, ($B$8 + (($B$9-$B$8)/4)*2)*(1/3), IF($H372&gt;=0.8, ($B$8 + (($B$9-$B$8)/4)*3)*(1/3), $B$9*(1/3)))))))</f>
      </c>
      <c r="K372" s="187" t="str">
        <f>IF(H372="","",IF($H372&gt;1.2, 0, IF($H372&gt;=1.1, $B$8*(2/3), IF($H372&gt;=1, ($B$8 + (($B$9-$B$8)/4)*1)*(2/3), IF($H372&gt;=0.9, ($B$8 + (($B$9-$B$8)/4)*2)*(2/3), IF($H372&gt;=0.8, ($B$8 + (($B$9-$B$8)/4)*3)*(2/3), $B$9*(2/3)))))))</f>
      </c>
      <c r="L372" s="187" t="str">
        <f>IF(H372="","",IF($H372&gt;1.2, 0, IF($H372&gt;=1.1, $B$8, IF($H372&gt;=1, $B$8 + (($B$9-$B$8)/4)*1, IF($H372&gt;=0.9, $B$8 + (($B$9-$B$8)/4)*2, IF($H372&gt;=0.8, $B$8 + (($B$9-$B$8)/4)*3, $B$9))))))</f>
      </c>
      <c r="M372" s="188"/>
      <c r="N372" s="189">
        <f>IF(M372=1, I372, IF(M372=2, J372, IF(M372=3, K372, IF(M372=4, L372, 0))))</f>
      </c>
      <c r="O372" s="184">
        <f>IF($B$7="Porcentajes", E372 * N372, IF($R$1=0, 0, ((E372 * N372) / $R$1) * $C$7))</f>
      </c>
      <c r="P372" s="202"/>
      <c r="Q372" s="203"/>
      <c r="R372" s="184">
        <f>IF($P372="Manual",$E372*(1+$Q372),$E372+$O372)</f>
      </c>
    </row>
    <row r="373" spans="1:18" s="190" customFormat="1" ht="19" customHeight="1">
      <c r="A373" s="191"/>
      <c r="B373" s="195"/>
      <c r="C373" s="193"/>
      <c r="D373" s="193"/>
      <c r="E373" s="197"/>
      <c r="F373" s="185"/>
      <c r="G373" s="185" t="str">
        <f>IFERROR(IF($F373="","",VLOOKUP($F373,'Data Mercado'!$A$7:$I$300,IF($B$6="P90",2,IF($B$6="P75",3,IF($B$6="P50",4,IF($B$6="P25",5,IF($B$6="P10",6))))),0)),"ND")</f>
      </c>
      <c r="H373" s="186" t="str">
        <f>IFERROR(IF(AND($E373&lt;&gt;"",$G373&lt;&gt;""),$E373/$G373,""),"")</f>
      </c>
      <c r="I373" s="187" t="str">
        <f>IF(H373="","",0%)</f>
      </c>
      <c r="J373" s="187" t="str">
        <f>IF(H373="","",IF($H373&gt;1.2, 0, IF($H373&gt;=1.1, $B$8*(1/3), IF($H373&gt;=1, ($B$8 + (($B$9-$B$8)/4)*1)*(1/3), IF($H373&gt;=0.9, ($B$8 + (($B$9-$B$8)/4)*2)*(1/3), IF($H373&gt;=0.8, ($B$8 + (($B$9-$B$8)/4)*3)*(1/3), $B$9*(1/3)))))))</f>
      </c>
      <c r="K373" s="187" t="str">
        <f>IF(H373="","",IF($H373&gt;1.2, 0, IF($H373&gt;=1.1, $B$8*(2/3), IF($H373&gt;=1, ($B$8 + (($B$9-$B$8)/4)*1)*(2/3), IF($H373&gt;=0.9, ($B$8 + (($B$9-$B$8)/4)*2)*(2/3), IF($H373&gt;=0.8, ($B$8 + (($B$9-$B$8)/4)*3)*(2/3), $B$9*(2/3)))))))</f>
      </c>
      <c r="L373" s="187" t="str">
        <f>IF(H373="","",IF($H373&gt;1.2, 0, IF($H373&gt;=1.1, $B$8, IF($H373&gt;=1, $B$8 + (($B$9-$B$8)/4)*1, IF($H373&gt;=0.9, $B$8 + (($B$9-$B$8)/4)*2, IF($H373&gt;=0.8, $B$8 + (($B$9-$B$8)/4)*3, $B$9))))))</f>
      </c>
      <c r="M373" s="188"/>
      <c r="N373" s="189">
        <f>IF(M373=1, I373, IF(M373=2, J373, IF(M373=3, K373, IF(M373=4, L373, 0))))</f>
      </c>
      <c r="O373" s="184">
        <f>IF($B$7="Porcentajes", E373 * N373, IF($R$1=0, 0, ((E373 * N373) / $R$1) * $C$7))</f>
      </c>
      <c r="P373" s="202"/>
      <c r="Q373" s="203"/>
      <c r="R373" s="184">
        <f>IF($P373="Manual",$E373*(1+$Q373),$E373+$O373)</f>
      </c>
    </row>
    <row r="374" spans="1:18" s="190" customFormat="1" ht="19" customHeight="1">
      <c r="A374" s="191"/>
      <c r="B374" s="195"/>
      <c r="C374" s="193"/>
      <c r="D374" s="193"/>
      <c r="E374" s="197"/>
      <c r="F374" s="185"/>
      <c r="G374" s="185" t="str">
        <f>IFERROR(IF($F374="","",VLOOKUP($F374,'Data Mercado'!$A$7:$I$300,IF($B$6="P90",2,IF($B$6="P75",3,IF($B$6="P50",4,IF($B$6="P25",5,IF($B$6="P10",6))))),0)),"ND")</f>
      </c>
      <c r="H374" s="186" t="str">
        <f>IFERROR(IF(AND($E374&lt;&gt;"",$G374&lt;&gt;""),$E374/$G374,""),"")</f>
      </c>
      <c r="I374" s="187" t="str">
        <f>IF(H374="","",0%)</f>
      </c>
      <c r="J374" s="187" t="str">
        <f>IF(H374="","",IF($H374&gt;1.2, 0, IF($H374&gt;=1.1, $B$8*(1/3), IF($H374&gt;=1, ($B$8 + (($B$9-$B$8)/4)*1)*(1/3), IF($H374&gt;=0.9, ($B$8 + (($B$9-$B$8)/4)*2)*(1/3), IF($H374&gt;=0.8, ($B$8 + (($B$9-$B$8)/4)*3)*(1/3), $B$9*(1/3)))))))</f>
      </c>
      <c r="K374" s="187" t="str">
        <f>IF(H374="","",IF($H374&gt;1.2, 0, IF($H374&gt;=1.1, $B$8*(2/3), IF($H374&gt;=1, ($B$8 + (($B$9-$B$8)/4)*1)*(2/3), IF($H374&gt;=0.9, ($B$8 + (($B$9-$B$8)/4)*2)*(2/3), IF($H374&gt;=0.8, ($B$8 + (($B$9-$B$8)/4)*3)*(2/3), $B$9*(2/3)))))))</f>
      </c>
      <c r="L374" s="187" t="str">
        <f>IF(H374="","",IF($H374&gt;1.2, 0, IF($H374&gt;=1.1, $B$8, IF($H374&gt;=1, $B$8 + (($B$9-$B$8)/4)*1, IF($H374&gt;=0.9, $B$8 + (($B$9-$B$8)/4)*2, IF($H374&gt;=0.8, $B$8 + (($B$9-$B$8)/4)*3, $B$9))))))</f>
      </c>
      <c r="M374" s="188"/>
      <c r="N374" s="189">
        <f>IF(M374=1, I374, IF(M374=2, J374, IF(M374=3, K374, IF(M374=4, L374, 0))))</f>
      </c>
      <c r="O374" s="184">
        <f>IF($B$7="Porcentajes", E374 * N374, IF($R$1=0, 0, ((E374 * N374) / $R$1) * $C$7))</f>
      </c>
      <c r="P374" s="202"/>
      <c r="Q374" s="203"/>
      <c r="R374" s="184">
        <f>IF($P374="Manual",$E374*(1+$Q374),$E374+$O374)</f>
      </c>
    </row>
    <row r="375" spans="1:18" s="190" customFormat="1" ht="19" customHeight="1">
      <c r="A375" s="191"/>
      <c r="B375" s="195"/>
      <c r="C375" s="193"/>
      <c r="D375" s="193"/>
      <c r="E375" s="197"/>
      <c r="F375" s="185"/>
      <c r="G375" s="185" t="str">
        <f>IFERROR(IF($F375="","",VLOOKUP($F375,'Data Mercado'!$A$7:$I$300,IF($B$6="P90",2,IF($B$6="P75",3,IF($B$6="P50",4,IF($B$6="P25",5,IF($B$6="P10",6))))),0)),"ND")</f>
      </c>
      <c r="H375" s="186" t="str">
        <f>IFERROR(IF(AND($E375&lt;&gt;"",$G375&lt;&gt;""),$E375/$G375,""),"")</f>
      </c>
      <c r="I375" s="187" t="str">
        <f>IF(H375="","",0%)</f>
      </c>
      <c r="J375" s="187" t="str">
        <f>IF(H375="","",IF($H375&gt;1.2, 0, IF($H375&gt;=1.1, $B$8*(1/3), IF($H375&gt;=1, ($B$8 + (($B$9-$B$8)/4)*1)*(1/3), IF($H375&gt;=0.9, ($B$8 + (($B$9-$B$8)/4)*2)*(1/3), IF($H375&gt;=0.8, ($B$8 + (($B$9-$B$8)/4)*3)*(1/3), $B$9*(1/3)))))))</f>
      </c>
      <c r="K375" s="187" t="str">
        <f>IF(H375="","",IF($H375&gt;1.2, 0, IF($H375&gt;=1.1, $B$8*(2/3), IF($H375&gt;=1, ($B$8 + (($B$9-$B$8)/4)*1)*(2/3), IF($H375&gt;=0.9, ($B$8 + (($B$9-$B$8)/4)*2)*(2/3), IF($H375&gt;=0.8, ($B$8 + (($B$9-$B$8)/4)*3)*(2/3), $B$9*(2/3)))))))</f>
      </c>
      <c r="L375" s="187" t="str">
        <f>IF(H375="","",IF($H375&gt;1.2, 0, IF($H375&gt;=1.1, $B$8, IF($H375&gt;=1, $B$8 + (($B$9-$B$8)/4)*1, IF($H375&gt;=0.9, $B$8 + (($B$9-$B$8)/4)*2, IF($H375&gt;=0.8, $B$8 + (($B$9-$B$8)/4)*3, $B$9))))))</f>
      </c>
      <c r="M375" s="188"/>
      <c r="N375" s="189">
        <f>IF(M375=1, I375, IF(M375=2, J375, IF(M375=3, K375, IF(M375=4, L375, 0))))</f>
      </c>
      <c r="O375" s="184">
        <f>IF($B$7="Porcentajes", E375 * N375, IF($R$1=0, 0, ((E375 * N375) / $R$1) * $C$7))</f>
      </c>
      <c r="P375" s="202"/>
      <c r="Q375" s="203"/>
      <c r="R375" s="184">
        <f>IF($P375="Manual",$E375*(1+$Q375),$E375+$O375)</f>
      </c>
    </row>
    <row r="376" spans="1:18" s="190" customFormat="1" ht="19" customHeight="1">
      <c r="A376" s="191"/>
      <c r="B376" s="195"/>
      <c r="C376" s="193"/>
      <c r="D376" s="193"/>
      <c r="E376" s="197"/>
      <c r="F376" s="185"/>
      <c r="G376" s="185" t="str">
        <f>IFERROR(IF($F376="","",VLOOKUP($F376,'Data Mercado'!$A$7:$I$300,IF($B$6="P90",2,IF($B$6="P75",3,IF($B$6="P50",4,IF($B$6="P25",5,IF($B$6="P10",6))))),0)),"ND")</f>
      </c>
      <c r="H376" s="186" t="str">
        <f>IFERROR(IF(AND($E376&lt;&gt;"",$G376&lt;&gt;""),$E376/$G376,""),"")</f>
      </c>
      <c r="I376" s="187" t="str">
        <f>IF(H376="","",0%)</f>
      </c>
      <c r="J376" s="187" t="str">
        <f>IF(H376="","",IF($H376&gt;1.2, 0, IF($H376&gt;=1.1, $B$8*(1/3), IF($H376&gt;=1, ($B$8 + (($B$9-$B$8)/4)*1)*(1/3), IF($H376&gt;=0.9, ($B$8 + (($B$9-$B$8)/4)*2)*(1/3), IF($H376&gt;=0.8, ($B$8 + (($B$9-$B$8)/4)*3)*(1/3), $B$9*(1/3)))))))</f>
      </c>
      <c r="K376" s="187" t="str">
        <f>IF(H376="","",IF($H376&gt;1.2, 0, IF($H376&gt;=1.1, $B$8*(2/3), IF($H376&gt;=1, ($B$8 + (($B$9-$B$8)/4)*1)*(2/3), IF($H376&gt;=0.9, ($B$8 + (($B$9-$B$8)/4)*2)*(2/3), IF($H376&gt;=0.8, ($B$8 + (($B$9-$B$8)/4)*3)*(2/3), $B$9*(2/3)))))))</f>
      </c>
      <c r="L376" s="187" t="str">
        <f>IF(H376="","",IF($H376&gt;1.2, 0, IF($H376&gt;=1.1, $B$8, IF($H376&gt;=1, $B$8 + (($B$9-$B$8)/4)*1, IF($H376&gt;=0.9, $B$8 + (($B$9-$B$8)/4)*2, IF($H376&gt;=0.8, $B$8 + (($B$9-$B$8)/4)*3, $B$9))))))</f>
      </c>
      <c r="M376" s="188"/>
      <c r="N376" s="189">
        <f>IF(M376=1, I376, IF(M376=2, J376, IF(M376=3, K376, IF(M376=4, L376, 0))))</f>
      </c>
      <c r="O376" s="184">
        <f>IF($B$7="Porcentajes", E376 * N376, IF($R$1=0, 0, ((E376 * N376) / $R$1) * $C$7))</f>
      </c>
      <c r="P376" s="202"/>
      <c r="Q376" s="203"/>
      <c r="R376" s="184">
        <f>IF($P376="Manual",$E376*(1+$Q376),$E376+$O376)</f>
      </c>
    </row>
    <row r="377" spans="1:18" s="190" customFormat="1" ht="19" customHeight="1">
      <c r="A377" s="191"/>
      <c r="B377" s="195"/>
      <c r="C377" s="193"/>
      <c r="D377" s="193"/>
      <c r="E377" s="197"/>
      <c r="F377" s="185"/>
      <c r="G377" s="185" t="str">
        <f>IFERROR(IF($F377="","",VLOOKUP($F377,'Data Mercado'!$A$7:$I$300,IF($B$6="P90",2,IF($B$6="P75",3,IF($B$6="P50",4,IF($B$6="P25",5,IF($B$6="P10",6))))),0)),"ND")</f>
      </c>
      <c r="H377" s="186" t="str">
        <f>IFERROR(IF(AND($E377&lt;&gt;"",$G377&lt;&gt;""),$E377/$G377,""),"")</f>
      </c>
      <c r="I377" s="187" t="str">
        <f>IF(H377="","",0%)</f>
      </c>
      <c r="J377" s="187" t="str">
        <f>IF(H377="","",IF($H377&gt;1.2, 0, IF($H377&gt;=1.1, $B$8*(1/3), IF($H377&gt;=1, ($B$8 + (($B$9-$B$8)/4)*1)*(1/3), IF($H377&gt;=0.9, ($B$8 + (($B$9-$B$8)/4)*2)*(1/3), IF($H377&gt;=0.8, ($B$8 + (($B$9-$B$8)/4)*3)*(1/3), $B$9*(1/3)))))))</f>
      </c>
      <c r="K377" s="187" t="str">
        <f>IF(H377="","",IF($H377&gt;1.2, 0, IF($H377&gt;=1.1, $B$8*(2/3), IF($H377&gt;=1, ($B$8 + (($B$9-$B$8)/4)*1)*(2/3), IF($H377&gt;=0.9, ($B$8 + (($B$9-$B$8)/4)*2)*(2/3), IF($H377&gt;=0.8, ($B$8 + (($B$9-$B$8)/4)*3)*(2/3), $B$9*(2/3)))))))</f>
      </c>
      <c r="L377" s="187" t="str">
        <f>IF(H377="","",IF($H377&gt;1.2, 0, IF($H377&gt;=1.1, $B$8, IF($H377&gt;=1, $B$8 + (($B$9-$B$8)/4)*1, IF($H377&gt;=0.9, $B$8 + (($B$9-$B$8)/4)*2, IF($H377&gt;=0.8, $B$8 + (($B$9-$B$8)/4)*3, $B$9))))))</f>
      </c>
      <c r="M377" s="188"/>
      <c r="N377" s="189">
        <f>IF(M377=1, I377, IF(M377=2, J377, IF(M377=3, K377, IF(M377=4, L377, 0))))</f>
      </c>
      <c r="O377" s="184">
        <f>IF($B$7="Porcentajes", E377 * N377, IF($R$1=0, 0, ((E377 * N377) / $R$1) * $C$7))</f>
      </c>
      <c r="P377" s="202"/>
      <c r="Q377" s="203"/>
      <c r="R377" s="184">
        <f>IF($P377="Manual",$E377*(1+$Q377),$E377+$O377)</f>
      </c>
    </row>
    <row r="378" spans="1:18" s="190" customFormat="1" ht="19" customHeight="1">
      <c r="A378" s="191"/>
      <c r="B378" s="195"/>
      <c r="C378" s="193"/>
      <c r="D378" s="193"/>
      <c r="E378" s="197"/>
      <c r="F378" s="185"/>
      <c r="G378" s="185" t="str">
        <f>IFERROR(IF($F378="","",VLOOKUP($F378,'Data Mercado'!$A$7:$I$300,IF($B$6="P90",2,IF($B$6="P75",3,IF($B$6="P50",4,IF($B$6="P25",5,IF($B$6="P10",6))))),0)),"ND")</f>
      </c>
      <c r="H378" s="186" t="str">
        <f>IFERROR(IF(AND($E378&lt;&gt;"",$G378&lt;&gt;""),$E378/$G378,""),"")</f>
      </c>
      <c r="I378" s="187" t="str">
        <f>IF(H378="","",0%)</f>
      </c>
      <c r="J378" s="187" t="str">
        <f>IF(H378="","",IF($H378&gt;1.2, 0, IF($H378&gt;=1.1, $B$8*(1/3), IF($H378&gt;=1, ($B$8 + (($B$9-$B$8)/4)*1)*(1/3), IF($H378&gt;=0.9, ($B$8 + (($B$9-$B$8)/4)*2)*(1/3), IF($H378&gt;=0.8, ($B$8 + (($B$9-$B$8)/4)*3)*(1/3), $B$9*(1/3)))))))</f>
      </c>
      <c r="K378" s="187" t="str">
        <f>IF(H378="","",IF($H378&gt;1.2, 0, IF($H378&gt;=1.1, $B$8*(2/3), IF($H378&gt;=1, ($B$8 + (($B$9-$B$8)/4)*1)*(2/3), IF($H378&gt;=0.9, ($B$8 + (($B$9-$B$8)/4)*2)*(2/3), IF($H378&gt;=0.8, ($B$8 + (($B$9-$B$8)/4)*3)*(2/3), $B$9*(2/3)))))))</f>
      </c>
      <c r="L378" s="187" t="str">
        <f>IF(H378="","",IF($H378&gt;1.2, 0, IF($H378&gt;=1.1, $B$8, IF($H378&gt;=1, $B$8 + (($B$9-$B$8)/4)*1, IF($H378&gt;=0.9, $B$8 + (($B$9-$B$8)/4)*2, IF($H378&gt;=0.8, $B$8 + (($B$9-$B$8)/4)*3, $B$9))))))</f>
      </c>
      <c r="M378" s="188"/>
      <c r="N378" s="189">
        <f>IF(M378=1, I378, IF(M378=2, J378, IF(M378=3, K378, IF(M378=4, L378, 0))))</f>
      </c>
      <c r="O378" s="184">
        <f>IF($B$7="Porcentajes", E378 * N378, IF($R$1=0, 0, ((E378 * N378) / $R$1) * $C$7))</f>
      </c>
      <c r="P378" s="202"/>
      <c r="Q378" s="203"/>
      <c r="R378" s="184">
        <f>IF($P378="Manual",$E378*(1+$Q378),$E378+$O378)</f>
      </c>
    </row>
    <row r="379" spans="1:18" s="190" customFormat="1" ht="19" customHeight="1">
      <c r="A379" s="191"/>
      <c r="B379" s="195"/>
      <c r="C379" s="193"/>
      <c r="D379" s="193"/>
      <c r="E379" s="197"/>
      <c r="F379" s="185"/>
      <c r="G379" s="185" t="str">
        <f>IFERROR(IF($F379="","",VLOOKUP($F379,'Data Mercado'!$A$7:$I$300,IF($B$6="P90",2,IF($B$6="P75",3,IF($B$6="P50",4,IF($B$6="P25",5,IF($B$6="P10",6))))),0)),"ND")</f>
      </c>
      <c r="H379" s="186" t="str">
        <f>IFERROR(IF(AND($E379&lt;&gt;"",$G379&lt;&gt;""),$E379/$G379,""),"")</f>
      </c>
      <c r="I379" s="187" t="str">
        <f>IF(H379="","",0%)</f>
      </c>
      <c r="J379" s="187" t="str">
        <f>IF(H379="","",IF($H379&gt;1.2, 0, IF($H379&gt;=1.1, $B$8*(1/3), IF($H379&gt;=1, ($B$8 + (($B$9-$B$8)/4)*1)*(1/3), IF($H379&gt;=0.9, ($B$8 + (($B$9-$B$8)/4)*2)*(1/3), IF($H379&gt;=0.8, ($B$8 + (($B$9-$B$8)/4)*3)*(1/3), $B$9*(1/3)))))))</f>
      </c>
      <c r="K379" s="187" t="str">
        <f>IF(H379="","",IF($H379&gt;1.2, 0, IF($H379&gt;=1.1, $B$8*(2/3), IF($H379&gt;=1, ($B$8 + (($B$9-$B$8)/4)*1)*(2/3), IF($H379&gt;=0.9, ($B$8 + (($B$9-$B$8)/4)*2)*(2/3), IF($H379&gt;=0.8, ($B$8 + (($B$9-$B$8)/4)*3)*(2/3), $B$9*(2/3)))))))</f>
      </c>
      <c r="L379" s="187" t="str">
        <f>IF(H379="","",IF($H379&gt;1.2, 0, IF($H379&gt;=1.1, $B$8, IF($H379&gt;=1, $B$8 + (($B$9-$B$8)/4)*1, IF($H379&gt;=0.9, $B$8 + (($B$9-$B$8)/4)*2, IF($H379&gt;=0.8, $B$8 + (($B$9-$B$8)/4)*3, $B$9))))))</f>
      </c>
      <c r="M379" s="188"/>
      <c r="N379" s="189">
        <f>IF(M379=1, I379, IF(M379=2, J379, IF(M379=3, K379, IF(M379=4, L379, 0))))</f>
      </c>
      <c r="O379" s="184">
        <f>IF($B$7="Porcentajes", E379 * N379, IF($R$1=0, 0, ((E379 * N379) / $R$1) * $C$7))</f>
      </c>
      <c r="P379" s="202"/>
      <c r="Q379" s="203"/>
      <c r="R379" s="184">
        <f>IF($P379="Manual",$E379*(1+$Q379),$E379+$O379)</f>
      </c>
    </row>
    <row r="380" spans="1:18" s="190" customFormat="1" ht="19" customHeight="1">
      <c r="A380" s="191"/>
      <c r="B380" s="195"/>
      <c r="C380" s="193"/>
      <c r="D380" s="193"/>
      <c r="E380" s="197"/>
      <c r="F380" s="185"/>
      <c r="G380" s="185" t="str">
        <f>IFERROR(IF($F380="","",VLOOKUP($F380,'Data Mercado'!$A$7:$I$300,IF($B$6="P90",2,IF($B$6="P75",3,IF($B$6="P50",4,IF($B$6="P25",5,IF($B$6="P10",6))))),0)),"ND")</f>
      </c>
      <c r="H380" s="186" t="str">
        <f>IFERROR(IF(AND($E380&lt;&gt;"",$G380&lt;&gt;""),$E380/$G380,""),"")</f>
      </c>
      <c r="I380" s="187" t="str">
        <f>IF(H380="","",0%)</f>
      </c>
      <c r="J380" s="187" t="str">
        <f>IF(H380="","",IF($H380&gt;1.2, 0, IF($H380&gt;=1.1, $B$8*(1/3), IF($H380&gt;=1, ($B$8 + (($B$9-$B$8)/4)*1)*(1/3), IF($H380&gt;=0.9, ($B$8 + (($B$9-$B$8)/4)*2)*(1/3), IF($H380&gt;=0.8, ($B$8 + (($B$9-$B$8)/4)*3)*(1/3), $B$9*(1/3)))))))</f>
      </c>
      <c r="K380" s="187" t="str">
        <f>IF(H380="","",IF($H380&gt;1.2, 0, IF($H380&gt;=1.1, $B$8*(2/3), IF($H380&gt;=1, ($B$8 + (($B$9-$B$8)/4)*1)*(2/3), IF($H380&gt;=0.9, ($B$8 + (($B$9-$B$8)/4)*2)*(2/3), IF($H380&gt;=0.8, ($B$8 + (($B$9-$B$8)/4)*3)*(2/3), $B$9*(2/3)))))))</f>
      </c>
      <c r="L380" s="187" t="str">
        <f>IF(H380="","",IF($H380&gt;1.2, 0, IF($H380&gt;=1.1, $B$8, IF($H380&gt;=1, $B$8 + (($B$9-$B$8)/4)*1, IF($H380&gt;=0.9, $B$8 + (($B$9-$B$8)/4)*2, IF($H380&gt;=0.8, $B$8 + (($B$9-$B$8)/4)*3, $B$9))))))</f>
      </c>
      <c r="M380" s="188"/>
      <c r="N380" s="189">
        <f>IF(M380=1, I380, IF(M380=2, J380, IF(M380=3, K380, IF(M380=4, L380, 0))))</f>
      </c>
      <c r="O380" s="184">
        <f>IF($B$7="Porcentajes", E380 * N380, IF($R$1=0, 0, ((E380 * N380) / $R$1) * $C$7))</f>
      </c>
      <c r="P380" s="202"/>
      <c r="Q380" s="203"/>
      <c r="R380" s="184">
        <f>IF($P380="Manual",$E380*(1+$Q380),$E380+$O380)</f>
      </c>
    </row>
    <row r="381" spans="1:18" s="190" customFormat="1" ht="19" customHeight="1">
      <c r="A381" s="191"/>
      <c r="B381" s="195"/>
      <c r="C381" s="193"/>
      <c r="D381" s="193"/>
      <c r="E381" s="197"/>
      <c r="F381" s="185"/>
      <c r="G381" s="185" t="str">
        <f>IFERROR(IF($F381="","",VLOOKUP($F381,'Data Mercado'!$A$7:$I$300,IF($B$6="P90",2,IF($B$6="P75",3,IF($B$6="P50",4,IF($B$6="P25",5,IF($B$6="P10",6))))),0)),"ND")</f>
      </c>
      <c r="H381" s="186" t="str">
        <f>IFERROR(IF(AND($E381&lt;&gt;"",$G381&lt;&gt;""),$E381/$G381,""),"")</f>
      </c>
      <c r="I381" s="187" t="str">
        <f>IF(H381="","",0%)</f>
      </c>
      <c r="J381" s="187" t="str">
        <f>IF(H381="","",IF($H381&gt;1.2, 0, IF($H381&gt;=1.1, $B$8*(1/3), IF($H381&gt;=1, ($B$8 + (($B$9-$B$8)/4)*1)*(1/3), IF($H381&gt;=0.9, ($B$8 + (($B$9-$B$8)/4)*2)*(1/3), IF($H381&gt;=0.8, ($B$8 + (($B$9-$B$8)/4)*3)*(1/3), $B$9*(1/3)))))))</f>
      </c>
      <c r="K381" s="187" t="str">
        <f>IF(H381="","",IF($H381&gt;1.2, 0, IF($H381&gt;=1.1, $B$8*(2/3), IF($H381&gt;=1, ($B$8 + (($B$9-$B$8)/4)*1)*(2/3), IF($H381&gt;=0.9, ($B$8 + (($B$9-$B$8)/4)*2)*(2/3), IF($H381&gt;=0.8, ($B$8 + (($B$9-$B$8)/4)*3)*(2/3), $B$9*(2/3)))))))</f>
      </c>
      <c r="L381" s="187" t="str">
        <f>IF(H381="","",IF($H381&gt;1.2, 0, IF($H381&gt;=1.1, $B$8, IF($H381&gt;=1, $B$8 + (($B$9-$B$8)/4)*1, IF($H381&gt;=0.9, $B$8 + (($B$9-$B$8)/4)*2, IF($H381&gt;=0.8, $B$8 + (($B$9-$B$8)/4)*3, $B$9))))))</f>
      </c>
      <c r="M381" s="188"/>
      <c r="N381" s="189">
        <f>IF(M381=1, I381, IF(M381=2, J381, IF(M381=3, K381, IF(M381=4, L381, 0))))</f>
      </c>
      <c r="O381" s="184">
        <f>IF($B$7="Porcentajes", E381 * N381, IF($R$1=0, 0, ((E381 * N381) / $R$1) * $C$7))</f>
      </c>
      <c r="P381" s="202"/>
      <c r="Q381" s="203"/>
      <c r="R381" s="184">
        <f>IF($P381="Manual",$E381*(1+$Q381),$E381+$O381)</f>
      </c>
    </row>
    <row r="382" spans="1:18" s="190" customFormat="1" ht="19" customHeight="1">
      <c r="A382" s="191"/>
      <c r="B382" s="195"/>
      <c r="C382" s="193"/>
      <c r="D382" s="193"/>
      <c r="E382" s="197"/>
      <c r="F382" s="185"/>
      <c r="G382" s="185" t="str">
        <f>IFERROR(IF($F382="","",VLOOKUP($F382,'Data Mercado'!$A$7:$I$300,IF($B$6="P90",2,IF($B$6="P75",3,IF($B$6="P50",4,IF($B$6="P25",5,IF($B$6="P10",6))))),0)),"ND")</f>
      </c>
      <c r="H382" s="186" t="str">
        <f>IFERROR(IF(AND($E382&lt;&gt;"",$G382&lt;&gt;""),$E382/$G382,""),"")</f>
      </c>
      <c r="I382" s="187" t="str">
        <f>IF(H382="","",0%)</f>
      </c>
      <c r="J382" s="187" t="str">
        <f>IF(H382="","",IF($H382&gt;1.2, 0, IF($H382&gt;=1.1, $B$8*(1/3), IF($H382&gt;=1, ($B$8 + (($B$9-$B$8)/4)*1)*(1/3), IF($H382&gt;=0.9, ($B$8 + (($B$9-$B$8)/4)*2)*(1/3), IF($H382&gt;=0.8, ($B$8 + (($B$9-$B$8)/4)*3)*(1/3), $B$9*(1/3)))))))</f>
      </c>
      <c r="K382" s="187" t="str">
        <f>IF(H382="","",IF($H382&gt;1.2, 0, IF($H382&gt;=1.1, $B$8*(2/3), IF($H382&gt;=1, ($B$8 + (($B$9-$B$8)/4)*1)*(2/3), IF($H382&gt;=0.9, ($B$8 + (($B$9-$B$8)/4)*2)*(2/3), IF($H382&gt;=0.8, ($B$8 + (($B$9-$B$8)/4)*3)*(2/3), $B$9*(2/3)))))))</f>
      </c>
      <c r="L382" s="187" t="str">
        <f>IF(H382="","",IF($H382&gt;1.2, 0, IF($H382&gt;=1.1, $B$8, IF($H382&gt;=1, $B$8 + (($B$9-$B$8)/4)*1, IF($H382&gt;=0.9, $B$8 + (($B$9-$B$8)/4)*2, IF($H382&gt;=0.8, $B$8 + (($B$9-$B$8)/4)*3, $B$9))))))</f>
      </c>
      <c r="M382" s="188"/>
      <c r="N382" s="189">
        <f>IF(M382=1, I382, IF(M382=2, J382, IF(M382=3, K382, IF(M382=4, L382, 0))))</f>
      </c>
      <c r="O382" s="184">
        <f>IF($B$7="Porcentajes", E382 * N382, IF($R$1=0, 0, ((E382 * N382) / $R$1) * $C$7))</f>
      </c>
      <c r="P382" s="202"/>
      <c r="Q382" s="203"/>
      <c r="R382" s="184">
        <f>IF($P382="Manual",$E382*(1+$Q382),$E382+$O382)</f>
      </c>
    </row>
    <row r="383" spans="1:18" s="190" customFormat="1" ht="19" customHeight="1">
      <c r="A383" s="191"/>
      <c r="B383" s="195"/>
      <c r="C383" s="193"/>
      <c r="D383" s="193"/>
      <c r="E383" s="197"/>
      <c r="F383" s="185"/>
      <c r="G383" s="185" t="str">
        <f>IFERROR(IF($F383="","",VLOOKUP($F383,'Data Mercado'!$A$7:$I$300,IF($B$6="P90",2,IF($B$6="P75",3,IF($B$6="P50",4,IF($B$6="P25",5,IF($B$6="P10",6))))),0)),"ND")</f>
      </c>
      <c r="H383" s="186" t="str">
        <f>IFERROR(IF(AND($E383&lt;&gt;"",$G383&lt;&gt;""),$E383/$G383,""),"")</f>
      </c>
      <c r="I383" s="187" t="str">
        <f>IF(H383="","",0%)</f>
      </c>
      <c r="J383" s="187" t="str">
        <f>IF(H383="","",IF($H383&gt;1.2, 0, IF($H383&gt;=1.1, $B$8*(1/3), IF($H383&gt;=1, ($B$8 + (($B$9-$B$8)/4)*1)*(1/3), IF($H383&gt;=0.9, ($B$8 + (($B$9-$B$8)/4)*2)*(1/3), IF($H383&gt;=0.8, ($B$8 + (($B$9-$B$8)/4)*3)*(1/3), $B$9*(1/3)))))))</f>
      </c>
      <c r="K383" s="187" t="str">
        <f>IF(H383="","",IF($H383&gt;1.2, 0, IF($H383&gt;=1.1, $B$8*(2/3), IF($H383&gt;=1, ($B$8 + (($B$9-$B$8)/4)*1)*(2/3), IF($H383&gt;=0.9, ($B$8 + (($B$9-$B$8)/4)*2)*(2/3), IF($H383&gt;=0.8, ($B$8 + (($B$9-$B$8)/4)*3)*(2/3), $B$9*(2/3)))))))</f>
      </c>
      <c r="L383" s="187" t="str">
        <f>IF(H383="","",IF($H383&gt;1.2, 0, IF($H383&gt;=1.1, $B$8, IF($H383&gt;=1, $B$8 + (($B$9-$B$8)/4)*1, IF($H383&gt;=0.9, $B$8 + (($B$9-$B$8)/4)*2, IF($H383&gt;=0.8, $B$8 + (($B$9-$B$8)/4)*3, $B$9))))))</f>
      </c>
      <c r="M383" s="188"/>
      <c r="N383" s="189">
        <f>IF(M383=1, I383, IF(M383=2, J383, IF(M383=3, K383, IF(M383=4, L383, 0))))</f>
      </c>
      <c r="O383" s="184">
        <f>IF($B$7="Porcentajes", E383 * N383, IF($R$1=0, 0, ((E383 * N383) / $R$1) * $C$7))</f>
      </c>
      <c r="P383" s="202"/>
      <c r="Q383" s="203"/>
      <c r="R383" s="184">
        <f>IF($P383="Manual",$E383*(1+$Q383),$E383+$O383)</f>
      </c>
    </row>
    <row r="384" spans="1:18" s="190" customFormat="1" ht="19" customHeight="1">
      <c r="A384" s="191"/>
      <c r="B384" s="195"/>
      <c r="C384" s="193"/>
      <c r="D384" s="193"/>
      <c r="E384" s="197"/>
      <c r="F384" s="185"/>
      <c r="G384" s="185" t="str">
        <f>IFERROR(IF($F384="","",VLOOKUP($F384,'Data Mercado'!$A$7:$I$300,IF($B$6="P90",2,IF($B$6="P75",3,IF($B$6="P50",4,IF($B$6="P25",5,IF($B$6="P10",6))))),0)),"ND")</f>
      </c>
      <c r="H384" s="186" t="str">
        <f>IFERROR(IF(AND($E384&lt;&gt;"",$G384&lt;&gt;""),$E384/$G384,""),"")</f>
      </c>
      <c r="I384" s="187" t="str">
        <f>IF(H384="","",0%)</f>
      </c>
      <c r="J384" s="187" t="str">
        <f>IF(H384="","",IF($H384&gt;1.2, 0, IF($H384&gt;=1.1, $B$8*(1/3), IF($H384&gt;=1, ($B$8 + (($B$9-$B$8)/4)*1)*(1/3), IF($H384&gt;=0.9, ($B$8 + (($B$9-$B$8)/4)*2)*(1/3), IF($H384&gt;=0.8, ($B$8 + (($B$9-$B$8)/4)*3)*(1/3), $B$9*(1/3)))))))</f>
      </c>
      <c r="K384" s="187" t="str">
        <f>IF(H384="","",IF($H384&gt;1.2, 0, IF($H384&gt;=1.1, $B$8*(2/3), IF($H384&gt;=1, ($B$8 + (($B$9-$B$8)/4)*1)*(2/3), IF($H384&gt;=0.9, ($B$8 + (($B$9-$B$8)/4)*2)*(2/3), IF($H384&gt;=0.8, ($B$8 + (($B$9-$B$8)/4)*3)*(2/3), $B$9*(2/3)))))))</f>
      </c>
      <c r="L384" s="187" t="str">
        <f>IF(H384="","",IF($H384&gt;1.2, 0, IF($H384&gt;=1.1, $B$8, IF($H384&gt;=1, $B$8 + (($B$9-$B$8)/4)*1, IF($H384&gt;=0.9, $B$8 + (($B$9-$B$8)/4)*2, IF($H384&gt;=0.8, $B$8 + (($B$9-$B$8)/4)*3, $B$9))))))</f>
      </c>
      <c r="M384" s="188"/>
      <c r="N384" s="189">
        <f>IF(M384=1, I384, IF(M384=2, J384, IF(M384=3, K384, IF(M384=4, L384, 0))))</f>
      </c>
      <c r="O384" s="184">
        <f>IF($B$7="Porcentajes", E384 * N384, IF($R$1=0, 0, ((E384 * N384) / $R$1) * $C$7))</f>
      </c>
      <c r="P384" s="202"/>
      <c r="Q384" s="203"/>
      <c r="R384" s="184">
        <f>IF($P384="Manual",$E384*(1+$Q384),$E384+$O384)</f>
      </c>
    </row>
    <row r="385" spans="1:18" s="190" customFormat="1" ht="19" customHeight="1">
      <c r="A385" s="191"/>
      <c r="B385" s="195"/>
      <c r="C385" s="193"/>
      <c r="D385" s="193"/>
      <c r="E385" s="197"/>
      <c r="F385" s="185"/>
      <c r="G385" s="185" t="str">
        <f>IFERROR(IF($F385="","",VLOOKUP($F385,'Data Mercado'!$A$7:$I$300,IF($B$6="P90",2,IF($B$6="P75",3,IF($B$6="P50",4,IF($B$6="P25",5,IF($B$6="P10",6))))),0)),"ND")</f>
      </c>
      <c r="H385" s="186" t="str">
        <f>IFERROR(IF(AND($E385&lt;&gt;"",$G385&lt;&gt;""),$E385/$G385,""),"")</f>
      </c>
      <c r="I385" s="187" t="str">
        <f>IF(H385="","",0%)</f>
      </c>
      <c r="J385" s="187" t="str">
        <f>IF(H385="","",IF($H385&gt;1.2, 0, IF($H385&gt;=1.1, $B$8*(1/3), IF($H385&gt;=1, ($B$8 + (($B$9-$B$8)/4)*1)*(1/3), IF($H385&gt;=0.9, ($B$8 + (($B$9-$B$8)/4)*2)*(1/3), IF($H385&gt;=0.8, ($B$8 + (($B$9-$B$8)/4)*3)*(1/3), $B$9*(1/3)))))))</f>
      </c>
      <c r="K385" s="187" t="str">
        <f>IF(H385="","",IF($H385&gt;1.2, 0, IF($H385&gt;=1.1, $B$8*(2/3), IF($H385&gt;=1, ($B$8 + (($B$9-$B$8)/4)*1)*(2/3), IF($H385&gt;=0.9, ($B$8 + (($B$9-$B$8)/4)*2)*(2/3), IF($H385&gt;=0.8, ($B$8 + (($B$9-$B$8)/4)*3)*(2/3), $B$9*(2/3)))))))</f>
      </c>
      <c r="L385" s="187" t="str">
        <f>IF(H385="","",IF($H385&gt;1.2, 0, IF($H385&gt;=1.1, $B$8, IF($H385&gt;=1, $B$8 + (($B$9-$B$8)/4)*1, IF($H385&gt;=0.9, $B$8 + (($B$9-$B$8)/4)*2, IF($H385&gt;=0.8, $B$8 + (($B$9-$B$8)/4)*3, $B$9))))))</f>
      </c>
      <c r="M385" s="188"/>
      <c r="N385" s="189">
        <f>IF(M385=1, I385, IF(M385=2, J385, IF(M385=3, K385, IF(M385=4, L385, 0))))</f>
      </c>
      <c r="O385" s="184">
        <f>IF($B$7="Porcentajes", E385 * N385, IF($R$1=0, 0, ((E385 * N385) / $R$1) * $C$7))</f>
      </c>
      <c r="P385" s="202"/>
      <c r="Q385" s="203"/>
      <c r="R385" s="184">
        <f>IF($P385="Manual",$E385*(1+$Q385),$E385+$O385)</f>
      </c>
    </row>
    <row r="386" spans="1:18" s="190" customFormat="1" ht="19" customHeight="1">
      <c r="A386" s="191"/>
      <c r="B386" s="195"/>
      <c r="C386" s="193"/>
      <c r="D386" s="193"/>
      <c r="E386" s="197"/>
      <c r="F386" s="185"/>
      <c r="G386" s="185" t="str">
        <f>IFERROR(IF($F386="","",VLOOKUP($F386,'Data Mercado'!$A$7:$I$300,IF($B$6="P90",2,IF($B$6="P75",3,IF($B$6="P50",4,IF($B$6="P25",5,IF($B$6="P10",6))))),0)),"ND")</f>
      </c>
      <c r="H386" s="186" t="str">
        <f>IFERROR(IF(AND($E386&lt;&gt;"",$G386&lt;&gt;""),$E386/$G386,""),"")</f>
      </c>
      <c r="I386" s="187" t="str">
        <f>IF(H386="","",0%)</f>
      </c>
      <c r="J386" s="187" t="str">
        <f>IF(H386="","",IF($H386&gt;1.2, 0, IF($H386&gt;=1.1, $B$8*(1/3), IF($H386&gt;=1, ($B$8 + (($B$9-$B$8)/4)*1)*(1/3), IF($H386&gt;=0.9, ($B$8 + (($B$9-$B$8)/4)*2)*(1/3), IF($H386&gt;=0.8, ($B$8 + (($B$9-$B$8)/4)*3)*(1/3), $B$9*(1/3)))))))</f>
      </c>
      <c r="K386" s="187" t="str">
        <f>IF(H386="","",IF($H386&gt;1.2, 0, IF($H386&gt;=1.1, $B$8*(2/3), IF($H386&gt;=1, ($B$8 + (($B$9-$B$8)/4)*1)*(2/3), IF($H386&gt;=0.9, ($B$8 + (($B$9-$B$8)/4)*2)*(2/3), IF($H386&gt;=0.8, ($B$8 + (($B$9-$B$8)/4)*3)*(2/3), $B$9*(2/3)))))))</f>
      </c>
      <c r="L386" s="187" t="str">
        <f>IF(H386="","",IF($H386&gt;1.2, 0, IF($H386&gt;=1.1, $B$8, IF($H386&gt;=1, $B$8 + (($B$9-$B$8)/4)*1, IF($H386&gt;=0.9, $B$8 + (($B$9-$B$8)/4)*2, IF($H386&gt;=0.8, $B$8 + (($B$9-$B$8)/4)*3, $B$9))))))</f>
      </c>
      <c r="M386" s="188"/>
      <c r="N386" s="189">
        <f>IF(M386=1, I386, IF(M386=2, J386, IF(M386=3, K386, IF(M386=4, L386, 0))))</f>
      </c>
      <c r="O386" s="184">
        <f>IF($B$7="Porcentajes", E386 * N386, IF($R$1=0, 0, ((E386 * N386) / $R$1) * $C$7))</f>
      </c>
      <c r="P386" s="202"/>
      <c r="Q386" s="203"/>
      <c r="R386" s="184">
        <f>IF($P386="Manual",$E386*(1+$Q386),$E386+$O386)</f>
      </c>
    </row>
    <row r="387" spans="1:18" s="190" customFormat="1" ht="19" customHeight="1">
      <c r="A387" s="191"/>
      <c r="B387" s="195"/>
      <c r="C387" s="193"/>
      <c r="D387" s="193"/>
      <c r="E387" s="197"/>
      <c r="F387" s="185"/>
      <c r="G387" s="185" t="str">
        <f>IFERROR(IF($F387="","",VLOOKUP($F387,'Data Mercado'!$A$7:$I$300,IF($B$6="P90",2,IF($B$6="P75",3,IF($B$6="P50",4,IF($B$6="P25",5,IF($B$6="P10",6))))),0)),"ND")</f>
      </c>
      <c r="H387" s="186" t="str">
        <f>IFERROR(IF(AND($E387&lt;&gt;"",$G387&lt;&gt;""),$E387/$G387,""),"")</f>
      </c>
      <c r="I387" s="187" t="str">
        <f>IF(H387="","",0%)</f>
      </c>
      <c r="J387" s="187" t="str">
        <f>IF(H387="","",IF($H387&gt;1.2, 0, IF($H387&gt;=1.1, $B$8*(1/3), IF($H387&gt;=1, ($B$8 + (($B$9-$B$8)/4)*1)*(1/3), IF($H387&gt;=0.9, ($B$8 + (($B$9-$B$8)/4)*2)*(1/3), IF($H387&gt;=0.8, ($B$8 + (($B$9-$B$8)/4)*3)*(1/3), $B$9*(1/3)))))))</f>
      </c>
      <c r="K387" s="187" t="str">
        <f>IF(H387="","",IF($H387&gt;1.2, 0, IF($H387&gt;=1.1, $B$8*(2/3), IF($H387&gt;=1, ($B$8 + (($B$9-$B$8)/4)*1)*(2/3), IF($H387&gt;=0.9, ($B$8 + (($B$9-$B$8)/4)*2)*(2/3), IF($H387&gt;=0.8, ($B$8 + (($B$9-$B$8)/4)*3)*(2/3), $B$9*(2/3)))))))</f>
      </c>
      <c r="L387" s="187" t="str">
        <f>IF(H387="","",IF($H387&gt;1.2, 0, IF($H387&gt;=1.1, $B$8, IF($H387&gt;=1, $B$8 + (($B$9-$B$8)/4)*1, IF($H387&gt;=0.9, $B$8 + (($B$9-$B$8)/4)*2, IF($H387&gt;=0.8, $B$8 + (($B$9-$B$8)/4)*3, $B$9))))))</f>
      </c>
      <c r="M387" s="188"/>
      <c r="N387" s="189">
        <f>IF(M387=1, I387, IF(M387=2, J387, IF(M387=3, K387, IF(M387=4, L387, 0))))</f>
      </c>
      <c r="O387" s="184">
        <f>IF($B$7="Porcentajes", E387 * N387, IF($R$1=0, 0, ((E387 * N387) / $R$1) * $C$7))</f>
      </c>
      <c r="P387" s="202"/>
      <c r="Q387" s="203"/>
      <c r="R387" s="184">
        <f>IF($P387="Manual",$E387*(1+$Q387),$E387+$O387)</f>
      </c>
    </row>
    <row r="388" spans="1:18" s="190" customFormat="1" ht="19" customHeight="1">
      <c r="A388" s="191"/>
      <c r="B388" s="195"/>
      <c r="C388" s="193"/>
      <c r="D388" s="193"/>
      <c r="E388" s="197"/>
      <c r="F388" s="185"/>
      <c r="G388" s="185" t="str">
        <f>IFERROR(IF($F388="","",VLOOKUP($F388,'Data Mercado'!$A$7:$I$300,IF($B$6="P90",2,IF($B$6="P75",3,IF($B$6="P50",4,IF($B$6="P25",5,IF($B$6="P10",6))))),0)),"ND")</f>
      </c>
      <c r="H388" s="186" t="str">
        <f>IFERROR(IF(AND($E388&lt;&gt;"",$G388&lt;&gt;""),$E388/$G388,""),"")</f>
      </c>
      <c r="I388" s="187" t="str">
        <f>IF(H388="","",0%)</f>
      </c>
      <c r="J388" s="187" t="str">
        <f>IF(H388="","",IF($H388&gt;1.2, 0, IF($H388&gt;=1.1, $B$8*(1/3), IF($H388&gt;=1, ($B$8 + (($B$9-$B$8)/4)*1)*(1/3), IF($H388&gt;=0.9, ($B$8 + (($B$9-$B$8)/4)*2)*(1/3), IF($H388&gt;=0.8, ($B$8 + (($B$9-$B$8)/4)*3)*(1/3), $B$9*(1/3)))))))</f>
      </c>
      <c r="K388" s="187" t="str">
        <f>IF(H388="","",IF($H388&gt;1.2, 0, IF($H388&gt;=1.1, $B$8*(2/3), IF($H388&gt;=1, ($B$8 + (($B$9-$B$8)/4)*1)*(2/3), IF($H388&gt;=0.9, ($B$8 + (($B$9-$B$8)/4)*2)*(2/3), IF($H388&gt;=0.8, ($B$8 + (($B$9-$B$8)/4)*3)*(2/3), $B$9*(2/3)))))))</f>
      </c>
      <c r="L388" s="187" t="str">
        <f>IF(H388="","",IF($H388&gt;1.2, 0, IF($H388&gt;=1.1, $B$8, IF($H388&gt;=1, $B$8 + (($B$9-$B$8)/4)*1, IF($H388&gt;=0.9, $B$8 + (($B$9-$B$8)/4)*2, IF($H388&gt;=0.8, $B$8 + (($B$9-$B$8)/4)*3, $B$9))))))</f>
      </c>
      <c r="M388" s="188"/>
      <c r="N388" s="189">
        <f>IF(M388=1, I388, IF(M388=2, J388, IF(M388=3, K388, IF(M388=4, L388, 0))))</f>
      </c>
      <c r="O388" s="184">
        <f>IF($B$7="Porcentajes", E388 * N388, IF($R$1=0, 0, ((E388 * N388) / $R$1) * $C$7))</f>
      </c>
      <c r="P388" s="202"/>
      <c r="Q388" s="203"/>
      <c r="R388" s="184">
        <f>IF($P388="Manual",$E388*(1+$Q388),$E388+$O388)</f>
      </c>
    </row>
    <row r="389" spans="1:18" s="190" customFormat="1" ht="19" customHeight="1">
      <c r="A389" s="191"/>
      <c r="B389" s="195"/>
      <c r="C389" s="193"/>
      <c r="D389" s="193"/>
      <c r="E389" s="197"/>
      <c r="F389" s="185"/>
      <c r="G389" s="185" t="str">
        <f>IFERROR(IF($F389="","",VLOOKUP($F389,'Data Mercado'!$A$7:$I$300,IF($B$6="P90",2,IF($B$6="P75",3,IF($B$6="P50",4,IF($B$6="P25",5,IF($B$6="P10",6))))),0)),"ND")</f>
      </c>
      <c r="H389" s="186" t="str">
        <f>IFERROR(IF(AND($E389&lt;&gt;"",$G389&lt;&gt;""),$E389/$G389,""),"")</f>
      </c>
      <c r="I389" s="187" t="str">
        <f>IF(H389="","",0%)</f>
      </c>
      <c r="J389" s="187" t="str">
        <f>IF(H389="","",IF($H389&gt;1.2, 0, IF($H389&gt;=1.1, $B$8*(1/3), IF($H389&gt;=1, ($B$8 + (($B$9-$B$8)/4)*1)*(1/3), IF($H389&gt;=0.9, ($B$8 + (($B$9-$B$8)/4)*2)*(1/3), IF($H389&gt;=0.8, ($B$8 + (($B$9-$B$8)/4)*3)*(1/3), $B$9*(1/3)))))))</f>
      </c>
      <c r="K389" s="187" t="str">
        <f>IF(H389="","",IF($H389&gt;1.2, 0, IF($H389&gt;=1.1, $B$8*(2/3), IF($H389&gt;=1, ($B$8 + (($B$9-$B$8)/4)*1)*(2/3), IF($H389&gt;=0.9, ($B$8 + (($B$9-$B$8)/4)*2)*(2/3), IF($H389&gt;=0.8, ($B$8 + (($B$9-$B$8)/4)*3)*(2/3), $B$9*(2/3)))))))</f>
      </c>
      <c r="L389" s="187" t="str">
        <f>IF(H389="","",IF($H389&gt;1.2, 0, IF($H389&gt;=1.1, $B$8, IF($H389&gt;=1, $B$8 + (($B$9-$B$8)/4)*1, IF($H389&gt;=0.9, $B$8 + (($B$9-$B$8)/4)*2, IF($H389&gt;=0.8, $B$8 + (($B$9-$B$8)/4)*3, $B$9))))))</f>
      </c>
      <c r="M389" s="188"/>
      <c r="N389" s="189">
        <f>IF(M389=1, I389, IF(M389=2, J389, IF(M389=3, K389, IF(M389=4, L389, 0))))</f>
      </c>
      <c r="O389" s="184">
        <f>IF($B$7="Porcentajes", E389 * N389, IF($R$1=0, 0, ((E389 * N389) / $R$1) * $C$7))</f>
      </c>
      <c r="P389" s="202"/>
      <c r="Q389" s="203"/>
      <c r="R389" s="184">
        <f>IF($P389="Manual",$E389*(1+$Q389),$E389+$O389)</f>
      </c>
    </row>
    <row r="390" spans="1:18" s="190" customFormat="1" ht="19" customHeight="1">
      <c r="A390" s="191"/>
      <c r="B390" s="195"/>
      <c r="C390" s="193"/>
      <c r="D390" s="193"/>
      <c r="E390" s="197"/>
      <c r="F390" s="185"/>
      <c r="G390" s="185" t="str">
        <f>IFERROR(IF($F390="","",VLOOKUP($F390,'Data Mercado'!$A$7:$I$300,IF($B$6="P90",2,IF($B$6="P75",3,IF($B$6="P50",4,IF($B$6="P25",5,IF($B$6="P10",6))))),0)),"ND")</f>
      </c>
      <c r="H390" s="186" t="str">
        <f>IFERROR(IF(AND($E390&lt;&gt;"",$G390&lt;&gt;""),$E390/$G390,""),"")</f>
      </c>
      <c r="I390" s="187" t="str">
        <f>IF(H390="","",0%)</f>
      </c>
      <c r="J390" s="187" t="str">
        <f>IF(H390="","",IF($H390&gt;1.2, 0, IF($H390&gt;=1.1, $B$8*(1/3), IF($H390&gt;=1, ($B$8 + (($B$9-$B$8)/4)*1)*(1/3), IF($H390&gt;=0.9, ($B$8 + (($B$9-$B$8)/4)*2)*(1/3), IF($H390&gt;=0.8, ($B$8 + (($B$9-$B$8)/4)*3)*(1/3), $B$9*(1/3)))))))</f>
      </c>
      <c r="K390" s="187" t="str">
        <f>IF(H390="","",IF($H390&gt;1.2, 0, IF($H390&gt;=1.1, $B$8*(2/3), IF($H390&gt;=1, ($B$8 + (($B$9-$B$8)/4)*1)*(2/3), IF($H390&gt;=0.9, ($B$8 + (($B$9-$B$8)/4)*2)*(2/3), IF($H390&gt;=0.8, ($B$8 + (($B$9-$B$8)/4)*3)*(2/3), $B$9*(2/3)))))))</f>
      </c>
      <c r="L390" s="187" t="str">
        <f>IF(H390="","",IF($H390&gt;1.2, 0, IF($H390&gt;=1.1, $B$8, IF($H390&gt;=1, $B$8 + (($B$9-$B$8)/4)*1, IF($H390&gt;=0.9, $B$8 + (($B$9-$B$8)/4)*2, IF($H390&gt;=0.8, $B$8 + (($B$9-$B$8)/4)*3, $B$9))))))</f>
      </c>
      <c r="M390" s="188"/>
      <c r="N390" s="189">
        <f>IF(M390=1, I390, IF(M390=2, J390, IF(M390=3, K390, IF(M390=4, L390, 0))))</f>
      </c>
      <c r="O390" s="184">
        <f>IF($B$7="Porcentajes", E390 * N390, IF($R$1=0, 0, ((E390 * N390) / $R$1) * $C$7))</f>
      </c>
      <c r="P390" s="202"/>
      <c r="Q390" s="203"/>
      <c r="R390" s="184">
        <f>IF($P390="Manual",$E390*(1+$Q390),$E390+$O390)</f>
      </c>
    </row>
    <row r="391" spans="1:18" s="190" customFormat="1" ht="19" customHeight="1">
      <c r="A391" s="191"/>
      <c r="B391" s="195"/>
      <c r="C391" s="193"/>
      <c r="D391" s="193"/>
      <c r="E391" s="197"/>
      <c r="F391" s="185"/>
      <c r="G391" s="185" t="str">
        <f>IFERROR(IF($F391="","",VLOOKUP($F391,'Data Mercado'!$A$7:$I$300,IF($B$6="P90",2,IF($B$6="P75",3,IF($B$6="P50",4,IF($B$6="P25",5,IF($B$6="P10",6))))),0)),"ND")</f>
      </c>
      <c r="H391" s="186" t="str">
        <f>IFERROR(IF(AND($E391&lt;&gt;"",$G391&lt;&gt;""),$E391/$G391,""),"")</f>
      </c>
      <c r="I391" s="187" t="str">
        <f>IF(H391="","",0%)</f>
      </c>
      <c r="J391" s="187" t="str">
        <f>IF(H391="","",IF($H391&gt;1.2, 0, IF($H391&gt;=1.1, $B$8*(1/3), IF($H391&gt;=1, ($B$8 + (($B$9-$B$8)/4)*1)*(1/3), IF($H391&gt;=0.9, ($B$8 + (($B$9-$B$8)/4)*2)*(1/3), IF($H391&gt;=0.8, ($B$8 + (($B$9-$B$8)/4)*3)*(1/3), $B$9*(1/3)))))))</f>
      </c>
      <c r="K391" s="187" t="str">
        <f>IF(H391="","",IF($H391&gt;1.2, 0, IF($H391&gt;=1.1, $B$8*(2/3), IF($H391&gt;=1, ($B$8 + (($B$9-$B$8)/4)*1)*(2/3), IF($H391&gt;=0.9, ($B$8 + (($B$9-$B$8)/4)*2)*(2/3), IF($H391&gt;=0.8, ($B$8 + (($B$9-$B$8)/4)*3)*(2/3), $B$9*(2/3)))))))</f>
      </c>
      <c r="L391" s="187" t="str">
        <f>IF(H391="","",IF($H391&gt;1.2, 0, IF($H391&gt;=1.1, $B$8, IF($H391&gt;=1, $B$8 + (($B$9-$B$8)/4)*1, IF($H391&gt;=0.9, $B$8 + (($B$9-$B$8)/4)*2, IF($H391&gt;=0.8, $B$8 + (($B$9-$B$8)/4)*3, $B$9))))))</f>
      </c>
      <c r="M391" s="188"/>
      <c r="N391" s="189">
        <f>IF(M391=1, I391, IF(M391=2, J391, IF(M391=3, K391, IF(M391=4, L391, 0))))</f>
      </c>
      <c r="O391" s="184">
        <f>IF($B$7="Porcentajes", E391 * N391, IF($R$1=0, 0, ((E391 * N391) / $R$1) * $C$7))</f>
      </c>
      <c r="P391" s="202"/>
      <c r="Q391" s="203"/>
      <c r="R391" s="184">
        <f>IF($P391="Manual",$E391*(1+$Q391),$E391+$O391)</f>
      </c>
    </row>
    <row r="392" spans="1:18" s="190" customFormat="1" ht="19" customHeight="1">
      <c r="A392" s="191"/>
      <c r="B392" s="195"/>
      <c r="C392" s="193"/>
      <c r="D392" s="193"/>
      <c r="E392" s="197"/>
      <c r="F392" s="185"/>
      <c r="G392" s="185" t="str">
        <f>IFERROR(IF($F392="","",VLOOKUP($F392,'Data Mercado'!$A$7:$I$300,IF($B$6="P90",2,IF($B$6="P75",3,IF($B$6="P50",4,IF($B$6="P25",5,IF($B$6="P10",6))))),0)),"ND")</f>
      </c>
      <c r="H392" s="186" t="str">
        <f>IFERROR(IF(AND($E392&lt;&gt;"",$G392&lt;&gt;""),$E392/$G392,""),"")</f>
      </c>
      <c r="I392" s="187" t="str">
        <f>IF(H392="","",0%)</f>
      </c>
      <c r="J392" s="187" t="str">
        <f>IF(H392="","",IF($H392&gt;1.2, 0, IF($H392&gt;=1.1, $B$8*(1/3), IF($H392&gt;=1, ($B$8 + (($B$9-$B$8)/4)*1)*(1/3), IF($H392&gt;=0.9, ($B$8 + (($B$9-$B$8)/4)*2)*(1/3), IF($H392&gt;=0.8, ($B$8 + (($B$9-$B$8)/4)*3)*(1/3), $B$9*(1/3)))))))</f>
      </c>
      <c r="K392" s="187" t="str">
        <f>IF(H392="","",IF($H392&gt;1.2, 0, IF($H392&gt;=1.1, $B$8*(2/3), IF($H392&gt;=1, ($B$8 + (($B$9-$B$8)/4)*1)*(2/3), IF($H392&gt;=0.9, ($B$8 + (($B$9-$B$8)/4)*2)*(2/3), IF($H392&gt;=0.8, ($B$8 + (($B$9-$B$8)/4)*3)*(2/3), $B$9*(2/3)))))))</f>
      </c>
      <c r="L392" s="187" t="str">
        <f>IF(H392="","",IF($H392&gt;1.2, 0, IF($H392&gt;=1.1, $B$8, IF($H392&gt;=1, $B$8 + (($B$9-$B$8)/4)*1, IF($H392&gt;=0.9, $B$8 + (($B$9-$B$8)/4)*2, IF($H392&gt;=0.8, $B$8 + (($B$9-$B$8)/4)*3, $B$9))))))</f>
      </c>
      <c r="M392" s="188"/>
      <c r="N392" s="189">
        <f>IF(M392=1, I392, IF(M392=2, J392, IF(M392=3, K392, IF(M392=4, L392, 0))))</f>
      </c>
      <c r="O392" s="184">
        <f>IF($B$7="Porcentajes", E392 * N392, IF($R$1=0, 0, ((E392 * N392) / $R$1) * $C$7))</f>
      </c>
      <c r="P392" s="202"/>
      <c r="Q392" s="203"/>
      <c r="R392" s="184">
        <f>IF($P392="Manual",$E392*(1+$Q392),$E392+$O392)</f>
      </c>
    </row>
    <row r="393" spans="1:18" s="190" customFormat="1" ht="19" customHeight="1">
      <c r="A393" s="191"/>
      <c r="B393" s="195"/>
      <c r="C393" s="193"/>
      <c r="D393" s="193"/>
      <c r="E393" s="197"/>
      <c r="F393" s="185"/>
      <c r="G393" s="185" t="str">
        <f>IFERROR(IF($F393="","",VLOOKUP($F393,'Data Mercado'!$A$7:$I$300,IF($B$6="P90",2,IF($B$6="P75",3,IF($B$6="P50",4,IF($B$6="P25",5,IF($B$6="P10",6))))),0)),"ND")</f>
      </c>
      <c r="H393" s="186" t="str">
        <f>IFERROR(IF(AND($E393&lt;&gt;"",$G393&lt;&gt;""),$E393/$G393,""),"")</f>
      </c>
      <c r="I393" s="187" t="str">
        <f>IF(H393="","",0%)</f>
      </c>
      <c r="J393" s="187" t="str">
        <f>IF(H393="","",IF($H393&gt;1.2, 0, IF($H393&gt;=1.1, $B$8*(1/3), IF($H393&gt;=1, ($B$8 + (($B$9-$B$8)/4)*1)*(1/3), IF($H393&gt;=0.9, ($B$8 + (($B$9-$B$8)/4)*2)*(1/3), IF($H393&gt;=0.8, ($B$8 + (($B$9-$B$8)/4)*3)*(1/3), $B$9*(1/3)))))))</f>
      </c>
      <c r="K393" s="187" t="str">
        <f>IF(H393="","",IF($H393&gt;1.2, 0, IF($H393&gt;=1.1, $B$8*(2/3), IF($H393&gt;=1, ($B$8 + (($B$9-$B$8)/4)*1)*(2/3), IF($H393&gt;=0.9, ($B$8 + (($B$9-$B$8)/4)*2)*(2/3), IF($H393&gt;=0.8, ($B$8 + (($B$9-$B$8)/4)*3)*(2/3), $B$9*(2/3)))))))</f>
      </c>
      <c r="L393" s="187" t="str">
        <f>IF(H393="","",IF($H393&gt;1.2, 0, IF($H393&gt;=1.1, $B$8, IF($H393&gt;=1, $B$8 + (($B$9-$B$8)/4)*1, IF($H393&gt;=0.9, $B$8 + (($B$9-$B$8)/4)*2, IF($H393&gt;=0.8, $B$8 + (($B$9-$B$8)/4)*3, $B$9))))))</f>
      </c>
      <c r="M393" s="188"/>
      <c r="N393" s="189">
        <f>IF(M393=1, I393, IF(M393=2, J393, IF(M393=3, K393, IF(M393=4, L393, 0))))</f>
      </c>
      <c r="O393" s="184">
        <f>IF($B$7="Porcentajes", E393 * N393, IF($R$1=0, 0, ((E393 * N393) / $R$1) * $C$7))</f>
      </c>
      <c r="P393" s="202"/>
      <c r="Q393" s="203"/>
      <c r="R393" s="184">
        <f>IF($P393="Manual",$E393*(1+$Q393),$E393+$O393)</f>
      </c>
    </row>
    <row r="394" spans="1:18" s="190" customFormat="1" ht="19" customHeight="1">
      <c r="A394" s="191"/>
      <c r="B394" s="195"/>
      <c r="C394" s="193"/>
      <c r="D394" s="193"/>
      <c r="E394" s="197"/>
      <c r="F394" s="185"/>
      <c r="G394" s="185" t="str">
        <f>IFERROR(IF($F394="","",VLOOKUP($F394,'Data Mercado'!$A$7:$I$300,IF($B$6="P90",2,IF($B$6="P75",3,IF($B$6="P50",4,IF($B$6="P25",5,IF($B$6="P10",6))))),0)),"ND")</f>
      </c>
      <c r="H394" s="186" t="str">
        <f>IFERROR(IF(AND($E394&lt;&gt;"",$G394&lt;&gt;""),$E394/$G394,""),"")</f>
      </c>
      <c r="I394" s="187" t="str">
        <f>IF(H394="","",0%)</f>
      </c>
      <c r="J394" s="187" t="str">
        <f>IF(H394="","",IF($H394&gt;1.2, 0, IF($H394&gt;=1.1, $B$8*(1/3), IF($H394&gt;=1, ($B$8 + (($B$9-$B$8)/4)*1)*(1/3), IF($H394&gt;=0.9, ($B$8 + (($B$9-$B$8)/4)*2)*(1/3), IF($H394&gt;=0.8, ($B$8 + (($B$9-$B$8)/4)*3)*(1/3), $B$9*(1/3)))))))</f>
      </c>
      <c r="K394" s="187" t="str">
        <f>IF(H394="","",IF($H394&gt;1.2, 0, IF($H394&gt;=1.1, $B$8*(2/3), IF($H394&gt;=1, ($B$8 + (($B$9-$B$8)/4)*1)*(2/3), IF($H394&gt;=0.9, ($B$8 + (($B$9-$B$8)/4)*2)*(2/3), IF($H394&gt;=0.8, ($B$8 + (($B$9-$B$8)/4)*3)*(2/3), $B$9*(2/3)))))))</f>
      </c>
      <c r="L394" s="187" t="str">
        <f>IF(H394="","",IF($H394&gt;1.2, 0, IF($H394&gt;=1.1, $B$8, IF($H394&gt;=1, $B$8 + (($B$9-$B$8)/4)*1, IF($H394&gt;=0.9, $B$8 + (($B$9-$B$8)/4)*2, IF($H394&gt;=0.8, $B$8 + (($B$9-$B$8)/4)*3, $B$9))))))</f>
      </c>
      <c r="M394" s="188"/>
      <c r="N394" s="189">
        <f>IF(M394=1, I394, IF(M394=2, J394, IF(M394=3, K394, IF(M394=4, L394, 0))))</f>
      </c>
      <c r="O394" s="184">
        <f>IF($B$7="Porcentajes", E394 * N394, IF($R$1=0, 0, ((E394 * N394) / $R$1) * $C$7))</f>
      </c>
      <c r="P394" s="202"/>
      <c r="Q394" s="203"/>
      <c r="R394" s="184">
        <f>IF($P394="Manual",$E394*(1+$Q394),$E394+$O394)</f>
      </c>
    </row>
    <row r="395" spans="1:18" s="190" customFormat="1" ht="19" customHeight="1">
      <c r="A395" s="191"/>
      <c r="B395" s="195"/>
      <c r="C395" s="193"/>
      <c r="D395" s="193"/>
      <c r="E395" s="197"/>
      <c r="F395" s="185"/>
      <c r="G395" s="185" t="str">
        <f>IFERROR(IF($F395="","",VLOOKUP($F395,'Data Mercado'!$A$7:$I$300,IF($B$6="P90",2,IF($B$6="P75",3,IF($B$6="P50",4,IF($B$6="P25",5,IF($B$6="P10",6))))),0)),"ND")</f>
      </c>
      <c r="H395" s="186" t="str">
        <f>IFERROR(IF(AND($E395&lt;&gt;"",$G395&lt;&gt;""),$E395/$G395,""),"")</f>
      </c>
      <c r="I395" s="187" t="str">
        <f>IF(H395="","",0%)</f>
      </c>
      <c r="J395" s="187" t="str">
        <f>IF(H395="","",IF($H395&gt;1.2, 0, IF($H395&gt;=1.1, $B$8*(1/3), IF($H395&gt;=1, ($B$8 + (($B$9-$B$8)/4)*1)*(1/3), IF($H395&gt;=0.9, ($B$8 + (($B$9-$B$8)/4)*2)*(1/3), IF($H395&gt;=0.8, ($B$8 + (($B$9-$B$8)/4)*3)*(1/3), $B$9*(1/3)))))))</f>
      </c>
      <c r="K395" s="187" t="str">
        <f>IF(H395="","",IF($H395&gt;1.2, 0, IF($H395&gt;=1.1, $B$8*(2/3), IF($H395&gt;=1, ($B$8 + (($B$9-$B$8)/4)*1)*(2/3), IF($H395&gt;=0.9, ($B$8 + (($B$9-$B$8)/4)*2)*(2/3), IF($H395&gt;=0.8, ($B$8 + (($B$9-$B$8)/4)*3)*(2/3), $B$9*(2/3)))))))</f>
      </c>
      <c r="L395" s="187" t="str">
        <f>IF(H395="","",IF($H395&gt;1.2, 0, IF($H395&gt;=1.1, $B$8, IF($H395&gt;=1, $B$8 + (($B$9-$B$8)/4)*1, IF($H395&gt;=0.9, $B$8 + (($B$9-$B$8)/4)*2, IF($H395&gt;=0.8, $B$8 + (($B$9-$B$8)/4)*3, $B$9))))))</f>
      </c>
      <c r="M395" s="188"/>
      <c r="N395" s="189">
        <f>IF(M395=1, I395, IF(M395=2, J395, IF(M395=3, K395, IF(M395=4, L395, 0))))</f>
      </c>
      <c r="O395" s="184">
        <f>IF($B$7="Porcentajes", E395 * N395, IF($R$1=0, 0, ((E395 * N395) / $R$1) * $C$7))</f>
      </c>
      <c r="P395" s="202"/>
      <c r="Q395" s="203"/>
      <c r="R395" s="184">
        <f>IF($P395="Manual",$E395*(1+$Q395),$E395+$O395)</f>
      </c>
    </row>
    <row r="396" spans="1:18" s="190" customFormat="1" ht="19" customHeight="1">
      <c r="A396" s="191"/>
      <c r="B396" s="195"/>
      <c r="C396" s="193"/>
      <c r="D396" s="193"/>
      <c r="E396" s="197"/>
      <c r="F396" s="185"/>
      <c r="G396" s="185" t="str">
        <f>IFERROR(IF($F396="","",VLOOKUP($F396,'Data Mercado'!$A$7:$I$300,IF($B$6="P90",2,IF($B$6="P75",3,IF($B$6="P50",4,IF($B$6="P25",5,IF($B$6="P10",6))))),0)),"ND")</f>
      </c>
      <c r="H396" s="186" t="str">
        <f>IFERROR(IF(AND($E396&lt;&gt;"",$G396&lt;&gt;""),$E396/$G396,""),"")</f>
      </c>
      <c r="I396" s="187" t="str">
        <f>IF(H396="","",0%)</f>
      </c>
      <c r="J396" s="187" t="str">
        <f>IF(H396="","",IF($H396&gt;1.2, 0, IF($H396&gt;=1.1, $B$8*(1/3), IF($H396&gt;=1, ($B$8 + (($B$9-$B$8)/4)*1)*(1/3), IF($H396&gt;=0.9, ($B$8 + (($B$9-$B$8)/4)*2)*(1/3), IF($H396&gt;=0.8, ($B$8 + (($B$9-$B$8)/4)*3)*(1/3), $B$9*(1/3)))))))</f>
      </c>
      <c r="K396" s="187" t="str">
        <f>IF(H396="","",IF($H396&gt;1.2, 0, IF($H396&gt;=1.1, $B$8*(2/3), IF($H396&gt;=1, ($B$8 + (($B$9-$B$8)/4)*1)*(2/3), IF($H396&gt;=0.9, ($B$8 + (($B$9-$B$8)/4)*2)*(2/3), IF($H396&gt;=0.8, ($B$8 + (($B$9-$B$8)/4)*3)*(2/3), $B$9*(2/3)))))))</f>
      </c>
      <c r="L396" s="187" t="str">
        <f>IF(H396="","",IF($H396&gt;1.2, 0, IF($H396&gt;=1.1, $B$8, IF($H396&gt;=1, $B$8 + (($B$9-$B$8)/4)*1, IF($H396&gt;=0.9, $B$8 + (($B$9-$B$8)/4)*2, IF($H396&gt;=0.8, $B$8 + (($B$9-$B$8)/4)*3, $B$9))))))</f>
      </c>
      <c r="M396" s="188"/>
      <c r="N396" s="189">
        <f>IF(M396=1, I396, IF(M396=2, J396, IF(M396=3, K396, IF(M396=4, L396, 0))))</f>
      </c>
      <c r="O396" s="184">
        <f>IF($B$7="Porcentajes", E396 * N396, IF($R$1=0, 0, ((E396 * N396) / $R$1) * $C$7))</f>
      </c>
      <c r="P396" s="202"/>
      <c r="Q396" s="203"/>
      <c r="R396" s="184">
        <f>IF($P396="Manual",$E396*(1+$Q396),$E396+$O396)</f>
      </c>
    </row>
    <row r="397" spans="1:18" s="190" customFormat="1" ht="19" customHeight="1">
      <c r="A397" s="191"/>
      <c r="B397" s="195"/>
      <c r="C397" s="193"/>
      <c r="D397" s="193"/>
      <c r="E397" s="197"/>
      <c r="F397" s="185"/>
      <c r="G397" s="185" t="str">
        <f>IFERROR(IF($F397="","",VLOOKUP($F397,'Data Mercado'!$A$7:$I$300,IF($B$6="P90",2,IF($B$6="P75",3,IF($B$6="P50",4,IF($B$6="P25",5,IF($B$6="P10",6))))),0)),"ND")</f>
      </c>
      <c r="H397" s="186" t="str">
        <f>IFERROR(IF(AND($E397&lt;&gt;"",$G397&lt;&gt;""),$E397/$G397,""),"")</f>
      </c>
      <c r="I397" s="187" t="str">
        <f>IF(H397="","",0%)</f>
      </c>
      <c r="J397" s="187" t="str">
        <f>IF(H397="","",IF($H397&gt;1.2, 0, IF($H397&gt;=1.1, $B$8*(1/3), IF($H397&gt;=1, ($B$8 + (($B$9-$B$8)/4)*1)*(1/3), IF($H397&gt;=0.9, ($B$8 + (($B$9-$B$8)/4)*2)*(1/3), IF($H397&gt;=0.8, ($B$8 + (($B$9-$B$8)/4)*3)*(1/3), $B$9*(1/3)))))))</f>
      </c>
      <c r="K397" s="187" t="str">
        <f>IF(H397="","",IF($H397&gt;1.2, 0, IF($H397&gt;=1.1, $B$8*(2/3), IF($H397&gt;=1, ($B$8 + (($B$9-$B$8)/4)*1)*(2/3), IF($H397&gt;=0.9, ($B$8 + (($B$9-$B$8)/4)*2)*(2/3), IF($H397&gt;=0.8, ($B$8 + (($B$9-$B$8)/4)*3)*(2/3), $B$9*(2/3)))))))</f>
      </c>
      <c r="L397" s="187" t="str">
        <f>IF(H397="","",IF($H397&gt;1.2, 0, IF($H397&gt;=1.1, $B$8, IF($H397&gt;=1, $B$8 + (($B$9-$B$8)/4)*1, IF($H397&gt;=0.9, $B$8 + (($B$9-$B$8)/4)*2, IF($H397&gt;=0.8, $B$8 + (($B$9-$B$8)/4)*3, $B$9))))))</f>
      </c>
      <c r="M397" s="188"/>
      <c r="N397" s="189">
        <f>IF(M397=1, I397, IF(M397=2, J397, IF(M397=3, K397, IF(M397=4, L397, 0))))</f>
      </c>
      <c r="O397" s="184">
        <f>IF($B$7="Porcentajes", E397 * N397, IF($R$1=0, 0, ((E397 * N397) / $R$1) * $C$7))</f>
      </c>
      <c r="P397" s="202"/>
      <c r="Q397" s="203"/>
      <c r="R397" s="184">
        <f>IF($P397="Manual",$E397*(1+$Q397),$E397+$O397)</f>
      </c>
    </row>
    <row r="398" spans="1:18" s="190" customFormat="1" ht="19" customHeight="1">
      <c r="A398" s="191"/>
      <c r="B398" s="195"/>
      <c r="C398" s="193"/>
      <c r="D398" s="193"/>
      <c r="E398" s="197"/>
      <c r="F398" s="185"/>
      <c r="G398" s="185" t="str">
        <f>IFERROR(IF($F398="","",VLOOKUP($F398,'Data Mercado'!$A$7:$I$300,IF($B$6="P90",2,IF($B$6="P75",3,IF($B$6="P50",4,IF($B$6="P25",5,IF($B$6="P10",6))))),0)),"ND")</f>
      </c>
      <c r="H398" s="186" t="str">
        <f>IFERROR(IF(AND($E398&lt;&gt;"",$G398&lt;&gt;""),$E398/$G398,""),"")</f>
      </c>
      <c r="I398" s="187" t="str">
        <f>IF(H398="","",0%)</f>
      </c>
      <c r="J398" s="187" t="str">
        <f>IF(H398="","",IF($H398&gt;1.2, 0, IF($H398&gt;=1.1, $B$8*(1/3), IF($H398&gt;=1, ($B$8 + (($B$9-$B$8)/4)*1)*(1/3), IF($H398&gt;=0.9, ($B$8 + (($B$9-$B$8)/4)*2)*(1/3), IF($H398&gt;=0.8, ($B$8 + (($B$9-$B$8)/4)*3)*(1/3), $B$9*(1/3)))))))</f>
      </c>
      <c r="K398" s="187" t="str">
        <f>IF(H398="","",IF($H398&gt;1.2, 0, IF($H398&gt;=1.1, $B$8*(2/3), IF($H398&gt;=1, ($B$8 + (($B$9-$B$8)/4)*1)*(2/3), IF($H398&gt;=0.9, ($B$8 + (($B$9-$B$8)/4)*2)*(2/3), IF($H398&gt;=0.8, ($B$8 + (($B$9-$B$8)/4)*3)*(2/3), $B$9*(2/3)))))))</f>
      </c>
      <c r="L398" s="187" t="str">
        <f>IF(H398="","",IF($H398&gt;1.2, 0, IF($H398&gt;=1.1, $B$8, IF($H398&gt;=1, $B$8 + (($B$9-$B$8)/4)*1, IF($H398&gt;=0.9, $B$8 + (($B$9-$B$8)/4)*2, IF($H398&gt;=0.8, $B$8 + (($B$9-$B$8)/4)*3, $B$9))))))</f>
      </c>
      <c r="M398" s="188"/>
      <c r="N398" s="189">
        <f>IF(M398=1, I398, IF(M398=2, J398, IF(M398=3, K398, IF(M398=4, L398, 0))))</f>
      </c>
      <c r="O398" s="184">
        <f>IF($B$7="Porcentajes", E398 * N398, IF($R$1=0, 0, ((E398 * N398) / $R$1) * $C$7))</f>
      </c>
      <c r="P398" s="202"/>
      <c r="Q398" s="203"/>
      <c r="R398" s="184">
        <f>IF($P398="Manual",$E398*(1+$Q398),$E398+$O398)</f>
      </c>
    </row>
    <row r="399" spans="1:18" s="190" customFormat="1" ht="19" customHeight="1">
      <c r="A399" s="191"/>
      <c r="B399" s="195"/>
      <c r="C399" s="193"/>
      <c r="D399" s="193"/>
      <c r="E399" s="197"/>
      <c r="F399" s="185"/>
      <c r="G399" s="185" t="str">
        <f>IFERROR(IF($F399="","",VLOOKUP($F399,'Data Mercado'!$A$7:$I$300,IF($B$6="P90",2,IF($B$6="P75",3,IF($B$6="P50",4,IF($B$6="P25",5,IF($B$6="P10",6))))),0)),"ND")</f>
      </c>
      <c r="H399" s="186" t="str">
        <f>IFERROR(IF(AND($E399&lt;&gt;"",$G399&lt;&gt;""),$E399/$G399,""),"")</f>
      </c>
      <c r="I399" s="187" t="str">
        <f>IF(H399="","",0%)</f>
      </c>
      <c r="J399" s="187" t="str">
        <f>IF(H399="","",IF($H399&gt;1.2, 0, IF($H399&gt;=1.1, $B$8*(1/3), IF($H399&gt;=1, ($B$8 + (($B$9-$B$8)/4)*1)*(1/3), IF($H399&gt;=0.9, ($B$8 + (($B$9-$B$8)/4)*2)*(1/3), IF($H399&gt;=0.8, ($B$8 + (($B$9-$B$8)/4)*3)*(1/3), $B$9*(1/3)))))))</f>
      </c>
      <c r="K399" s="187" t="str">
        <f>IF(H399="","",IF($H399&gt;1.2, 0, IF($H399&gt;=1.1, $B$8*(2/3), IF($H399&gt;=1, ($B$8 + (($B$9-$B$8)/4)*1)*(2/3), IF($H399&gt;=0.9, ($B$8 + (($B$9-$B$8)/4)*2)*(2/3), IF($H399&gt;=0.8, ($B$8 + (($B$9-$B$8)/4)*3)*(2/3), $B$9*(2/3)))))))</f>
      </c>
      <c r="L399" s="187" t="str">
        <f>IF(H399="","",IF($H399&gt;1.2, 0, IF($H399&gt;=1.1, $B$8, IF($H399&gt;=1, $B$8 + (($B$9-$B$8)/4)*1, IF($H399&gt;=0.9, $B$8 + (($B$9-$B$8)/4)*2, IF($H399&gt;=0.8, $B$8 + (($B$9-$B$8)/4)*3, $B$9))))))</f>
      </c>
      <c r="M399" s="188"/>
      <c r="N399" s="189">
        <f>IF(M399=1, I399, IF(M399=2, J399, IF(M399=3, K399, IF(M399=4, L399, 0))))</f>
      </c>
      <c r="O399" s="184">
        <f>IF($B$7="Porcentajes", E399 * N399, IF($R$1=0, 0, ((E399 * N399) / $R$1) * $C$7))</f>
      </c>
      <c r="P399" s="202"/>
      <c r="Q399" s="203"/>
      <c r="R399" s="184">
        <f>IF($P399="Manual",$E399*(1+$Q399),$E399+$O399)</f>
      </c>
    </row>
    <row r="400" spans="1:18" s="190" customFormat="1" ht="19" customHeight="1">
      <c r="A400" s="191"/>
      <c r="B400" s="195"/>
      <c r="C400" s="193"/>
      <c r="D400" s="193"/>
      <c r="E400" s="197"/>
      <c r="F400" s="185"/>
      <c r="G400" s="185" t="str">
        <f>IFERROR(IF($F400="","",VLOOKUP($F400,'Data Mercado'!$A$7:$I$300,IF($B$6="P90",2,IF($B$6="P75",3,IF($B$6="P50",4,IF($B$6="P25",5,IF($B$6="P10",6))))),0)),"ND")</f>
      </c>
      <c r="H400" s="186" t="str">
        <f>IFERROR(IF(AND($E400&lt;&gt;"",$G400&lt;&gt;""),$E400/$G400,""),"")</f>
      </c>
      <c r="I400" s="187" t="str">
        <f t="shared" ref="I400:I463" si="49">IF(H400="","",0%)</f>
        <v/>
      </c>
      <c r="J400" s="187" t="str">
        <f t="shared" ref="J400:J463" si="50">IF(H400="","",IF($H400&gt;1.2, 0, IF($H400&gt;=1.1, $B$8*(1/3), IF($H400&gt;=1, ($B$8 + (($B$9-$B$8)/4)*1)*(1/3), IF($H400&gt;=0.9, ($B$8 + (($B$9-$B$8)/4)*2)*(1/3), IF($H400&gt;=0.8, ($B$8 + (($B$9-$B$8)/4)*3)*(1/3), $B$9*(1/3)))))))</f>
        <v/>
      </c>
      <c r="K400" s="187" t="str">
        <f t="shared" ref="K400:K463" si="51">IF(H400="","",IF($H400&gt;1.2, 0, IF($H400&gt;=1.1, $B$8*(2/3), IF($H400&gt;=1, ($B$8 + (($B$9-$B$8)/4)*1)*(2/3), IF($H400&gt;=0.9, ($B$8 + (($B$9-$B$8)/4)*2)*(2/3), IF($H400&gt;=0.8, ($B$8 + (($B$9-$B$8)/4)*3)*(2/3), $B$9*(2/3)))))))</f>
        <v/>
      </c>
      <c r="L400" s="187" t="str">
        <f t="shared" ref="L400:L463" si="52">IF(H400="","",IF($H400&gt;1.2, 0, IF($H400&gt;=1.1, $B$8, IF($H400&gt;=1, $B$8 + (($B$9-$B$8)/4)*1, IF($H400&gt;=0.9, $B$8 + (($B$9-$B$8)/4)*2, IF($H400&gt;=0.8, $B$8 + (($B$9-$B$8)/4)*3, $B$9))))))</f>
        <v/>
      </c>
      <c r="M400" s="188"/>
      <c r="N400" s="189">
        <f t="shared" ref="N400:N463" si="53">IF(M400=1, I400, IF(M400=2, J400, IF(M400=3, K400, IF(M400=4, L400, 0))))</f>
        <v>0</v>
      </c>
      <c r="O400" s="184">
        <f>IF($B$7="Porcentajes", E400 * N400, IF($R$1=0, 0, ((E400 * N400) / $R$1) * $C$7))</f>
      </c>
      <c r="P400" s="202"/>
      <c r="Q400" s="203"/>
      <c r="R400" s="184">
        <f>IF($P400="Manual",$E400*(1+$Q400),$E400+$O400)</f>
      </c>
    </row>
    <row r="401" spans="1:18" s="190" customFormat="1" ht="19" customHeight="1">
      <c r="A401" s="191"/>
      <c r="B401" s="195"/>
      <c r="C401" s="193"/>
      <c r="D401" s="193"/>
      <c r="E401" s="197"/>
      <c r="F401" s="185"/>
      <c r="G401" s="185" t="str">
        <f>IFERROR(IF($F401="","",VLOOKUP($F401,'Data Mercado'!$A$7:$I$300,IF($B$6="P90",2,IF($B$6="P75",3,IF($B$6="P50",4,IF($B$6="P25",5,IF($B$6="P10",6))))),0)),"ND")</f>
      </c>
      <c r="H401" s="186" t="str">
        <f>IFERROR(IF(AND($E401&lt;&gt;"",$G401&lt;&gt;""),$E401/$G401,""),"")</f>
      </c>
      <c r="I401" s="187" t="str">
        <f>IF(H401="","",0%)</f>
      </c>
      <c r="J401" s="187" t="str">
        <f>IF(H401="","",IF($H401&gt;1.2, 0, IF($H401&gt;=1.1, $B$8*(1/3), IF($H401&gt;=1, ($B$8 + (($B$9-$B$8)/4)*1)*(1/3), IF($H401&gt;=0.9, ($B$8 + (($B$9-$B$8)/4)*2)*(1/3), IF($H401&gt;=0.8, ($B$8 + (($B$9-$B$8)/4)*3)*(1/3), $B$9*(1/3)))))))</f>
      </c>
      <c r="K401" s="187" t="str">
        <f>IF(H401="","",IF($H401&gt;1.2, 0, IF($H401&gt;=1.1, $B$8*(2/3), IF($H401&gt;=1, ($B$8 + (($B$9-$B$8)/4)*1)*(2/3), IF($H401&gt;=0.9, ($B$8 + (($B$9-$B$8)/4)*2)*(2/3), IF($H401&gt;=0.8, ($B$8 + (($B$9-$B$8)/4)*3)*(2/3), $B$9*(2/3)))))))</f>
      </c>
      <c r="L401" s="187" t="str">
        <f>IF(H401="","",IF($H401&gt;1.2, 0, IF($H401&gt;=1.1, $B$8, IF($H401&gt;=1, $B$8 + (($B$9-$B$8)/4)*1, IF($H401&gt;=0.9, $B$8 + (($B$9-$B$8)/4)*2, IF($H401&gt;=0.8, $B$8 + (($B$9-$B$8)/4)*3, $B$9))))))</f>
      </c>
      <c r="M401" s="188"/>
      <c r="N401" s="189">
        <f>IF(M401=1, I401, IF(M401=2, J401, IF(M401=3, K401, IF(M401=4, L401, 0))))</f>
      </c>
      <c r="O401" s="184">
        <f>IF($B$7="Porcentajes", E401 * N401, IF($R$1=0, 0, ((E401 * N401) / $R$1) * $C$7))</f>
      </c>
      <c r="P401" s="202"/>
      <c r="Q401" s="203"/>
      <c r="R401" s="184">
        <f>IF($P401="Manual",$E401*(1+$Q401),$E401+$O401)</f>
      </c>
    </row>
    <row r="402" spans="1:18" s="190" customFormat="1" ht="19" customHeight="1">
      <c r="A402" s="191"/>
      <c r="B402" s="195"/>
      <c r="C402" s="193"/>
      <c r="D402" s="193"/>
      <c r="E402" s="197"/>
      <c r="F402" s="185"/>
      <c r="G402" s="185" t="str">
        <f>IFERROR(IF($F402="","",VLOOKUP($F402,'Data Mercado'!$A$7:$I$300,IF($B$6="P90",2,IF($B$6="P75",3,IF($B$6="P50",4,IF($B$6="P25",5,IF($B$6="P10",6))))),0)),"ND")</f>
      </c>
      <c r="H402" s="186" t="str">
        <f>IFERROR(IF(AND($E402&lt;&gt;"",$G402&lt;&gt;""),$E402/$G402,""),"")</f>
      </c>
      <c r="I402" s="187" t="str">
        <f>IF(H402="","",0%)</f>
      </c>
      <c r="J402" s="187" t="str">
        <f>IF(H402="","",IF($H402&gt;1.2, 0, IF($H402&gt;=1.1, $B$8*(1/3), IF($H402&gt;=1, ($B$8 + (($B$9-$B$8)/4)*1)*(1/3), IF($H402&gt;=0.9, ($B$8 + (($B$9-$B$8)/4)*2)*(1/3), IF($H402&gt;=0.8, ($B$8 + (($B$9-$B$8)/4)*3)*(1/3), $B$9*(1/3)))))))</f>
      </c>
      <c r="K402" s="187" t="str">
        <f>IF(H402="","",IF($H402&gt;1.2, 0, IF($H402&gt;=1.1, $B$8*(2/3), IF($H402&gt;=1, ($B$8 + (($B$9-$B$8)/4)*1)*(2/3), IF($H402&gt;=0.9, ($B$8 + (($B$9-$B$8)/4)*2)*(2/3), IF($H402&gt;=0.8, ($B$8 + (($B$9-$B$8)/4)*3)*(2/3), $B$9*(2/3)))))))</f>
      </c>
      <c r="L402" s="187" t="str">
        <f>IF(H402="","",IF($H402&gt;1.2, 0, IF($H402&gt;=1.1, $B$8, IF($H402&gt;=1, $B$8 + (($B$9-$B$8)/4)*1, IF($H402&gt;=0.9, $B$8 + (($B$9-$B$8)/4)*2, IF($H402&gt;=0.8, $B$8 + (($B$9-$B$8)/4)*3, $B$9))))))</f>
      </c>
      <c r="M402" s="188"/>
      <c r="N402" s="189">
        <f>IF(M402=1, I402, IF(M402=2, J402, IF(M402=3, K402, IF(M402=4, L402, 0))))</f>
      </c>
      <c r="O402" s="184">
        <f>IF($B$7="Porcentajes", E402 * N402, IF($R$1=0, 0, ((E402 * N402) / $R$1) * $C$7))</f>
      </c>
      <c r="P402" s="202"/>
      <c r="Q402" s="203"/>
      <c r="R402" s="184">
        <f>IF($P402="Manual",$E402*(1+$Q402),$E402+$O402)</f>
      </c>
    </row>
    <row r="403" spans="1:18" s="190" customFormat="1" ht="19" customHeight="1">
      <c r="A403" s="191"/>
      <c r="B403" s="195"/>
      <c r="C403" s="193"/>
      <c r="D403" s="193"/>
      <c r="E403" s="197"/>
      <c r="F403" s="185"/>
      <c r="G403" s="185" t="str">
        <f>IFERROR(IF($F403="","",VLOOKUP($F403,'Data Mercado'!$A$7:$I$300,IF($B$6="P90",2,IF($B$6="P75",3,IF($B$6="P50",4,IF($B$6="P25",5,IF($B$6="P10",6))))),0)),"ND")</f>
      </c>
      <c r="H403" s="186" t="str">
        <f>IFERROR(IF(AND($E403&lt;&gt;"",$G403&lt;&gt;""),$E403/$G403,""),"")</f>
      </c>
      <c r="I403" s="187" t="str">
        <f>IF(H403="","",0%)</f>
      </c>
      <c r="J403" s="187" t="str">
        <f>IF(H403="","",IF($H403&gt;1.2, 0, IF($H403&gt;=1.1, $B$8*(1/3), IF($H403&gt;=1, ($B$8 + (($B$9-$B$8)/4)*1)*(1/3), IF($H403&gt;=0.9, ($B$8 + (($B$9-$B$8)/4)*2)*(1/3), IF($H403&gt;=0.8, ($B$8 + (($B$9-$B$8)/4)*3)*(1/3), $B$9*(1/3)))))))</f>
      </c>
      <c r="K403" s="187" t="str">
        <f>IF(H403="","",IF($H403&gt;1.2, 0, IF($H403&gt;=1.1, $B$8*(2/3), IF($H403&gt;=1, ($B$8 + (($B$9-$B$8)/4)*1)*(2/3), IF($H403&gt;=0.9, ($B$8 + (($B$9-$B$8)/4)*2)*(2/3), IF($H403&gt;=0.8, ($B$8 + (($B$9-$B$8)/4)*3)*(2/3), $B$9*(2/3)))))))</f>
      </c>
      <c r="L403" s="187" t="str">
        <f>IF(H403="","",IF($H403&gt;1.2, 0, IF($H403&gt;=1.1, $B$8, IF($H403&gt;=1, $B$8 + (($B$9-$B$8)/4)*1, IF($H403&gt;=0.9, $B$8 + (($B$9-$B$8)/4)*2, IF($H403&gt;=0.8, $B$8 + (($B$9-$B$8)/4)*3, $B$9))))))</f>
      </c>
      <c r="M403" s="188"/>
      <c r="N403" s="189">
        <f>IF(M403=1, I403, IF(M403=2, J403, IF(M403=3, K403, IF(M403=4, L403, 0))))</f>
      </c>
      <c r="O403" s="184">
        <f>IF($B$7="Porcentajes", E403 * N403, IF($R$1=0, 0, ((E403 * N403) / $R$1) * $C$7))</f>
      </c>
      <c r="P403" s="202"/>
      <c r="Q403" s="203"/>
      <c r="R403" s="184">
        <f>IF($P403="Manual",$E403*(1+$Q403),$E403+$O403)</f>
      </c>
    </row>
    <row r="404" spans="1:18" s="190" customFormat="1" ht="19" customHeight="1">
      <c r="A404" s="191"/>
      <c r="B404" s="195"/>
      <c r="C404" s="193"/>
      <c r="D404" s="193"/>
      <c r="E404" s="197"/>
      <c r="F404" s="185"/>
      <c r="G404" s="185" t="str">
        <f>IFERROR(IF($F404="","",VLOOKUP($F404,'Data Mercado'!$A$7:$I$300,IF($B$6="P90",2,IF($B$6="P75",3,IF($B$6="P50",4,IF($B$6="P25",5,IF($B$6="P10",6))))),0)),"ND")</f>
      </c>
      <c r="H404" s="186" t="str">
        <f>IFERROR(IF(AND($E404&lt;&gt;"",$G404&lt;&gt;""),$E404/$G404,""),"")</f>
      </c>
      <c r="I404" s="187" t="str">
        <f>IF(H404="","",0%)</f>
      </c>
      <c r="J404" s="187" t="str">
        <f>IF(H404="","",IF($H404&gt;1.2, 0, IF($H404&gt;=1.1, $B$8*(1/3), IF($H404&gt;=1, ($B$8 + (($B$9-$B$8)/4)*1)*(1/3), IF($H404&gt;=0.9, ($B$8 + (($B$9-$B$8)/4)*2)*(1/3), IF($H404&gt;=0.8, ($B$8 + (($B$9-$B$8)/4)*3)*(1/3), $B$9*(1/3)))))))</f>
      </c>
      <c r="K404" s="187" t="str">
        <f>IF(H404="","",IF($H404&gt;1.2, 0, IF($H404&gt;=1.1, $B$8*(2/3), IF($H404&gt;=1, ($B$8 + (($B$9-$B$8)/4)*1)*(2/3), IF($H404&gt;=0.9, ($B$8 + (($B$9-$B$8)/4)*2)*(2/3), IF($H404&gt;=0.8, ($B$8 + (($B$9-$B$8)/4)*3)*(2/3), $B$9*(2/3)))))))</f>
      </c>
      <c r="L404" s="187" t="str">
        <f>IF(H404="","",IF($H404&gt;1.2, 0, IF($H404&gt;=1.1, $B$8, IF($H404&gt;=1, $B$8 + (($B$9-$B$8)/4)*1, IF($H404&gt;=0.9, $B$8 + (($B$9-$B$8)/4)*2, IF($H404&gt;=0.8, $B$8 + (($B$9-$B$8)/4)*3, $B$9))))))</f>
      </c>
      <c r="M404" s="188"/>
      <c r="N404" s="189">
        <f>IF(M404=1, I404, IF(M404=2, J404, IF(M404=3, K404, IF(M404=4, L404, 0))))</f>
      </c>
      <c r="O404" s="184">
        <f>IF($B$7="Porcentajes", E404 * N404, IF($R$1=0, 0, ((E404 * N404) / $R$1) * $C$7))</f>
      </c>
      <c r="P404" s="202"/>
      <c r="Q404" s="203"/>
      <c r="R404" s="184">
        <f>IF($P404="Manual",$E404*(1+$Q404),$E404+$O404)</f>
      </c>
    </row>
    <row r="405" spans="1:18" s="190" customFormat="1" ht="19" customHeight="1">
      <c r="A405" s="191"/>
      <c r="B405" s="195"/>
      <c r="C405" s="193"/>
      <c r="D405" s="193"/>
      <c r="E405" s="197"/>
      <c r="F405" s="185"/>
      <c r="G405" s="185" t="str">
        <f>IFERROR(IF($F405="","",VLOOKUP($F405,'Data Mercado'!$A$7:$I$300,IF($B$6="P90",2,IF($B$6="P75",3,IF($B$6="P50",4,IF($B$6="P25",5,IF($B$6="P10",6))))),0)),"ND")</f>
      </c>
      <c r="H405" s="186" t="str">
        <f>IFERROR(IF(AND($E405&lt;&gt;"",$G405&lt;&gt;""),$E405/$G405,""),"")</f>
      </c>
      <c r="I405" s="187" t="str">
        <f>IF(H405="","",0%)</f>
      </c>
      <c r="J405" s="187" t="str">
        <f>IF(H405="","",IF($H405&gt;1.2, 0, IF($H405&gt;=1.1, $B$8*(1/3), IF($H405&gt;=1, ($B$8 + (($B$9-$B$8)/4)*1)*(1/3), IF($H405&gt;=0.9, ($B$8 + (($B$9-$B$8)/4)*2)*(1/3), IF($H405&gt;=0.8, ($B$8 + (($B$9-$B$8)/4)*3)*(1/3), $B$9*(1/3)))))))</f>
      </c>
      <c r="K405" s="187" t="str">
        <f>IF(H405="","",IF($H405&gt;1.2, 0, IF($H405&gt;=1.1, $B$8*(2/3), IF($H405&gt;=1, ($B$8 + (($B$9-$B$8)/4)*1)*(2/3), IF($H405&gt;=0.9, ($B$8 + (($B$9-$B$8)/4)*2)*(2/3), IF($H405&gt;=0.8, ($B$8 + (($B$9-$B$8)/4)*3)*(2/3), $B$9*(2/3)))))))</f>
      </c>
      <c r="L405" s="187" t="str">
        <f>IF(H405="","",IF($H405&gt;1.2, 0, IF($H405&gt;=1.1, $B$8, IF($H405&gt;=1, $B$8 + (($B$9-$B$8)/4)*1, IF($H405&gt;=0.9, $B$8 + (($B$9-$B$8)/4)*2, IF($H405&gt;=0.8, $B$8 + (($B$9-$B$8)/4)*3, $B$9))))))</f>
      </c>
      <c r="M405" s="188"/>
      <c r="N405" s="189">
        <f>IF(M405=1, I405, IF(M405=2, J405, IF(M405=3, K405, IF(M405=4, L405, 0))))</f>
      </c>
      <c r="O405" s="184">
        <f>IF($B$7="Porcentajes", E405 * N405, IF($R$1=0, 0, ((E405 * N405) / $R$1) * $C$7))</f>
      </c>
      <c r="P405" s="202"/>
      <c r="Q405" s="203"/>
      <c r="R405" s="184">
        <f>IF($P405="Manual",$E405*(1+$Q405),$E405+$O405)</f>
      </c>
    </row>
    <row r="406" spans="1:18" s="190" customFormat="1" ht="19" customHeight="1">
      <c r="A406" s="191"/>
      <c r="B406" s="195"/>
      <c r="C406" s="193"/>
      <c r="D406" s="193"/>
      <c r="E406" s="197"/>
      <c r="F406" s="185"/>
      <c r="G406" s="185" t="str">
        <f>IFERROR(IF($F406="","",VLOOKUP($F406,'Data Mercado'!$A$7:$I$300,IF($B$6="P90",2,IF($B$6="P75",3,IF($B$6="P50",4,IF($B$6="P25",5,IF($B$6="P10",6))))),0)),"ND")</f>
      </c>
      <c r="H406" s="186" t="str">
        <f>IFERROR(IF(AND($E406&lt;&gt;"",$G406&lt;&gt;""),$E406/$G406,""),"")</f>
      </c>
      <c r="I406" s="187" t="str">
        <f>IF(H406="","",0%)</f>
      </c>
      <c r="J406" s="187" t="str">
        <f>IF(H406="","",IF($H406&gt;1.2, 0, IF($H406&gt;=1.1, $B$8*(1/3), IF($H406&gt;=1, ($B$8 + (($B$9-$B$8)/4)*1)*(1/3), IF($H406&gt;=0.9, ($B$8 + (($B$9-$B$8)/4)*2)*(1/3), IF($H406&gt;=0.8, ($B$8 + (($B$9-$B$8)/4)*3)*(1/3), $B$9*(1/3)))))))</f>
      </c>
      <c r="K406" s="187" t="str">
        <f>IF(H406="","",IF($H406&gt;1.2, 0, IF($H406&gt;=1.1, $B$8*(2/3), IF($H406&gt;=1, ($B$8 + (($B$9-$B$8)/4)*1)*(2/3), IF($H406&gt;=0.9, ($B$8 + (($B$9-$B$8)/4)*2)*(2/3), IF($H406&gt;=0.8, ($B$8 + (($B$9-$B$8)/4)*3)*(2/3), $B$9*(2/3)))))))</f>
      </c>
      <c r="L406" s="187" t="str">
        <f>IF(H406="","",IF($H406&gt;1.2, 0, IF($H406&gt;=1.1, $B$8, IF($H406&gt;=1, $B$8 + (($B$9-$B$8)/4)*1, IF($H406&gt;=0.9, $B$8 + (($B$9-$B$8)/4)*2, IF($H406&gt;=0.8, $B$8 + (($B$9-$B$8)/4)*3, $B$9))))))</f>
      </c>
      <c r="M406" s="188"/>
      <c r="N406" s="189">
        <f>IF(M406=1, I406, IF(M406=2, J406, IF(M406=3, K406, IF(M406=4, L406, 0))))</f>
      </c>
      <c r="O406" s="184">
        <f>IF($B$7="Porcentajes", E406 * N406, IF($R$1=0, 0, ((E406 * N406) / $R$1) * $C$7))</f>
      </c>
      <c r="P406" s="202"/>
      <c r="Q406" s="203"/>
      <c r="R406" s="184">
        <f>IF($P406="Manual",$E406*(1+$Q406),$E406+$O406)</f>
      </c>
    </row>
    <row r="407" spans="1:18" s="190" customFormat="1" ht="19" customHeight="1">
      <c r="A407" s="191"/>
      <c r="B407" s="195"/>
      <c r="C407" s="193"/>
      <c r="D407" s="193"/>
      <c r="E407" s="197"/>
      <c r="F407" s="185"/>
      <c r="G407" s="185" t="str">
        <f>IFERROR(IF($F407="","",VLOOKUP($F407,'Data Mercado'!$A$7:$I$300,IF($B$6="P90",2,IF($B$6="P75",3,IF($B$6="P50",4,IF($B$6="P25",5,IF($B$6="P10",6))))),0)),"ND")</f>
      </c>
      <c r="H407" s="186" t="str">
        <f>IFERROR(IF(AND($E407&lt;&gt;"",$G407&lt;&gt;""),$E407/$G407,""),"")</f>
      </c>
      <c r="I407" s="187" t="str">
        <f>IF(H407="","",0%)</f>
      </c>
      <c r="J407" s="187" t="str">
        <f>IF(H407="","",IF($H407&gt;1.2, 0, IF($H407&gt;=1.1, $B$8*(1/3), IF($H407&gt;=1, ($B$8 + (($B$9-$B$8)/4)*1)*(1/3), IF($H407&gt;=0.9, ($B$8 + (($B$9-$B$8)/4)*2)*(1/3), IF($H407&gt;=0.8, ($B$8 + (($B$9-$B$8)/4)*3)*(1/3), $B$9*(1/3)))))))</f>
      </c>
      <c r="K407" s="187" t="str">
        <f>IF(H407="","",IF($H407&gt;1.2, 0, IF($H407&gt;=1.1, $B$8*(2/3), IF($H407&gt;=1, ($B$8 + (($B$9-$B$8)/4)*1)*(2/3), IF($H407&gt;=0.9, ($B$8 + (($B$9-$B$8)/4)*2)*(2/3), IF($H407&gt;=0.8, ($B$8 + (($B$9-$B$8)/4)*3)*(2/3), $B$9*(2/3)))))))</f>
      </c>
      <c r="L407" s="187" t="str">
        <f>IF(H407="","",IF($H407&gt;1.2, 0, IF($H407&gt;=1.1, $B$8, IF($H407&gt;=1, $B$8 + (($B$9-$B$8)/4)*1, IF($H407&gt;=0.9, $B$8 + (($B$9-$B$8)/4)*2, IF($H407&gt;=0.8, $B$8 + (($B$9-$B$8)/4)*3, $B$9))))))</f>
      </c>
      <c r="M407" s="188"/>
      <c r="N407" s="189">
        <f>IF(M407=1, I407, IF(M407=2, J407, IF(M407=3, K407, IF(M407=4, L407, 0))))</f>
      </c>
      <c r="O407" s="184">
        <f>IF($B$7="Porcentajes", E407 * N407, IF($R$1=0, 0, ((E407 * N407) / $R$1) * $C$7))</f>
      </c>
      <c r="P407" s="202"/>
      <c r="Q407" s="203"/>
      <c r="R407" s="184">
        <f>IF($P407="Manual",$E407*(1+$Q407),$E407+$O407)</f>
      </c>
    </row>
    <row r="408" spans="1:18" s="190" customFormat="1" ht="19" customHeight="1">
      <c r="A408" s="191"/>
      <c r="B408" s="195"/>
      <c r="C408" s="193"/>
      <c r="D408" s="193"/>
      <c r="E408" s="197"/>
      <c r="F408" s="185"/>
      <c r="G408" s="185" t="str">
        <f>IFERROR(IF($F408="","",VLOOKUP($F408,'Data Mercado'!$A$7:$I$300,IF($B$6="P90",2,IF($B$6="P75",3,IF($B$6="P50",4,IF($B$6="P25",5,IF($B$6="P10",6))))),0)),"ND")</f>
      </c>
      <c r="H408" s="186" t="str">
        <f>IFERROR(IF(AND($E408&lt;&gt;"",$G408&lt;&gt;""),$E408/$G408,""),"")</f>
      </c>
      <c r="I408" s="187" t="str">
        <f>IF(H408="","",0%)</f>
      </c>
      <c r="J408" s="187" t="str">
        <f>IF(H408="","",IF($H408&gt;1.2, 0, IF($H408&gt;=1.1, $B$8*(1/3), IF($H408&gt;=1, ($B$8 + (($B$9-$B$8)/4)*1)*(1/3), IF($H408&gt;=0.9, ($B$8 + (($B$9-$B$8)/4)*2)*(1/3), IF($H408&gt;=0.8, ($B$8 + (($B$9-$B$8)/4)*3)*(1/3), $B$9*(1/3)))))))</f>
      </c>
      <c r="K408" s="187" t="str">
        <f>IF(H408="","",IF($H408&gt;1.2, 0, IF($H408&gt;=1.1, $B$8*(2/3), IF($H408&gt;=1, ($B$8 + (($B$9-$B$8)/4)*1)*(2/3), IF($H408&gt;=0.9, ($B$8 + (($B$9-$B$8)/4)*2)*(2/3), IF($H408&gt;=0.8, ($B$8 + (($B$9-$B$8)/4)*3)*(2/3), $B$9*(2/3)))))))</f>
      </c>
      <c r="L408" s="187" t="str">
        <f>IF(H408="","",IF($H408&gt;1.2, 0, IF($H408&gt;=1.1, $B$8, IF($H408&gt;=1, $B$8 + (($B$9-$B$8)/4)*1, IF($H408&gt;=0.9, $B$8 + (($B$9-$B$8)/4)*2, IF($H408&gt;=0.8, $B$8 + (($B$9-$B$8)/4)*3, $B$9))))))</f>
      </c>
      <c r="M408" s="188"/>
      <c r="N408" s="189">
        <f>IF(M408=1, I408, IF(M408=2, J408, IF(M408=3, K408, IF(M408=4, L408, 0))))</f>
      </c>
      <c r="O408" s="184">
        <f>IF($B$7="Porcentajes", E408 * N408, IF($R$1=0, 0, ((E408 * N408) / $R$1) * $C$7))</f>
      </c>
      <c r="P408" s="202"/>
      <c r="Q408" s="203"/>
      <c r="R408" s="184">
        <f>IF($P408="Manual",$E408*(1+$Q408),$E408+$O408)</f>
      </c>
    </row>
    <row r="409" spans="1:18" s="190" customFormat="1" ht="19" customHeight="1">
      <c r="A409" s="191"/>
      <c r="B409" s="195"/>
      <c r="C409" s="193"/>
      <c r="D409" s="193"/>
      <c r="E409" s="197"/>
      <c r="F409" s="185"/>
      <c r="G409" s="185" t="str">
        <f>IFERROR(IF($F409="","",VLOOKUP($F409,'Data Mercado'!$A$7:$I$300,IF($B$6="P90",2,IF($B$6="P75",3,IF($B$6="P50",4,IF($B$6="P25",5,IF($B$6="P10",6))))),0)),"ND")</f>
      </c>
      <c r="H409" s="186" t="str">
        <f>IFERROR(IF(AND($E409&lt;&gt;"",$G409&lt;&gt;""),$E409/$G409,""),"")</f>
      </c>
      <c r="I409" s="187" t="str">
        <f>IF(H409="","",0%)</f>
      </c>
      <c r="J409" s="187" t="str">
        <f>IF(H409="","",IF($H409&gt;1.2, 0, IF($H409&gt;=1.1, $B$8*(1/3), IF($H409&gt;=1, ($B$8 + (($B$9-$B$8)/4)*1)*(1/3), IF($H409&gt;=0.9, ($B$8 + (($B$9-$B$8)/4)*2)*(1/3), IF($H409&gt;=0.8, ($B$8 + (($B$9-$B$8)/4)*3)*(1/3), $B$9*(1/3)))))))</f>
      </c>
      <c r="K409" s="187" t="str">
        <f>IF(H409="","",IF($H409&gt;1.2, 0, IF($H409&gt;=1.1, $B$8*(2/3), IF($H409&gt;=1, ($B$8 + (($B$9-$B$8)/4)*1)*(2/3), IF($H409&gt;=0.9, ($B$8 + (($B$9-$B$8)/4)*2)*(2/3), IF($H409&gt;=0.8, ($B$8 + (($B$9-$B$8)/4)*3)*(2/3), $B$9*(2/3)))))))</f>
      </c>
      <c r="L409" s="187" t="str">
        <f>IF(H409="","",IF($H409&gt;1.2, 0, IF($H409&gt;=1.1, $B$8, IF($H409&gt;=1, $B$8 + (($B$9-$B$8)/4)*1, IF($H409&gt;=0.9, $B$8 + (($B$9-$B$8)/4)*2, IF($H409&gt;=0.8, $B$8 + (($B$9-$B$8)/4)*3, $B$9))))))</f>
      </c>
      <c r="M409" s="188"/>
      <c r="N409" s="189">
        <f>IF(M409=1, I409, IF(M409=2, J409, IF(M409=3, K409, IF(M409=4, L409, 0))))</f>
      </c>
      <c r="O409" s="184">
        <f>IF($B$7="Porcentajes", E409 * N409, IF($R$1=0, 0, ((E409 * N409) / $R$1) * $C$7))</f>
      </c>
      <c r="P409" s="202"/>
      <c r="Q409" s="203"/>
      <c r="R409" s="184">
        <f>IF($P409="Manual",$E409*(1+$Q409),$E409+$O409)</f>
      </c>
    </row>
    <row r="410" spans="1:18" s="190" customFormat="1" ht="19" customHeight="1">
      <c r="A410" s="191"/>
      <c r="B410" s="195"/>
      <c r="C410" s="193"/>
      <c r="D410" s="193"/>
      <c r="E410" s="197"/>
      <c r="F410" s="185"/>
      <c r="G410" s="185" t="str">
        <f>IFERROR(IF($F410="","",VLOOKUP($F410,'Data Mercado'!$A$7:$I$300,IF($B$6="P90",2,IF($B$6="P75",3,IF($B$6="P50",4,IF($B$6="P25",5,IF($B$6="P10",6))))),0)),"ND")</f>
      </c>
      <c r="H410" s="186" t="str">
        <f>IFERROR(IF(AND($E410&lt;&gt;"",$G410&lt;&gt;""),$E410/$G410,""),"")</f>
      </c>
      <c r="I410" s="187" t="str">
        <f>IF(H410="","",0%)</f>
      </c>
      <c r="J410" s="187" t="str">
        <f>IF(H410="","",IF($H410&gt;1.2, 0, IF($H410&gt;=1.1, $B$8*(1/3), IF($H410&gt;=1, ($B$8 + (($B$9-$B$8)/4)*1)*(1/3), IF($H410&gt;=0.9, ($B$8 + (($B$9-$B$8)/4)*2)*(1/3), IF($H410&gt;=0.8, ($B$8 + (($B$9-$B$8)/4)*3)*(1/3), $B$9*(1/3)))))))</f>
      </c>
      <c r="K410" s="187" t="str">
        <f>IF(H410="","",IF($H410&gt;1.2, 0, IF($H410&gt;=1.1, $B$8*(2/3), IF($H410&gt;=1, ($B$8 + (($B$9-$B$8)/4)*1)*(2/3), IF($H410&gt;=0.9, ($B$8 + (($B$9-$B$8)/4)*2)*(2/3), IF($H410&gt;=0.8, ($B$8 + (($B$9-$B$8)/4)*3)*(2/3), $B$9*(2/3)))))))</f>
      </c>
      <c r="L410" s="187" t="str">
        <f>IF(H410="","",IF($H410&gt;1.2, 0, IF($H410&gt;=1.1, $B$8, IF($H410&gt;=1, $B$8 + (($B$9-$B$8)/4)*1, IF($H410&gt;=0.9, $B$8 + (($B$9-$B$8)/4)*2, IF($H410&gt;=0.8, $B$8 + (($B$9-$B$8)/4)*3, $B$9))))))</f>
      </c>
      <c r="M410" s="188"/>
      <c r="N410" s="189">
        <f>IF(M410=1, I410, IF(M410=2, J410, IF(M410=3, K410, IF(M410=4, L410, 0))))</f>
      </c>
      <c r="O410" s="184">
        <f>IF($B$7="Porcentajes", E410 * N410, IF($R$1=0, 0, ((E410 * N410) / $R$1) * $C$7))</f>
      </c>
      <c r="P410" s="202"/>
      <c r="Q410" s="203"/>
      <c r="R410" s="184">
        <f>IF($P410="Manual",$E410*(1+$Q410),$E410+$O410)</f>
      </c>
    </row>
    <row r="411" spans="1:18" s="190" customFormat="1" ht="19" customHeight="1">
      <c r="A411" s="191"/>
      <c r="B411" s="195"/>
      <c r="C411" s="193"/>
      <c r="D411" s="193"/>
      <c r="E411" s="197"/>
      <c r="F411" s="185"/>
      <c r="G411" s="185" t="str">
        <f>IFERROR(IF($F411="","",VLOOKUP($F411,'Data Mercado'!$A$7:$I$300,IF($B$6="P90",2,IF($B$6="P75",3,IF($B$6="P50",4,IF($B$6="P25",5,IF($B$6="P10",6))))),0)),"ND")</f>
      </c>
      <c r="H411" s="186" t="str">
        <f>IFERROR(IF(AND($E411&lt;&gt;"",$G411&lt;&gt;""),$E411/$G411,""),"")</f>
      </c>
      <c r="I411" s="187" t="str">
        <f>IF(H411="","",0%)</f>
      </c>
      <c r="J411" s="187" t="str">
        <f>IF(H411="","",IF($H411&gt;1.2, 0, IF($H411&gt;=1.1, $B$8*(1/3), IF($H411&gt;=1, ($B$8 + (($B$9-$B$8)/4)*1)*(1/3), IF($H411&gt;=0.9, ($B$8 + (($B$9-$B$8)/4)*2)*(1/3), IF($H411&gt;=0.8, ($B$8 + (($B$9-$B$8)/4)*3)*(1/3), $B$9*(1/3)))))))</f>
      </c>
      <c r="K411" s="187" t="str">
        <f>IF(H411="","",IF($H411&gt;1.2, 0, IF($H411&gt;=1.1, $B$8*(2/3), IF($H411&gt;=1, ($B$8 + (($B$9-$B$8)/4)*1)*(2/3), IF($H411&gt;=0.9, ($B$8 + (($B$9-$B$8)/4)*2)*(2/3), IF($H411&gt;=0.8, ($B$8 + (($B$9-$B$8)/4)*3)*(2/3), $B$9*(2/3)))))))</f>
      </c>
      <c r="L411" s="187" t="str">
        <f>IF(H411="","",IF($H411&gt;1.2, 0, IF($H411&gt;=1.1, $B$8, IF($H411&gt;=1, $B$8 + (($B$9-$B$8)/4)*1, IF($H411&gt;=0.9, $B$8 + (($B$9-$B$8)/4)*2, IF($H411&gt;=0.8, $B$8 + (($B$9-$B$8)/4)*3, $B$9))))))</f>
      </c>
      <c r="M411" s="188"/>
      <c r="N411" s="189">
        <f>IF(M411=1, I411, IF(M411=2, J411, IF(M411=3, K411, IF(M411=4, L411, 0))))</f>
      </c>
      <c r="O411" s="184">
        <f>IF($B$7="Porcentajes", E411 * N411, IF($R$1=0, 0, ((E411 * N411) / $R$1) * $C$7))</f>
      </c>
      <c r="P411" s="202"/>
      <c r="Q411" s="203"/>
      <c r="R411" s="184">
        <f>IF($P411="Manual",$E411*(1+$Q411),$E411+$O411)</f>
      </c>
    </row>
    <row r="412" spans="1:18" s="190" customFormat="1" ht="19" customHeight="1">
      <c r="A412" s="191"/>
      <c r="B412" s="195"/>
      <c r="C412" s="193"/>
      <c r="D412" s="193"/>
      <c r="E412" s="197"/>
      <c r="F412" s="185"/>
      <c r="G412" s="185" t="str">
        <f>IFERROR(IF($F412="","",VLOOKUP($F412,'Data Mercado'!$A$7:$I$300,IF($B$6="P90",2,IF($B$6="P75",3,IF($B$6="P50",4,IF($B$6="P25",5,IF($B$6="P10",6))))),0)),"ND")</f>
      </c>
      <c r="H412" s="186" t="str">
        <f>IFERROR(IF(AND($E412&lt;&gt;"",$G412&lt;&gt;""),$E412/$G412,""),"")</f>
      </c>
      <c r="I412" s="187" t="str">
        <f>IF(H412="","",0%)</f>
      </c>
      <c r="J412" s="187" t="str">
        <f>IF(H412="","",IF($H412&gt;1.2, 0, IF($H412&gt;=1.1, $B$8*(1/3), IF($H412&gt;=1, ($B$8 + (($B$9-$B$8)/4)*1)*(1/3), IF($H412&gt;=0.9, ($B$8 + (($B$9-$B$8)/4)*2)*(1/3), IF($H412&gt;=0.8, ($B$8 + (($B$9-$B$8)/4)*3)*(1/3), $B$9*(1/3)))))))</f>
      </c>
      <c r="K412" s="187" t="str">
        <f>IF(H412="","",IF($H412&gt;1.2, 0, IF($H412&gt;=1.1, $B$8*(2/3), IF($H412&gt;=1, ($B$8 + (($B$9-$B$8)/4)*1)*(2/3), IF($H412&gt;=0.9, ($B$8 + (($B$9-$B$8)/4)*2)*(2/3), IF($H412&gt;=0.8, ($B$8 + (($B$9-$B$8)/4)*3)*(2/3), $B$9*(2/3)))))))</f>
      </c>
      <c r="L412" s="187" t="str">
        <f>IF(H412="","",IF($H412&gt;1.2, 0, IF($H412&gt;=1.1, $B$8, IF($H412&gt;=1, $B$8 + (($B$9-$B$8)/4)*1, IF($H412&gt;=0.9, $B$8 + (($B$9-$B$8)/4)*2, IF($H412&gt;=0.8, $B$8 + (($B$9-$B$8)/4)*3, $B$9))))))</f>
      </c>
      <c r="M412" s="188"/>
      <c r="N412" s="189">
        <f>IF(M412=1, I412, IF(M412=2, J412, IF(M412=3, K412, IF(M412=4, L412, 0))))</f>
      </c>
      <c r="O412" s="184">
        <f>IF($B$7="Porcentajes", E412 * N412, IF($R$1=0, 0, ((E412 * N412) / $R$1) * $C$7))</f>
      </c>
      <c r="P412" s="202"/>
      <c r="Q412" s="203"/>
      <c r="R412" s="184">
        <f>IF($P412="Manual",$E412*(1+$Q412),$E412+$O412)</f>
      </c>
    </row>
    <row r="413" spans="1:18" s="190" customFormat="1" ht="19" customHeight="1">
      <c r="A413" s="191"/>
      <c r="B413" s="195"/>
      <c r="C413" s="193"/>
      <c r="D413" s="193"/>
      <c r="E413" s="197"/>
      <c r="F413" s="185"/>
      <c r="G413" s="185" t="str">
        <f>IFERROR(IF($F413="","",VLOOKUP($F413,'Data Mercado'!$A$7:$I$300,IF($B$6="P90",2,IF($B$6="P75",3,IF($B$6="P50",4,IF($B$6="P25",5,IF($B$6="P10",6))))),0)),"ND")</f>
      </c>
      <c r="H413" s="186" t="str">
        <f>IFERROR(IF(AND($E413&lt;&gt;"",$G413&lt;&gt;""),$E413/$G413,""),"")</f>
      </c>
      <c r="I413" s="187" t="str">
        <f>IF(H413="","",0%)</f>
      </c>
      <c r="J413" s="187" t="str">
        <f>IF(H413="","",IF($H413&gt;1.2, 0, IF($H413&gt;=1.1, $B$8*(1/3), IF($H413&gt;=1, ($B$8 + (($B$9-$B$8)/4)*1)*(1/3), IF($H413&gt;=0.9, ($B$8 + (($B$9-$B$8)/4)*2)*(1/3), IF($H413&gt;=0.8, ($B$8 + (($B$9-$B$8)/4)*3)*(1/3), $B$9*(1/3)))))))</f>
      </c>
      <c r="K413" s="187" t="str">
        <f>IF(H413="","",IF($H413&gt;1.2, 0, IF($H413&gt;=1.1, $B$8*(2/3), IF($H413&gt;=1, ($B$8 + (($B$9-$B$8)/4)*1)*(2/3), IF($H413&gt;=0.9, ($B$8 + (($B$9-$B$8)/4)*2)*(2/3), IF($H413&gt;=0.8, ($B$8 + (($B$9-$B$8)/4)*3)*(2/3), $B$9*(2/3)))))))</f>
      </c>
      <c r="L413" s="187" t="str">
        <f>IF(H413="","",IF($H413&gt;1.2, 0, IF($H413&gt;=1.1, $B$8, IF($H413&gt;=1, $B$8 + (($B$9-$B$8)/4)*1, IF($H413&gt;=0.9, $B$8 + (($B$9-$B$8)/4)*2, IF($H413&gt;=0.8, $B$8 + (($B$9-$B$8)/4)*3, $B$9))))))</f>
      </c>
      <c r="M413" s="188"/>
      <c r="N413" s="189">
        <f>IF(M413=1, I413, IF(M413=2, J413, IF(M413=3, K413, IF(M413=4, L413, 0))))</f>
      </c>
      <c r="O413" s="184">
        <f>IF($B$7="Porcentajes", E413 * N413, IF($R$1=0, 0, ((E413 * N413) / $R$1) * $C$7))</f>
      </c>
      <c r="P413" s="202"/>
      <c r="Q413" s="203"/>
      <c r="R413" s="184">
        <f>IF($P413="Manual",$E413*(1+$Q413),$E413+$O413)</f>
      </c>
    </row>
    <row r="414" spans="1:18" s="190" customFormat="1" ht="19" customHeight="1">
      <c r="A414" s="191"/>
      <c r="B414" s="195"/>
      <c r="C414" s="193"/>
      <c r="D414" s="193"/>
      <c r="E414" s="197"/>
      <c r="F414" s="185"/>
      <c r="G414" s="185" t="str">
        <f>IFERROR(IF($F414="","",VLOOKUP($F414,'Data Mercado'!$A$7:$I$300,IF($B$6="P90",2,IF($B$6="P75",3,IF($B$6="P50",4,IF($B$6="P25",5,IF($B$6="P10",6))))),0)),"ND")</f>
      </c>
      <c r="H414" s="186" t="str">
        <f>IFERROR(IF(AND($E414&lt;&gt;"",$G414&lt;&gt;""),$E414/$G414,""),"")</f>
      </c>
      <c r="I414" s="187" t="str">
        <f>IF(H414="","",0%)</f>
      </c>
      <c r="J414" s="187" t="str">
        <f>IF(H414="","",IF($H414&gt;1.2, 0, IF($H414&gt;=1.1, $B$8*(1/3), IF($H414&gt;=1, ($B$8 + (($B$9-$B$8)/4)*1)*(1/3), IF($H414&gt;=0.9, ($B$8 + (($B$9-$B$8)/4)*2)*(1/3), IF($H414&gt;=0.8, ($B$8 + (($B$9-$B$8)/4)*3)*(1/3), $B$9*(1/3)))))))</f>
      </c>
      <c r="K414" s="187" t="str">
        <f>IF(H414="","",IF($H414&gt;1.2, 0, IF($H414&gt;=1.1, $B$8*(2/3), IF($H414&gt;=1, ($B$8 + (($B$9-$B$8)/4)*1)*(2/3), IF($H414&gt;=0.9, ($B$8 + (($B$9-$B$8)/4)*2)*(2/3), IF($H414&gt;=0.8, ($B$8 + (($B$9-$B$8)/4)*3)*(2/3), $B$9*(2/3)))))))</f>
      </c>
      <c r="L414" s="187" t="str">
        <f>IF(H414="","",IF($H414&gt;1.2, 0, IF($H414&gt;=1.1, $B$8, IF($H414&gt;=1, $B$8 + (($B$9-$B$8)/4)*1, IF($H414&gt;=0.9, $B$8 + (($B$9-$B$8)/4)*2, IF($H414&gt;=0.8, $B$8 + (($B$9-$B$8)/4)*3, $B$9))))))</f>
      </c>
      <c r="M414" s="188"/>
      <c r="N414" s="189">
        <f>IF(M414=1, I414, IF(M414=2, J414, IF(M414=3, K414, IF(M414=4, L414, 0))))</f>
      </c>
      <c r="O414" s="184">
        <f>IF($B$7="Porcentajes", E414 * N414, IF($R$1=0, 0, ((E414 * N414) / $R$1) * $C$7))</f>
      </c>
      <c r="P414" s="202"/>
      <c r="Q414" s="203"/>
      <c r="R414" s="184">
        <f>IF($P414="Manual",$E414*(1+$Q414),$E414+$O414)</f>
      </c>
    </row>
    <row r="415" spans="1:18" s="190" customFormat="1" ht="19" customHeight="1">
      <c r="A415" s="191"/>
      <c r="B415" s="195"/>
      <c r="C415" s="193"/>
      <c r="D415" s="193"/>
      <c r="E415" s="197"/>
      <c r="F415" s="185"/>
      <c r="G415" s="185" t="str">
        <f>IFERROR(IF($F415="","",VLOOKUP($F415,'Data Mercado'!$A$7:$I$300,IF($B$6="P90",2,IF($B$6="P75",3,IF($B$6="P50",4,IF($B$6="P25",5,IF($B$6="P10",6))))),0)),"ND")</f>
      </c>
      <c r="H415" s="186" t="str">
        <f>IFERROR(IF(AND($E415&lt;&gt;"",$G415&lt;&gt;""),$E415/$G415,""),"")</f>
      </c>
      <c r="I415" s="187" t="str">
        <f>IF(H415="","",0%)</f>
      </c>
      <c r="J415" s="187" t="str">
        <f>IF(H415="","",IF($H415&gt;1.2, 0, IF($H415&gt;=1.1, $B$8*(1/3), IF($H415&gt;=1, ($B$8 + (($B$9-$B$8)/4)*1)*(1/3), IF($H415&gt;=0.9, ($B$8 + (($B$9-$B$8)/4)*2)*(1/3), IF($H415&gt;=0.8, ($B$8 + (($B$9-$B$8)/4)*3)*(1/3), $B$9*(1/3)))))))</f>
      </c>
      <c r="K415" s="187" t="str">
        <f>IF(H415="","",IF($H415&gt;1.2, 0, IF($H415&gt;=1.1, $B$8*(2/3), IF($H415&gt;=1, ($B$8 + (($B$9-$B$8)/4)*1)*(2/3), IF($H415&gt;=0.9, ($B$8 + (($B$9-$B$8)/4)*2)*(2/3), IF($H415&gt;=0.8, ($B$8 + (($B$9-$B$8)/4)*3)*(2/3), $B$9*(2/3)))))))</f>
      </c>
      <c r="L415" s="187" t="str">
        <f>IF(H415="","",IF($H415&gt;1.2, 0, IF($H415&gt;=1.1, $B$8, IF($H415&gt;=1, $B$8 + (($B$9-$B$8)/4)*1, IF($H415&gt;=0.9, $B$8 + (($B$9-$B$8)/4)*2, IF($H415&gt;=0.8, $B$8 + (($B$9-$B$8)/4)*3, $B$9))))))</f>
      </c>
      <c r="M415" s="188"/>
      <c r="N415" s="189">
        <f>IF(M415=1, I415, IF(M415=2, J415, IF(M415=3, K415, IF(M415=4, L415, 0))))</f>
      </c>
      <c r="O415" s="184">
        <f>IF($B$7="Porcentajes", E415 * N415, IF($R$1=0, 0, ((E415 * N415) / $R$1) * $C$7))</f>
      </c>
      <c r="P415" s="202"/>
      <c r="Q415" s="203"/>
      <c r="R415" s="184">
        <f>IF($P415="Manual",$E415*(1+$Q415),$E415+$O415)</f>
      </c>
    </row>
    <row r="416" spans="1:18" s="190" customFormat="1" ht="19" customHeight="1">
      <c r="A416" s="191"/>
      <c r="B416" s="195"/>
      <c r="C416" s="193"/>
      <c r="D416" s="193"/>
      <c r="E416" s="197"/>
      <c r="F416" s="185"/>
      <c r="G416" s="185" t="str">
        <f>IFERROR(IF($F416="","",VLOOKUP($F416,'Data Mercado'!$A$7:$I$300,IF($B$6="P90",2,IF($B$6="P75",3,IF($B$6="P50",4,IF($B$6="P25",5,IF($B$6="P10",6))))),0)),"ND")</f>
      </c>
      <c r="H416" s="186" t="str">
        <f>IFERROR(IF(AND($E416&lt;&gt;"",$G416&lt;&gt;""),$E416/$G416,""),"")</f>
      </c>
      <c r="I416" s="187" t="str">
        <f>IF(H416="","",0%)</f>
      </c>
      <c r="J416" s="187" t="str">
        <f>IF(H416="","",IF($H416&gt;1.2, 0, IF($H416&gt;=1.1, $B$8*(1/3), IF($H416&gt;=1, ($B$8 + (($B$9-$B$8)/4)*1)*(1/3), IF($H416&gt;=0.9, ($B$8 + (($B$9-$B$8)/4)*2)*(1/3), IF($H416&gt;=0.8, ($B$8 + (($B$9-$B$8)/4)*3)*(1/3), $B$9*(1/3)))))))</f>
      </c>
      <c r="K416" s="187" t="str">
        <f>IF(H416="","",IF($H416&gt;1.2, 0, IF($H416&gt;=1.1, $B$8*(2/3), IF($H416&gt;=1, ($B$8 + (($B$9-$B$8)/4)*1)*(2/3), IF($H416&gt;=0.9, ($B$8 + (($B$9-$B$8)/4)*2)*(2/3), IF($H416&gt;=0.8, ($B$8 + (($B$9-$B$8)/4)*3)*(2/3), $B$9*(2/3)))))))</f>
      </c>
      <c r="L416" s="187" t="str">
        <f>IF(H416="","",IF($H416&gt;1.2, 0, IF($H416&gt;=1.1, $B$8, IF($H416&gt;=1, $B$8 + (($B$9-$B$8)/4)*1, IF($H416&gt;=0.9, $B$8 + (($B$9-$B$8)/4)*2, IF($H416&gt;=0.8, $B$8 + (($B$9-$B$8)/4)*3, $B$9))))))</f>
      </c>
      <c r="M416" s="188"/>
      <c r="N416" s="189">
        <f>IF(M416=1, I416, IF(M416=2, J416, IF(M416=3, K416, IF(M416=4, L416, 0))))</f>
      </c>
      <c r="O416" s="184">
        <f>IF($B$7="Porcentajes", E416 * N416, IF($R$1=0, 0, ((E416 * N416) / $R$1) * $C$7))</f>
      </c>
      <c r="P416" s="202"/>
      <c r="Q416" s="203"/>
      <c r="R416" s="184">
        <f>IF($P416="Manual",$E416*(1+$Q416),$E416+$O416)</f>
      </c>
    </row>
    <row r="417" spans="1:18" s="190" customFormat="1" ht="19" customHeight="1">
      <c r="A417" s="191"/>
      <c r="B417" s="195"/>
      <c r="C417" s="193"/>
      <c r="D417" s="193"/>
      <c r="E417" s="197"/>
      <c r="F417" s="185"/>
      <c r="G417" s="185" t="str">
        <f>IFERROR(IF($F417="","",VLOOKUP($F417,'Data Mercado'!$A$7:$I$300,IF($B$6="P90",2,IF($B$6="P75",3,IF($B$6="P50",4,IF($B$6="P25",5,IF($B$6="P10",6))))),0)),"ND")</f>
      </c>
      <c r="H417" s="186" t="str">
        <f>IFERROR(IF(AND($E417&lt;&gt;"",$G417&lt;&gt;""),$E417/$G417,""),"")</f>
      </c>
      <c r="I417" s="187" t="str">
        <f>IF(H417="","",0%)</f>
      </c>
      <c r="J417" s="187" t="str">
        <f>IF(H417="","",IF($H417&gt;1.2, 0, IF($H417&gt;=1.1, $B$8*(1/3), IF($H417&gt;=1, ($B$8 + (($B$9-$B$8)/4)*1)*(1/3), IF($H417&gt;=0.9, ($B$8 + (($B$9-$B$8)/4)*2)*(1/3), IF($H417&gt;=0.8, ($B$8 + (($B$9-$B$8)/4)*3)*(1/3), $B$9*(1/3)))))))</f>
      </c>
      <c r="K417" s="187" t="str">
        <f>IF(H417="","",IF($H417&gt;1.2, 0, IF($H417&gt;=1.1, $B$8*(2/3), IF($H417&gt;=1, ($B$8 + (($B$9-$B$8)/4)*1)*(2/3), IF($H417&gt;=0.9, ($B$8 + (($B$9-$B$8)/4)*2)*(2/3), IF($H417&gt;=0.8, ($B$8 + (($B$9-$B$8)/4)*3)*(2/3), $B$9*(2/3)))))))</f>
      </c>
      <c r="L417" s="187" t="str">
        <f>IF(H417="","",IF($H417&gt;1.2, 0, IF($H417&gt;=1.1, $B$8, IF($H417&gt;=1, $B$8 + (($B$9-$B$8)/4)*1, IF($H417&gt;=0.9, $B$8 + (($B$9-$B$8)/4)*2, IF($H417&gt;=0.8, $B$8 + (($B$9-$B$8)/4)*3, $B$9))))))</f>
      </c>
      <c r="M417" s="188"/>
      <c r="N417" s="189">
        <f>IF(M417=1, I417, IF(M417=2, J417, IF(M417=3, K417, IF(M417=4, L417, 0))))</f>
      </c>
      <c r="O417" s="184">
        <f>IF($B$7="Porcentajes", E417 * N417, IF($R$1=0, 0, ((E417 * N417) / $R$1) * $C$7))</f>
      </c>
      <c r="P417" s="202"/>
      <c r="Q417" s="203"/>
      <c r="R417" s="184">
        <f>IF($P417="Manual",$E417*(1+$Q417),$E417+$O417)</f>
      </c>
    </row>
    <row r="418" spans="1:18" s="190" customFormat="1" ht="19" customHeight="1">
      <c r="A418" s="191"/>
      <c r="B418" s="195"/>
      <c r="C418" s="193"/>
      <c r="D418" s="193"/>
      <c r="E418" s="197"/>
      <c r="F418" s="185"/>
      <c r="G418" s="185" t="str">
        <f>IFERROR(IF($F418="","",VLOOKUP($F418,'Data Mercado'!$A$7:$I$300,IF($B$6="P90",2,IF($B$6="P75",3,IF($B$6="P50",4,IF($B$6="P25",5,IF($B$6="P10",6))))),0)),"ND")</f>
      </c>
      <c r="H418" s="186" t="str">
        <f>IFERROR(IF(AND($E418&lt;&gt;"",$G418&lt;&gt;""),$E418/$G418,""),"")</f>
      </c>
      <c r="I418" s="187" t="str">
        <f>IF(H418="","",0%)</f>
      </c>
      <c r="J418" s="187" t="str">
        <f>IF(H418="","",IF($H418&gt;1.2, 0, IF($H418&gt;=1.1, $B$8*(1/3), IF($H418&gt;=1, ($B$8 + (($B$9-$B$8)/4)*1)*(1/3), IF($H418&gt;=0.9, ($B$8 + (($B$9-$B$8)/4)*2)*(1/3), IF($H418&gt;=0.8, ($B$8 + (($B$9-$B$8)/4)*3)*(1/3), $B$9*(1/3)))))))</f>
      </c>
      <c r="K418" s="187" t="str">
        <f>IF(H418="","",IF($H418&gt;1.2, 0, IF($H418&gt;=1.1, $B$8*(2/3), IF($H418&gt;=1, ($B$8 + (($B$9-$B$8)/4)*1)*(2/3), IF($H418&gt;=0.9, ($B$8 + (($B$9-$B$8)/4)*2)*(2/3), IF($H418&gt;=0.8, ($B$8 + (($B$9-$B$8)/4)*3)*(2/3), $B$9*(2/3)))))))</f>
      </c>
      <c r="L418" s="187" t="str">
        <f>IF(H418="","",IF($H418&gt;1.2, 0, IF($H418&gt;=1.1, $B$8, IF($H418&gt;=1, $B$8 + (($B$9-$B$8)/4)*1, IF($H418&gt;=0.9, $B$8 + (($B$9-$B$8)/4)*2, IF($H418&gt;=0.8, $B$8 + (($B$9-$B$8)/4)*3, $B$9))))))</f>
      </c>
      <c r="M418" s="188"/>
      <c r="N418" s="189">
        <f>IF(M418=1, I418, IF(M418=2, J418, IF(M418=3, K418, IF(M418=4, L418, 0))))</f>
      </c>
      <c r="O418" s="184">
        <f>IF($B$7="Porcentajes", E418 * N418, IF($R$1=0, 0, ((E418 * N418) / $R$1) * $C$7))</f>
      </c>
      <c r="P418" s="202"/>
      <c r="Q418" s="203"/>
      <c r="R418" s="184">
        <f>IF($P418="Manual",$E418*(1+$Q418),$E418+$O418)</f>
      </c>
    </row>
    <row r="419" spans="1:18" s="190" customFormat="1" ht="19" customHeight="1">
      <c r="A419" s="191"/>
      <c r="B419" s="195"/>
      <c r="C419" s="193"/>
      <c r="D419" s="193"/>
      <c r="E419" s="197"/>
      <c r="F419" s="185"/>
      <c r="G419" s="185" t="str">
        <f>IFERROR(IF($F419="","",VLOOKUP($F419,'Data Mercado'!$A$7:$I$300,IF($B$6="P90",2,IF($B$6="P75",3,IF($B$6="P50",4,IF($B$6="P25",5,IF($B$6="P10",6))))),0)),"ND")</f>
      </c>
      <c r="H419" s="186" t="str">
        <f>IFERROR(IF(AND($E419&lt;&gt;"",$G419&lt;&gt;""),$E419/$G419,""),"")</f>
      </c>
      <c r="I419" s="187" t="str">
        <f>IF(H419="","",0%)</f>
      </c>
      <c r="J419" s="187" t="str">
        <f>IF(H419="","",IF($H419&gt;1.2, 0, IF($H419&gt;=1.1, $B$8*(1/3), IF($H419&gt;=1, ($B$8 + (($B$9-$B$8)/4)*1)*(1/3), IF($H419&gt;=0.9, ($B$8 + (($B$9-$B$8)/4)*2)*(1/3), IF($H419&gt;=0.8, ($B$8 + (($B$9-$B$8)/4)*3)*(1/3), $B$9*(1/3)))))))</f>
      </c>
      <c r="K419" s="187" t="str">
        <f>IF(H419="","",IF($H419&gt;1.2, 0, IF($H419&gt;=1.1, $B$8*(2/3), IF($H419&gt;=1, ($B$8 + (($B$9-$B$8)/4)*1)*(2/3), IF($H419&gt;=0.9, ($B$8 + (($B$9-$B$8)/4)*2)*(2/3), IF($H419&gt;=0.8, ($B$8 + (($B$9-$B$8)/4)*3)*(2/3), $B$9*(2/3)))))))</f>
      </c>
      <c r="L419" s="187" t="str">
        <f>IF(H419="","",IF($H419&gt;1.2, 0, IF($H419&gt;=1.1, $B$8, IF($H419&gt;=1, $B$8 + (($B$9-$B$8)/4)*1, IF($H419&gt;=0.9, $B$8 + (($B$9-$B$8)/4)*2, IF($H419&gt;=0.8, $B$8 + (($B$9-$B$8)/4)*3, $B$9))))))</f>
      </c>
      <c r="M419" s="188"/>
      <c r="N419" s="189">
        <f>IF(M419=1, I419, IF(M419=2, J419, IF(M419=3, K419, IF(M419=4, L419, 0))))</f>
      </c>
      <c r="O419" s="184">
        <f>IF($B$7="Porcentajes", E419 * N419, IF($R$1=0, 0, ((E419 * N419) / $R$1) * $C$7))</f>
      </c>
      <c r="P419" s="202"/>
      <c r="Q419" s="203"/>
      <c r="R419" s="184">
        <f>IF($P419="Manual",$E419*(1+$Q419),$E419+$O419)</f>
      </c>
    </row>
    <row r="420" spans="1:18" s="190" customFormat="1" ht="19" customHeight="1">
      <c r="A420" s="191"/>
      <c r="B420" s="195"/>
      <c r="C420" s="193"/>
      <c r="D420" s="193"/>
      <c r="E420" s="197"/>
      <c r="F420" s="185"/>
      <c r="G420" s="185" t="str">
        <f>IFERROR(IF($F420="","",VLOOKUP($F420,'Data Mercado'!$A$7:$I$300,IF($B$6="P90",2,IF($B$6="P75",3,IF($B$6="P50",4,IF($B$6="P25",5,IF($B$6="P10",6))))),0)),"ND")</f>
      </c>
      <c r="H420" s="186" t="str">
        <f>IFERROR(IF(AND($E420&lt;&gt;"",$G420&lt;&gt;""),$E420/$G420,""),"")</f>
      </c>
      <c r="I420" s="187" t="str">
        <f>IF(H420="","",0%)</f>
      </c>
      <c r="J420" s="187" t="str">
        <f>IF(H420="","",IF($H420&gt;1.2, 0, IF($H420&gt;=1.1, $B$8*(1/3), IF($H420&gt;=1, ($B$8 + (($B$9-$B$8)/4)*1)*(1/3), IF($H420&gt;=0.9, ($B$8 + (($B$9-$B$8)/4)*2)*(1/3), IF($H420&gt;=0.8, ($B$8 + (($B$9-$B$8)/4)*3)*(1/3), $B$9*(1/3)))))))</f>
      </c>
      <c r="K420" s="187" t="str">
        <f>IF(H420="","",IF($H420&gt;1.2, 0, IF($H420&gt;=1.1, $B$8*(2/3), IF($H420&gt;=1, ($B$8 + (($B$9-$B$8)/4)*1)*(2/3), IF($H420&gt;=0.9, ($B$8 + (($B$9-$B$8)/4)*2)*(2/3), IF($H420&gt;=0.8, ($B$8 + (($B$9-$B$8)/4)*3)*(2/3), $B$9*(2/3)))))))</f>
      </c>
      <c r="L420" s="187" t="str">
        <f>IF(H420="","",IF($H420&gt;1.2, 0, IF($H420&gt;=1.1, $B$8, IF($H420&gt;=1, $B$8 + (($B$9-$B$8)/4)*1, IF($H420&gt;=0.9, $B$8 + (($B$9-$B$8)/4)*2, IF($H420&gt;=0.8, $B$8 + (($B$9-$B$8)/4)*3, $B$9))))))</f>
      </c>
      <c r="M420" s="188"/>
      <c r="N420" s="189">
        <f>IF(M420=1, I420, IF(M420=2, J420, IF(M420=3, K420, IF(M420=4, L420, 0))))</f>
      </c>
      <c r="O420" s="184">
        <f>IF($B$7="Porcentajes", E420 * N420, IF($R$1=0, 0, ((E420 * N420) / $R$1) * $C$7))</f>
      </c>
      <c r="P420" s="202"/>
      <c r="Q420" s="203"/>
      <c r="R420" s="184">
        <f>IF($P420="Manual",$E420*(1+$Q420),$E420+$O420)</f>
      </c>
    </row>
    <row r="421" spans="1:18" s="190" customFormat="1" ht="19" customHeight="1">
      <c r="A421" s="191"/>
      <c r="B421" s="195"/>
      <c r="C421" s="193"/>
      <c r="D421" s="193"/>
      <c r="E421" s="197"/>
      <c r="F421" s="185"/>
      <c r="G421" s="185" t="str">
        <f>IFERROR(IF($F421="","",VLOOKUP($F421,'Data Mercado'!$A$7:$I$300,IF($B$6="P90",2,IF($B$6="P75",3,IF($B$6="P50",4,IF($B$6="P25",5,IF($B$6="P10",6))))),0)),"ND")</f>
      </c>
      <c r="H421" s="186" t="str">
        <f>IFERROR(IF(AND($E421&lt;&gt;"",$G421&lt;&gt;""),$E421/$G421,""),"")</f>
      </c>
      <c r="I421" s="187" t="str">
        <f>IF(H421="","",0%)</f>
      </c>
      <c r="J421" s="187" t="str">
        <f>IF(H421="","",IF($H421&gt;1.2, 0, IF($H421&gt;=1.1, $B$8*(1/3), IF($H421&gt;=1, ($B$8 + (($B$9-$B$8)/4)*1)*(1/3), IF($H421&gt;=0.9, ($B$8 + (($B$9-$B$8)/4)*2)*(1/3), IF($H421&gt;=0.8, ($B$8 + (($B$9-$B$8)/4)*3)*(1/3), $B$9*(1/3)))))))</f>
      </c>
      <c r="K421" s="187" t="str">
        <f>IF(H421="","",IF($H421&gt;1.2, 0, IF($H421&gt;=1.1, $B$8*(2/3), IF($H421&gt;=1, ($B$8 + (($B$9-$B$8)/4)*1)*(2/3), IF($H421&gt;=0.9, ($B$8 + (($B$9-$B$8)/4)*2)*(2/3), IF($H421&gt;=0.8, ($B$8 + (($B$9-$B$8)/4)*3)*(2/3), $B$9*(2/3)))))))</f>
      </c>
      <c r="L421" s="187" t="str">
        <f>IF(H421="","",IF($H421&gt;1.2, 0, IF($H421&gt;=1.1, $B$8, IF($H421&gt;=1, $B$8 + (($B$9-$B$8)/4)*1, IF($H421&gt;=0.9, $B$8 + (($B$9-$B$8)/4)*2, IF($H421&gt;=0.8, $B$8 + (($B$9-$B$8)/4)*3, $B$9))))))</f>
      </c>
      <c r="M421" s="188"/>
      <c r="N421" s="189">
        <f>IF(M421=1, I421, IF(M421=2, J421, IF(M421=3, K421, IF(M421=4, L421, 0))))</f>
      </c>
      <c r="O421" s="184">
        <f>IF($B$7="Porcentajes", E421 * N421, IF($R$1=0, 0, ((E421 * N421) / $R$1) * $C$7))</f>
      </c>
      <c r="P421" s="202"/>
      <c r="Q421" s="203"/>
      <c r="R421" s="184">
        <f>IF($P421="Manual",$E421*(1+$Q421),$E421+$O421)</f>
      </c>
    </row>
    <row r="422" spans="1:18" s="190" customFormat="1" ht="19" customHeight="1">
      <c r="A422" s="191"/>
      <c r="B422" s="195"/>
      <c r="C422" s="193"/>
      <c r="D422" s="193"/>
      <c r="E422" s="197"/>
      <c r="F422" s="185"/>
      <c r="G422" s="185" t="str">
        <f>IFERROR(IF($F422="","",VLOOKUP($F422,'Data Mercado'!$A$7:$I$300,IF($B$6="P90",2,IF($B$6="P75",3,IF($B$6="P50",4,IF($B$6="P25",5,IF($B$6="P10",6))))),0)),"ND")</f>
      </c>
      <c r="H422" s="186" t="str">
        <f>IFERROR(IF(AND($E422&lt;&gt;"",$G422&lt;&gt;""),$E422/$G422,""),"")</f>
      </c>
      <c r="I422" s="187" t="str">
        <f>IF(H422="","",0%)</f>
      </c>
      <c r="J422" s="187" t="str">
        <f>IF(H422="","",IF($H422&gt;1.2, 0, IF($H422&gt;=1.1, $B$8*(1/3), IF($H422&gt;=1, ($B$8 + (($B$9-$B$8)/4)*1)*(1/3), IF($H422&gt;=0.9, ($B$8 + (($B$9-$B$8)/4)*2)*(1/3), IF($H422&gt;=0.8, ($B$8 + (($B$9-$B$8)/4)*3)*(1/3), $B$9*(1/3)))))))</f>
      </c>
      <c r="K422" s="187" t="str">
        <f>IF(H422="","",IF($H422&gt;1.2, 0, IF($H422&gt;=1.1, $B$8*(2/3), IF($H422&gt;=1, ($B$8 + (($B$9-$B$8)/4)*1)*(2/3), IF($H422&gt;=0.9, ($B$8 + (($B$9-$B$8)/4)*2)*(2/3), IF($H422&gt;=0.8, ($B$8 + (($B$9-$B$8)/4)*3)*(2/3), $B$9*(2/3)))))))</f>
      </c>
      <c r="L422" s="187" t="str">
        <f>IF(H422="","",IF($H422&gt;1.2, 0, IF($H422&gt;=1.1, $B$8, IF($H422&gt;=1, $B$8 + (($B$9-$B$8)/4)*1, IF($H422&gt;=0.9, $B$8 + (($B$9-$B$8)/4)*2, IF($H422&gt;=0.8, $B$8 + (($B$9-$B$8)/4)*3, $B$9))))))</f>
      </c>
      <c r="M422" s="188"/>
      <c r="N422" s="189">
        <f>IF(M422=1, I422, IF(M422=2, J422, IF(M422=3, K422, IF(M422=4, L422, 0))))</f>
      </c>
      <c r="O422" s="184">
        <f>IF($B$7="Porcentajes", E422 * N422, IF($R$1=0, 0, ((E422 * N422) / $R$1) * $C$7))</f>
      </c>
      <c r="P422" s="202"/>
      <c r="Q422" s="203"/>
      <c r="R422" s="184">
        <f>IF($P422="Manual",$E422*(1+$Q422),$E422+$O422)</f>
      </c>
    </row>
    <row r="423" spans="1:18" s="190" customFormat="1" ht="19" customHeight="1">
      <c r="A423" s="191"/>
      <c r="B423" s="195"/>
      <c r="C423" s="193"/>
      <c r="D423" s="193"/>
      <c r="E423" s="197"/>
      <c r="F423" s="185"/>
      <c r="G423" s="185" t="str">
        <f>IFERROR(IF($F423="","",VLOOKUP($F423,'Data Mercado'!$A$7:$I$300,IF($B$6="P90",2,IF($B$6="P75",3,IF($B$6="P50",4,IF($B$6="P25",5,IF($B$6="P10",6))))),0)),"ND")</f>
      </c>
      <c r="H423" s="186" t="str">
        <f>IFERROR(IF(AND($E423&lt;&gt;"",$G423&lt;&gt;""),$E423/$G423,""),"")</f>
      </c>
      <c r="I423" s="187" t="str">
        <f>IF(H423="","",0%)</f>
      </c>
      <c r="J423" s="187" t="str">
        <f>IF(H423="","",IF($H423&gt;1.2, 0, IF($H423&gt;=1.1, $B$8*(1/3), IF($H423&gt;=1, ($B$8 + (($B$9-$B$8)/4)*1)*(1/3), IF($H423&gt;=0.9, ($B$8 + (($B$9-$B$8)/4)*2)*(1/3), IF($H423&gt;=0.8, ($B$8 + (($B$9-$B$8)/4)*3)*(1/3), $B$9*(1/3)))))))</f>
      </c>
      <c r="K423" s="187" t="str">
        <f>IF(H423="","",IF($H423&gt;1.2, 0, IF($H423&gt;=1.1, $B$8*(2/3), IF($H423&gt;=1, ($B$8 + (($B$9-$B$8)/4)*1)*(2/3), IF($H423&gt;=0.9, ($B$8 + (($B$9-$B$8)/4)*2)*(2/3), IF($H423&gt;=0.8, ($B$8 + (($B$9-$B$8)/4)*3)*(2/3), $B$9*(2/3)))))))</f>
      </c>
      <c r="L423" s="187" t="str">
        <f>IF(H423="","",IF($H423&gt;1.2, 0, IF($H423&gt;=1.1, $B$8, IF($H423&gt;=1, $B$8 + (($B$9-$B$8)/4)*1, IF($H423&gt;=0.9, $B$8 + (($B$9-$B$8)/4)*2, IF($H423&gt;=0.8, $B$8 + (($B$9-$B$8)/4)*3, $B$9))))))</f>
      </c>
      <c r="M423" s="188"/>
      <c r="N423" s="189">
        <f>IF(M423=1, I423, IF(M423=2, J423, IF(M423=3, K423, IF(M423=4, L423, 0))))</f>
      </c>
      <c r="O423" s="184">
        <f>IF($B$7="Porcentajes", E423 * N423, IF($R$1=0, 0, ((E423 * N423) / $R$1) * $C$7))</f>
      </c>
      <c r="P423" s="202"/>
      <c r="Q423" s="203"/>
      <c r="R423" s="184">
        <f>IF($P423="Manual",$E423*(1+$Q423),$E423+$O423)</f>
      </c>
    </row>
    <row r="424" spans="1:18" s="190" customFormat="1" ht="19" customHeight="1">
      <c r="A424" s="191"/>
      <c r="B424" s="195"/>
      <c r="C424" s="193"/>
      <c r="D424" s="193"/>
      <c r="E424" s="197"/>
      <c r="F424" s="185"/>
      <c r="G424" s="185" t="str">
        <f>IFERROR(IF($F424="","",VLOOKUP($F424,'Data Mercado'!$A$7:$I$300,IF($B$6="P90",2,IF($B$6="P75",3,IF($B$6="P50",4,IF($B$6="P25",5,IF($B$6="P10",6))))),0)),"ND")</f>
      </c>
      <c r="H424" s="186" t="str">
        <f>IFERROR(IF(AND($E424&lt;&gt;"",$G424&lt;&gt;""),$E424/$G424,""),"")</f>
      </c>
      <c r="I424" s="187" t="str">
        <f>IF(H424="","",0%)</f>
      </c>
      <c r="J424" s="187" t="str">
        <f>IF(H424="","",IF($H424&gt;1.2, 0, IF($H424&gt;=1.1, $B$8*(1/3), IF($H424&gt;=1, ($B$8 + (($B$9-$B$8)/4)*1)*(1/3), IF($H424&gt;=0.9, ($B$8 + (($B$9-$B$8)/4)*2)*(1/3), IF($H424&gt;=0.8, ($B$8 + (($B$9-$B$8)/4)*3)*(1/3), $B$9*(1/3)))))))</f>
      </c>
      <c r="K424" s="187" t="str">
        <f>IF(H424="","",IF($H424&gt;1.2, 0, IF($H424&gt;=1.1, $B$8*(2/3), IF($H424&gt;=1, ($B$8 + (($B$9-$B$8)/4)*1)*(2/3), IF($H424&gt;=0.9, ($B$8 + (($B$9-$B$8)/4)*2)*(2/3), IF($H424&gt;=0.8, ($B$8 + (($B$9-$B$8)/4)*3)*(2/3), $B$9*(2/3)))))))</f>
      </c>
      <c r="L424" s="187" t="str">
        <f>IF(H424="","",IF($H424&gt;1.2, 0, IF($H424&gt;=1.1, $B$8, IF($H424&gt;=1, $B$8 + (($B$9-$B$8)/4)*1, IF($H424&gt;=0.9, $B$8 + (($B$9-$B$8)/4)*2, IF($H424&gt;=0.8, $B$8 + (($B$9-$B$8)/4)*3, $B$9))))))</f>
      </c>
      <c r="M424" s="188"/>
      <c r="N424" s="189">
        <f>IF(M424=1, I424, IF(M424=2, J424, IF(M424=3, K424, IF(M424=4, L424, 0))))</f>
      </c>
      <c r="O424" s="184">
        <f>IF($B$7="Porcentajes", E424 * N424, IF($R$1=0, 0, ((E424 * N424) / $R$1) * $C$7))</f>
      </c>
      <c r="P424" s="202"/>
      <c r="Q424" s="203"/>
      <c r="R424" s="184">
        <f>IF($P424="Manual",$E424*(1+$Q424),$E424+$O424)</f>
      </c>
    </row>
    <row r="425" spans="1:18" s="190" customFormat="1" ht="19" customHeight="1">
      <c r="A425" s="191"/>
      <c r="B425" s="195"/>
      <c r="C425" s="193"/>
      <c r="D425" s="193"/>
      <c r="E425" s="197"/>
      <c r="F425" s="185"/>
      <c r="G425" s="185" t="str">
        <f>IFERROR(IF($F425="","",VLOOKUP($F425,'Data Mercado'!$A$7:$I$300,IF($B$6="P90",2,IF($B$6="P75",3,IF($B$6="P50",4,IF($B$6="P25",5,IF($B$6="P10",6))))),0)),"ND")</f>
      </c>
      <c r="H425" s="186" t="str">
        <f>IFERROR(IF(AND($E425&lt;&gt;"",$G425&lt;&gt;""),$E425/$G425,""),"")</f>
      </c>
      <c r="I425" s="187" t="str">
        <f>IF(H425="","",0%)</f>
      </c>
      <c r="J425" s="187" t="str">
        <f>IF(H425="","",IF($H425&gt;1.2, 0, IF($H425&gt;=1.1, $B$8*(1/3), IF($H425&gt;=1, ($B$8 + (($B$9-$B$8)/4)*1)*(1/3), IF($H425&gt;=0.9, ($B$8 + (($B$9-$B$8)/4)*2)*(1/3), IF($H425&gt;=0.8, ($B$8 + (($B$9-$B$8)/4)*3)*(1/3), $B$9*(1/3)))))))</f>
      </c>
      <c r="K425" s="187" t="str">
        <f>IF(H425="","",IF($H425&gt;1.2, 0, IF($H425&gt;=1.1, $B$8*(2/3), IF($H425&gt;=1, ($B$8 + (($B$9-$B$8)/4)*1)*(2/3), IF($H425&gt;=0.9, ($B$8 + (($B$9-$B$8)/4)*2)*(2/3), IF($H425&gt;=0.8, ($B$8 + (($B$9-$B$8)/4)*3)*(2/3), $B$9*(2/3)))))))</f>
      </c>
      <c r="L425" s="187" t="str">
        <f>IF(H425="","",IF($H425&gt;1.2, 0, IF($H425&gt;=1.1, $B$8, IF($H425&gt;=1, $B$8 + (($B$9-$B$8)/4)*1, IF($H425&gt;=0.9, $B$8 + (($B$9-$B$8)/4)*2, IF($H425&gt;=0.8, $B$8 + (($B$9-$B$8)/4)*3, $B$9))))))</f>
      </c>
      <c r="M425" s="188"/>
      <c r="N425" s="189">
        <f>IF(M425=1, I425, IF(M425=2, J425, IF(M425=3, K425, IF(M425=4, L425, 0))))</f>
      </c>
      <c r="O425" s="184">
        <f>IF($B$7="Porcentajes", E425 * N425, IF($R$1=0, 0, ((E425 * N425) / $R$1) * $C$7))</f>
      </c>
      <c r="P425" s="202"/>
      <c r="Q425" s="203"/>
      <c r="R425" s="184">
        <f>IF($P425="Manual",$E425*(1+$Q425),$E425+$O425)</f>
      </c>
    </row>
    <row r="426" spans="1:18" s="190" customFormat="1" ht="19" customHeight="1">
      <c r="A426" s="191"/>
      <c r="B426" s="195"/>
      <c r="C426" s="193"/>
      <c r="D426" s="193"/>
      <c r="E426" s="197"/>
      <c r="F426" s="185"/>
      <c r="G426" s="185" t="str">
        <f>IFERROR(IF($F426="","",VLOOKUP($F426,'Data Mercado'!$A$7:$I$300,IF($B$6="P90",2,IF($B$6="P75",3,IF($B$6="P50",4,IF($B$6="P25",5,IF($B$6="P10",6))))),0)),"ND")</f>
      </c>
      <c r="H426" s="186" t="str">
        <f>IFERROR(IF(AND($E426&lt;&gt;"",$G426&lt;&gt;""),$E426/$G426,""),"")</f>
      </c>
      <c r="I426" s="187" t="str">
        <f>IF(H426="","",0%)</f>
      </c>
      <c r="J426" s="187" t="str">
        <f>IF(H426="","",IF($H426&gt;1.2, 0, IF($H426&gt;=1.1, $B$8*(1/3), IF($H426&gt;=1, ($B$8 + (($B$9-$B$8)/4)*1)*(1/3), IF($H426&gt;=0.9, ($B$8 + (($B$9-$B$8)/4)*2)*(1/3), IF($H426&gt;=0.8, ($B$8 + (($B$9-$B$8)/4)*3)*(1/3), $B$9*(1/3)))))))</f>
      </c>
      <c r="K426" s="187" t="str">
        <f>IF(H426="","",IF($H426&gt;1.2, 0, IF($H426&gt;=1.1, $B$8*(2/3), IF($H426&gt;=1, ($B$8 + (($B$9-$B$8)/4)*1)*(2/3), IF($H426&gt;=0.9, ($B$8 + (($B$9-$B$8)/4)*2)*(2/3), IF($H426&gt;=0.8, ($B$8 + (($B$9-$B$8)/4)*3)*(2/3), $B$9*(2/3)))))))</f>
      </c>
      <c r="L426" s="187" t="str">
        <f>IF(H426="","",IF($H426&gt;1.2, 0, IF($H426&gt;=1.1, $B$8, IF($H426&gt;=1, $B$8 + (($B$9-$B$8)/4)*1, IF($H426&gt;=0.9, $B$8 + (($B$9-$B$8)/4)*2, IF($H426&gt;=0.8, $B$8 + (($B$9-$B$8)/4)*3, $B$9))))))</f>
      </c>
      <c r="M426" s="188"/>
      <c r="N426" s="189">
        <f>IF(M426=1, I426, IF(M426=2, J426, IF(M426=3, K426, IF(M426=4, L426, 0))))</f>
      </c>
      <c r="O426" s="184">
        <f>IF($B$7="Porcentajes", E426 * N426, IF($R$1=0, 0, ((E426 * N426) / $R$1) * $C$7))</f>
      </c>
      <c r="P426" s="202"/>
      <c r="Q426" s="203"/>
      <c r="R426" s="184">
        <f>IF($P426="Manual",$E426*(1+$Q426),$E426+$O426)</f>
      </c>
    </row>
    <row r="427" spans="1:18" s="190" customFormat="1" ht="19" customHeight="1">
      <c r="A427" s="191"/>
      <c r="B427" s="195"/>
      <c r="C427" s="193"/>
      <c r="D427" s="193"/>
      <c r="E427" s="197"/>
      <c r="F427" s="185"/>
      <c r="G427" s="185" t="str">
        <f>IFERROR(IF($F427="","",VLOOKUP($F427,'Data Mercado'!$A$7:$I$300,IF($B$6="P90",2,IF($B$6="P75",3,IF($B$6="P50",4,IF($B$6="P25",5,IF($B$6="P10",6))))),0)),"ND")</f>
      </c>
      <c r="H427" s="186" t="str">
        <f>IFERROR(IF(AND($E427&lt;&gt;"",$G427&lt;&gt;""),$E427/$G427,""),"")</f>
      </c>
      <c r="I427" s="187" t="str">
        <f>IF(H427="","",0%)</f>
      </c>
      <c r="J427" s="187" t="str">
        <f>IF(H427="","",IF($H427&gt;1.2, 0, IF($H427&gt;=1.1, $B$8*(1/3), IF($H427&gt;=1, ($B$8 + (($B$9-$B$8)/4)*1)*(1/3), IF($H427&gt;=0.9, ($B$8 + (($B$9-$B$8)/4)*2)*(1/3), IF($H427&gt;=0.8, ($B$8 + (($B$9-$B$8)/4)*3)*(1/3), $B$9*(1/3)))))))</f>
      </c>
      <c r="K427" s="187" t="str">
        <f>IF(H427="","",IF($H427&gt;1.2, 0, IF($H427&gt;=1.1, $B$8*(2/3), IF($H427&gt;=1, ($B$8 + (($B$9-$B$8)/4)*1)*(2/3), IF($H427&gt;=0.9, ($B$8 + (($B$9-$B$8)/4)*2)*(2/3), IF($H427&gt;=0.8, ($B$8 + (($B$9-$B$8)/4)*3)*(2/3), $B$9*(2/3)))))))</f>
      </c>
      <c r="L427" s="187" t="str">
        <f>IF(H427="","",IF($H427&gt;1.2, 0, IF($H427&gt;=1.1, $B$8, IF($H427&gt;=1, $B$8 + (($B$9-$B$8)/4)*1, IF($H427&gt;=0.9, $B$8 + (($B$9-$B$8)/4)*2, IF($H427&gt;=0.8, $B$8 + (($B$9-$B$8)/4)*3, $B$9))))))</f>
      </c>
      <c r="M427" s="188"/>
      <c r="N427" s="189">
        <f>IF(M427=1, I427, IF(M427=2, J427, IF(M427=3, K427, IF(M427=4, L427, 0))))</f>
      </c>
      <c r="O427" s="184">
        <f>IF($B$7="Porcentajes", E427 * N427, IF($R$1=0, 0, ((E427 * N427) / $R$1) * $C$7))</f>
      </c>
      <c r="P427" s="202"/>
      <c r="Q427" s="203"/>
      <c r="R427" s="184">
        <f>IF($P427="Manual",$E427*(1+$Q427),$E427+$O427)</f>
      </c>
    </row>
    <row r="428" spans="1:18" s="190" customFormat="1" ht="19" customHeight="1">
      <c r="A428" s="191"/>
      <c r="B428" s="195"/>
      <c r="C428" s="193"/>
      <c r="D428" s="193"/>
      <c r="E428" s="197"/>
      <c r="F428" s="185"/>
      <c r="G428" s="185" t="str">
        <f>IFERROR(IF($F428="","",VLOOKUP($F428,'Data Mercado'!$A$7:$I$300,IF($B$6="P90",2,IF($B$6="P75",3,IF($B$6="P50",4,IF($B$6="P25",5,IF($B$6="P10",6))))),0)),"ND")</f>
      </c>
      <c r="H428" s="186" t="str">
        <f>IFERROR(IF(AND($E428&lt;&gt;"",$G428&lt;&gt;""),$E428/$G428,""),"")</f>
      </c>
      <c r="I428" s="187" t="str">
        <f>IF(H428="","",0%)</f>
      </c>
      <c r="J428" s="187" t="str">
        <f>IF(H428="","",IF($H428&gt;1.2, 0, IF($H428&gt;=1.1, $B$8*(1/3), IF($H428&gt;=1, ($B$8 + (($B$9-$B$8)/4)*1)*(1/3), IF($H428&gt;=0.9, ($B$8 + (($B$9-$B$8)/4)*2)*(1/3), IF($H428&gt;=0.8, ($B$8 + (($B$9-$B$8)/4)*3)*(1/3), $B$9*(1/3)))))))</f>
      </c>
      <c r="K428" s="187" t="str">
        <f>IF(H428="","",IF($H428&gt;1.2, 0, IF($H428&gt;=1.1, $B$8*(2/3), IF($H428&gt;=1, ($B$8 + (($B$9-$B$8)/4)*1)*(2/3), IF($H428&gt;=0.9, ($B$8 + (($B$9-$B$8)/4)*2)*(2/3), IF($H428&gt;=0.8, ($B$8 + (($B$9-$B$8)/4)*3)*(2/3), $B$9*(2/3)))))))</f>
      </c>
      <c r="L428" s="187" t="str">
        <f>IF(H428="","",IF($H428&gt;1.2, 0, IF($H428&gt;=1.1, $B$8, IF($H428&gt;=1, $B$8 + (($B$9-$B$8)/4)*1, IF($H428&gt;=0.9, $B$8 + (($B$9-$B$8)/4)*2, IF($H428&gt;=0.8, $B$8 + (($B$9-$B$8)/4)*3, $B$9))))))</f>
      </c>
      <c r="M428" s="188"/>
      <c r="N428" s="189">
        <f>IF(M428=1, I428, IF(M428=2, J428, IF(M428=3, K428, IF(M428=4, L428, 0))))</f>
      </c>
      <c r="O428" s="184">
        <f>IF($B$7="Porcentajes", E428 * N428, IF($R$1=0, 0, ((E428 * N428) / $R$1) * $C$7))</f>
      </c>
      <c r="P428" s="202"/>
      <c r="Q428" s="203"/>
      <c r="R428" s="184">
        <f>IF($P428="Manual",$E428*(1+$Q428),$E428+$O428)</f>
      </c>
    </row>
    <row r="429" spans="1:18" s="190" customFormat="1" ht="19" customHeight="1">
      <c r="A429" s="191"/>
      <c r="B429" s="195"/>
      <c r="C429" s="193"/>
      <c r="D429" s="193"/>
      <c r="E429" s="197"/>
      <c r="F429" s="185"/>
      <c r="G429" s="185" t="str">
        <f>IFERROR(IF($F429="","",VLOOKUP($F429,'Data Mercado'!$A$7:$I$300,IF($B$6="P90",2,IF($B$6="P75",3,IF($B$6="P50",4,IF($B$6="P25",5,IF($B$6="P10",6))))),0)),"ND")</f>
      </c>
      <c r="H429" s="186" t="str">
        <f>IFERROR(IF(AND($E429&lt;&gt;"",$G429&lt;&gt;""),$E429/$G429,""),"")</f>
      </c>
      <c r="I429" s="187" t="str">
        <f>IF(H429="","",0%)</f>
      </c>
      <c r="J429" s="187" t="str">
        <f>IF(H429="","",IF($H429&gt;1.2, 0, IF($H429&gt;=1.1, $B$8*(1/3), IF($H429&gt;=1, ($B$8 + (($B$9-$B$8)/4)*1)*(1/3), IF($H429&gt;=0.9, ($B$8 + (($B$9-$B$8)/4)*2)*(1/3), IF($H429&gt;=0.8, ($B$8 + (($B$9-$B$8)/4)*3)*(1/3), $B$9*(1/3)))))))</f>
      </c>
      <c r="K429" s="187" t="str">
        <f>IF(H429="","",IF($H429&gt;1.2, 0, IF($H429&gt;=1.1, $B$8*(2/3), IF($H429&gt;=1, ($B$8 + (($B$9-$B$8)/4)*1)*(2/3), IF($H429&gt;=0.9, ($B$8 + (($B$9-$B$8)/4)*2)*(2/3), IF($H429&gt;=0.8, ($B$8 + (($B$9-$B$8)/4)*3)*(2/3), $B$9*(2/3)))))))</f>
      </c>
      <c r="L429" s="187" t="str">
        <f>IF(H429="","",IF($H429&gt;1.2, 0, IF($H429&gt;=1.1, $B$8, IF($H429&gt;=1, $B$8 + (($B$9-$B$8)/4)*1, IF($H429&gt;=0.9, $B$8 + (($B$9-$B$8)/4)*2, IF($H429&gt;=0.8, $B$8 + (($B$9-$B$8)/4)*3, $B$9))))))</f>
      </c>
      <c r="M429" s="188"/>
      <c r="N429" s="189">
        <f>IF(M429=1, I429, IF(M429=2, J429, IF(M429=3, K429, IF(M429=4, L429, 0))))</f>
      </c>
      <c r="O429" s="184">
        <f>IF($B$7="Porcentajes", E429 * N429, IF($R$1=0, 0, ((E429 * N429) / $R$1) * $C$7))</f>
      </c>
      <c r="P429" s="202"/>
      <c r="Q429" s="203"/>
      <c r="R429" s="184">
        <f>IF($P429="Manual",$E429*(1+$Q429),$E429+$O429)</f>
      </c>
    </row>
    <row r="430" spans="1:18" s="190" customFormat="1" ht="19" customHeight="1">
      <c r="A430" s="191"/>
      <c r="B430" s="195"/>
      <c r="C430" s="193"/>
      <c r="D430" s="193"/>
      <c r="E430" s="197"/>
      <c r="F430" s="185"/>
      <c r="G430" s="185" t="str">
        <f>IFERROR(IF($F430="","",VLOOKUP($F430,'Data Mercado'!$A$7:$I$300,IF($B$6="P90",2,IF($B$6="P75",3,IF($B$6="P50",4,IF($B$6="P25",5,IF($B$6="P10",6))))),0)),"ND")</f>
      </c>
      <c r="H430" s="186" t="str">
        <f>IFERROR(IF(AND($E430&lt;&gt;"",$G430&lt;&gt;""),$E430/$G430,""),"")</f>
      </c>
      <c r="I430" s="187" t="str">
        <f>IF(H430="","",0%)</f>
      </c>
      <c r="J430" s="187" t="str">
        <f>IF(H430="","",IF($H430&gt;1.2, 0, IF($H430&gt;=1.1, $B$8*(1/3), IF($H430&gt;=1, ($B$8 + (($B$9-$B$8)/4)*1)*(1/3), IF($H430&gt;=0.9, ($B$8 + (($B$9-$B$8)/4)*2)*(1/3), IF($H430&gt;=0.8, ($B$8 + (($B$9-$B$8)/4)*3)*(1/3), $B$9*(1/3)))))))</f>
      </c>
      <c r="K430" s="187" t="str">
        <f>IF(H430="","",IF($H430&gt;1.2, 0, IF($H430&gt;=1.1, $B$8*(2/3), IF($H430&gt;=1, ($B$8 + (($B$9-$B$8)/4)*1)*(2/3), IF($H430&gt;=0.9, ($B$8 + (($B$9-$B$8)/4)*2)*(2/3), IF($H430&gt;=0.8, ($B$8 + (($B$9-$B$8)/4)*3)*(2/3), $B$9*(2/3)))))))</f>
      </c>
      <c r="L430" s="187" t="str">
        <f>IF(H430="","",IF($H430&gt;1.2, 0, IF($H430&gt;=1.1, $B$8, IF($H430&gt;=1, $B$8 + (($B$9-$B$8)/4)*1, IF($H430&gt;=0.9, $B$8 + (($B$9-$B$8)/4)*2, IF($H430&gt;=0.8, $B$8 + (($B$9-$B$8)/4)*3, $B$9))))))</f>
      </c>
      <c r="M430" s="188"/>
      <c r="N430" s="189">
        <f>IF(M430=1, I430, IF(M430=2, J430, IF(M430=3, K430, IF(M430=4, L430, 0))))</f>
      </c>
      <c r="O430" s="184">
        <f>IF($B$7="Porcentajes", E430 * N430, IF($R$1=0, 0, ((E430 * N430) / $R$1) * $C$7))</f>
      </c>
      <c r="P430" s="202"/>
      <c r="Q430" s="203"/>
      <c r="R430" s="184">
        <f>IF($P430="Manual",$E430*(1+$Q430),$E430+$O430)</f>
      </c>
    </row>
    <row r="431" spans="1:18" s="190" customFormat="1" ht="19" customHeight="1">
      <c r="A431" s="191"/>
      <c r="B431" s="195"/>
      <c r="C431" s="193"/>
      <c r="D431" s="193"/>
      <c r="E431" s="197"/>
      <c r="F431" s="185"/>
      <c r="G431" s="185" t="str">
        <f>IFERROR(IF($F431="","",VLOOKUP($F431,'Data Mercado'!$A$7:$I$300,IF($B$6="P90",2,IF($B$6="P75",3,IF($B$6="P50",4,IF($B$6="P25",5,IF($B$6="P10",6))))),0)),"ND")</f>
      </c>
      <c r="H431" s="186" t="str">
        <f>IFERROR(IF(AND($E431&lt;&gt;"",$G431&lt;&gt;""),$E431/$G431,""),"")</f>
      </c>
      <c r="I431" s="187" t="str">
        <f>IF(H431="","",0%)</f>
      </c>
      <c r="J431" s="187" t="str">
        <f>IF(H431="","",IF($H431&gt;1.2, 0, IF($H431&gt;=1.1, $B$8*(1/3), IF($H431&gt;=1, ($B$8 + (($B$9-$B$8)/4)*1)*(1/3), IF($H431&gt;=0.9, ($B$8 + (($B$9-$B$8)/4)*2)*(1/3), IF($H431&gt;=0.8, ($B$8 + (($B$9-$B$8)/4)*3)*(1/3), $B$9*(1/3)))))))</f>
      </c>
      <c r="K431" s="187" t="str">
        <f>IF(H431="","",IF($H431&gt;1.2, 0, IF($H431&gt;=1.1, $B$8*(2/3), IF($H431&gt;=1, ($B$8 + (($B$9-$B$8)/4)*1)*(2/3), IF($H431&gt;=0.9, ($B$8 + (($B$9-$B$8)/4)*2)*(2/3), IF($H431&gt;=0.8, ($B$8 + (($B$9-$B$8)/4)*3)*(2/3), $B$9*(2/3)))))))</f>
      </c>
      <c r="L431" s="187" t="str">
        <f>IF(H431="","",IF($H431&gt;1.2, 0, IF($H431&gt;=1.1, $B$8, IF($H431&gt;=1, $B$8 + (($B$9-$B$8)/4)*1, IF($H431&gt;=0.9, $B$8 + (($B$9-$B$8)/4)*2, IF($H431&gt;=0.8, $B$8 + (($B$9-$B$8)/4)*3, $B$9))))))</f>
      </c>
      <c r="M431" s="188"/>
      <c r="N431" s="189">
        <f>IF(M431=1, I431, IF(M431=2, J431, IF(M431=3, K431, IF(M431=4, L431, 0))))</f>
      </c>
      <c r="O431" s="184">
        <f>IF($B$7="Porcentajes", E431 * N431, IF($R$1=0, 0, ((E431 * N431) / $R$1) * $C$7))</f>
      </c>
      <c r="P431" s="202"/>
      <c r="Q431" s="203"/>
      <c r="R431" s="184">
        <f>IF($P431="Manual",$E431*(1+$Q431),$E431+$O431)</f>
      </c>
    </row>
    <row r="432" spans="1:18" s="190" customFormat="1" ht="19" customHeight="1">
      <c r="A432" s="191"/>
      <c r="B432" s="195"/>
      <c r="C432" s="193"/>
      <c r="D432" s="193"/>
      <c r="E432" s="197"/>
      <c r="F432" s="185"/>
      <c r="G432" s="185" t="str">
        <f>IFERROR(IF($F432="","",VLOOKUP($F432,'Data Mercado'!$A$7:$I$300,IF($B$6="P90",2,IF($B$6="P75",3,IF($B$6="P50",4,IF($B$6="P25",5,IF($B$6="P10",6))))),0)),"ND")</f>
      </c>
      <c r="H432" s="186" t="str">
        <f>IFERROR(IF(AND($E432&lt;&gt;"",$G432&lt;&gt;""),$E432/$G432,""),"")</f>
      </c>
      <c r="I432" s="187" t="str">
        <f>IF(H432="","",0%)</f>
      </c>
      <c r="J432" s="187" t="str">
        <f>IF(H432="","",IF($H432&gt;1.2, 0, IF($H432&gt;=1.1, $B$8*(1/3), IF($H432&gt;=1, ($B$8 + (($B$9-$B$8)/4)*1)*(1/3), IF($H432&gt;=0.9, ($B$8 + (($B$9-$B$8)/4)*2)*(1/3), IF($H432&gt;=0.8, ($B$8 + (($B$9-$B$8)/4)*3)*(1/3), $B$9*(1/3)))))))</f>
      </c>
      <c r="K432" s="187" t="str">
        <f>IF(H432="","",IF($H432&gt;1.2, 0, IF($H432&gt;=1.1, $B$8*(2/3), IF($H432&gt;=1, ($B$8 + (($B$9-$B$8)/4)*1)*(2/3), IF($H432&gt;=0.9, ($B$8 + (($B$9-$B$8)/4)*2)*(2/3), IF($H432&gt;=0.8, ($B$8 + (($B$9-$B$8)/4)*3)*(2/3), $B$9*(2/3)))))))</f>
      </c>
      <c r="L432" s="187" t="str">
        <f>IF(H432="","",IF($H432&gt;1.2, 0, IF($H432&gt;=1.1, $B$8, IF($H432&gt;=1, $B$8 + (($B$9-$B$8)/4)*1, IF($H432&gt;=0.9, $B$8 + (($B$9-$B$8)/4)*2, IF($H432&gt;=0.8, $B$8 + (($B$9-$B$8)/4)*3, $B$9))))))</f>
      </c>
      <c r="M432" s="188"/>
      <c r="N432" s="189">
        <f>IF(M432=1, I432, IF(M432=2, J432, IF(M432=3, K432, IF(M432=4, L432, 0))))</f>
      </c>
      <c r="O432" s="184">
        <f>IF($B$7="Porcentajes", E432 * N432, IF($R$1=0, 0, ((E432 * N432) / $R$1) * $C$7))</f>
      </c>
      <c r="P432" s="202"/>
      <c r="Q432" s="203"/>
      <c r="R432" s="184">
        <f>IF($P432="Manual",$E432*(1+$Q432),$E432+$O432)</f>
      </c>
    </row>
    <row r="433" spans="1:18" s="190" customFormat="1" ht="19" customHeight="1">
      <c r="A433" s="191"/>
      <c r="B433" s="195"/>
      <c r="C433" s="193"/>
      <c r="D433" s="193"/>
      <c r="E433" s="197"/>
      <c r="F433" s="185"/>
      <c r="G433" s="185" t="str">
        <f>IFERROR(IF($F433="","",VLOOKUP($F433,'Data Mercado'!$A$7:$I$300,IF($B$6="P90",2,IF($B$6="P75",3,IF($B$6="P50",4,IF($B$6="P25",5,IF($B$6="P10",6))))),0)),"ND")</f>
      </c>
      <c r="H433" s="186" t="str">
        <f>IFERROR(IF(AND($E433&lt;&gt;"",$G433&lt;&gt;""),$E433/$G433,""),"")</f>
      </c>
      <c r="I433" s="187" t="str">
        <f>IF(H433="","",0%)</f>
      </c>
      <c r="J433" s="187" t="str">
        <f>IF(H433="","",IF($H433&gt;1.2, 0, IF($H433&gt;=1.1, $B$8*(1/3), IF($H433&gt;=1, ($B$8 + (($B$9-$B$8)/4)*1)*(1/3), IF($H433&gt;=0.9, ($B$8 + (($B$9-$B$8)/4)*2)*(1/3), IF($H433&gt;=0.8, ($B$8 + (($B$9-$B$8)/4)*3)*(1/3), $B$9*(1/3)))))))</f>
      </c>
      <c r="K433" s="187" t="str">
        <f>IF(H433="","",IF($H433&gt;1.2, 0, IF($H433&gt;=1.1, $B$8*(2/3), IF($H433&gt;=1, ($B$8 + (($B$9-$B$8)/4)*1)*(2/3), IF($H433&gt;=0.9, ($B$8 + (($B$9-$B$8)/4)*2)*(2/3), IF($H433&gt;=0.8, ($B$8 + (($B$9-$B$8)/4)*3)*(2/3), $B$9*(2/3)))))))</f>
      </c>
      <c r="L433" s="187" t="str">
        <f>IF(H433="","",IF($H433&gt;1.2, 0, IF($H433&gt;=1.1, $B$8, IF($H433&gt;=1, $B$8 + (($B$9-$B$8)/4)*1, IF($H433&gt;=0.9, $B$8 + (($B$9-$B$8)/4)*2, IF($H433&gt;=0.8, $B$8 + (($B$9-$B$8)/4)*3, $B$9))))))</f>
      </c>
      <c r="M433" s="188"/>
      <c r="N433" s="189">
        <f>IF(M433=1, I433, IF(M433=2, J433, IF(M433=3, K433, IF(M433=4, L433, 0))))</f>
      </c>
      <c r="O433" s="184">
        <f>IF($B$7="Porcentajes", E433 * N433, IF($R$1=0, 0, ((E433 * N433) / $R$1) * $C$7))</f>
      </c>
      <c r="P433" s="202"/>
      <c r="Q433" s="203"/>
      <c r="R433" s="184">
        <f>IF($P433="Manual",$E433*(1+$Q433),$E433+$O433)</f>
      </c>
    </row>
    <row r="434" spans="1:18" s="190" customFormat="1" ht="19" customHeight="1">
      <c r="A434" s="191"/>
      <c r="B434" s="195"/>
      <c r="C434" s="193"/>
      <c r="D434" s="193"/>
      <c r="E434" s="197"/>
      <c r="F434" s="185"/>
      <c r="G434" s="185" t="str">
        <f>IFERROR(IF($F434="","",VLOOKUP($F434,'Data Mercado'!$A$7:$I$300,IF($B$6="P90",2,IF($B$6="P75",3,IF($B$6="P50",4,IF($B$6="P25",5,IF($B$6="P10",6))))),0)),"ND")</f>
      </c>
      <c r="H434" s="186" t="str">
        <f>IFERROR(IF(AND($E434&lt;&gt;"",$G434&lt;&gt;""),$E434/$G434,""),"")</f>
      </c>
      <c r="I434" s="187" t="str">
        <f>IF(H434="","",0%)</f>
      </c>
      <c r="J434" s="187" t="str">
        <f>IF(H434="","",IF($H434&gt;1.2, 0, IF($H434&gt;=1.1, $B$8*(1/3), IF($H434&gt;=1, ($B$8 + (($B$9-$B$8)/4)*1)*(1/3), IF($H434&gt;=0.9, ($B$8 + (($B$9-$B$8)/4)*2)*(1/3), IF($H434&gt;=0.8, ($B$8 + (($B$9-$B$8)/4)*3)*(1/3), $B$9*(1/3)))))))</f>
      </c>
      <c r="K434" s="187" t="str">
        <f>IF(H434="","",IF($H434&gt;1.2, 0, IF($H434&gt;=1.1, $B$8*(2/3), IF($H434&gt;=1, ($B$8 + (($B$9-$B$8)/4)*1)*(2/3), IF($H434&gt;=0.9, ($B$8 + (($B$9-$B$8)/4)*2)*(2/3), IF($H434&gt;=0.8, ($B$8 + (($B$9-$B$8)/4)*3)*(2/3), $B$9*(2/3)))))))</f>
      </c>
      <c r="L434" s="187" t="str">
        <f>IF(H434="","",IF($H434&gt;1.2, 0, IF($H434&gt;=1.1, $B$8, IF($H434&gt;=1, $B$8 + (($B$9-$B$8)/4)*1, IF($H434&gt;=0.9, $B$8 + (($B$9-$B$8)/4)*2, IF($H434&gt;=0.8, $B$8 + (($B$9-$B$8)/4)*3, $B$9))))))</f>
      </c>
      <c r="M434" s="188"/>
      <c r="N434" s="189">
        <f>IF(M434=1, I434, IF(M434=2, J434, IF(M434=3, K434, IF(M434=4, L434, 0))))</f>
      </c>
      <c r="O434" s="184">
        <f>IF($B$7="Porcentajes", E434 * N434, IF($R$1=0, 0, ((E434 * N434) / $R$1) * $C$7))</f>
      </c>
      <c r="P434" s="202"/>
      <c r="Q434" s="203"/>
      <c r="R434" s="184">
        <f>IF($P434="Manual",$E434*(1+$Q434),$E434+$O434)</f>
      </c>
    </row>
    <row r="435" spans="1:18" s="190" customFormat="1" ht="19" customHeight="1">
      <c r="A435" s="191"/>
      <c r="B435" s="195"/>
      <c r="C435" s="193"/>
      <c r="D435" s="193"/>
      <c r="E435" s="197"/>
      <c r="F435" s="185"/>
      <c r="G435" s="185" t="str">
        <f>IFERROR(IF($F435="","",VLOOKUP($F435,'Data Mercado'!$A$7:$I$300,IF($B$6="P90",2,IF($B$6="P75",3,IF($B$6="P50",4,IF($B$6="P25",5,IF($B$6="P10",6))))),0)),"ND")</f>
      </c>
      <c r="H435" s="186" t="str">
        <f>IFERROR(IF(AND($E435&lt;&gt;"",$G435&lt;&gt;""),$E435/$G435,""),"")</f>
      </c>
      <c r="I435" s="187" t="str">
        <f>IF(H435="","",0%)</f>
      </c>
      <c r="J435" s="187" t="str">
        <f>IF(H435="","",IF($H435&gt;1.2, 0, IF($H435&gt;=1.1, $B$8*(1/3), IF($H435&gt;=1, ($B$8 + (($B$9-$B$8)/4)*1)*(1/3), IF($H435&gt;=0.9, ($B$8 + (($B$9-$B$8)/4)*2)*(1/3), IF($H435&gt;=0.8, ($B$8 + (($B$9-$B$8)/4)*3)*(1/3), $B$9*(1/3)))))))</f>
      </c>
      <c r="K435" s="187" t="str">
        <f>IF(H435="","",IF($H435&gt;1.2, 0, IF($H435&gt;=1.1, $B$8*(2/3), IF($H435&gt;=1, ($B$8 + (($B$9-$B$8)/4)*1)*(2/3), IF($H435&gt;=0.9, ($B$8 + (($B$9-$B$8)/4)*2)*(2/3), IF($H435&gt;=0.8, ($B$8 + (($B$9-$B$8)/4)*3)*(2/3), $B$9*(2/3)))))))</f>
      </c>
      <c r="L435" s="187" t="str">
        <f>IF(H435="","",IF($H435&gt;1.2, 0, IF($H435&gt;=1.1, $B$8, IF($H435&gt;=1, $B$8 + (($B$9-$B$8)/4)*1, IF($H435&gt;=0.9, $B$8 + (($B$9-$B$8)/4)*2, IF($H435&gt;=0.8, $B$8 + (($B$9-$B$8)/4)*3, $B$9))))))</f>
      </c>
      <c r="M435" s="188"/>
      <c r="N435" s="189">
        <f>IF(M435=1, I435, IF(M435=2, J435, IF(M435=3, K435, IF(M435=4, L435, 0))))</f>
      </c>
      <c r="O435" s="184">
        <f>IF($B$7="Porcentajes", E435 * N435, IF($R$1=0, 0, ((E435 * N435) / $R$1) * $C$7))</f>
      </c>
      <c r="P435" s="202"/>
      <c r="Q435" s="203"/>
      <c r="R435" s="184">
        <f>IF($P435="Manual",$E435*(1+$Q435),$E435+$O435)</f>
      </c>
    </row>
    <row r="436" spans="1:18" s="190" customFormat="1" ht="19" customHeight="1">
      <c r="A436" s="191"/>
      <c r="B436" s="195"/>
      <c r="C436" s="193"/>
      <c r="D436" s="193"/>
      <c r="E436" s="197"/>
      <c r="F436" s="185"/>
      <c r="G436" s="185" t="str">
        <f>IFERROR(IF($F436="","",VLOOKUP($F436,'Data Mercado'!$A$7:$I$300,IF($B$6="P90",2,IF($B$6="P75",3,IF($B$6="P50",4,IF($B$6="P25",5,IF($B$6="P10",6))))),0)),"ND")</f>
      </c>
      <c r="H436" s="186" t="str">
        <f>IFERROR(IF(AND($E436&lt;&gt;"",$G436&lt;&gt;""),$E436/$G436,""),"")</f>
      </c>
      <c r="I436" s="187" t="str">
        <f>IF(H436="","",0%)</f>
      </c>
      <c r="J436" s="187" t="str">
        <f>IF(H436="","",IF($H436&gt;1.2, 0, IF($H436&gt;=1.1, $B$8*(1/3), IF($H436&gt;=1, ($B$8 + (($B$9-$B$8)/4)*1)*(1/3), IF($H436&gt;=0.9, ($B$8 + (($B$9-$B$8)/4)*2)*(1/3), IF($H436&gt;=0.8, ($B$8 + (($B$9-$B$8)/4)*3)*(1/3), $B$9*(1/3)))))))</f>
      </c>
      <c r="K436" s="187" t="str">
        <f>IF(H436="","",IF($H436&gt;1.2, 0, IF($H436&gt;=1.1, $B$8*(2/3), IF($H436&gt;=1, ($B$8 + (($B$9-$B$8)/4)*1)*(2/3), IF($H436&gt;=0.9, ($B$8 + (($B$9-$B$8)/4)*2)*(2/3), IF($H436&gt;=0.8, ($B$8 + (($B$9-$B$8)/4)*3)*(2/3), $B$9*(2/3)))))))</f>
      </c>
      <c r="L436" s="187" t="str">
        <f>IF(H436="","",IF($H436&gt;1.2, 0, IF($H436&gt;=1.1, $B$8, IF($H436&gt;=1, $B$8 + (($B$9-$B$8)/4)*1, IF($H436&gt;=0.9, $B$8 + (($B$9-$B$8)/4)*2, IF($H436&gt;=0.8, $B$8 + (($B$9-$B$8)/4)*3, $B$9))))))</f>
      </c>
      <c r="M436" s="188"/>
      <c r="N436" s="189">
        <f>IF(M436=1, I436, IF(M436=2, J436, IF(M436=3, K436, IF(M436=4, L436, 0))))</f>
      </c>
      <c r="O436" s="184">
        <f>IF($B$7="Porcentajes", E436 * N436, IF($R$1=0, 0, ((E436 * N436) / $R$1) * $C$7))</f>
      </c>
      <c r="P436" s="202"/>
      <c r="Q436" s="203"/>
      <c r="R436" s="184">
        <f>IF($P436="Manual",$E436*(1+$Q436),$E436+$O436)</f>
      </c>
    </row>
    <row r="437" spans="1:18" s="190" customFormat="1" ht="19" customHeight="1">
      <c r="A437" s="191"/>
      <c r="B437" s="195"/>
      <c r="C437" s="193"/>
      <c r="D437" s="193"/>
      <c r="E437" s="197"/>
      <c r="F437" s="185"/>
      <c r="G437" s="185" t="str">
        <f>IFERROR(IF($F437="","",VLOOKUP($F437,'Data Mercado'!$A$7:$I$300,IF($B$6="P90",2,IF($B$6="P75",3,IF($B$6="P50",4,IF($B$6="P25",5,IF($B$6="P10",6))))),0)),"ND")</f>
      </c>
      <c r="H437" s="186" t="str">
        <f>IFERROR(IF(AND($E437&lt;&gt;"",$G437&lt;&gt;""),$E437/$G437,""),"")</f>
      </c>
      <c r="I437" s="187" t="str">
        <f>IF(H437="","",0%)</f>
      </c>
      <c r="J437" s="187" t="str">
        <f>IF(H437="","",IF($H437&gt;1.2, 0, IF($H437&gt;=1.1, $B$8*(1/3), IF($H437&gt;=1, ($B$8 + (($B$9-$B$8)/4)*1)*(1/3), IF($H437&gt;=0.9, ($B$8 + (($B$9-$B$8)/4)*2)*(1/3), IF($H437&gt;=0.8, ($B$8 + (($B$9-$B$8)/4)*3)*(1/3), $B$9*(1/3)))))))</f>
      </c>
      <c r="K437" s="187" t="str">
        <f>IF(H437="","",IF($H437&gt;1.2, 0, IF($H437&gt;=1.1, $B$8*(2/3), IF($H437&gt;=1, ($B$8 + (($B$9-$B$8)/4)*1)*(2/3), IF($H437&gt;=0.9, ($B$8 + (($B$9-$B$8)/4)*2)*(2/3), IF($H437&gt;=0.8, ($B$8 + (($B$9-$B$8)/4)*3)*(2/3), $B$9*(2/3)))))))</f>
      </c>
      <c r="L437" s="187" t="str">
        <f>IF(H437="","",IF($H437&gt;1.2, 0, IF($H437&gt;=1.1, $B$8, IF($H437&gt;=1, $B$8 + (($B$9-$B$8)/4)*1, IF($H437&gt;=0.9, $B$8 + (($B$9-$B$8)/4)*2, IF($H437&gt;=0.8, $B$8 + (($B$9-$B$8)/4)*3, $B$9))))))</f>
      </c>
      <c r="M437" s="188"/>
      <c r="N437" s="189">
        <f>IF(M437=1, I437, IF(M437=2, J437, IF(M437=3, K437, IF(M437=4, L437, 0))))</f>
      </c>
      <c r="O437" s="184">
        <f>IF($B$7="Porcentajes", E437 * N437, IF($R$1=0, 0, ((E437 * N437) / $R$1) * $C$7))</f>
      </c>
      <c r="P437" s="202"/>
      <c r="Q437" s="203"/>
      <c r="R437" s="184">
        <f>IF($P437="Manual",$E437*(1+$Q437),$E437+$O437)</f>
      </c>
    </row>
    <row r="438" spans="1:18" s="190" customFormat="1" ht="19" customHeight="1">
      <c r="A438" s="191"/>
      <c r="B438" s="195"/>
      <c r="C438" s="193"/>
      <c r="D438" s="193"/>
      <c r="E438" s="197"/>
      <c r="F438" s="185"/>
      <c r="G438" s="185" t="str">
        <f>IFERROR(IF($F438="","",VLOOKUP($F438,'Data Mercado'!$A$7:$I$300,IF($B$6="P90",2,IF($B$6="P75",3,IF($B$6="P50",4,IF($B$6="P25",5,IF($B$6="P10",6))))),0)),"ND")</f>
      </c>
      <c r="H438" s="186" t="str">
        <f>IFERROR(IF(AND($E438&lt;&gt;"",$G438&lt;&gt;""),$E438/$G438,""),"")</f>
      </c>
      <c r="I438" s="187" t="str">
        <f>IF(H438="","",0%)</f>
      </c>
      <c r="J438" s="187" t="str">
        <f>IF(H438="","",IF($H438&gt;1.2, 0, IF($H438&gt;=1.1, $B$8*(1/3), IF($H438&gt;=1, ($B$8 + (($B$9-$B$8)/4)*1)*(1/3), IF($H438&gt;=0.9, ($B$8 + (($B$9-$B$8)/4)*2)*(1/3), IF($H438&gt;=0.8, ($B$8 + (($B$9-$B$8)/4)*3)*(1/3), $B$9*(1/3)))))))</f>
      </c>
      <c r="K438" s="187" t="str">
        <f>IF(H438="","",IF($H438&gt;1.2, 0, IF($H438&gt;=1.1, $B$8*(2/3), IF($H438&gt;=1, ($B$8 + (($B$9-$B$8)/4)*1)*(2/3), IF($H438&gt;=0.9, ($B$8 + (($B$9-$B$8)/4)*2)*(2/3), IF($H438&gt;=0.8, ($B$8 + (($B$9-$B$8)/4)*3)*(2/3), $B$9*(2/3)))))))</f>
      </c>
      <c r="L438" s="187" t="str">
        <f>IF(H438="","",IF($H438&gt;1.2, 0, IF($H438&gt;=1.1, $B$8, IF($H438&gt;=1, $B$8 + (($B$9-$B$8)/4)*1, IF($H438&gt;=0.9, $B$8 + (($B$9-$B$8)/4)*2, IF($H438&gt;=0.8, $B$8 + (($B$9-$B$8)/4)*3, $B$9))))))</f>
      </c>
      <c r="M438" s="188"/>
      <c r="N438" s="189">
        <f>IF(M438=1, I438, IF(M438=2, J438, IF(M438=3, K438, IF(M438=4, L438, 0))))</f>
      </c>
      <c r="O438" s="184">
        <f>IF($B$7="Porcentajes", E438 * N438, IF($R$1=0, 0, ((E438 * N438) / $R$1) * $C$7))</f>
      </c>
      <c r="P438" s="202"/>
      <c r="Q438" s="203"/>
      <c r="R438" s="184">
        <f>IF($P438="Manual",$E438*(1+$Q438),$E438+$O438)</f>
      </c>
    </row>
    <row r="439" spans="1:18" s="190" customFormat="1" ht="19" customHeight="1">
      <c r="A439" s="191"/>
      <c r="B439" s="195"/>
      <c r="C439" s="193"/>
      <c r="D439" s="193"/>
      <c r="E439" s="197"/>
      <c r="F439" s="185"/>
      <c r="G439" s="185" t="str">
        <f>IFERROR(IF($F439="","",VLOOKUP($F439,'Data Mercado'!$A$7:$I$300,IF($B$6="P90",2,IF($B$6="P75",3,IF($B$6="P50",4,IF($B$6="P25",5,IF($B$6="P10",6))))),0)),"ND")</f>
      </c>
      <c r="H439" s="186" t="str">
        <f>IFERROR(IF(AND($E439&lt;&gt;"",$G439&lt;&gt;""),$E439/$G439,""),"")</f>
      </c>
      <c r="I439" s="187" t="str">
        <f>IF(H439="","",0%)</f>
      </c>
      <c r="J439" s="187" t="str">
        <f>IF(H439="","",IF($H439&gt;1.2, 0, IF($H439&gt;=1.1, $B$8*(1/3), IF($H439&gt;=1, ($B$8 + (($B$9-$B$8)/4)*1)*(1/3), IF($H439&gt;=0.9, ($B$8 + (($B$9-$B$8)/4)*2)*(1/3), IF($H439&gt;=0.8, ($B$8 + (($B$9-$B$8)/4)*3)*(1/3), $B$9*(1/3)))))))</f>
      </c>
      <c r="K439" s="187" t="str">
        <f>IF(H439="","",IF($H439&gt;1.2, 0, IF($H439&gt;=1.1, $B$8*(2/3), IF($H439&gt;=1, ($B$8 + (($B$9-$B$8)/4)*1)*(2/3), IF($H439&gt;=0.9, ($B$8 + (($B$9-$B$8)/4)*2)*(2/3), IF($H439&gt;=0.8, ($B$8 + (($B$9-$B$8)/4)*3)*(2/3), $B$9*(2/3)))))))</f>
      </c>
      <c r="L439" s="187" t="str">
        <f>IF(H439="","",IF($H439&gt;1.2, 0, IF($H439&gt;=1.1, $B$8, IF($H439&gt;=1, $B$8 + (($B$9-$B$8)/4)*1, IF($H439&gt;=0.9, $B$8 + (($B$9-$B$8)/4)*2, IF($H439&gt;=0.8, $B$8 + (($B$9-$B$8)/4)*3, $B$9))))))</f>
      </c>
      <c r="M439" s="188"/>
      <c r="N439" s="189">
        <f>IF(M439=1, I439, IF(M439=2, J439, IF(M439=3, K439, IF(M439=4, L439, 0))))</f>
      </c>
      <c r="O439" s="184">
        <f>IF($B$7="Porcentajes", E439 * N439, IF($R$1=0, 0, ((E439 * N439) / $R$1) * $C$7))</f>
      </c>
      <c r="P439" s="202"/>
      <c r="Q439" s="203"/>
      <c r="R439" s="184">
        <f>IF($P439="Manual",$E439*(1+$Q439),$E439+$O439)</f>
      </c>
    </row>
    <row r="440" spans="1:18" s="190" customFormat="1" ht="19" customHeight="1">
      <c r="A440" s="191"/>
      <c r="B440" s="195"/>
      <c r="C440" s="193"/>
      <c r="D440" s="193"/>
      <c r="E440" s="197"/>
      <c r="F440" s="185"/>
      <c r="G440" s="185" t="str">
        <f>IFERROR(IF($F440="","",VLOOKUP($F440,'Data Mercado'!$A$7:$I$300,IF($B$6="P90",2,IF($B$6="P75",3,IF($B$6="P50",4,IF($B$6="P25",5,IF($B$6="P10",6))))),0)),"ND")</f>
      </c>
      <c r="H440" s="186" t="str">
        <f>IFERROR(IF(AND($E440&lt;&gt;"",$G440&lt;&gt;""),$E440/$G440,""),"")</f>
      </c>
      <c r="I440" s="187" t="str">
        <f>IF(H440="","",0%)</f>
      </c>
      <c r="J440" s="187" t="str">
        <f>IF(H440="","",IF($H440&gt;1.2, 0, IF($H440&gt;=1.1, $B$8*(1/3), IF($H440&gt;=1, ($B$8 + (($B$9-$B$8)/4)*1)*(1/3), IF($H440&gt;=0.9, ($B$8 + (($B$9-$B$8)/4)*2)*(1/3), IF($H440&gt;=0.8, ($B$8 + (($B$9-$B$8)/4)*3)*(1/3), $B$9*(1/3)))))))</f>
      </c>
      <c r="K440" s="187" t="str">
        <f>IF(H440="","",IF($H440&gt;1.2, 0, IF($H440&gt;=1.1, $B$8*(2/3), IF($H440&gt;=1, ($B$8 + (($B$9-$B$8)/4)*1)*(2/3), IF($H440&gt;=0.9, ($B$8 + (($B$9-$B$8)/4)*2)*(2/3), IF($H440&gt;=0.8, ($B$8 + (($B$9-$B$8)/4)*3)*(2/3), $B$9*(2/3)))))))</f>
      </c>
      <c r="L440" s="187" t="str">
        <f>IF(H440="","",IF($H440&gt;1.2, 0, IF($H440&gt;=1.1, $B$8, IF($H440&gt;=1, $B$8 + (($B$9-$B$8)/4)*1, IF($H440&gt;=0.9, $B$8 + (($B$9-$B$8)/4)*2, IF($H440&gt;=0.8, $B$8 + (($B$9-$B$8)/4)*3, $B$9))))))</f>
      </c>
      <c r="M440" s="188"/>
      <c r="N440" s="189">
        <f>IF(M440=1, I440, IF(M440=2, J440, IF(M440=3, K440, IF(M440=4, L440, 0))))</f>
      </c>
      <c r="O440" s="184">
        <f>IF($B$7="Porcentajes", E440 * N440, IF($R$1=0, 0, ((E440 * N440) / $R$1) * $C$7))</f>
      </c>
      <c r="P440" s="202"/>
      <c r="Q440" s="203"/>
      <c r="R440" s="184">
        <f>IF($P440="Manual",$E440*(1+$Q440),$E440+$O440)</f>
      </c>
    </row>
    <row r="441" spans="1:18" s="190" customFormat="1" ht="19" customHeight="1">
      <c r="A441" s="191"/>
      <c r="B441" s="195"/>
      <c r="C441" s="193"/>
      <c r="D441" s="193"/>
      <c r="E441" s="197"/>
      <c r="F441" s="185"/>
      <c r="G441" s="185" t="str">
        <f>IFERROR(IF($F441="","",VLOOKUP($F441,'Data Mercado'!$A$7:$I$300,IF($B$6="P90",2,IF($B$6="P75",3,IF($B$6="P50",4,IF($B$6="P25",5,IF($B$6="P10",6))))),0)),"ND")</f>
      </c>
      <c r="H441" s="186" t="str">
        <f>IFERROR(IF(AND($E441&lt;&gt;"",$G441&lt;&gt;""),$E441/$G441,""),"")</f>
      </c>
      <c r="I441" s="187" t="str">
        <f>IF(H441="","",0%)</f>
      </c>
      <c r="J441" s="187" t="str">
        <f>IF(H441="","",IF($H441&gt;1.2, 0, IF($H441&gt;=1.1, $B$8*(1/3), IF($H441&gt;=1, ($B$8 + (($B$9-$B$8)/4)*1)*(1/3), IF($H441&gt;=0.9, ($B$8 + (($B$9-$B$8)/4)*2)*(1/3), IF($H441&gt;=0.8, ($B$8 + (($B$9-$B$8)/4)*3)*(1/3), $B$9*(1/3)))))))</f>
      </c>
      <c r="K441" s="187" t="str">
        <f>IF(H441="","",IF($H441&gt;1.2, 0, IF($H441&gt;=1.1, $B$8*(2/3), IF($H441&gt;=1, ($B$8 + (($B$9-$B$8)/4)*1)*(2/3), IF($H441&gt;=0.9, ($B$8 + (($B$9-$B$8)/4)*2)*(2/3), IF($H441&gt;=0.8, ($B$8 + (($B$9-$B$8)/4)*3)*(2/3), $B$9*(2/3)))))))</f>
      </c>
      <c r="L441" s="187" t="str">
        <f>IF(H441="","",IF($H441&gt;1.2, 0, IF($H441&gt;=1.1, $B$8, IF($H441&gt;=1, $B$8 + (($B$9-$B$8)/4)*1, IF($H441&gt;=0.9, $B$8 + (($B$9-$B$8)/4)*2, IF($H441&gt;=0.8, $B$8 + (($B$9-$B$8)/4)*3, $B$9))))))</f>
      </c>
      <c r="M441" s="188"/>
      <c r="N441" s="189">
        <f>IF(M441=1, I441, IF(M441=2, J441, IF(M441=3, K441, IF(M441=4, L441, 0))))</f>
      </c>
      <c r="O441" s="184">
        <f>IF($B$7="Porcentajes", E441 * N441, IF($R$1=0, 0, ((E441 * N441) / $R$1) * $C$7))</f>
      </c>
      <c r="P441" s="202"/>
      <c r="Q441" s="203"/>
      <c r="R441" s="184">
        <f>IF($P441="Manual",$E441*(1+$Q441),$E441+$O441)</f>
      </c>
    </row>
    <row r="442" spans="1:18" s="190" customFormat="1" ht="19" customHeight="1">
      <c r="A442" s="191"/>
      <c r="B442" s="195"/>
      <c r="C442" s="193"/>
      <c r="D442" s="193"/>
      <c r="E442" s="197"/>
      <c r="F442" s="185"/>
      <c r="G442" s="185" t="str">
        <f>IFERROR(IF($F442="","",VLOOKUP($F442,'Data Mercado'!$A$7:$I$300,IF($B$6="P90",2,IF($B$6="P75",3,IF($B$6="P50",4,IF($B$6="P25",5,IF($B$6="P10",6))))),0)),"ND")</f>
      </c>
      <c r="H442" s="186" t="str">
        <f>IFERROR(IF(AND($E442&lt;&gt;"",$G442&lt;&gt;""),$E442/$G442,""),"")</f>
      </c>
      <c r="I442" s="187" t="str">
        <f>IF(H442="","",0%)</f>
      </c>
      <c r="J442" s="187" t="str">
        <f>IF(H442="","",IF($H442&gt;1.2, 0, IF($H442&gt;=1.1, $B$8*(1/3), IF($H442&gt;=1, ($B$8 + (($B$9-$B$8)/4)*1)*(1/3), IF($H442&gt;=0.9, ($B$8 + (($B$9-$B$8)/4)*2)*(1/3), IF($H442&gt;=0.8, ($B$8 + (($B$9-$B$8)/4)*3)*(1/3), $B$9*(1/3)))))))</f>
      </c>
      <c r="K442" s="187" t="str">
        <f>IF(H442="","",IF($H442&gt;1.2, 0, IF($H442&gt;=1.1, $B$8*(2/3), IF($H442&gt;=1, ($B$8 + (($B$9-$B$8)/4)*1)*(2/3), IF($H442&gt;=0.9, ($B$8 + (($B$9-$B$8)/4)*2)*(2/3), IF($H442&gt;=0.8, ($B$8 + (($B$9-$B$8)/4)*3)*(2/3), $B$9*(2/3)))))))</f>
      </c>
      <c r="L442" s="187" t="str">
        <f>IF(H442="","",IF($H442&gt;1.2, 0, IF($H442&gt;=1.1, $B$8, IF($H442&gt;=1, $B$8 + (($B$9-$B$8)/4)*1, IF($H442&gt;=0.9, $B$8 + (($B$9-$B$8)/4)*2, IF($H442&gt;=0.8, $B$8 + (($B$9-$B$8)/4)*3, $B$9))))))</f>
      </c>
      <c r="M442" s="188"/>
      <c r="N442" s="189">
        <f>IF(M442=1, I442, IF(M442=2, J442, IF(M442=3, K442, IF(M442=4, L442, 0))))</f>
      </c>
      <c r="O442" s="184">
        <f>IF($B$7="Porcentajes", E442 * N442, IF($R$1=0, 0, ((E442 * N442) / $R$1) * $C$7))</f>
      </c>
      <c r="P442" s="202"/>
      <c r="Q442" s="203"/>
      <c r="R442" s="184">
        <f>IF($P442="Manual",$E442*(1+$Q442),$E442+$O442)</f>
      </c>
    </row>
    <row r="443" spans="1:18" s="190" customFormat="1" ht="19" customHeight="1">
      <c r="A443" s="191"/>
      <c r="B443" s="195"/>
      <c r="C443" s="193"/>
      <c r="D443" s="193"/>
      <c r="E443" s="197"/>
      <c r="F443" s="185"/>
      <c r="G443" s="185" t="str">
        <f>IFERROR(IF($F443="","",VLOOKUP($F443,'Data Mercado'!$A$7:$I$300,IF($B$6="P90",2,IF($B$6="P75",3,IF($B$6="P50",4,IF($B$6="P25",5,IF($B$6="P10",6))))),0)),"ND")</f>
      </c>
      <c r="H443" s="186" t="str">
        <f>IFERROR(IF(AND($E443&lt;&gt;"",$G443&lt;&gt;""),$E443/$G443,""),"")</f>
      </c>
      <c r="I443" s="187" t="str">
        <f>IF(H443="","",0%)</f>
      </c>
      <c r="J443" s="187" t="str">
        <f>IF(H443="","",IF($H443&gt;1.2, 0, IF($H443&gt;=1.1, $B$8*(1/3), IF($H443&gt;=1, ($B$8 + (($B$9-$B$8)/4)*1)*(1/3), IF($H443&gt;=0.9, ($B$8 + (($B$9-$B$8)/4)*2)*(1/3), IF($H443&gt;=0.8, ($B$8 + (($B$9-$B$8)/4)*3)*(1/3), $B$9*(1/3)))))))</f>
      </c>
      <c r="K443" s="187" t="str">
        <f>IF(H443="","",IF($H443&gt;1.2, 0, IF($H443&gt;=1.1, $B$8*(2/3), IF($H443&gt;=1, ($B$8 + (($B$9-$B$8)/4)*1)*(2/3), IF($H443&gt;=0.9, ($B$8 + (($B$9-$B$8)/4)*2)*(2/3), IF($H443&gt;=0.8, ($B$8 + (($B$9-$B$8)/4)*3)*(2/3), $B$9*(2/3)))))))</f>
      </c>
      <c r="L443" s="187" t="str">
        <f>IF(H443="","",IF($H443&gt;1.2, 0, IF($H443&gt;=1.1, $B$8, IF($H443&gt;=1, $B$8 + (($B$9-$B$8)/4)*1, IF($H443&gt;=0.9, $B$8 + (($B$9-$B$8)/4)*2, IF($H443&gt;=0.8, $B$8 + (($B$9-$B$8)/4)*3, $B$9))))))</f>
      </c>
      <c r="M443" s="188"/>
      <c r="N443" s="189">
        <f>IF(M443=1, I443, IF(M443=2, J443, IF(M443=3, K443, IF(M443=4, L443, 0))))</f>
      </c>
      <c r="O443" s="184">
        <f>IF($B$7="Porcentajes", E443 * N443, IF($R$1=0, 0, ((E443 * N443) / $R$1) * $C$7))</f>
      </c>
      <c r="P443" s="202"/>
      <c r="Q443" s="203"/>
      <c r="R443" s="184">
        <f>IF($P443="Manual",$E443*(1+$Q443),$E443+$O443)</f>
      </c>
    </row>
    <row r="444" spans="1:18" s="190" customFormat="1" ht="19" customHeight="1">
      <c r="A444" s="191"/>
      <c r="B444" s="195"/>
      <c r="C444" s="193"/>
      <c r="D444" s="193"/>
      <c r="E444" s="197"/>
      <c r="F444" s="185"/>
      <c r="G444" s="185" t="str">
        <f>IFERROR(IF($F444="","",VLOOKUP($F444,'Data Mercado'!$A$7:$I$300,IF($B$6="P90",2,IF($B$6="P75",3,IF($B$6="P50",4,IF($B$6="P25",5,IF($B$6="P10",6))))),0)),"ND")</f>
      </c>
      <c r="H444" s="186" t="str">
        <f>IFERROR(IF(AND($E444&lt;&gt;"",$G444&lt;&gt;""),$E444/$G444,""),"")</f>
      </c>
      <c r="I444" s="187" t="str">
        <f>IF(H444="","",0%)</f>
      </c>
      <c r="J444" s="187" t="str">
        <f>IF(H444="","",IF($H444&gt;1.2, 0, IF($H444&gt;=1.1, $B$8*(1/3), IF($H444&gt;=1, ($B$8 + (($B$9-$B$8)/4)*1)*(1/3), IF($H444&gt;=0.9, ($B$8 + (($B$9-$B$8)/4)*2)*(1/3), IF($H444&gt;=0.8, ($B$8 + (($B$9-$B$8)/4)*3)*(1/3), $B$9*(1/3)))))))</f>
      </c>
      <c r="K444" s="187" t="str">
        <f>IF(H444="","",IF($H444&gt;1.2, 0, IF($H444&gt;=1.1, $B$8*(2/3), IF($H444&gt;=1, ($B$8 + (($B$9-$B$8)/4)*1)*(2/3), IF($H444&gt;=0.9, ($B$8 + (($B$9-$B$8)/4)*2)*(2/3), IF($H444&gt;=0.8, ($B$8 + (($B$9-$B$8)/4)*3)*(2/3), $B$9*(2/3)))))))</f>
      </c>
      <c r="L444" s="187" t="str">
        <f>IF(H444="","",IF($H444&gt;1.2, 0, IF($H444&gt;=1.1, $B$8, IF($H444&gt;=1, $B$8 + (($B$9-$B$8)/4)*1, IF($H444&gt;=0.9, $B$8 + (($B$9-$B$8)/4)*2, IF($H444&gt;=0.8, $B$8 + (($B$9-$B$8)/4)*3, $B$9))))))</f>
      </c>
      <c r="M444" s="188"/>
      <c r="N444" s="189">
        <f>IF(M444=1, I444, IF(M444=2, J444, IF(M444=3, K444, IF(M444=4, L444, 0))))</f>
      </c>
      <c r="O444" s="184">
        <f>IF($B$7="Porcentajes", E444 * N444, IF($R$1=0, 0, ((E444 * N444) / $R$1) * $C$7))</f>
      </c>
      <c r="P444" s="202"/>
      <c r="Q444" s="203"/>
      <c r="R444" s="184">
        <f>IF($P444="Manual",$E444*(1+$Q444),$E444+$O444)</f>
      </c>
    </row>
    <row r="445" spans="1:18" s="190" customFormat="1" ht="19" customHeight="1">
      <c r="A445" s="191"/>
      <c r="B445" s="195"/>
      <c r="C445" s="193"/>
      <c r="D445" s="193"/>
      <c r="E445" s="197"/>
      <c r="F445" s="185"/>
      <c r="G445" s="185" t="str">
        <f>IFERROR(IF($F445="","",VLOOKUP($F445,'Data Mercado'!$A$7:$I$300,IF($B$6="P90",2,IF($B$6="P75",3,IF($B$6="P50",4,IF($B$6="P25",5,IF($B$6="P10",6))))),0)),"ND")</f>
      </c>
      <c r="H445" s="186" t="str">
        <f>IFERROR(IF(AND($E445&lt;&gt;"",$G445&lt;&gt;""),$E445/$G445,""),"")</f>
      </c>
      <c r="I445" s="187" t="str">
        <f>IF(H445="","",0%)</f>
      </c>
      <c r="J445" s="187" t="str">
        <f>IF(H445="","",IF($H445&gt;1.2, 0, IF($H445&gt;=1.1, $B$8*(1/3), IF($H445&gt;=1, ($B$8 + (($B$9-$B$8)/4)*1)*(1/3), IF($H445&gt;=0.9, ($B$8 + (($B$9-$B$8)/4)*2)*(1/3), IF($H445&gt;=0.8, ($B$8 + (($B$9-$B$8)/4)*3)*(1/3), $B$9*(1/3)))))))</f>
      </c>
      <c r="K445" s="187" t="str">
        <f>IF(H445="","",IF($H445&gt;1.2, 0, IF($H445&gt;=1.1, $B$8*(2/3), IF($H445&gt;=1, ($B$8 + (($B$9-$B$8)/4)*1)*(2/3), IF($H445&gt;=0.9, ($B$8 + (($B$9-$B$8)/4)*2)*(2/3), IF($H445&gt;=0.8, ($B$8 + (($B$9-$B$8)/4)*3)*(2/3), $B$9*(2/3)))))))</f>
      </c>
      <c r="L445" s="187" t="str">
        <f>IF(H445="","",IF($H445&gt;1.2, 0, IF($H445&gt;=1.1, $B$8, IF($H445&gt;=1, $B$8 + (($B$9-$B$8)/4)*1, IF($H445&gt;=0.9, $B$8 + (($B$9-$B$8)/4)*2, IF($H445&gt;=0.8, $B$8 + (($B$9-$B$8)/4)*3, $B$9))))))</f>
      </c>
      <c r="M445" s="188"/>
      <c r="N445" s="189">
        <f>IF(M445=1, I445, IF(M445=2, J445, IF(M445=3, K445, IF(M445=4, L445, 0))))</f>
      </c>
      <c r="O445" s="184">
        <f>IF($B$7="Porcentajes", E445 * N445, IF($R$1=0, 0, ((E445 * N445) / $R$1) * $C$7))</f>
      </c>
      <c r="P445" s="202"/>
      <c r="Q445" s="203"/>
      <c r="R445" s="184">
        <f>IF($P445="Manual",$E445*(1+$Q445),$E445+$O445)</f>
      </c>
    </row>
    <row r="446" spans="1:18" s="190" customFormat="1" ht="19" customHeight="1">
      <c r="A446" s="191"/>
      <c r="B446" s="195"/>
      <c r="C446" s="193"/>
      <c r="D446" s="193"/>
      <c r="E446" s="197"/>
      <c r="F446" s="185"/>
      <c r="G446" s="185" t="str">
        <f>IFERROR(IF($F446="","",VLOOKUP($F446,'Data Mercado'!$A$7:$I$300,IF($B$6="P90",2,IF($B$6="P75",3,IF($B$6="P50",4,IF($B$6="P25",5,IF($B$6="P10",6))))),0)),"ND")</f>
      </c>
      <c r="H446" s="186" t="str">
        <f>IFERROR(IF(AND($E446&lt;&gt;"",$G446&lt;&gt;""),$E446/$G446,""),"")</f>
      </c>
      <c r="I446" s="187" t="str">
        <f>IF(H446="","",0%)</f>
      </c>
      <c r="J446" s="187" t="str">
        <f>IF(H446="","",IF($H446&gt;1.2, 0, IF($H446&gt;=1.1, $B$8*(1/3), IF($H446&gt;=1, ($B$8 + (($B$9-$B$8)/4)*1)*(1/3), IF($H446&gt;=0.9, ($B$8 + (($B$9-$B$8)/4)*2)*(1/3), IF($H446&gt;=0.8, ($B$8 + (($B$9-$B$8)/4)*3)*(1/3), $B$9*(1/3)))))))</f>
      </c>
      <c r="K446" s="187" t="str">
        <f>IF(H446="","",IF($H446&gt;1.2, 0, IF($H446&gt;=1.1, $B$8*(2/3), IF($H446&gt;=1, ($B$8 + (($B$9-$B$8)/4)*1)*(2/3), IF($H446&gt;=0.9, ($B$8 + (($B$9-$B$8)/4)*2)*(2/3), IF($H446&gt;=0.8, ($B$8 + (($B$9-$B$8)/4)*3)*(2/3), $B$9*(2/3)))))))</f>
      </c>
      <c r="L446" s="187" t="str">
        <f>IF(H446="","",IF($H446&gt;1.2, 0, IF($H446&gt;=1.1, $B$8, IF($H446&gt;=1, $B$8 + (($B$9-$B$8)/4)*1, IF($H446&gt;=0.9, $B$8 + (($B$9-$B$8)/4)*2, IF($H446&gt;=0.8, $B$8 + (($B$9-$B$8)/4)*3, $B$9))))))</f>
      </c>
      <c r="M446" s="188"/>
      <c r="N446" s="189">
        <f>IF(M446=1, I446, IF(M446=2, J446, IF(M446=3, K446, IF(M446=4, L446, 0))))</f>
      </c>
      <c r="O446" s="184">
        <f>IF($B$7="Porcentajes", E446 * N446, IF($R$1=0, 0, ((E446 * N446) / $R$1) * $C$7))</f>
      </c>
      <c r="P446" s="202"/>
      <c r="Q446" s="203"/>
      <c r="R446" s="184">
        <f>IF($P446="Manual",$E446*(1+$Q446),$E446+$O446)</f>
      </c>
    </row>
    <row r="447" spans="1:18" s="190" customFormat="1" ht="19" customHeight="1">
      <c r="A447" s="191"/>
      <c r="B447" s="195"/>
      <c r="C447" s="193"/>
      <c r="D447" s="193"/>
      <c r="E447" s="197"/>
      <c r="F447" s="185"/>
      <c r="G447" s="185" t="str">
        <f>IFERROR(IF($F447="","",VLOOKUP($F447,'Data Mercado'!$A$7:$I$300,IF($B$6="P90",2,IF($B$6="P75",3,IF($B$6="P50",4,IF($B$6="P25",5,IF($B$6="P10",6))))),0)),"ND")</f>
      </c>
      <c r="H447" s="186" t="str">
        <f>IFERROR(IF(AND($E447&lt;&gt;"",$G447&lt;&gt;""),$E447/$G447,""),"")</f>
      </c>
      <c r="I447" s="187" t="str">
        <f>IF(H447="","",0%)</f>
      </c>
      <c r="J447" s="187" t="str">
        <f>IF(H447="","",IF($H447&gt;1.2, 0, IF($H447&gt;=1.1, $B$8*(1/3), IF($H447&gt;=1, ($B$8 + (($B$9-$B$8)/4)*1)*(1/3), IF($H447&gt;=0.9, ($B$8 + (($B$9-$B$8)/4)*2)*(1/3), IF($H447&gt;=0.8, ($B$8 + (($B$9-$B$8)/4)*3)*(1/3), $B$9*(1/3)))))))</f>
      </c>
      <c r="K447" s="187" t="str">
        <f>IF(H447="","",IF($H447&gt;1.2, 0, IF($H447&gt;=1.1, $B$8*(2/3), IF($H447&gt;=1, ($B$8 + (($B$9-$B$8)/4)*1)*(2/3), IF($H447&gt;=0.9, ($B$8 + (($B$9-$B$8)/4)*2)*(2/3), IF($H447&gt;=0.8, ($B$8 + (($B$9-$B$8)/4)*3)*(2/3), $B$9*(2/3)))))))</f>
      </c>
      <c r="L447" s="187" t="str">
        <f>IF(H447="","",IF($H447&gt;1.2, 0, IF($H447&gt;=1.1, $B$8, IF($H447&gt;=1, $B$8 + (($B$9-$B$8)/4)*1, IF($H447&gt;=0.9, $B$8 + (($B$9-$B$8)/4)*2, IF($H447&gt;=0.8, $B$8 + (($B$9-$B$8)/4)*3, $B$9))))))</f>
      </c>
      <c r="M447" s="188"/>
      <c r="N447" s="189">
        <f>IF(M447=1, I447, IF(M447=2, J447, IF(M447=3, K447, IF(M447=4, L447, 0))))</f>
      </c>
      <c r="O447" s="184">
        <f>IF($B$7="Porcentajes", E447 * N447, IF($R$1=0, 0, ((E447 * N447) / $R$1) * $C$7))</f>
      </c>
      <c r="P447" s="202"/>
      <c r="Q447" s="203"/>
      <c r="R447" s="184">
        <f>IF($P447="Manual",$E447*(1+$Q447),$E447+$O447)</f>
      </c>
    </row>
    <row r="448" spans="1:18" s="190" customFormat="1" ht="19" customHeight="1">
      <c r="A448" s="191"/>
      <c r="B448" s="195"/>
      <c r="C448" s="193"/>
      <c r="D448" s="193"/>
      <c r="E448" s="197"/>
      <c r="F448" s="185"/>
      <c r="G448" s="185" t="str">
        <f>IFERROR(IF($F448="","",VLOOKUP($F448,'Data Mercado'!$A$7:$I$300,IF($B$6="P90",2,IF($B$6="P75",3,IF($B$6="P50",4,IF($B$6="P25",5,IF($B$6="P10",6))))),0)),"ND")</f>
      </c>
      <c r="H448" s="186" t="str">
        <f>IFERROR(IF(AND($E448&lt;&gt;"",$G448&lt;&gt;""),$E448/$G448,""),"")</f>
      </c>
      <c r="I448" s="187" t="str">
        <f>IF(H448="","",0%)</f>
      </c>
      <c r="J448" s="187" t="str">
        <f>IF(H448="","",IF($H448&gt;1.2, 0, IF($H448&gt;=1.1, $B$8*(1/3), IF($H448&gt;=1, ($B$8 + (($B$9-$B$8)/4)*1)*(1/3), IF($H448&gt;=0.9, ($B$8 + (($B$9-$B$8)/4)*2)*(1/3), IF($H448&gt;=0.8, ($B$8 + (($B$9-$B$8)/4)*3)*(1/3), $B$9*(1/3)))))))</f>
      </c>
      <c r="K448" s="187" t="str">
        <f>IF(H448="","",IF($H448&gt;1.2, 0, IF($H448&gt;=1.1, $B$8*(2/3), IF($H448&gt;=1, ($B$8 + (($B$9-$B$8)/4)*1)*(2/3), IF($H448&gt;=0.9, ($B$8 + (($B$9-$B$8)/4)*2)*(2/3), IF($H448&gt;=0.8, ($B$8 + (($B$9-$B$8)/4)*3)*(2/3), $B$9*(2/3)))))))</f>
      </c>
      <c r="L448" s="187" t="str">
        <f>IF(H448="","",IF($H448&gt;1.2, 0, IF($H448&gt;=1.1, $B$8, IF($H448&gt;=1, $B$8 + (($B$9-$B$8)/4)*1, IF($H448&gt;=0.9, $B$8 + (($B$9-$B$8)/4)*2, IF($H448&gt;=0.8, $B$8 + (($B$9-$B$8)/4)*3, $B$9))))))</f>
      </c>
      <c r="M448" s="188"/>
      <c r="N448" s="189">
        <f>IF(M448=1, I448, IF(M448=2, J448, IF(M448=3, K448, IF(M448=4, L448, 0))))</f>
      </c>
      <c r="O448" s="184">
        <f>IF($B$7="Porcentajes", E448 * N448, IF($R$1=0, 0, ((E448 * N448) / $R$1) * $C$7))</f>
      </c>
      <c r="P448" s="202"/>
      <c r="Q448" s="203"/>
      <c r="R448" s="184">
        <f>IF($P448="Manual",$E448*(1+$Q448),$E448+$O448)</f>
      </c>
    </row>
    <row r="449" spans="1:18" s="190" customFormat="1" ht="19" customHeight="1">
      <c r="A449" s="191"/>
      <c r="B449" s="195"/>
      <c r="C449" s="193"/>
      <c r="D449" s="193"/>
      <c r="E449" s="197"/>
      <c r="F449" s="185"/>
      <c r="G449" s="185" t="str">
        <f>IFERROR(IF($F449="","",VLOOKUP($F449,'Data Mercado'!$A$7:$I$300,IF($B$6="P90",2,IF($B$6="P75",3,IF($B$6="P50",4,IF($B$6="P25",5,IF($B$6="P10",6))))),0)),"ND")</f>
      </c>
      <c r="H449" s="186" t="str">
        <f>IFERROR(IF(AND($E449&lt;&gt;"",$G449&lt;&gt;""),$E449/$G449,""),"")</f>
      </c>
      <c r="I449" s="187" t="str">
        <f>IF(H449="","",0%)</f>
      </c>
      <c r="J449" s="187" t="str">
        <f>IF(H449="","",IF($H449&gt;1.2, 0, IF($H449&gt;=1.1, $B$8*(1/3), IF($H449&gt;=1, ($B$8 + (($B$9-$B$8)/4)*1)*(1/3), IF($H449&gt;=0.9, ($B$8 + (($B$9-$B$8)/4)*2)*(1/3), IF($H449&gt;=0.8, ($B$8 + (($B$9-$B$8)/4)*3)*(1/3), $B$9*(1/3)))))))</f>
      </c>
      <c r="K449" s="187" t="str">
        <f>IF(H449="","",IF($H449&gt;1.2, 0, IF($H449&gt;=1.1, $B$8*(2/3), IF($H449&gt;=1, ($B$8 + (($B$9-$B$8)/4)*1)*(2/3), IF($H449&gt;=0.9, ($B$8 + (($B$9-$B$8)/4)*2)*(2/3), IF($H449&gt;=0.8, ($B$8 + (($B$9-$B$8)/4)*3)*(2/3), $B$9*(2/3)))))))</f>
      </c>
      <c r="L449" s="187" t="str">
        <f>IF(H449="","",IF($H449&gt;1.2, 0, IF($H449&gt;=1.1, $B$8, IF($H449&gt;=1, $B$8 + (($B$9-$B$8)/4)*1, IF($H449&gt;=0.9, $B$8 + (($B$9-$B$8)/4)*2, IF($H449&gt;=0.8, $B$8 + (($B$9-$B$8)/4)*3, $B$9))))))</f>
      </c>
      <c r="M449" s="188"/>
      <c r="N449" s="189">
        <f>IF(M449=1, I449, IF(M449=2, J449, IF(M449=3, K449, IF(M449=4, L449, 0))))</f>
      </c>
      <c r="O449" s="184">
        <f>IF($B$7="Porcentajes", E449 * N449, IF($R$1=0, 0, ((E449 * N449) / $R$1) * $C$7))</f>
      </c>
      <c r="P449" s="202"/>
      <c r="Q449" s="203"/>
      <c r="R449" s="184">
        <f>IF($P449="Manual",$E449*(1+$Q449),$E449+$O449)</f>
      </c>
    </row>
    <row r="450" spans="1:18" s="190" customFormat="1" ht="19" customHeight="1">
      <c r="A450" s="191"/>
      <c r="B450" s="195"/>
      <c r="C450" s="193"/>
      <c r="D450" s="193"/>
      <c r="E450" s="197"/>
      <c r="F450" s="185"/>
      <c r="G450" s="185" t="str">
        <f>IFERROR(IF($F450="","",VLOOKUP($F450,'Data Mercado'!$A$7:$I$300,IF($B$6="P90",2,IF($B$6="P75",3,IF($B$6="P50",4,IF($B$6="P25",5,IF($B$6="P10",6))))),0)),"ND")</f>
      </c>
      <c r="H450" s="186" t="str">
        <f>IFERROR(IF(AND($E450&lt;&gt;"",$G450&lt;&gt;""),$E450/$G450,""),"")</f>
      </c>
      <c r="I450" s="187" t="str">
        <f>IF(H450="","",0%)</f>
      </c>
      <c r="J450" s="187" t="str">
        <f>IF(H450="","",IF($H450&gt;1.2, 0, IF($H450&gt;=1.1, $B$8*(1/3), IF($H450&gt;=1, ($B$8 + (($B$9-$B$8)/4)*1)*(1/3), IF($H450&gt;=0.9, ($B$8 + (($B$9-$B$8)/4)*2)*(1/3), IF($H450&gt;=0.8, ($B$8 + (($B$9-$B$8)/4)*3)*(1/3), $B$9*(1/3)))))))</f>
      </c>
      <c r="K450" s="187" t="str">
        <f>IF(H450="","",IF($H450&gt;1.2, 0, IF($H450&gt;=1.1, $B$8*(2/3), IF($H450&gt;=1, ($B$8 + (($B$9-$B$8)/4)*1)*(2/3), IF($H450&gt;=0.9, ($B$8 + (($B$9-$B$8)/4)*2)*(2/3), IF($H450&gt;=0.8, ($B$8 + (($B$9-$B$8)/4)*3)*(2/3), $B$9*(2/3)))))))</f>
      </c>
      <c r="L450" s="187" t="str">
        <f>IF(H450="","",IF($H450&gt;1.2, 0, IF($H450&gt;=1.1, $B$8, IF($H450&gt;=1, $B$8 + (($B$9-$B$8)/4)*1, IF($H450&gt;=0.9, $B$8 + (($B$9-$B$8)/4)*2, IF($H450&gt;=0.8, $B$8 + (($B$9-$B$8)/4)*3, $B$9))))))</f>
      </c>
      <c r="M450" s="188"/>
      <c r="N450" s="189">
        <f>IF(M450=1, I450, IF(M450=2, J450, IF(M450=3, K450, IF(M450=4, L450, 0))))</f>
      </c>
      <c r="O450" s="184">
        <f>IF($B$7="Porcentajes", E450 * N450, IF($R$1=0, 0, ((E450 * N450) / $R$1) * $C$7))</f>
      </c>
      <c r="P450" s="202"/>
      <c r="Q450" s="203"/>
      <c r="R450" s="184">
        <f>IF($P450="Manual",$E450*(1+$Q450),$E450+$O450)</f>
      </c>
    </row>
    <row r="451" spans="1:18" s="190" customFormat="1" ht="19" customHeight="1">
      <c r="A451" s="191"/>
      <c r="B451" s="195"/>
      <c r="C451" s="193"/>
      <c r="D451" s="193"/>
      <c r="E451" s="197"/>
      <c r="F451" s="185"/>
      <c r="G451" s="185" t="str">
        <f>IFERROR(IF($F451="","",VLOOKUP($F451,'Data Mercado'!$A$7:$I$300,IF($B$6="P90",2,IF($B$6="P75",3,IF($B$6="P50",4,IF($B$6="P25",5,IF($B$6="P10",6))))),0)),"ND")</f>
      </c>
      <c r="H451" s="186" t="str">
        <f>IFERROR(IF(AND($E451&lt;&gt;"",$G451&lt;&gt;""),$E451/$G451,""),"")</f>
      </c>
      <c r="I451" s="187" t="str">
        <f>IF(H451="","",0%)</f>
      </c>
      <c r="J451" s="187" t="str">
        <f>IF(H451="","",IF($H451&gt;1.2, 0, IF($H451&gt;=1.1, $B$8*(1/3), IF($H451&gt;=1, ($B$8 + (($B$9-$B$8)/4)*1)*(1/3), IF($H451&gt;=0.9, ($B$8 + (($B$9-$B$8)/4)*2)*(1/3), IF($H451&gt;=0.8, ($B$8 + (($B$9-$B$8)/4)*3)*(1/3), $B$9*(1/3)))))))</f>
      </c>
      <c r="K451" s="187" t="str">
        <f>IF(H451="","",IF($H451&gt;1.2, 0, IF($H451&gt;=1.1, $B$8*(2/3), IF($H451&gt;=1, ($B$8 + (($B$9-$B$8)/4)*1)*(2/3), IF($H451&gt;=0.9, ($B$8 + (($B$9-$B$8)/4)*2)*(2/3), IF($H451&gt;=0.8, ($B$8 + (($B$9-$B$8)/4)*3)*(2/3), $B$9*(2/3)))))))</f>
      </c>
      <c r="L451" s="187" t="str">
        <f>IF(H451="","",IF($H451&gt;1.2, 0, IF($H451&gt;=1.1, $B$8, IF($H451&gt;=1, $B$8 + (($B$9-$B$8)/4)*1, IF($H451&gt;=0.9, $B$8 + (($B$9-$B$8)/4)*2, IF($H451&gt;=0.8, $B$8 + (($B$9-$B$8)/4)*3, $B$9))))))</f>
      </c>
      <c r="M451" s="188"/>
      <c r="N451" s="189">
        <f>IF(M451=1, I451, IF(M451=2, J451, IF(M451=3, K451, IF(M451=4, L451, 0))))</f>
      </c>
      <c r="O451" s="184">
        <f>IF($B$7="Porcentajes", E451 * N451, IF($R$1=0, 0, ((E451 * N451) / $R$1) * $C$7))</f>
      </c>
      <c r="P451" s="202"/>
      <c r="Q451" s="203"/>
      <c r="R451" s="184">
        <f>IF($P451="Manual",$E451*(1+$Q451),$E451+$O451)</f>
      </c>
    </row>
    <row r="452" spans="1:18" s="190" customFormat="1" ht="19" customHeight="1">
      <c r="A452" s="191"/>
      <c r="B452" s="195"/>
      <c r="C452" s="193"/>
      <c r="D452" s="193"/>
      <c r="E452" s="197"/>
      <c r="F452" s="185"/>
      <c r="G452" s="185" t="str">
        <f>IFERROR(IF($F452="","",VLOOKUP($F452,'Data Mercado'!$A$7:$I$300,IF($B$6="P90",2,IF($B$6="P75",3,IF($B$6="P50",4,IF($B$6="P25",5,IF($B$6="P10",6))))),0)),"ND")</f>
      </c>
      <c r="H452" s="186" t="str">
        <f>IFERROR(IF(AND($E452&lt;&gt;"",$G452&lt;&gt;""),$E452/$G452,""),"")</f>
      </c>
      <c r="I452" s="187" t="str">
        <f>IF(H452="","",0%)</f>
      </c>
      <c r="J452" s="187" t="str">
        <f>IF(H452="","",IF($H452&gt;1.2, 0, IF($H452&gt;=1.1, $B$8*(1/3), IF($H452&gt;=1, ($B$8 + (($B$9-$B$8)/4)*1)*(1/3), IF($H452&gt;=0.9, ($B$8 + (($B$9-$B$8)/4)*2)*(1/3), IF($H452&gt;=0.8, ($B$8 + (($B$9-$B$8)/4)*3)*(1/3), $B$9*(1/3)))))))</f>
      </c>
      <c r="K452" s="187" t="str">
        <f>IF(H452="","",IF($H452&gt;1.2, 0, IF($H452&gt;=1.1, $B$8*(2/3), IF($H452&gt;=1, ($B$8 + (($B$9-$B$8)/4)*1)*(2/3), IF($H452&gt;=0.9, ($B$8 + (($B$9-$B$8)/4)*2)*(2/3), IF($H452&gt;=0.8, ($B$8 + (($B$9-$B$8)/4)*3)*(2/3), $B$9*(2/3)))))))</f>
      </c>
      <c r="L452" s="187" t="str">
        <f>IF(H452="","",IF($H452&gt;1.2, 0, IF($H452&gt;=1.1, $B$8, IF($H452&gt;=1, $B$8 + (($B$9-$B$8)/4)*1, IF($H452&gt;=0.9, $B$8 + (($B$9-$B$8)/4)*2, IF($H452&gt;=0.8, $B$8 + (($B$9-$B$8)/4)*3, $B$9))))))</f>
      </c>
      <c r="M452" s="188"/>
      <c r="N452" s="189">
        <f>IF(M452=1, I452, IF(M452=2, J452, IF(M452=3, K452, IF(M452=4, L452, 0))))</f>
      </c>
      <c r="O452" s="184">
        <f>IF($B$7="Porcentajes", E452 * N452, IF($R$1=0, 0, ((E452 * N452) / $R$1) * $C$7))</f>
      </c>
      <c r="P452" s="202"/>
      <c r="Q452" s="203"/>
      <c r="R452" s="184">
        <f>IF($P452="Manual",$E452*(1+$Q452),$E452+$O452)</f>
      </c>
    </row>
    <row r="453" spans="1:18" s="190" customFormat="1" ht="19" customHeight="1">
      <c r="A453" s="191"/>
      <c r="B453" s="195"/>
      <c r="C453" s="193"/>
      <c r="D453" s="193"/>
      <c r="E453" s="197"/>
      <c r="F453" s="185"/>
      <c r="G453" s="185" t="str">
        <f>IFERROR(IF($F453="","",VLOOKUP($F453,'Data Mercado'!$A$7:$I$300,IF($B$6="P90",2,IF($B$6="P75",3,IF($B$6="P50",4,IF($B$6="P25",5,IF($B$6="P10",6))))),0)),"ND")</f>
      </c>
      <c r="H453" s="186" t="str">
        <f>IFERROR(IF(AND($E453&lt;&gt;"",$G453&lt;&gt;""),$E453/$G453,""),"")</f>
      </c>
      <c r="I453" s="187" t="str">
        <f>IF(H453="","",0%)</f>
      </c>
      <c r="J453" s="187" t="str">
        <f>IF(H453="","",IF($H453&gt;1.2, 0, IF($H453&gt;=1.1, $B$8*(1/3), IF($H453&gt;=1, ($B$8 + (($B$9-$B$8)/4)*1)*(1/3), IF($H453&gt;=0.9, ($B$8 + (($B$9-$B$8)/4)*2)*(1/3), IF($H453&gt;=0.8, ($B$8 + (($B$9-$B$8)/4)*3)*(1/3), $B$9*(1/3)))))))</f>
      </c>
      <c r="K453" s="187" t="str">
        <f>IF(H453="","",IF($H453&gt;1.2, 0, IF($H453&gt;=1.1, $B$8*(2/3), IF($H453&gt;=1, ($B$8 + (($B$9-$B$8)/4)*1)*(2/3), IF($H453&gt;=0.9, ($B$8 + (($B$9-$B$8)/4)*2)*(2/3), IF($H453&gt;=0.8, ($B$8 + (($B$9-$B$8)/4)*3)*(2/3), $B$9*(2/3)))))))</f>
      </c>
      <c r="L453" s="187" t="str">
        <f>IF(H453="","",IF($H453&gt;1.2, 0, IF($H453&gt;=1.1, $B$8, IF($H453&gt;=1, $B$8 + (($B$9-$B$8)/4)*1, IF($H453&gt;=0.9, $B$8 + (($B$9-$B$8)/4)*2, IF($H453&gt;=0.8, $B$8 + (($B$9-$B$8)/4)*3, $B$9))))))</f>
      </c>
      <c r="M453" s="188"/>
      <c r="N453" s="189">
        <f>IF(M453=1, I453, IF(M453=2, J453, IF(M453=3, K453, IF(M453=4, L453, 0))))</f>
      </c>
      <c r="O453" s="184">
        <f>IF($B$7="Porcentajes", E453 * N453, IF($R$1=0, 0, ((E453 * N453) / $R$1) * $C$7))</f>
      </c>
      <c r="P453" s="202"/>
      <c r="Q453" s="203"/>
      <c r="R453" s="184">
        <f>IF($P453="Manual",$E453*(1+$Q453),$E453+$O453)</f>
      </c>
    </row>
    <row r="454" spans="1:18" s="190" customFormat="1" ht="19" customHeight="1">
      <c r="A454" s="191"/>
      <c r="B454" s="195"/>
      <c r="C454" s="193"/>
      <c r="D454" s="193"/>
      <c r="E454" s="197"/>
      <c r="F454" s="185"/>
      <c r="G454" s="185" t="str">
        <f>IFERROR(IF($F454="","",VLOOKUP($F454,'Data Mercado'!$A$7:$I$300,IF($B$6="P90",2,IF($B$6="P75",3,IF($B$6="P50",4,IF($B$6="P25",5,IF($B$6="P10",6))))),0)),"ND")</f>
      </c>
      <c r="H454" s="186" t="str">
        <f>IFERROR(IF(AND($E454&lt;&gt;"",$G454&lt;&gt;""),$E454/$G454,""),"")</f>
      </c>
      <c r="I454" s="187" t="str">
        <f>IF(H454="","",0%)</f>
      </c>
      <c r="J454" s="187" t="str">
        <f>IF(H454="","",IF($H454&gt;1.2, 0, IF($H454&gt;=1.1, $B$8*(1/3), IF($H454&gt;=1, ($B$8 + (($B$9-$B$8)/4)*1)*(1/3), IF($H454&gt;=0.9, ($B$8 + (($B$9-$B$8)/4)*2)*(1/3), IF($H454&gt;=0.8, ($B$8 + (($B$9-$B$8)/4)*3)*(1/3), $B$9*(1/3)))))))</f>
      </c>
      <c r="K454" s="187" t="str">
        <f>IF(H454="","",IF($H454&gt;1.2, 0, IF($H454&gt;=1.1, $B$8*(2/3), IF($H454&gt;=1, ($B$8 + (($B$9-$B$8)/4)*1)*(2/3), IF($H454&gt;=0.9, ($B$8 + (($B$9-$B$8)/4)*2)*(2/3), IF($H454&gt;=0.8, ($B$8 + (($B$9-$B$8)/4)*3)*(2/3), $B$9*(2/3)))))))</f>
      </c>
      <c r="L454" s="187" t="str">
        <f>IF(H454="","",IF($H454&gt;1.2, 0, IF($H454&gt;=1.1, $B$8, IF($H454&gt;=1, $B$8 + (($B$9-$B$8)/4)*1, IF($H454&gt;=0.9, $B$8 + (($B$9-$B$8)/4)*2, IF($H454&gt;=0.8, $B$8 + (($B$9-$B$8)/4)*3, $B$9))))))</f>
      </c>
      <c r="M454" s="188"/>
      <c r="N454" s="189">
        <f>IF(M454=1, I454, IF(M454=2, J454, IF(M454=3, K454, IF(M454=4, L454, 0))))</f>
      </c>
      <c r="O454" s="184">
        <f>IF($B$7="Porcentajes", E454 * N454, IF($R$1=0, 0, ((E454 * N454) / $R$1) * $C$7))</f>
      </c>
      <c r="P454" s="202"/>
      <c r="Q454" s="203"/>
      <c r="R454" s="184">
        <f>IF($P454="Manual",$E454*(1+$Q454),$E454+$O454)</f>
      </c>
    </row>
    <row r="455" spans="1:18" s="190" customFormat="1" ht="19" customHeight="1">
      <c r="A455" s="191"/>
      <c r="B455" s="195"/>
      <c r="C455" s="193"/>
      <c r="D455" s="193"/>
      <c r="E455" s="197"/>
      <c r="F455" s="185"/>
      <c r="G455" s="185" t="str">
        <f>IFERROR(IF($F455="","",VLOOKUP($F455,'Data Mercado'!$A$7:$I$300,IF($B$6="P90",2,IF($B$6="P75",3,IF($B$6="P50",4,IF($B$6="P25",5,IF($B$6="P10",6))))),0)),"ND")</f>
      </c>
      <c r="H455" s="186" t="str">
        <f>IFERROR(IF(AND($E455&lt;&gt;"",$G455&lt;&gt;""),$E455/$G455,""),"")</f>
      </c>
      <c r="I455" s="187" t="str">
        <f>IF(H455="","",0%)</f>
      </c>
      <c r="J455" s="187" t="str">
        <f>IF(H455="","",IF($H455&gt;1.2, 0, IF($H455&gt;=1.1, $B$8*(1/3), IF($H455&gt;=1, ($B$8 + (($B$9-$B$8)/4)*1)*(1/3), IF($H455&gt;=0.9, ($B$8 + (($B$9-$B$8)/4)*2)*(1/3), IF($H455&gt;=0.8, ($B$8 + (($B$9-$B$8)/4)*3)*(1/3), $B$9*(1/3)))))))</f>
      </c>
      <c r="K455" s="187" t="str">
        <f>IF(H455="","",IF($H455&gt;1.2, 0, IF($H455&gt;=1.1, $B$8*(2/3), IF($H455&gt;=1, ($B$8 + (($B$9-$B$8)/4)*1)*(2/3), IF($H455&gt;=0.9, ($B$8 + (($B$9-$B$8)/4)*2)*(2/3), IF($H455&gt;=0.8, ($B$8 + (($B$9-$B$8)/4)*3)*(2/3), $B$9*(2/3)))))))</f>
      </c>
      <c r="L455" s="187" t="str">
        <f>IF(H455="","",IF($H455&gt;1.2, 0, IF($H455&gt;=1.1, $B$8, IF($H455&gt;=1, $B$8 + (($B$9-$B$8)/4)*1, IF($H455&gt;=0.9, $B$8 + (($B$9-$B$8)/4)*2, IF($H455&gt;=0.8, $B$8 + (($B$9-$B$8)/4)*3, $B$9))))))</f>
      </c>
      <c r="M455" s="188"/>
      <c r="N455" s="189">
        <f>IF(M455=1, I455, IF(M455=2, J455, IF(M455=3, K455, IF(M455=4, L455, 0))))</f>
      </c>
      <c r="O455" s="184">
        <f>IF($B$7="Porcentajes", E455 * N455, IF($R$1=0, 0, ((E455 * N455) / $R$1) * $C$7))</f>
      </c>
      <c r="P455" s="202"/>
      <c r="Q455" s="203"/>
      <c r="R455" s="184">
        <f>IF($P455="Manual",$E455*(1+$Q455),$E455+$O455)</f>
      </c>
    </row>
    <row r="456" spans="1:18" s="190" customFormat="1" ht="19" customHeight="1">
      <c r="A456" s="191"/>
      <c r="B456" s="195"/>
      <c r="C456" s="193"/>
      <c r="D456" s="193"/>
      <c r="E456" s="197"/>
      <c r="F456" s="185"/>
      <c r="G456" s="185" t="str">
        <f>IFERROR(IF($F456="","",VLOOKUP($F456,'Data Mercado'!$A$7:$I$300,IF($B$6="P90",2,IF($B$6="P75",3,IF($B$6="P50",4,IF($B$6="P25",5,IF($B$6="P10",6))))),0)),"ND")</f>
      </c>
      <c r="H456" s="186" t="str">
        <f>IFERROR(IF(AND($E456&lt;&gt;"",$G456&lt;&gt;""),$E456/$G456,""),"")</f>
      </c>
      <c r="I456" s="187" t="str">
        <f>IF(H456="","",0%)</f>
      </c>
      <c r="J456" s="187" t="str">
        <f>IF(H456="","",IF($H456&gt;1.2, 0, IF($H456&gt;=1.1, $B$8*(1/3), IF($H456&gt;=1, ($B$8 + (($B$9-$B$8)/4)*1)*(1/3), IF($H456&gt;=0.9, ($B$8 + (($B$9-$B$8)/4)*2)*(1/3), IF($H456&gt;=0.8, ($B$8 + (($B$9-$B$8)/4)*3)*(1/3), $B$9*(1/3)))))))</f>
      </c>
      <c r="K456" s="187" t="str">
        <f>IF(H456="","",IF($H456&gt;1.2, 0, IF($H456&gt;=1.1, $B$8*(2/3), IF($H456&gt;=1, ($B$8 + (($B$9-$B$8)/4)*1)*(2/3), IF($H456&gt;=0.9, ($B$8 + (($B$9-$B$8)/4)*2)*(2/3), IF($H456&gt;=0.8, ($B$8 + (($B$9-$B$8)/4)*3)*(2/3), $B$9*(2/3)))))))</f>
      </c>
      <c r="L456" s="187" t="str">
        <f>IF(H456="","",IF($H456&gt;1.2, 0, IF($H456&gt;=1.1, $B$8, IF($H456&gt;=1, $B$8 + (($B$9-$B$8)/4)*1, IF($H456&gt;=0.9, $B$8 + (($B$9-$B$8)/4)*2, IF($H456&gt;=0.8, $B$8 + (($B$9-$B$8)/4)*3, $B$9))))))</f>
      </c>
      <c r="M456" s="188"/>
      <c r="N456" s="189">
        <f>IF(M456=1, I456, IF(M456=2, J456, IF(M456=3, K456, IF(M456=4, L456, 0))))</f>
      </c>
      <c r="O456" s="184">
        <f>IF($B$7="Porcentajes", E456 * N456, IF($R$1=0, 0, ((E456 * N456) / $R$1) * $C$7))</f>
      </c>
      <c r="P456" s="202"/>
      <c r="Q456" s="203"/>
      <c r="R456" s="184">
        <f>IF($P456="Manual",$E456*(1+$Q456),$E456+$O456)</f>
      </c>
    </row>
    <row r="457" spans="1:18" s="190" customFormat="1" ht="19" customHeight="1">
      <c r="A457" s="191"/>
      <c r="B457" s="195"/>
      <c r="C457" s="193"/>
      <c r="D457" s="193"/>
      <c r="E457" s="197"/>
      <c r="F457" s="185"/>
      <c r="G457" s="185" t="str">
        <f>IFERROR(IF($F457="","",VLOOKUP($F457,'Data Mercado'!$A$7:$I$300,IF($B$6="P90",2,IF($B$6="P75",3,IF($B$6="P50",4,IF($B$6="P25",5,IF($B$6="P10",6))))),0)),"ND")</f>
      </c>
      <c r="H457" s="186" t="str">
        <f>IFERROR(IF(AND($E457&lt;&gt;"",$G457&lt;&gt;""),$E457/$G457,""),"")</f>
      </c>
      <c r="I457" s="187" t="str">
        <f>IF(H457="","",0%)</f>
      </c>
      <c r="J457" s="187" t="str">
        <f>IF(H457="","",IF($H457&gt;1.2, 0, IF($H457&gt;=1.1, $B$8*(1/3), IF($H457&gt;=1, ($B$8 + (($B$9-$B$8)/4)*1)*(1/3), IF($H457&gt;=0.9, ($B$8 + (($B$9-$B$8)/4)*2)*(1/3), IF($H457&gt;=0.8, ($B$8 + (($B$9-$B$8)/4)*3)*(1/3), $B$9*(1/3)))))))</f>
      </c>
      <c r="K457" s="187" t="str">
        <f>IF(H457="","",IF($H457&gt;1.2, 0, IF($H457&gt;=1.1, $B$8*(2/3), IF($H457&gt;=1, ($B$8 + (($B$9-$B$8)/4)*1)*(2/3), IF($H457&gt;=0.9, ($B$8 + (($B$9-$B$8)/4)*2)*(2/3), IF($H457&gt;=0.8, ($B$8 + (($B$9-$B$8)/4)*3)*(2/3), $B$9*(2/3)))))))</f>
      </c>
      <c r="L457" s="187" t="str">
        <f>IF(H457="","",IF($H457&gt;1.2, 0, IF($H457&gt;=1.1, $B$8, IF($H457&gt;=1, $B$8 + (($B$9-$B$8)/4)*1, IF($H457&gt;=0.9, $B$8 + (($B$9-$B$8)/4)*2, IF($H457&gt;=0.8, $B$8 + (($B$9-$B$8)/4)*3, $B$9))))))</f>
      </c>
      <c r="M457" s="188"/>
      <c r="N457" s="189">
        <f>IF(M457=1, I457, IF(M457=2, J457, IF(M457=3, K457, IF(M457=4, L457, 0))))</f>
      </c>
      <c r="O457" s="184">
        <f>IF($B$7="Porcentajes", E457 * N457, IF($R$1=0, 0, ((E457 * N457) / $R$1) * $C$7))</f>
      </c>
      <c r="P457" s="202"/>
      <c r="Q457" s="203"/>
      <c r="R457" s="184">
        <f>IF($P457="Manual",$E457*(1+$Q457),$E457+$O457)</f>
      </c>
    </row>
    <row r="458" spans="1:18" s="190" customFormat="1" ht="19" customHeight="1">
      <c r="A458" s="191"/>
      <c r="B458" s="195"/>
      <c r="C458" s="193"/>
      <c r="D458" s="193"/>
      <c r="E458" s="197"/>
      <c r="F458" s="185"/>
      <c r="G458" s="185" t="str">
        <f>IFERROR(IF($F458="","",VLOOKUP($F458,'Data Mercado'!$A$7:$I$300,IF($B$6="P90",2,IF($B$6="P75",3,IF($B$6="P50",4,IF($B$6="P25",5,IF($B$6="P10",6))))),0)),"ND")</f>
      </c>
      <c r="H458" s="186" t="str">
        <f>IFERROR(IF(AND($E458&lt;&gt;"",$G458&lt;&gt;""),$E458/$G458,""),"")</f>
      </c>
      <c r="I458" s="187" t="str">
        <f>IF(H458="","",0%)</f>
      </c>
      <c r="J458" s="187" t="str">
        <f>IF(H458="","",IF($H458&gt;1.2, 0, IF($H458&gt;=1.1, $B$8*(1/3), IF($H458&gt;=1, ($B$8 + (($B$9-$B$8)/4)*1)*(1/3), IF($H458&gt;=0.9, ($B$8 + (($B$9-$B$8)/4)*2)*(1/3), IF($H458&gt;=0.8, ($B$8 + (($B$9-$B$8)/4)*3)*(1/3), $B$9*(1/3)))))))</f>
      </c>
      <c r="K458" s="187" t="str">
        <f>IF(H458="","",IF($H458&gt;1.2, 0, IF($H458&gt;=1.1, $B$8*(2/3), IF($H458&gt;=1, ($B$8 + (($B$9-$B$8)/4)*1)*(2/3), IF($H458&gt;=0.9, ($B$8 + (($B$9-$B$8)/4)*2)*(2/3), IF($H458&gt;=0.8, ($B$8 + (($B$9-$B$8)/4)*3)*(2/3), $B$9*(2/3)))))))</f>
      </c>
      <c r="L458" s="187" t="str">
        <f>IF(H458="","",IF($H458&gt;1.2, 0, IF($H458&gt;=1.1, $B$8, IF($H458&gt;=1, $B$8 + (($B$9-$B$8)/4)*1, IF($H458&gt;=0.9, $B$8 + (($B$9-$B$8)/4)*2, IF($H458&gt;=0.8, $B$8 + (($B$9-$B$8)/4)*3, $B$9))))))</f>
      </c>
      <c r="M458" s="188"/>
      <c r="N458" s="189">
        <f>IF(M458=1, I458, IF(M458=2, J458, IF(M458=3, K458, IF(M458=4, L458, 0))))</f>
      </c>
      <c r="O458" s="184">
        <f>IF($B$7="Porcentajes", E458 * N458, IF($R$1=0, 0, ((E458 * N458) / $R$1) * $C$7))</f>
      </c>
      <c r="P458" s="202"/>
      <c r="Q458" s="203"/>
      <c r="R458" s="184">
        <f>IF($P458="Manual",$E458*(1+$Q458),$E458+$O458)</f>
      </c>
    </row>
    <row r="459" spans="1:18" s="190" customFormat="1" ht="19" customHeight="1">
      <c r="A459" s="191"/>
      <c r="B459" s="195"/>
      <c r="C459" s="193"/>
      <c r="D459" s="193"/>
      <c r="E459" s="197"/>
      <c r="F459" s="185"/>
      <c r="G459" s="185" t="str">
        <f>IFERROR(IF($F459="","",VLOOKUP($F459,'Data Mercado'!$A$7:$I$300,IF($B$6="P90",2,IF($B$6="P75",3,IF($B$6="P50",4,IF($B$6="P25",5,IF($B$6="P10",6))))),0)),"ND")</f>
      </c>
      <c r="H459" s="186" t="str">
        <f>IFERROR(IF(AND($E459&lt;&gt;"",$G459&lt;&gt;""),$E459/$G459,""),"")</f>
      </c>
      <c r="I459" s="187" t="str">
        <f>IF(H459="","",0%)</f>
      </c>
      <c r="J459" s="187" t="str">
        <f>IF(H459="","",IF($H459&gt;1.2, 0, IF($H459&gt;=1.1, $B$8*(1/3), IF($H459&gt;=1, ($B$8 + (($B$9-$B$8)/4)*1)*(1/3), IF($H459&gt;=0.9, ($B$8 + (($B$9-$B$8)/4)*2)*(1/3), IF($H459&gt;=0.8, ($B$8 + (($B$9-$B$8)/4)*3)*(1/3), $B$9*(1/3)))))))</f>
      </c>
      <c r="K459" s="187" t="str">
        <f>IF(H459="","",IF($H459&gt;1.2, 0, IF($H459&gt;=1.1, $B$8*(2/3), IF($H459&gt;=1, ($B$8 + (($B$9-$B$8)/4)*1)*(2/3), IF($H459&gt;=0.9, ($B$8 + (($B$9-$B$8)/4)*2)*(2/3), IF($H459&gt;=0.8, ($B$8 + (($B$9-$B$8)/4)*3)*(2/3), $B$9*(2/3)))))))</f>
      </c>
      <c r="L459" s="187" t="str">
        <f>IF(H459="","",IF($H459&gt;1.2, 0, IF($H459&gt;=1.1, $B$8, IF($H459&gt;=1, $B$8 + (($B$9-$B$8)/4)*1, IF($H459&gt;=0.9, $B$8 + (($B$9-$B$8)/4)*2, IF($H459&gt;=0.8, $B$8 + (($B$9-$B$8)/4)*3, $B$9))))))</f>
      </c>
      <c r="M459" s="188"/>
      <c r="N459" s="189">
        <f>IF(M459=1, I459, IF(M459=2, J459, IF(M459=3, K459, IF(M459=4, L459, 0))))</f>
      </c>
      <c r="O459" s="184">
        <f>IF($B$7="Porcentajes", E459 * N459, IF($R$1=0, 0, ((E459 * N459) / $R$1) * $C$7))</f>
      </c>
      <c r="P459" s="202"/>
      <c r="Q459" s="203"/>
      <c r="R459" s="184">
        <f>IF($P459="Manual",$E459*(1+$Q459),$E459+$O459)</f>
      </c>
    </row>
    <row r="460" spans="1:18" s="190" customFormat="1" ht="19" customHeight="1">
      <c r="A460" s="191"/>
      <c r="B460" s="195"/>
      <c r="C460" s="193"/>
      <c r="D460" s="193"/>
      <c r="E460" s="197"/>
      <c r="F460" s="185"/>
      <c r="G460" s="185" t="str">
        <f>IFERROR(IF($F460="","",VLOOKUP($F460,'Data Mercado'!$A$7:$I$300,IF($B$6="P90",2,IF($B$6="P75",3,IF($B$6="P50",4,IF($B$6="P25",5,IF($B$6="P10",6))))),0)),"ND")</f>
      </c>
      <c r="H460" s="186" t="str">
        <f>IFERROR(IF(AND($E460&lt;&gt;"",$G460&lt;&gt;""),$E460/$G460,""),"")</f>
      </c>
      <c r="I460" s="187" t="str">
        <f>IF(H460="","",0%)</f>
      </c>
      <c r="J460" s="187" t="str">
        <f>IF(H460="","",IF($H460&gt;1.2, 0, IF($H460&gt;=1.1, $B$8*(1/3), IF($H460&gt;=1, ($B$8 + (($B$9-$B$8)/4)*1)*(1/3), IF($H460&gt;=0.9, ($B$8 + (($B$9-$B$8)/4)*2)*(1/3), IF($H460&gt;=0.8, ($B$8 + (($B$9-$B$8)/4)*3)*(1/3), $B$9*(1/3)))))))</f>
      </c>
      <c r="K460" s="187" t="str">
        <f>IF(H460="","",IF($H460&gt;1.2, 0, IF($H460&gt;=1.1, $B$8*(2/3), IF($H460&gt;=1, ($B$8 + (($B$9-$B$8)/4)*1)*(2/3), IF($H460&gt;=0.9, ($B$8 + (($B$9-$B$8)/4)*2)*(2/3), IF($H460&gt;=0.8, ($B$8 + (($B$9-$B$8)/4)*3)*(2/3), $B$9*(2/3)))))))</f>
      </c>
      <c r="L460" s="187" t="str">
        <f>IF(H460="","",IF($H460&gt;1.2, 0, IF($H460&gt;=1.1, $B$8, IF($H460&gt;=1, $B$8 + (($B$9-$B$8)/4)*1, IF($H460&gt;=0.9, $B$8 + (($B$9-$B$8)/4)*2, IF($H460&gt;=0.8, $B$8 + (($B$9-$B$8)/4)*3, $B$9))))))</f>
      </c>
      <c r="M460" s="188"/>
      <c r="N460" s="189">
        <f>IF(M460=1, I460, IF(M460=2, J460, IF(M460=3, K460, IF(M460=4, L460, 0))))</f>
      </c>
      <c r="O460" s="184">
        <f>IF($B$7="Porcentajes", E460 * N460, IF($R$1=0, 0, ((E460 * N460) / $R$1) * $C$7))</f>
      </c>
      <c r="P460" s="202"/>
      <c r="Q460" s="203"/>
      <c r="R460" s="184">
        <f>IF($P460="Manual",$E460*(1+$Q460),$E460+$O460)</f>
      </c>
    </row>
    <row r="461" spans="1:18" s="190" customFormat="1" ht="19" customHeight="1">
      <c r="A461" s="191"/>
      <c r="B461" s="195"/>
      <c r="C461" s="193"/>
      <c r="D461" s="193"/>
      <c r="E461" s="197"/>
      <c r="F461" s="185"/>
      <c r="G461" s="185" t="str">
        <f>IFERROR(IF($F461="","",VLOOKUP($F461,'Data Mercado'!$A$7:$I$300,IF($B$6="P90",2,IF($B$6="P75",3,IF($B$6="P50",4,IF($B$6="P25",5,IF($B$6="P10",6))))),0)),"ND")</f>
      </c>
      <c r="H461" s="186" t="str">
        <f>IFERROR(IF(AND($E461&lt;&gt;"",$G461&lt;&gt;""),$E461/$G461,""),"")</f>
      </c>
      <c r="I461" s="187" t="str">
        <f>IF(H461="","",0%)</f>
      </c>
      <c r="J461" s="187" t="str">
        <f>IF(H461="","",IF($H461&gt;1.2, 0, IF($H461&gt;=1.1, $B$8*(1/3), IF($H461&gt;=1, ($B$8 + (($B$9-$B$8)/4)*1)*(1/3), IF($H461&gt;=0.9, ($B$8 + (($B$9-$B$8)/4)*2)*(1/3), IF($H461&gt;=0.8, ($B$8 + (($B$9-$B$8)/4)*3)*(1/3), $B$9*(1/3)))))))</f>
      </c>
      <c r="K461" s="187" t="str">
        <f>IF(H461="","",IF($H461&gt;1.2, 0, IF($H461&gt;=1.1, $B$8*(2/3), IF($H461&gt;=1, ($B$8 + (($B$9-$B$8)/4)*1)*(2/3), IF($H461&gt;=0.9, ($B$8 + (($B$9-$B$8)/4)*2)*(2/3), IF($H461&gt;=0.8, ($B$8 + (($B$9-$B$8)/4)*3)*(2/3), $B$9*(2/3)))))))</f>
      </c>
      <c r="L461" s="187" t="str">
        <f>IF(H461="","",IF($H461&gt;1.2, 0, IF($H461&gt;=1.1, $B$8, IF($H461&gt;=1, $B$8 + (($B$9-$B$8)/4)*1, IF($H461&gt;=0.9, $B$8 + (($B$9-$B$8)/4)*2, IF($H461&gt;=0.8, $B$8 + (($B$9-$B$8)/4)*3, $B$9))))))</f>
      </c>
      <c r="M461" s="188"/>
      <c r="N461" s="189">
        <f>IF(M461=1, I461, IF(M461=2, J461, IF(M461=3, K461, IF(M461=4, L461, 0))))</f>
      </c>
      <c r="O461" s="184">
        <f>IF($B$7="Porcentajes", E461 * N461, IF($R$1=0, 0, ((E461 * N461) / $R$1) * $C$7))</f>
      </c>
      <c r="P461" s="202"/>
      <c r="Q461" s="203"/>
      <c r="R461" s="184">
        <f>IF($P461="Manual",$E461*(1+$Q461),$E461+$O461)</f>
      </c>
    </row>
    <row r="462" spans="1:18" s="190" customFormat="1" ht="19" customHeight="1">
      <c r="A462" s="191"/>
      <c r="B462" s="195"/>
      <c r="C462" s="193"/>
      <c r="D462" s="193"/>
      <c r="E462" s="197"/>
      <c r="F462" s="185"/>
      <c r="G462" s="185" t="str">
        <f>IFERROR(IF($F462="","",VLOOKUP($F462,'Data Mercado'!$A$7:$I$300,IF($B$6="P90",2,IF($B$6="P75",3,IF($B$6="P50",4,IF($B$6="P25",5,IF($B$6="P10",6))))),0)),"ND")</f>
      </c>
      <c r="H462" s="186" t="str">
        <f>IFERROR(IF(AND($E462&lt;&gt;"",$G462&lt;&gt;""),$E462/$G462,""),"")</f>
      </c>
      <c r="I462" s="187" t="str">
        <f>IF(H462="","",0%)</f>
      </c>
      <c r="J462" s="187" t="str">
        <f>IF(H462="","",IF($H462&gt;1.2, 0, IF($H462&gt;=1.1, $B$8*(1/3), IF($H462&gt;=1, ($B$8 + (($B$9-$B$8)/4)*1)*(1/3), IF($H462&gt;=0.9, ($B$8 + (($B$9-$B$8)/4)*2)*(1/3), IF($H462&gt;=0.8, ($B$8 + (($B$9-$B$8)/4)*3)*(1/3), $B$9*(1/3)))))))</f>
      </c>
      <c r="K462" s="187" t="str">
        <f>IF(H462="","",IF($H462&gt;1.2, 0, IF($H462&gt;=1.1, $B$8*(2/3), IF($H462&gt;=1, ($B$8 + (($B$9-$B$8)/4)*1)*(2/3), IF($H462&gt;=0.9, ($B$8 + (($B$9-$B$8)/4)*2)*(2/3), IF($H462&gt;=0.8, ($B$8 + (($B$9-$B$8)/4)*3)*(2/3), $B$9*(2/3)))))))</f>
      </c>
      <c r="L462" s="187" t="str">
        <f>IF(H462="","",IF($H462&gt;1.2, 0, IF($H462&gt;=1.1, $B$8, IF($H462&gt;=1, $B$8 + (($B$9-$B$8)/4)*1, IF($H462&gt;=0.9, $B$8 + (($B$9-$B$8)/4)*2, IF($H462&gt;=0.8, $B$8 + (($B$9-$B$8)/4)*3, $B$9))))))</f>
      </c>
      <c r="M462" s="188"/>
      <c r="N462" s="189">
        <f>IF(M462=1, I462, IF(M462=2, J462, IF(M462=3, K462, IF(M462=4, L462, 0))))</f>
      </c>
      <c r="O462" s="184">
        <f>IF($B$7="Porcentajes", E462 * N462, IF($R$1=0, 0, ((E462 * N462) / $R$1) * $C$7))</f>
      </c>
      <c r="P462" s="202"/>
      <c r="Q462" s="203"/>
      <c r="R462" s="184">
        <f>IF($P462="Manual",$E462*(1+$Q462),$E462+$O462)</f>
      </c>
    </row>
    <row r="463" spans="1:18" s="190" customFormat="1" ht="19" customHeight="1">
      <c r="A463" s="191"/>
      <c r="B463" s="195"/>
      <c r="C463" s="193"/>
      <c r="D463" s="193"/>
      <c r="E463" s="197"/>
      <c r="F463" s="185"/>
      <c r="G463" s="185" t="str">
        <f>IFERROR(IF($F463="","",VLOOKUP($F463,'Data Mercado'!$A$7:$I$300,IF($B$6="P90",2,IF($B$6="P75",3,IF($B$6="P50",4,IF($B$6="P25",5,IF($B$6="P10",6))))),0)),"ND")</f>
      </c>
      <c r="H463" s="186" t="str">
        <f>IFERROR(IF(AND($E463&lt;&gt;"",$G463&lt;&gt;""),$E463/$G463,""),"")</f>
      </c>
      <c r="I463" s="187" t="str">
        <f>IF(H463="","",0%)</f>
      </c>
      <c r="J463" s="187" t="str">
        <f>IF(H463="","",IF($H463&gt;1.2, 0, IF($H463&gt;=1.1, $B$8*(1/3), IF($H463&gt;=1, ($B$8 + (($B$9-$B$8)/4)*1)*(1/3), IF($H463&gt;=0.9, ($B$8 + (($B$9-$B$8)/4)*2)*(1/3), IF($H463&gt;=0.8, ($B$8 + (($B$9-$B$8)/4)*3)*(1/3), $B$9*(1/3)))))))</f>
      </c>
      <c r="K463" s="187" t="str">
        <f>IF(H463="","",IF($H463&gt;1.2, 0, IF($H463&gt;=1.1, $B$8*(2/3), IF($H463&gt;=1, ($B$8 + (($B$9-$B$8)/4)*1)*(2/3), IF($H463&gt;=0.9, ($B$8 + (($B$9-$B$8)/4)*2)*(2/3), IF($H463&gt;=0.8, ($B$8 + (($B$9-$B$8)/4)*3)*(2/3), $B$9*(2/3)))))))</f>
      </c>
      <c r="L463" s="187" t="str">
        <f>IF(H463="","",IF($H463&gt;1.2, 0, IF($H463&gt;=1.1, $B$8, IF($H463&gt;=1, $B$8 + (($B$9-$B$8)/4)*1, IF($H463&gt;=0.9, $B$8 + (($B$9-$B$8)/4)*2, IF($H463&gt;=0.8, $B$8 + (($B$9-$B$8)/4)*3, $B$9))))))</f>
      </c>
      <c r="M463" s="188"/>
      <c r="N463" s="189">
        <f>IF(M463=1, I463, IF(M463=2, J463, IF(M463=3, K463, IF(M463=4, L463, 0))))</f>
      </c>
      <c r="O463" s="184">
        <f>IF($B$7="Porcentajes", E463 * N463, IF($R$1=0, 0, ((E463 * N463) / $R$1) * $C$7))</f>
      </c>
      <c r="P463" s="202"/>
      <c r="Q463" s="203"/>
      <c r="R463" s="184">
        <f>IF($P463="Manual",$E463*(1+$Q463),$E463+$O463)</f>
      </c>
    </row>
    <row r="464" spans="1:18" s="190" customFormat="1" ht="19" customHeight="1">
      <c r="A464" s="191"/>
      <c r="B464" s="195"/>
      <c r="C464" s="193"/>
      <c r="D464" s="193"/>
      <c r="E464" s="197"/>
      <c r="F464" s="185"/>
      <c r="G464" s="185" t="str">
        <f>IFERROR(IF($F464="","",VLOOKUP($F464,'Data Mercado'!$A$7:$I$300,IF($B$6="P90",2,IF($B$6="P75",3,IF($B$6="P50",4,IF($B$6="P25",5,IF($B$6="P10",6))))),0)),"ND")</f>
      </c>
      <c r="H464" s="186" t="str">
        <f>IFERROR(IF(AND($E464&lt;&gt;"",$G464&lt;&gt;""),$E464/$G464,""),"")</f>
      </c>
      <c r="I464" s="187" t="str">
        <f t="shared" ref="I464:I527" si="57">IF(H464="","",0%)</f>
        <v/>
      </c>
      <c r="J464" s="187" t="str">
        <f t="shared" ref="J464:J527" si="58">IF(H464="","",IF($H464&gt;1.2, 0, IF($H464&gt;=1.1, $B$8*(1/3), IF($H464&gt;=1, ($B$8 + (($B$9-$B$8)/4)*1)*(1/3), IF($H464&gt;=0.9, ($B$8 + (($B$9-$B$8)/4)*2)*(1/3), IF($H464&gt;=0.8, ($B$8 + (($B$9-$B$8)/4)*3)*(1/3), $B$9*(1/3)))))))</f>
        <v/>
      </c>
      <c r="K464" s="187" t="str">
        <f t="shared" ref="K464:K527" si="59">IF(H464="","",IF($H464&gt;1.2, 0, IF($H464&gt;=1.1, $B$8*(2/3), IF($H464&gt;=1, ($B$8 + (($B$9-$B$8)/4)*1)*(2/3), IF($H464&gt;=0.9, ($B$8 + (($B$9-$B$8)/4)*2)*(2/3), IF($H464&gt;=0.8, ($B$8 + (($B$9-$B$8)/4)*3)*(2/3), $B$9*(2/3)))))))</f>
        <v/>
      </c>
      <c r="L464" s="187" t="str">
        <f t="shared" ref="L464:L527" si="60">IF(H464="","",IF($H464&gt;1.2, 0, IF($H464&gt;=1.1, $B$8, IF($H464&gt;=1, $B$8 + (($B$9-$B$8)/4)*1, IF($H464&gt;=0.9, $B$8 + (($B$9-$B$8)/4)*2, IF($H464&gt;=0.8, $B$8 + (($B$9-$B$8)/4)*3, $B$9))))))</f>
        <v/>
      </c>
      <c r="M464" s="188"/>
      <c r="N464" s="189">
        <f t="shared" ref="N464:N527" si="61">IF(M464=1, I464, IF(M464=2, J464, IF(M464=3, K464, IF(M464=4, L464, 0))))</f>
        <v>0</v>
      </c>
      <c r="O464" s="184">
        <f>IF($B$7="Porcentajes", E464 * N464, IF($R$1=0, 0, ((E464 * N464) / $R$1) * $C$7))</f>
      </c>
      <c r="P464" s="202"/>
      <c r="Q464" s="203"/>
      <c r="R464" s="184">
        <f>IF($P464="Manual",$E464*(1+$Q464),$E464+$O464)</f>
      </c>
    </row>
    <row r="465" spans="1:18" s="190" customFormat="1" ht="19" customHeight="1">
      <c r="A465" s="191"/>
      <c r="B465" s="195"/>
      <c r="C465" s="193"/>
      <c r="D465" s="193"/>
      <c r="E465" s="197"/>
      <c r="F465" s="185"/>
      <c r="G465" s="185" t="str">
        <f>IFERROR(IF($F465="","",VLOOKUP($F465,'Data Mercado'!$A$7:$I$300,IF($B$6="P90",2,IF($B$6="P75",3,IF($B$6="P50",4,IF($B$6="P25",5,IF($B$6="P10",6))))),0)),"ND")</f>
      </c>
      <c r="H465" s="186" t="str">
        <f>IFERROR(IF(AND($E465&lt;&gt;"",$G465&lt;&gt;""),$E465/$G465,""),"")</f>
      </c>
      <c r="I465" s="187" t="str">
        <f>IF(H465="","",0%)</f>
      </c>
      <c r="J465" s="187" t="str">
        <f>IF(H465="","",IF($H465&gt;1.2, 0, IF($H465&gt;=1.1, $B$8*(1/3), IF($H465&gt;=1, ($B$8 + (($B$9-$B$8)/4)*1)*(1/3), IF($H465&gt;=0.9, ($B$8 + (($B$9-$B$8)/4)*2)*(1/3), IF($H465&gt;=0.8, ($B$8 + (($B$9-$B$8)/4)*3)*(1/3), $B$9*(1/3)))))))</f>
      </c>
      <c r="K465" s="187" t="str">
        <f>IF(H465="","",IF($H465&gt;1.2, 0, IF($H465&gt;=1.1, $B$8*(2/3), IF($H465&gt;=1, ($B$8 + (($B$9-$B$8)/4)*1)*(2/3), IF($H465&gt;=0.9, ($B$8 + (($B$9-$B$8)/4)*2)*(2/3), IF($H465&gt;=0.8, ($B$8 + (($B$9-$B$8)/4)*3)*(2/3), $B$9*(2/3)))))))</f>
      </c>
      <c r="L465" s="187" t="str">
        <f>IF(H465="","",IF($H465&gt;1.2, 0, IF($H465&gt;=1.1, $B$8, IF($H465&gt;=1, $B$8 + (($B$9-$B$8)/4)*1, IF($H465&gt;=0.9, $B$8 + (($B$9-$B$8)/4)*2, IF($H465&gt;=0.8, $B$8 + (($B$9-$B$8)/4)*3, $B$9))))))</f>
      </c>
      <c r="M465" s="188"/>
      <c r="N465" s="189">
        <f>IF(M465=1, I465, IF(M465=2, J465, IF(M465=3, K465, IF(M465=4, L465, 0))))</f>
      </c>
      <c r="O465" s="184">
        <f>IF($B$7="Porcentajes", E465 * N465, IF($R$1=0, 0, ((E465 * N465) / $R$1) * $C$7))</f>
      </c>
      <c r="P465" s="202"/>
      <c r="Q465" s="203"/>
      <c r="R465" s="184">
        <f>IF($P465="Manual",$E465*(1+$Q465),$E465+$O465)</f>
      </c>
    </row>
    <row r="466" spans="1:18" s="190" customFormat="1" ht="19" customHeight="1">
      <c r="A466" s="191"/>
      <c r="B466" s="195"/>
      <c r="C466" s="193"/>
      <c r="D466" s="193"/>
      <c r="E466" s="197"/>
      <c r="F466" s="185"/>
      <c r="G466" s="185" t="str">
        <f>IFERROR(IF($F466="","",VLOOKUP($F466,'Data Mercado'!$A$7:$I$300,IF($B$6="P90",2,IF($B$6="P75",3,IF($B$6="P50",4,IF($B$6="P25",5,IF($B$6="P10",6))))),0)),"ND")</f>
      </c>
      <c r="H466" s="186" t="str">
        <f>IFERROR(IF(AND($E466&lt;&gt;"",$G466&lt;&gt;""),$E466/$G466,""),"")</f>
      </c>
      <c r="I466" s="187" t="str">
        <f>IF(H466="","",0%)</f>
      </c>
      <c r="J466" s="187" t="str">
        <f>IF(H466="","",IF($H466&gt;1.2, 0, IF($H466&gt;=1.1, $B$8*(1/3), IF($H466&gt;=1, ($B$8 + (($B$9-$B$8)/4)*1)*(1/3), IF($H466&gt;=0.9, ($B$8 + (($B$9-$B$8)/4)*2)*(1/3), IF($H466&gt;=0.8, ($B$8 + (($B$9-$B$8)/4)*3)*(1/3), $B$9*(1/3)))))))</f>
      </c>
      <c r="K466" s="187" t="str">
        <f>IF(H466="","",IF($H466&gt;1.2, 0, IF($H466&gt;=1.1, $B$8*(2/3), IF($H466&gt;=1, ($B$8 + (($B$9-$B$8)/4)*1)*(2/3), IF($H466&gt;=0.9, ($B$8 + (($B$9-$B$8)/4)*2)*(2/3), IF($H466&gt;=0.8, ($B$8 + (($B$9-$B$8)/4)*3)*(2/3), $B$9*(2/3)))))))</f>
      </c>
      <c r="L466" s="187" t="str">
        <f>IF(H466="","",IF($H466&gt;1.2, 0, IF($H466&gt;=1.1, $B$8, IF($H466&gt;=1, $B$8 + (($B$9-$B$8)/4)*1, IF($H466&gt;=0.9, $B$8 + (($B$9-$B$8)/4)*2, IF($H466&gt;=0.8, $B$8 + (($B$9-$B$8)/4)*3, $B$9))))))</f>
      </c>
      <c r="M466" s="188"/>
      <c r="N466" s="189">
        <f>IF(M466=1, I466, IF(M466=2, J466, IF(M466=3, K466, IF(M466=4, L466, 0))))</f>
      </c>
      <c r="O466" s="184">
        <f>IF($B$7="Porcentajes", E466 * N466, IF($R$1=0, 0, ((E466 * N466) / $R$1) * $C$7))</f>
      </c>
      <c r="P466" s="202"/>
      <c r="Q466" s="203"/>
      <c r="R466" s="184">
        <f>IF($P466="Manual",$E466*(1+$Q466),$E466+$O466)</f>
      </c>
    </row>
    <row r="467" spans="1:18" s="190" customFormat="1" ht="19" customHeight="1">
      <c r="A467" s="191"/>
      <c r="B467" s="195"/>
      <c r="C467" s="193"/>
      <c r="D467" s="193"/>
      <c r="E467" s="197"/>
      <c r="F467" s="185"/>
      <c r="G467" s="185" t="str">
        <f>IFERROR(IF($F467="","",VLOOKUP($F467,'Data Mercado'!$A$7:$I$300,IF($B$6="P90",2,IF($B$6="P75",3,IF($B$6="P50",4,IF($B$6="P25",5,IF($B$6="P10",6))))),0)),"ND")</f>
      </c>
      <c r="H467" s="186" t="str">
        <f>IFERROR(IF(AND($E467&lt;&gt;"",$G467&lt;&gt;""),$E467/$G467,""),"")</f>
      </c>
      <c r="I467" s="187" t="str">
        <f>IF(H467="","",0%)</f>
      </c>
      <c r="J467" s="187" t="str">
        <f>IF(H467="","",IF($H467&gt;1.2, 0, IF($H467&gt;=1.1, $B$8*(1/3), IF($H467&gt;=1, ($B$8 + (($B$9-$B$8)/4)*1)*(1/3), IF($H467&gt;=0.9, ($B$8 + (($B$9-$B$8)/4)*2)*(1/3), IF($H467&gt;=0.8, ($B$8 + (($B$9-$B$8)/4)*3)*(1/3), $B$9*(1/3)))))))</f>
      </c>
      <c r="K467" s="187" t="str">
        <f>IF(H467="","",IF($H467&gt;1.2, 0, IF($H467&gt;=1.1, $B$8*(2/3), IF($H467&gt;=1, ($B$8 + (($B$9-$B$8)/4)*1)*(2/3), IF($H467&gt;=0.9, ($B$8 + (($B$9-$B$8)/4)*2)*(2/3), IF($H467&gt;=0.8, ($B$8 + (($B$9-$B$8)/4)*3)*(2/3), $B$9*(2/3)))))))</f>
      </c>
      <c r="L467" s="187" t="str">
        <f>IF(H467="","",IF($H467&gt;1.2, 0, IF($H467&gt;=1.1, $B$8, IF($H467&gt;=1, $B$8 + (($B$9-$B$8)/4)*1, IF($H467&gt;=0.9, $B$8 + (($B$9-$B$8)/4)*2, IF($H467&gt;=0.8, $B$8 + (($B$9-$B$8)/4)*3, $B$9))))))</f>
      </c>
      <c r="M467" s="188"/>
      <c r="N467" s="189">
        <f>IF(M467=1, I467, IF(M467=2, J467, IF(M467=3, K467, IF(M467=4, L467, 0))))</f>
      </c>
      <c r="O467" s="184">
        <f>IF($B$7="Porcentajes", E467 * N467, IF($R$1=0, 0, ((E467 * N467) / $R$1) * $C$7))</f>
      </c>
      <c r="P467" s="202"/>
      <c r="Q467" s="203"/>
      <c r="R467" s="184">
        <f>IF($P467="Manual",$E467*(1+$Q467),$E467+$O467)</f>
      </c>
    </row>
    <row r="468" spans="1:18" s="190" customFormat="1" ht="19" customHeight="1">
      <c r="A468" s="191"/>
      <c r="B468" s="195"/>
      <c r="C468" s="193"/>
      <c r="D468" s="193"/>
      <c r="E468" s="197"/>
      <c r="F468" s="185"/>
      <c r="G468" s="185" t="str">
        <f>IFERROR(IF($F468="","",VLOOKUP($F468,'Data Mercado'!$A$7:$I$300,IF($B$6="P90",2,IF($B$6="P75",3,IF($B$6="P50",4,IF($B$6="P25",5,IF($B$6="P10",6))))),0)),"ND")</f>
      </c>
      <c r="H468" s="186" t="str">
        <f>IFERROR(IF(AND($E468&lt;&gt;"",$G468&lt;&gt;""),$E468/$G468,""),"")</f>
      </c>
      <c r="I468" s="187" t="str">
        <f>IF(H468="","",0%)</f>
      </c>
      <c r="J468" s="187" t="str">
        <f>IF(H468="","",IF($H468&gt;1.2, 0, IF($H468&gt;=1.1, $B$8*(1/3), IF($H468&gt;=1, ($B$8 + (($B$9-$B$8)/4)*1)*(1/3), IF($H468&gt;=0.9, ($B$8 + (($B$9-$B$8)/4)*2)*(1/3), IF($H468&gt;=0.8, ($B$8 + (($B$9-$B$8)/4)*3)*(1/3), $B$9*(1/3)))))))</f>
      </c>
      <c r="K468" s="187" t="str">
        <f>IF(H468="","",IF($H468&gt;1.2, 0, IF($H468&gt;=1.1, $B$8*(2/3), IF($H468&gt;=1, ($B$8 + (($B$9-$B$8)/4)*1)*(2/3), IF($H468&gt;=0.9, ($B$8 + (($B$9-$B$8)/4)*2)*(2/3), IF($H468&gt;=0.8, ($B$8 + (($B$9-$B$8)/4)*3)*(2/3), $B$9*(2/3)))))))</f>
      </c>
      <c r="L468" s="187" t="str">
        <f>IF(H468="","",IF($H468&gt;1.2, 0, IF($H468&gt;=1.1, $B$8, IF($H468&gt;=1, $B$8 + (($B$9-$B$8)/4)*1, IF($H468&gt;=0.9, $B$8 + (($B$9-$B$8)/4)*2, IF($H468&gt;=0.8, $B$8 + (($B$9-$B$8)/4)*3, $B$9))))))</f>
      </c>
      <c r="M468" s="188"/>
      <c r="N468" s="189">
        <f>IF(M468=1, I468, IF(M468=2, J468, IF(M468=3, K468, IF(M468=4, L468, 0))))</f>
      </c>
      <c r="O468" s="184">
        <f>IF($B$7="Porcentajes", E468 * N468, IF($R$1=0, 0, ((E468 * N468) / $R$1) * $C$7))</f>
      </c>
      <c r="P468" s="202"/>
      <c r="Q468" s="203"/>
      <c r="R468" s="184">
        <f>IF($P468="Manual",$E468*(1+$Q468),$E468+$O468)</f>
      </c>
    </row>
    <row r="469" spans="1:18" s="190" customFormat="1" ht="19" customHeight="1">
      <c r="A469" s="191"/>
      <c r="B469" s="195"/>
      <c r="C469" s="193"/>
      <c r="D469" s="193"/>
      <c r="E469" s="197"/>
      <c r="F469" s="185"/>
      <c r="G469" s="185" t="str">
        <f>IFERROR(IF($F469="","",VLOOKUP($F469,'Data Mercado'!$A$7:$I$300,IF($B$6="P90",2,IF($B$6="P75",3,IF($B$6="P50",4,IF($B$6="P25",5,IF($B$6="P10",6))))),0)),"ND")</f>
      </c>
      <c r="H469" s="186" t="str">
        <f>IFERROR(IF(AND($E469&lt;&gt;"",$G469&lt;&gt;""),$E469/$G469,""),"")</f>
      </c>
      <c r="I469" s="187" t="str">
        <f>IF(H469="","",0%)</f>
      </c>
      <c r="J469" s="187" t="str">
        <f>IF(H469="","",IF($H469&gt;1.2, 0, IF($H469&gt;=1.1, $B$8*(1/3), IF($H469&gt;=1, ($B$8 + (($B$9-$B$8)/4)*1)*(1/3), IF($H469&gt;=0.9, ($B$8 + (($B$9-$B$8)/4)*2)*(1/3), IF($H469&gt;=0.8, ($B$8 + (($B$9-$B$8)/4)*3)*(1/3), $B$9*(1/3)))))))</f>
      </c>
      <c r="K469" s="187" t="str">
        <f>IF(H469="","",IF($H469&gt;1.2, 0, IF($H469&gt;=1.1, $B$8*(2/3), IF($H469&gt;=1, ($B$8 + (($B$9-$B$8)/4)*1)*(2/3), IF($H469&gt;=0.9, ($B$8 + (($B$9-$B$8)/4)*2)*(2/3), IF($H469&gt;=0.8, ($B$8 + (($B$9-$B$8)/4)*3)*(2/3), $B$9*(2/3)))))))</f>
      </c>
      <c r="L469" s="187" t="str">
        <f>IF(H469="","",IF($H469&gt;1.2, 0, IF($H469&gt;=1.1, $B$8, IF($H469&gt;=1, $B$8 + (($B$9-$B$8)/4)*1, IF($H469&gt;=0.9, $B$8 + (($B$9-$B$8)/4)*2, IF($H469&gt;=0.8, $B$8 + (($B$9-$B$8)/4)*3, $B$9))))))</f>
      </c>
      <c r="M469" s="188"/>
      <c r="N469" s="189">
        <f>IF(M469=1, I469, IF(M469=2, J469, IF(M469=3, K469, IF(M469=4, L469, 0))))</f>
      </c>
      <c r="O469" s="184">
        <f>IF($B$7="Porcentajes", E469 * N469, IF($R$1=0, 0, ((E469 * N469) / $R$1) * $C$7))</f>
      </c>
      <c r="P469" s="202"/>
      <c r="Q469" s="203"/>
      <c r="R469" s="184">
        <f>IF($P469="Manual",$E469*(1+$Q469),$E469+$O469)</f>
      </c>
    </row>
    <row r="470" spans="1:18" s="190" customFormat="1" ht="19" customHeight="1">
      <c r="A470" s="191"/>
      <c r="B470" s="195"/>
      <c r="C470" s="193"/>
      <c r="D470" s="193"/>
      <c r="E470" s="197"/>
      <c r="F470" s="185"/>
      <c r="G470" s="185" t="str">
        <f>IFERROR(IF($F470="","",VLOOKUP($F470,'Data Mercado'!$A$7:$I$300,IF($B$6="P90",2,IF($B$6="P75",3,IF($B$6="P50",4,IF($B$6="P25",5,IF($B$6="P10",6))))),0)),"ND")</f>
      </c>
      <c r="H470" s="186" t="str">
        <f>IFERROR(IF(AND($E470&lt;&gt;"",$G470&lt;&gt;""),$E470/$G470,""),"")</f>
      </c>
      <c r="I470" s="187" t="str">
        <f>IF(H470="","",0%)</f>
      </c>
      <c r="J470" s="187" t="str">
        <f>IF(H470="","",IF($H470&gt;1.2, 0, IF($H470&gt;=1.1, $B$8*(1/3), IF($H470&gt;=1, ($B$8 + (($B$9-$B$8)/4)*1)*(1/3), IF($H470&gt;=0.9, ($B$8 + (($B$9-$B$8)/4)*2)*(1/3), IF($H470&gt;=0.8, ($B$8 + (($B$9-$B$8)/4)*3)*(1/3), $B$9*(1/3)))))))</f>
      </c>
      <c r="K470" s="187" t="str">
        <f>IF(H470="","",IF($H470&gt;1.2, 0, IF($H470&gt;=1.1, $B$8*(2/3), IF($H470&gt;=1, ($B$8 + (($B$9-$B$8)/4)*1)*(2/3), IF($H470&gt;=0.9, ($B$8 + (($B$9-$B$8)/4)*2)*(2/3), IF($H470&gt;=0.8, ($B$8 + (($B$9-$B$8)/4)*3)*(2/3), $B$9*(2/3)))))))</f>
      </c>
      <c r="L470" s="187" t="str">
        <f>IF(H470="","",IF($H470&gt;1.2, 0, IF($H470&gt;=1.1, $B$8, IF($H470&gt;=1, $B$8 + (($B$9-$B$8)/4)*1, IF($H470&gt;=0.9, $B$8 + (($B$9-$B$8)/4)*2, IF($H470&gt;=0.8, $B$8 + (($B$9-$B$8)/4)*3, $B$9))))))</f>
      </c>
      <c r="M470" s="188"/>
      <c r="N470" s="189">
        <f>IF(M470=1, I470, IF(M470=2, J470, IF(M470=3, K470, IF(M470=4, L470, 0))))</f>
      </c>
      <c r="O470" s="184">
        <f>IF($B$7="Porcentajes", E470 * N470, IF($R$1=0, 0, ((E470 * N470) / $R$1) * $C$7))</f>
      </c>
      <c r="P470" s="202"/>
      <c r="Q470" s="203"/>
      <c r="R470" s="184">
        <f>IF($P470="Manual",$E470*(1+$Q470),$E470+$O470)</f>
      </c>
    </row>
    <row r="471" spans="1:18" s="190" customFormat="1" ht="19" customHeight="1">
      <c r="A471" s="191"/>
      <c r="B471" s="195"/>
      <c r="C471" s="193"/>
      <c r="D471" s="193"/>
      <c r="E471" s="197"/>
      <c r="F471" s="185"/>
      <c r="G471" s="185" t="str">
        <f>IFERROR(IF($F471="","",VLOOKUP($F471,'Data Mercado'!$A$7:$I$300,IF($B$6="P90",2,IF($B$6="P75",3,IF($B$6="P50",4,IF($B$6="P25",5,IF($B$6="P10",6))))),0)),"ND")</f>
      </c>
      <c r="H471" s="186" t="str">
        <f>IFERROR(IF(AND($E471&lt;&gt;"",$G471&lt;&gt;""),$E471/$G471,""),"")</f>
      </c>
      <c r="I471" s="187" t="str">
        <f>IF(H471="","",0%)</f>
      </c>
      <c r="J471" s="187" t="str">
        <f>IF(H471="","",IF($H471&gt;1.2, 0, IF($H471&gt;=1.1, $B$8*(1/3), IF($H471&gt;=1, ($B$8 + (($B$9-$B$8)/4)*1)*(1/3), IF($H471&gt;=0.9, ($B$8 + (($B$9-$B$8)/4)*2)*(1/3), IF($H471&gt;=0.8, ($B$8 + (($B$9-$B$8)/4)*3)*(1/3), $B$9*(1/3)))))))</f>
      </c>
      <c r="K471" s="187" t="str">
        <f>IF(H471="","",IF($H471&gt;1.2, 0, IF($H471&gt;=1.1, $B$8*(2/3), IF($H471&gt;=1, ($B$8 + (($B$9-$B$8)/4)*1)*(2/3), IF($H471&gt;=0.9, ($B$8 + (($B$9-$B$8)/4)*2)*(2/3), IF($H471&gt;=0.8, ($B$8 + (($B$9-$B$8)/4)*3)*(2/3), $B$9*(2/3)))))))</f>
      </c>
      <c r="L471" s="187" t="str">
        <f>IF(H471="","",IF($H471&gt;1.2, 0, IF($H471&gt;=1.1, $B$8, IF($H471&gt;=1, $B$8 + (($B$9-$B$8)/4)*1, IF($H471&gt;=0.9, $B$8 + (($B$9-$B$8)/4)*2, IF($H471&gt;=0.8, $B$8 + (($B$9-$B$8)/4)*3, $B$9))))))</f>
      </c>
      <c r="M471" s="188"/>
      <c r="N471" s="189">
        <f>IF(M471=1, I471, IF(M471=2, J471, IF(M471=3, K471, IF(M471=4, L471, 0))))</f>
      </c>
      <c r="O471" s="184">
        <f>IF($B$7="Porcentajes", E471 * N471, IF($R$1=0, 0, ((E471 * N471) / $R$1) * $C$7))</f>
      </c>
      <c r="P471" s="202"/>
      <c r="Q471" s="203"/>
      <c r="R471" s="184">
        <f>IF($P471="Manual",$E471*(1+$Q471),$E471+$O471)</f>
      </c>
    </row>
    <row r="472" spans="1:18" s="190" customFormat="1" ht="19" customHeight="1">
      <c r="A472" s="191"/>
      <c r="B472" s="195"/>
      <c r="C472" s="193"/>
      <c r="D472" s="193"/>
      <c r="E472" s="197"/>
      <c r="F472" s="185"/>
      <c r="G472" s="185" t="str">
        <f>IFERROR(IF($F472="","",VLOOKUP($F472,'Data Mercado'!$A$7:$I$300,IF($B$6="P90",2,IF($B$6="P75",3,IF($B$6="P50",4,IF($B$6="P25",5,IF($B$6="P10",6))))),0)),"ND")</f>
      </c>
      <c r="H472" s="186" t="str">
        <f>IFERROR(IF(AND($E472&lt;&gt;"",$G472&lt;&gt;""),$E472/$G472,""),"")</f>
      </c>
      <c r="I472" s="187" t="str">
        <f>IF(H472="","",0%)</f>
      </c>
      <c r="J472" s="187" t="str">
        <f>IF(H472="","",IF($H472&gt;1.2, 0, IF($H472&gt;=1.1, $B$8*(1/3), IF($H472&gt;=1, ($B$8 + (($B$9-$B$8)/4)*1)*(1/3), IF($H472&gt;=0.9, ($B$8 + (($B$9-$B$8)/4)*2)*(1/3), IF($H472&gt;=0.8, ($B$8 + (($B$9-$B$8)/4)*3)*(1/3), $B$9*(1/3)))))))</f>
      </c>
      <c r="K472" s="187" t="str">
        <f>IF(H472="","",IF($H472&gt;1.2, 0, IF($H472&gt;=1.1, $B$8*(2/3), IF($H472&gt;=1, ($B$8 + (($B$9-$B$8)/4)*1)*(2/3), IF($H472&gt;=0.9, ($B$8 + (($B$9-$B$8)/4)*2)*(2/3), IF($H472&gt;=0.8, ($B$8 + (($B$9-$B$8)/4)*3)*(2/3), $B$9*(2/3)))))))</f>
      </c>
      <c r="L472" s="187" t="str">
        <f>IF(H472="","",IF($H472&gt;1.2, 0, IF($H472&gt;=1.1, $B$8, IF($H472&gt;=1, $B$8 + (($B$9-$B$8)/4)*1, IF($H472&gt;=0.9, $B$8 + (($B$9-$B$8)/4)*2, IF($H472&gt;=0.8, $B$8 + (($B$9-$B$8)/4)*3, $B$9))))))</f>
      </c>
      <c r="M472" s="188"/>
      <c r="N472" s="189">
        <f>IF(M472=1, I472, IF(M472=2, J472, IF(M472=3, K472, IF(M472=4, L472, 0))))</f>
      </c>
      <c r="O472" s="184">
        <f>IF($B$7="Porcentajes", E472 * N472, IF($R$1=0, 0, ((E472 * N472) / $R$1) * $C$7))</f>
      </c>
      <c r="P472" s="202"/>
      <c r="Q472" s="203"/>
      <c r="R472" s="184">
        <f>IF($P472="Manual",$E472*(1+$Q472),$E472+$O472)</f>
      </c>
    </row>
    <row r="473" spans="1:18" s="190" customFormat="1" ht="19" customHeight="1">
      <c r="A473" s="191"/>
      <c r="B473" s="195"/>
      <c r="C473" s="193"/>
      <c r="D473" s="193"/>
      <c r="E473" s="197"/>
      <c r="F473" s="185"/>
      <c r="G473" s="185" t="str">
        <f>IFERROR(IF($F473="","",VLOOKUP($F473,'Data Mercado'!$A$7:$I$300,IF($B$6="P90",2,IF($B$6="P75",3,IF($B$6="P50",4,IF($B$6="P25",5,IF($B$6="P10",6))))),0)),"ND")</f>
      </c>
      <c r="H473" s="186" t="str">
        <f>IFERROR(IF(AND($E473&lt;&gt;"",$G473&lt;&gt;""),$E473/$G473,""),"")</f>
      </c>
      <c r="I473" s="187" t="str">
        <f>IF(H473="","",0%)</f>
      </c>
      <c r="J473" s="187" t="str">
        <f>IF(H473="","",IF($H473&gt;1.2, 0, IF($H473&gt;=1.1, $B$8*(1/3), IF($H473&gt;=1, ($B$8 + (($B$9-$B$8)/4)*1)*(1/3), IF($H473&gt;=0.9, ($B$8 + (($B$9-$B$8)/4)*2)*(1/3), IF($H473&gt;=0.8, ($B$8 + (($B$9-$B$8)/4)*3)*(1/3), $B$9*(1/3)))))))</f>
      </c>
      <c r="K473" s="187" t="str">
        <f>IF(H473="","",IF($H473&gt;1.2, 0, IF($H473&gt;=1.1, $B$8*(2/3), IF($H473&gt;=1, ($B$8 + (($B$9-$B$8)/4)*1)*(2/3), IF($H473&gt;=0.9, ($B$8 + (($B$9-$B$8)/4)*2)*(2/3), IF($H473&gt;=0.8, ($B$8 + (($B$9-$B$8)/4)*3)*(2/3), $B$9*(2/3)))))))</f>
      </c>
      <c r="L473" s="187" t="str">
        <f>IF(H473="","",IF($H473&gt;1.2, 0, IF($H473&gt;=1.1, $B$8, IF($H473&gt;=1, $B$8 + (($B$9-$B$8)/4)*1, IF($H473&gt;=0.9, $B$8 + (($B$9-$B$8)/4)*2, IF($H473&gt;=0.8, $B$8 + (($B$9-$B$8)/4)*3, $B$9))))))</f>
      </c>
      <c r="M473" s="188"/>
      <c r="N473" s="189">
        <f>IF(M473=1, I473, IF(M473=2, J473, IF(M473=3, K473, IF(M473=4, L473, 0))))</f>
      </c>
      <c r="O473" s="184">
        <f>IF($B$7="Porcentajes", E473 * N473, IF($R$1=0, 0, ((E473 * N473) / $R$1) * $C$7))</f>
      </c>
      <c r="P473" s="202"/>
      <c r="Q473" s="203"/>
      <c r="R473" s="184">
        <f>IF($P473="Manual",$E473*(1+$Q473),$E473+$O473)</f>
      </c>
    </row>
    <row r="474" spans="1:18" s="190" customFormat="1" ht="19" customHeight="1">
      <c r="A474" s="191"/>
      <c r="B474" s="195"/>
      <c r="C474" s="193"/>
      <c r="D474" s="193"/>
      <c r="E474" s="197"/>
      <c r="F474" s="185"/>
      <c r="G474" s="185" t="str">
        <f>IFERROR(IF($F474="","",VLOOKUP($F474,'Data Mercado'!$A$7:$I$300,IF($B$6="P90",2,IF($B$6="P75",3,IF($B$6="P50",4,IF($B$6="P25",5,IF($B$6="P10",6))))),0)),"ND")</f>
      </c>
      <c r="H474" s="186" t="str">
        <f>IFERROR(IF(AND($E474&lt;&gt;"",$G474&lt;&gt;""),$E474/$G474,""),"")</f>
      </c>
      <c r="I474" s="187" t="str">
        <f>IF(H474="","",0%)</f>
      </c>
      <c r="J474" s="187" t="str">
        <f>IF(H474="","",IF($H474&gt;1.2, 0, IF($H474&gt;=1.1, $B$8*(1/3), IF($H474&gt;=1, ($B$8 + (($B$9-$B$8)/4)*1)*(1/3), IF($H474&gt;=0.9, ($B$8 + (($B$9-$B$8)/4)*2)*(1/3), IF($H474&gt;=0.8, ($B$8 + (($B$9-$B$8)/4)*3)*(1/3), $B$9*(1/3)))))))</f>
      </c>
      <c r="K474" s="187" t="str">
        <f>IF(H474="","",IF($H474&gt;1.2, 0, IF($H474&gt;=1.1, $B$8*(2/3), IF($H474&gt;=1, ($B$8 + (($B$9-$B$8)/4)*1)*(2/3), IF($H474&gt;=0.9, ($B$8 + (($B$9-$B$8)/4)*2)*(2/3), IF($H474&gt;=0.8, ($B$8 + (($B$9-$B$8)/4)*3)*(2/3), $B$9*(2/3)))))))</f>
      </c>
      <c r="L474" s="187" t="str">
        <f>IF(H474="","",IF($H474&gt;1.2, 0, IF($H474&gt;=1.1, $B$8, IF($H474&gt;=1, $B$8 + (($B$9-$B$8)/4)*1, IF($H474&gt;=0.9, $B$8 + (($B$9-$B$8)/4)*2, IF($H474&gt;=0.8, $B$8 + (($B$9-$B$8)/4)*3, $B$9))))))</f>
      </c>
      <c r="M474" s="188"/>
      <c r="N474" s="189">
        <f>IF(M474=1, I474, IF(M474=2, J474, IF(M474=3, K474, IF(M474=4, L474, 0))))</f>
      </c>
      <c r="O474" s="184">
        <f>IF($B$7="Porcentajes", E474 * N474, IF($R$1=0, 0, ((E474 * N474) / $R$1) * $C$7))</f>
      </c>
      <c r="P474" s="202"/>
      <c r="Q474" s="203"/>
      <c r="R474" s="184">
        <f>IF($P474="Manual",$E474*(1+$Q474),$E474+$O474)</f>
      </c>
    </row>
    <row r="475" spans="1:18" s="190" customFormat="1" ht="19" customHeight="1">
      <c r="A475" s="191"/>
      <c r="B475" s="195"/>
      <c r="C475" s="193"/>
      <c r="D475" s="193"/>
      <c r="E475" s="197"/>
      <c r="F475" s="185"/>
      <c r="G475" s="185" t="str">
        <f>IFERROR(IF($F475="","",VLOOKUP($F475,'Data Mercado'!$A$7:$I$300,IF($B$6="P90",2,IF($B$6="P75",3,IF($B$6="P50",4,IF($B$6="P25",5,IF($B$6="P10",6))))),0)),"ND")</f>
      </c>
      <c r="H475" s="186" t="str">
        <f>IFERROR(IF(AND($E475&lt;&gt;"",$G475&lt;&gt;""),$E475/$G475,""),"")</f>
      </c>
      <c r="I475" s="187" t="str">
        <f>IF(H475="","",0%)</f>
      </c>
      <c r="J475" s="187" t="str">
        <f>IF(H475="","",IF($H475&gt;1.2, 0, IF($H475&gt;=1.1, $B$8*(1/3), IF($H475&gt;=1, ($B$8 + (($B$9-$B$8)/4)*1)*(1/3), IF($H475&gt;=0.9, ($B$8 + (($B$9-$B$8)/4)*2)*(1/3), IF($H475&gt;=0.8, ($B$8 + (($B$9-$B$8)/4)*3)*(1/3), $B$9*(1/3)))))))</f>
      </c>
      <c r="K475" s="187" t="str">
        <f>IF(H475="","",IF($H475&gt;1.2, 0, IF($H475&gt;=1.1, $B$8*(2/3), IF($H475&gt;=1, ($B$8 + (($B$9-$B$8)/4)*1)*(2/3), IF($H475&gt;=0.9, ($B$8 + (($B$9-$B$8)/4)*2)*(2/3), IF($H475&gt;=0.8, ($B$8 + (($B$9-$B$8)/4)*3)*(2/3), $B$9*(2/3)))))))</f>
      </c>
      <c r="L475" s="187" t="str">
        <f>IF(H475="","",IF($H475&gt;1.2, 0, IF($H475&gt;=1.1, $B$8, IF($H475&gt;=1, $B$8 + (($B$9-$B$8)/4)*1, IF($H475&gt;=0.9, $B$8 + (($B$9-$B$8)/4)*2, IF($H475&gt;=0.8, $B$8 + (($B$9-$B$8)/4)*3, $B$9))))))</f>
      </c>
      <c r="M475" s="188"/>
      <c r="N475" s="189">
        <f>IF(M475=1, I475, IF(M475=2, J475, IF(M475=3, K475, IF(M475=4, L475, 0))))</f>
      </c>
      <c r="O475" s="184">
        <f>IF($B$7="Porcentajes", E475 * N475, IF($R$1=0, 0, ((E475 * N475) / $R$1) * $C$7))</f>
      </c>
      <c r="P475" s="202"/>
      <c r="Q475" s="203"/>
      <c r="R475" s="184">
        <f>IF($P475="Manual",$E475*(1+$Q475),$E475+$O475)</f>
      </c>
    </row>
    <row r="476" spans="1:18" s="190" customFormat="1" ht="19" customHeight="1">
      <c r="A476" s="191"/>
      <c r="B476" s="195"/>
      <c r="C476" s="193"/>
      <c r="D476" s="193"/>
      <c r="E476" s="197"/>
      <c r="F476" s="185"/>
      <c r="G476" s="185" t="str">
        <f>IFERROR(IF($F476="","",VLOOKUP($F476,'Data Mercado'!$A$7:$I$300,IF($B$6="P90",2,IF($B$6="P75",3,IF($B$6="P50",4,IF($B$6="P25",5,IF($B$6="P10",6))))),0)),"ND")</f>
      </c>
      <c r="H476" s="186" t="str">
        <f>IFERROR(IF(AND($E476&lt;&gt;"",$G476&lt;&gt;""),$E476/$G476,""),"")</f>
      </c>
      <c r="I476" s="187" t="str">
        <f>IF(H476="","",0%)</f>
      </c>
      <c r="J476" s="187" t="str">
        <f>IF(H476="","",IF($H476&gt;1.2, 0, IF($H476&gt;=1.1, $B$8*(1/3), IF($H476&gt;=1, ($B$8 + (($B$9-$B$8)/4)*1)*(1/3), IF($H476&gt;=0.9, ($B$8 + (($B$9-$B$8)/4)*2)*(1/3), IF($H476&gt;=0.8, ($B$8 + (($B$9-$B$8)/4)*3)*(1/3), $B$9*(1/3)))))))</f>
      </c>
      <c r="K476" s="187" t="str">
        <f>IF(H476="","",IF($H476&gt;1.2, 0, IF($H476&gt;=1.1, $B$8*(2/3), IF($H476&gt;=1, ($B$8 + (($B$9-$B$8)/4)*1)*(2/3), IF($H476&gt;=0.9, ($B$8 + (($B$9-$B$8)/4)*2)*(2/3), IF($H476&gt;=0.8, ($B$8 + (($B$9-$B$8)/4)*3)*(2/3), $B$9*(2/3)))))))</f>
      </c>
      <c r="L476" s="187" t="str">
        <f>IF(H476="","",IF($H476&gt;1.2, 0, IF($H476&gt;=1.1, $B$8, IF($H476&gt;=1, $B$8 + (($B$9-$B$8)/4)*1, IF($H476&gt;=0.9, $B$8 + (($B$9-$B$8)/4)*2, IF($H476&gt;=0.8, $B$8 + (($B$9-$B$8)/4)*3, $B$9))))))</f>
      </c>
      <c r="M476" s="188"/>
      <c r="N476" s="189">
        <f>IF(M476=1, I476, IF(M476=2, J476, IF(M476=3, K476, IF(M476=4, L476, 0))))</f>
      </c>
      <c r="O476" s="184">
        <f>IF($B$7="Porcentajes", E476 * N476, IF($R$1=0, 0, ((E476 * N476) / $R$1) * $C$7))</f>
      </c>
      <c r="P476" s="202"/>
      <c r="Q476" s="203"/>
      <c r="R476" s="184">
        <f>IF($P476="Manual",$E476*(1+$Q476),$E476+$O476)</f>
      </c>
    </row>
    <row r="477" spans="1:18" s="190" customFormat="1" ht="19" customHeight="1">
      <c r="A477" s="191"/>
      <c r="B477" s="195"/>
      <c r="C477" s="193"/>
      <c r="D477" s="193"/>
      <c r="E477" s="197"/>
      <c r="F477" s="185"/>
      <c r="G477" s="185" t="str">
        <f>IFERROR(IF($F477="","",VLOOKUP($F477,'Data Mercado'!$A$7:$I$300,IF($B$6="P90",2,IF($B$6="P75",3,IF($B$6="P50",4,IF($B$6="P25",5,IF($B$6="P10",6))))),0)),"ND")</f>
      </c>
      <c r="H477" s="186" t="str">
        <f>IFERROR(IF(AND($E477&lt;&gt;"",$G477&lt;&gt;""),$E477/$G477,""),"")</f>
      </c>
      <c r="I477" s="187" t="str">
        <f>IF(H477="","",0%)</f>
      </c>
      <c r="J477" s="187" t="str">
        <f>IF(H477="","",IF($H477&gt;1.2, 0, IF($H477&gt;=1.1, $B$8*(1/3), IF($H477&gt;=1, ($B$8 + (($B$9-$B$8)/4)*1)*(1/3), IF($H477&gt;=0.9, ($B$8 + (($B$9-$B$8)/4)*2)*(1/3), IF($H477&gt;=0.8, ($B$8 + (($B$9-$B$8)/4)*3)*(1/3), $B$9*(1/3)))))))</f>
      </c>
      <c r="K477" s="187" t="str">
        <f>IF(H477="","",IF($H477&gt;1.2, 0, IF($H477&gt;=1.1, $B$8*(2/3), IF($H477&gt;=1, ($B$8 + (($B$9-$B$8)/4)*1)*(2/3), IF($H477&gt;=0.9, ($B$8 + (($B$9-$B$8)/4)*2)*(2/3), IF($H477&gt;=0.8, ($B$8 + (($B$9-$B$8)/4)*3)*(2/3), $B$9*(2/3)))))))</f>
      </c>
      <c r="L477" s="187" t="str">
        <f>IF(H477="","",IF($H477&gt;1.2, 0, IF($H477&gt;=1.1, $B$8, IF($H477&gt;=1, $B$8 + (($B$9-$B$8)/4)*1, IF($H477&gt;=0.9, $B$8 + (($B$9-$B$8)/4)*2, IF($H477&gt;=0.8, $B$8 + (($B$9-$B$8)/4)*3, $B$9))))))</f>
      </c>
      <c r="M477" s="188"/>
      <c r="N477" s="189">
        <f>IF(M477=1, I477, IF(M477=2, J477, IF(M477=3, K477, IF(M477=4, L477, 0))))</f>
      </c>
      <c r="O477" s="184">
        <f>IF($B$7="Porcentajes", E477 * N477, IF($R$1=0, 0, ((E477 * N477) / $R$1) * $C$7))</f>
      </c>
      <c r="P477" s="202"/>
      <c r="Q477" s="203"/>
      <c r="R477" s="184">
        <f>IF($P477="Manual",$E477*(1+$Q477),$E477+$O477)</f>
      </c>
    </row>
    <row r="478" spans="1:18" s="190" customFormat="1" ht="19" customHeight="1">
      <c r="A478" s="191"/>
      <c r="B478" s="195"/>
      <c r="C478" s="193"/>
      <c r="D478" s="193"/>
      <c r="E478" s="197"/>
      <c r="F478" s="185"/>
      <c r="G478" s="185" t="str">
        <f>IFERROR(IF($F478="","",VLOOKUP($F478,'Data Mercado'!$A$7:$I$300,IF($B$6="P90",2,IF($B$6="P75",3,IF($B$6="P50",4,IF($B$6="P25",5,IF($B$6="P10",6))))),0)),"ND")</f>
      </c>
      <c r="H478" s="186" t="str">
        <f>IFERROR(IF(AND($E478&lt;&gt;"",$G478&lt;&gt;""),$E478/$G478,""),"")</f>
      </c>
      <c r="I478" s="187" t="str">
        <f>IF(H478="","",0%)</f>
      </c>
      <c r="J478" s="187" t="str">
        <f>IF(H478="","",IF($H478&gt;1.2, 0, IF($H478&gt;=1.1, $B$8*(1/3), IF($H478&gt;=1, ($B$8 + (($B$9-$B$8)/4)*1)*(1/3), IF($H478&gt;=0.9, ($B$8 + (($B$9-$B$8)/4)*2)*(1/3), IF($H478&gt;=0.8, ($B$8 + (($B$9-$B$8)/4)*3)*(1/3), $B$9*(1/3)))))))</f>
      </c>
      <c r="K478" s="187" t="str">
        <f>IF(H478="","",IF($H478&gt;1.2, 0, IF($H478&gt;=1.1, $B$8*(2/3), IF($H478&gt;=1, ($B$8 + (($B$9-$B$8)/4)*1)*(2/3), IF($H478&gt;=0.9, ($B$8 + (($B$9-$B$8)/4)*2)*(2/3), IF($H478&gt;=0.8, ($B$8 + (($B$9-$B$8)/4)*3)*(2/3), $B$9*(2/3)))))))</f>
      </c>
      <c r="L478" s="187" t="str">
        <f>IF(H478="","",IF($H478&gt;1.2, 0, IF($H478&gt;=1.1, $B$8, IF($H478&gt;=1, $B$8 + (($B$9-$B$8)/4)*1, IF($H478&gt;=0.9, $B$8 + (($B$9-$B$8)/4)*2, IF($H478&gt;=0.8, $B$8 + (($B$9-$B$8)/4)*3, $B$9))))))</f>
      </c>
      <c r="M478" s="188"/>
      <c r="N478" s="189">
        <f>IF(M478=1, I478, IF(M478=2, J478, IF(M478=3, K478, IF(M478=4, L478, 0))))</f>
      </c>
      <c r="O478" s="184">
        <f>IF($B$7="Porcentajes", E478 * N478, IF($R$1=0, 0, ((E478 * N478) / $R$1) * $C$7))</f>
      </c>
      <c r="P478" s="202"/>
      <c r="Q478" s="203"/>
      <c r="R478" s="184">
        <f>IF($P478="Manual",$E478*(1+$Q478),$E478+$O478)</f>
      </c>
    </row>
    <row r="479" spans="1:18" s="190" customFormat="1" ht="19" customHeight="1">
      <c r="A479" s="191"/>
      <c r="B479" s="195"/>
      <c r="C479" s="193"/>
      <c r="D479" s="193"/>
      <c r="E479" s="197"/>
      <c r="F479" s="185"/>
      <c r="G479" s="185" t="str">
        <f>IFERROR(IF($F479="","",VLOOKUP($F479,'Data Mercado'!$A$7:$I$300,IF($B$6="P90",2,IF($B$6="P75",3,IF($B$6="P50",4,IF($B$6="P25",5,IF($B$6="P10",6))))),0)),"ND")</f>
      </c>
      <c r="H479" s="186" t="str">
        <f>IFERROR(IF(AND($E479&lt;&gt;"",$G479&lt;&gt;""),$E479/$G479,""),"")</f>
      </c>
      <c r="I479" s="187" t="str">
        <f>IF(H479="","",0%)</f>
      </c>
      <c r="J479" s="187" t="str">
        <f>IF(H479="","",IF($H479&gt;1.2, 0, IF($H479&gt;=1.1, $B$8*(1/3), IF($H479&gt;=1, ($B$8 + (($B$9-$B$8)/4)*1)*(1/3), IF($H479&gt;=0.9, ($B$8 + (($B$9-$B$8)/4)*2)*(1/3), IF($H479&gt;=0.8, ($B$8 + (($B$9-$B$8)/4)*3)*(1/3), $B$9*(1/3)))))))</f>
      </c>
      <c r="K479" s="187" t="str">
        <f>IF(H479="","",IF($H479&gt;1.2, 0, IF($H479&gt;=1.1, $B$8*(2/3), IF($H479&gt;=1, ($B$8 + (($B$9-$B$8)/4)*1)*(2/3), IF($H479&gt;=0.9, ($B$8 + (($B$9-$B$8)/4)*2)*(2/3), IF($H479&gt;=0.8, ($B$8 + (($B$9-$B$8)/4)*3)*(2/3), $B$9*(2/3)))))))</f>
      </c>
      <c r="L479" s="187" t="str">
        <f>IF(H479="","",IF($H479&gt;1.2, 0, IF($H479&gt;=1.1, $B$8, IF($H479&gt;=1, $B$8 + (($B$9-$B$8)/4)*1, IF($H479&gt;=0.9, $B$8 + (($B$9-$B$8)/4)*2, IF($H479&gt;=0.8, $B$8 + (($B$9-$B$8)/4)*3, $B$9))))))</f>
      </c>
      <c r="M479" s="188"/>
      <c r="N479" s="189">
        <f>IF(M479=1, I479, IF(M479=2, J479, IF(M479=3, K479, IF(M479=4, L479, 0))))</f>
      </c>
      <c r="O479" s="184">
        <f>IF($B$7="Porcentajes", E479 * N479, IF($R$1=0, 0, ((E479 * N479) / $R$1) * $C$7))</f>
      </c>
      <c r="P479" s="202"/>
      <c r="Q479" s="203"/>
      <c r="R479" s="184">
        <f>IF($P479="Manual",$E479*(1+$Q479),$E479+$O479)</f>
      </c>
    </row>
    <row r="480" spans="1:18" s="190" customFormat="1" ht="19" customHeight="1">
      <c r="A480" s="191"/>
      <c r="B480" s="195"/>
      <c r="C480" s="193"/>
      <c r="D480" s="193"/>
      <c r="E480" s="197"/>
      <c r="F480" s="185"/>
      <c r="G480" s="185" t="str">
        <f>IFERROR(IF($F480="","",VLOOKUP($F480,'Data Mercado'!$A$7:$I$300,IF($B$6="P90",2,IF($B$6="P75",3,IF($B$6="P50",4,IF($B$6="P25",5,IF($B$6="P10",6))))),0)),"ND")</f>
      </c>
      <c r="H480" s="186" t="str">
        <f>IFERROR(IF(AND($E480&lt;&gt;"",$G480&lt;&gt;""),$E480/$G480,""),"")</f>
      </c>
      <c r="I480" s="187" t="str">
        <f>IF(H480="","",0%)</f>
      </c>
      <c r="J480" s="187" t="str">
        <f>IF(H480="","",IF($H480&gt;1.2, 0, IF($H480&gt;=1.1, $B$8*(1/3), IF($H480&gt;=1, ($B$8 + (($B$9-$B$8)/4)*1)*(1/3), IF($H480&gt;=0.9, ($B$8 + (($B$9-$B$8)/4)*2)*(1/3), IF($H480&gt;=0.8, ($B$8 + (($B$9-$B$8)/4)*3)*(1/3), $B$9*(1/3)))))))</f>
      </c>
      <c r="K480" s="187" t="str">
        <f>IF(H480="","",IF($H480&gt;1.2, 0, IF($H480&gt;=1.1, $B$8*(2/3), IF($H480&gt;=1, ($B$8 + (($B$9-$B$8)/4)*1)*(2/3), IF($H480&gt;=0.9, ($B$8 + (($B$9-$B$8)/4)*2)*(2/3), IF($H480&gt;=0.8, ($B$8 + (($B$9-$B$8)/4)*3)*(2/3), $B$9*(2/3)))))))</f>
      </c>
      <c r="L480" s="187" t="str">
        <f>IF(H480="","",IF($H480&gt;1.2, 0, IF($H480&gt;=1.1, $B$8, IF($H480&gt;=1, $B$8 + (($B$9-$B$8)/4)*1, IF($H480&gt;=0.9, $B$8 + (($B$9-$B$8)/4)*2, IF($H480&gt;=0.8, $B$8 + (($B$9-$B$8)/4)*3, $B$9))))))</f>
      </c>
      <c r="M480" s="188"/>
      <c r="N480" s="189">
        <f>IF(M480=1, I480, IF(M480=2, J480, IF(M480=3, K480, IF(M480=4, L480, 0))))</f>
      </c>
      <c r="O480" s="184">
        <f>IF($B$7="Porcentajes", E480 * N480, IF($R$1=0, 0, ((E480 * N480) / $R$1) * $C$7))</f>
      </c>
      <c r="P480" s="202"/>
      <c r="Q480" s="203"/>
      <c r="R480" s="184">
        <f>IF($P480="Manual",$E480*(1+$Q480),$E480+$O480)</f>
      </c>
    </row>
    <row r="481" spans="1:18" s="190" customFormat="1" ht="19" customHeight="1">
      <c r="A481" s="191"/>
      <c r="B481" s="195"/>
      <c r="C481" s="193"/>
      <c r="D481" s="193"/>
      <c r="E481" s="197"/>
      <c r="F481" s="185"/>
      <c r="G481" s="185" t="str">
        <f>IFERROR(IF($F481="","",VLOOKUP($F481,'Data Mercado'!$A$7:$I$300,IF($B$6="P90",2,IF($B$6="P75",3,IF($B$6="P50",4,IF($B$6="P25",5,IF($B$6="P10",6))))),0)),"ND")</f>
      </c>
      <c r="H481" s="186" t="str">
        <f>IFERROR(IF(AND($E481&lt;&gt;"",$G481&lt;&gt;""),$E481/$G481,""),"")</f>
      </c>
      <c r="I481" s="187" t="str">
        <f>IF(H481="","",0%)</f>
      </c>
      <c r="J481" s="187" t="str">
        <f>IF(H481="","",IF($H481&gt;1.2, 0, IF($H481&gt;=1.1, $B$8*(1/3), IF($H481&gt;=1, ($B$8 + (($B$9-$B$8)/4)*1)*(1/3), IF($H481&gt;=0.9, ($B$8 + (($B$9-$B$8)/4)*2)*(1/3), IF($H481&gt;=0.8, ($B$8 + (($B$9-$B$8)/4)*3)*(1/3), $B$9*(1/3)))))))</f>
      </c>
      <c r="K481" s="187" t="str">
        <f>IF(H481="","",IF($H481&gt;1.2, 0, IF($H481&gt;=1.1, $B$8*(2/3), IF($H481&gt;=1, ($B$8 + (($B$9-$B$8)/4)*1)*(2/3), IF($H481&gt;=0.9, ($B$8 + (($B$9-$B$8)/4)*2)*(2/3), IF($H481&gt;=0.8, ($B$8 + (($B$9-$B$8)/4)*3)*(2/3), $B$9*(2/3)))))))</f>
      </c>
      <c r="L481" s="187" t="str">
        <f>IF(H481="","",IF($H481&gt;1.2, 0, IF($H481&gt;=1.1, $B$8, IF($H481&gt;=1, $B$8 + (($B$9-$B$8)/4)*1, IF($H481&gt;=0.9, $B$8 + (($B$9-$B$8)/4)*2, IF($H481&gt;=0.8, $B$8 + (($B$9-$B$8)/4)*3, $B$9))))))</f>
      </c>
      <c r="M481" s="188"/>
      <c r="N481" s="189">
        <f>IF(M481=1, I481, IF(M481=2, J481, IF(M481=3, K481, IF(M481=4, L481, 0))))</f>
      </c>
      <c r="O481" s="184">
        <f>IF($B$7="Porcentajes", E481 * N481, IF($R$1=0, 0, ((E481 * N481) / $R$1) * $C$7))</f>
      </c>
      <c r="P481" s="202"/>
      <c r="Q481" s="203"/>
      <c r="R481" s="184">
        <f>IF($P481="Manual",$E481*(1+$Q481),$E481+$O481)</f>
      </c>
    </row>
    <row r="482" spans="1:18" s="190" customFormat="1" ht="19" customHeight="1">
      <c r="A482" s="191"/>
      <c r="B482" s="195"/>
      <c r="C482" s="193"/>
      <c r="D482" s="193"/>
      <c r="E482" s="197"/>
      <c r="F482" s="185"/>
      <c r="G482" s="185" t="str">
        <f>IFERROR(IF($F482="","",VLOOKUP($F482,'Data Mercado'!$A$7:$I$300,IF($B$6="P90",2,IF($B$6="P75",3,IF($B$6="P50",4,IF($B$6="P25",5,IF($B$6="P10",6))))),0)),"ND")</f>
      </c>
      <c r="H482" s="186" t="str">
        <f>IFERROR(IF(AND($E482&lt;&gt;"",$G482&lt;&gt;""),$E482/$G482,""),"")</f>
      </c>
      <c r="I482" s="187" t="str">
        <f>IF(H482="","",0%)</f>
      </c>
      <c r="J482" s="187" t="str">
        <f>IF(H482="","",IF($H482&gt;1.2, 0, IF($H482&gt;=1.1, $B$8*(1/3), IF($H482&gt;=1, ($B$8 + (($B$9-$B$8)/4)*1)*(1/3), IF($H482&gt;=0.9, ($B$8 + (($B$9-$B$8)/4)*2)*(1/3), IF($H482&gt;=0.8, ($B$8 + (($B$9-$B$8)/4)*3)*(1/3), $B$9*(1/3)))))))</f>
      </c>
      <c r="K482" s="187" t="str">
        <f>IF(H482="","",IF($H482&gt;1.2, 0, IF($H482&gt;=1.1, $B$8*(2/3), IF($H482&gt;=1, ($B$8 + (($B$9-$B$8)/4)*1)*(2/3), IF($H482&gt;=0.9, ($B$8 + (($B$9-$B$8)/4)*2)*(2/3), IF($H482&gt;=0.8, ($B$8 + (($B$9-$B$8)/4)*3)*(2/3), $B$9*(2/3)))))))</f>
      </c>
      <c r="L482" s="187" t="str">
        <f>IF(H482="","",IF($H482&gt;1.2, 0, IF($H482&gt;=1.1, $B$8, IF($H482&gt;=1, $B$8 + (($B$9-$B$8)/4)*1, IF($H482&gt;=0.9, $B$8 + (($B$9-$B$8)/4)*2, IF($H482&gt;=0.8, $B$8 + (($B$9-$B$8)/4)*3, $B$9))))))</f>
      </c>
      <c r="M482" s="188"/>
      <c r="N482" s="189">
        <f>IF(M482=1, I482, IF(M482=2, J482, IF(M482=3, K482, IF(M482=4, L482, 0))))</f>
      </c>
      <c r="O482" s="184">
        <f>IF($B$7="Porcentajes", E482 * N482, IF($R$1=0, 0, ((E482 * N482) / $R$1) * $C$7))</f>
      </c>
      <c r="P482" s="202"/>
      <c r="Q482" s="203"/>
      <c r="R482" s="184">
        <f>IF($P482="Manual",$E482*(1+$Q482),$E482+$O482)</f>
      </c>
    </row>
    <row r="483" spans="1:18" s="190" customFormat="1" ht="19" customHeight="1">
      <c r="A483" s="191"/>
      <c r="B483" s="195"/>
      <c r="C483" s="193"/>
      <c r="D483" s="193"/>
      <c r="E483" s="197"/>
      <c r="F483" s="185"/>
      <c r="G483" s="185" t="str">
        <f>IFERROR(IF($F483="","",VLOOKUP($F483,'Data Mercado'!$A$7:$I$300,IF($B$6="P90",2,IF($B$6="P75",3,IF($B$6="P50",4,IF($B$6="P25",5,IF($B$6="P10",6))))),0)),"ND")</f>
      </c>
      <c r="H483" s="186" t="str">
        <f>IFERROR(IF(AND($E483&lt;&gt;"",$G483&lt;&gt;""),$E483/$G483,""),"")</f>
      </c>
      <c r="I483" s="187" t="str">
        <f>IF(H483="","",0%)</f>
      </c>
      <c r="J483" s="187" t="str">
        <f>IF(H483="","",IF($H483&gt;1.2, 0, IF($H483&gt;=1.1, $B$8*(1/3), IF($H483&gt;=1, ($B$8 + (($B$9-$B$8)/4)*1)*(1/3), IF($H483&gt;=0.9, ($B$8 + (($B$9-$B$8)/4)*2)*(1/3), IF($H483&gt;=0.8, ($B$8 + (($B$9-$B$8)/4)*3)*(1/3), $B$9*(1/3)))))))</f>
      </c>
      <c r="K483" s="187" t="str">
        <f>IF(H483="","",IF($H483&gt;1.2, 0, IF($H483&gt;=1.1, $B$8*(2/3), IF($H483&gt;=1, ($B$8 + (($B$9-$B$8)/4)*1)*(2/3), IF($H483&gt;=0.9, ($B$8 + (($B$9-$B$8)/4)*2)*(2/3), IF($H483&gt;=0.8, ($B$8 + (($B$9-$B$8)/4)*3)*(2/3), $B$9*(2/3)))))))</f>
      </c>
      <c r="L483" s="187" t="str">
        <f>IF(H483="","",IF($H483&gt;1.2, 0, IF($H483&gt;=1.1, $B$8, IF($H483&gt;=1, $B$8 + (($B$9-$B$8)/4)*1, IF($H483&gt;=0.9, $B$8 + (($B$9-$B$8)/4)*2, IF($H483&gt;=0.8, $B$8 + (($B$9-$B$8)/4)*3, $B$9))))))</f>
      </c>
      <c r="M483" s="188"/>
      <c r="N483" s="189">
        <f>IF(M483=1, I483, IF(M483=2, J483, IF(M483=3, K483, IF(M483=4, L483, 0))))</f>
      </c>
      <c r="O483" s="184">
        <f>IF($B$7="Porcentajes", E483 * N483, IF($R$1=0, 0, ((E483 * N483) / $R$1) * $C$7))</f>
      </c>
      <c r="P483" s="202"/>
      <c r="Q483" s="203"/>
      <c r="R483" s="184">
        <f>IF($P483="Manual",$E483*(1+$Q483),$E483+$O483)</f>
      </c>
    </row>
    <row r="484" spans="1:18" s="190" customFormat="1" ht="19" customHeight="1">
      <c r="A484" s="191"/>
      <c r="B484" s="195"/>
      <c r="C484" s="193"/>
      <c r="D484" s="193"/>
      <c r="E484" s="197"/>
      <c r="F484" s="185"/>
      <c r="G484" s="185" t="str">
        <f>IFERROR(IF($F484="","",VLOOKUP($F484,'Data Mercado'!$A$7:$I$300,IF($B$6="P90",2,IF($B$6="P75",3,IF($B$6="P50",4,IF($B$6="P25",5,IF($B$6="P10",6))))),0)),"ND")</f>
      </c>
      <c r="H484" s="186" t="str">
        <f>IFERROR(IF(AND($E484&lt;&gt;"",$G484&lt;&gt;""),$E484/$G484,""),"")</f>
      </c>
      <c r="I484" s="187" t="str">
        <f>IF(H484="","",0%)</f>
      </c>
      <c r="J484" s="187" t="str">
        <f>IF(H484="","",IF($H484&gt;1.2, 0, IF($H484&gt;=1.1, $B$8*(1/3), IF($H484&gt;=1, ($B$8 + (($B$9-$B$8)/4)*1)*(1/3), IF($H484&gt;=0.9, ($B$8 + (($B$9-$B$8)/4)*2)*(1/3), IF($H484&gt;=0.8, ($B$8 + (($B$9-$B$8)/4)*3)*(1/3), $B$9*(1/3)))))))</f>
      </c>
      <c r="K484" s="187" t="str">
        <f>IF(H484="","",IF($H484&gt;1.2, 0, IF($H484&gt;=1.1, $B$8*(2/3), IF($H484&gt;=1, ($B$8 + (($B$9-$B$8)/4)*1)*(2/3), IF($H484&gt;=0.9, ($B$8 + (($B$9-$B$8)/4)*2)*(2/3), IF($H484&gt;=0.8, ($B$8 + (($B$9-$B$8)/4)*3)*(2/3), $B$9*(2/3)))))))</f>
      </c>
      <c r="L484" s="187" t="str">
        <f>IF(H484="","",IF($H484&gt;1.2, 0, IF($H484&gt;=1.1, $B$8, IF($H484&gt;=1, $B$8 + (($B$9-$B$8)/4)*1, IF($H484&gt;=0.9, $B$8 + (($B$9-$B$8)/4)*2, IF($H484&gt;=0.8, $B$8 + (($B$9-$B$8)/4)*3, $B$9))))))</f>
      </c>
      <c r="M484" s="188"/>
      <c r="N484" s="189">
        <f>IF(M484=1, I484, IF(M484=2, J484, IF(M484=3, K484, IF(M484=4, L484, 0))))</f>
      </c>
      <c r="O484" s="184">
        <f>IF($B$7="Porcentajes", E484 * N484, IF($R$1=0, 0, ((E484 * N484) / $R$1) * $C$7))</f>
      </c>
      <c r="P484" s="202"/>
      <c r="Q484" s="203"/>
      <c r="R484" s="184">
        <f>IF($P484="Manual",$E484*(1+$Q484),$E484+$O484)</f>
      </c>
    </row>
    <row r="485" spans="1:18" s="190" customFormat="1" ht="19" customHeight="1">
      <c r="A485" s="191"/>
      <c r="B485" s="195"/>
      <c r="C485" s="193"/>
      <c r="D485" s="193"/>
      <c r="E485" s="197"/>
      <c r="F485" s="185"/>
      <c r="G485" s="185" t="str">
        <f>IFERROR(IF($F485="","",VLOOKUP($F485,'Data Mercado'!$A$7:$I$300,IF($B$6="P90",2,IF($B$6="P75",3,IF($B$6="P50",4,IF($B$6="P25",5,IF($B$6="P10",6))))),0)),"ND")</f>
      </c>
      <c r="H485" s="186" t="str">
        <f>IFERROR(IF(AND($E485&lt;&gt;"",$G485&lt;&gt;""),$E485/$G485,""),"")</f>
      </c>
      <c r="I485" s="187" t="str">
        <f>IF(H485="","",0%)</f>
      </c>
      <c r="J485" s="187" t="str">
        <f>IF(H485="","",IF($H485&gt;1.2, 0, IF($H485&gt;=1.1, $B$8*(1/3), IF($H485&gt;=1, ($B$8 + (($B$9-$B$8)/4)*1)*(1/3), IF($H485&gt;=0.9, ($B$8 + (($B$9-$B$8)/4)*2)*(1/3), IF($H485&gt;=0.8, ($B$8 + (($B$9-$B$8)/4)*3)*(1/3), $B$9*(1/3)))))))</f>
      </c>
      <c r="K485" s="187" t="str">
        <f>IF(H485="","",IF($H485&gt;1.2, 0, IF($H485&gt;=1.1, $B$8*(2/3), IF($H485&gt;=1, ($B$8 + (($B$9-$B$8)/4)*1)*(2/3), IF($H485&gt;=0.9, ($B$8 + (($B$9-$B$8)/4)*2)*(2/3), IF($H485&gt;=0.8, ($B$8 + (($B$9-$B$8)/4)*3)*(2/3), $B$9*(2/3)))))))</f>
      </c>
      <c r="L485" s="187" t="str">
        <f>IF(H485="","",IF($H485&gt;1.2, 0, IF($H485&gt;=1.1, $B$8, IF($H485&gt;=1, $B$8 + (($B$9-$B$8)/4)*1, IF($H485&gt;=0.9, $B$8 + (($B$9-$B$8)/4)*2, IF($H485&gt;=0.8, $B$8 + (($B$9-$B$8)/4)*3, $B$9))))))</f>
      </c>
      <c r="M485" s="188"/>
      <c r="N485" s="189">
        <f>IF(M485=1, I485, IF(M485=2, J485, IF(M485=3, K485, IF(M485=4, L485, 0))))</f>
      </c>
      <c r="O485" s="184">
        <f>IF($B$7="Porcentajes", E485 * N485, IF($R$1=0, 0, ((E485 * N485) / $R$1) * $C$7))</f>
      </c>
      <c r="P485" s="202"/>
      <c r="Q485" s="203"/>
      <c r="R485" s="184">
        <f>IF($P485="Manual",$E485*(1+$Q485),$E485+$O485)</f>
      </c>
    </row>
    <row r="486" spans="1:18" s="190" customFormat="1" ht="19" customHeight="1">
      <c r="A486" s="191"/>
      <c r="B486" s="195"/>
      <c r="C486" s="193"/>
      <c r="D486" s="193"/>
      <c r="E486" s="197"/>
      <c r="F486" s="185"/>
      <c r="G486" s="185" t="str">
        <f>IFERROR(IF($F486="","",VLOOKUP($F486,'Data Mercado'!$A$7:$I$300,IF($B$6="P90",2,IF($B$6="P75",3,IF($B$6="P50",4,IF($B$6="P25",5,IF($B$6="P10",6))))),0)),"ND")</f>
      </c>
      <c r="H486" s="186" t="str">
        <f>IFERROR(IF(AND($E486&lt;&gt;"",$G486&lt;&gt;""),$E486/$G486,""),"")</f>
      </c>
      <c r="I486" s="187" t="str">
        <f>IF(H486="","",0%)</f>
      </c>
      <c r="J486" s="187" t="str">
        <f>IF(H486="","",IF($H486&gt;1.2, 0, IF($H486&gt;=1.1, $B$8*(1/3), IF($H486&gt;=1, ($B$8 + (($B$9-$B$8)/4)*1)*(1/3), IF($H486&gt;=0.9, ($B$8 + (($B$9-$B$8)/4)*2)*(1/3), IF($H486&gt;=0.8, ($B$8 + (($B$9-$B$8)/4)*3)*(1/3), $B$9*(1/3)))))))</f>
      </c>
      <c r="K486" s="187" t="str">
        <f>IF(H486="","",IF($H486&gt;1.2, 0, IF($H486&gt;=1.1, $B$8*(2/3), IF($H486&gt;=1, ($B$8 + (($B$9-$B$8)/4)*1)*(2/3), IF($H486&gt;=0.9, ($B$8 + (($B$9-$B$8)/4)*2)*(2/3), IF($H486&gt;=0.8, ($B$8 + (($B$9-$B$8)/4)*3)*(2/3), $B$9*(2/3)))))))</f>
      </c>
      <c r="L486" s="187" t="str">
        <f>IF(H486="","",IF($H486&gt;1.2, 0, IF($H486&gt;=1.1, $B$8, IF($H486&gt;=1, $B$8 + (($B$9-$B$8)/4)*1, IF($H486&gt;=0.9, $B$8 + (($B$9-$B$8)/4)*2, IF($H486&gt;=0.8, $B$8 + (($B$9-$B$8)/4)*3, $B$9))))))</f>
      </c>
      <c r="M486" s="188"/>
      <c r="N486" s="189">
        <f>IF(M486=1, I486, IF(M486=2, J486, IF(M486=3, K486, IF(M486=4, L486, 0))))</f>
      </c>
      <c r="O486" s="184">
        <f>IF($B$7="Porcentajes", E486 * N486, IF($R$1=0, 0, ((E486 * N486) / $R$1) * $C$7))</f>
      </c>
      <c r="P486" s="202"/>
      <c r="Q486" s="203"/>
      <c r="R486" s="184">
        <f>IF($P486="Manual",$E486*(1+$Q486),$E486+$O486)</f>
      </c>
    </row>
    <row r="487" spans="1:18" s="190" customFormat="1" ht="19" customHeight="1">
      <c r="A487" s="191"/>
      <c r="B487" s="195"/>
      <c r="C487" s="193"/>
      <c r="D487" s="193"/>
      <c r="E487" s="197"/>
      <c r="F487" s="185"/>
      <c r="G487" s="185" t="str">
        <f>IFERROR(IF($F487="","",VLOOKUP($F487,'Data Mercado'!$A$7:$I$300,IF($B$6="P90",2,IF($B$6="P75",3,IF($B$6="P50",4,IF($B$6="P25",5,IF($B$6="P10",6))))),0)),"ND")</f>
      </c>
      <c r="H487" s="186" t="str">
        <f>IFERROR(IF(AND($E487&lt;&gt;"",$G487&lt;&gt;""),$E487/$G487,""),"")</f>
      </c>
      <c r="I487" s="187" t="str">
        <f>IF(H487="","",0%)</f>
      </c>
      <c r="J487" s="187" t="str">
        <f>IF(H487="","",IF($H487&gt;1.2, 0, IF($H487&gt;=1.1, $B$8*(1/3), IF($H487&gt;=1, ($B$8 + (($B$9-$B$8)/4)*1)*(1/3), IF($H487&gt;=0.9, ($B$8 + (($B$9-$B$8)/4)*2)*(1/3), IF($H487&gt;=0.8, ($B$8 + (($B$9-$B$8)/4)*3)*(1/3), $B$9*(1/3)))))))</f>
      </c>
      <c r="K487" s="187" t="str">
        <f>IF(H487="","",IF($H487&gt;1.2, 0, IF($H487&gt;=1.1, $B$8*(2/3), IF($H487&gt;=1, ($B$8 + (($B$9-$B$8)/4)*1)*(2/3), IF($H487&gt;=0.9, ($B$8 + (($B$9-$B$8)/4)*2)*(2/3), IF($H487&gt;=0.8, ($B$8 + (($B$9-$B$8)/4)*3)*(2/3), $B$9*(2/3)))))))</f>
      </c>
      <c r="L487" s="187" t="str">
        <f>IF(H487="","",IF($H487&gt;1.2, 0, IF($H487&gt;=1.1, $B$8, IF($H487&gt;=1, $B$8 + (($B$9-$B$8)/4)*1, IF($H487&gt;=0.9, $B$8 + (($B$9-$B$8)/4)*2, IF($H487&gt;=0.8, $B$8 + (($B$9-$B$8)/4)*3, $B$9))))))</f>
      </c>
      <c r="M487" s="188"/>
      <c r="N487" s="189">
        <f>IF(M487=1, I487, IF(M487=2, J487, IF(M487=3, K487, IF(M487=4, L487, 0))))</f>
      </c>
      <c r="O487" s="184">
        <f>IF($B$7="Porcentajes", E487 * N487, IF($R$1=0, 0, ((E487 * N487) / $R$1) * $C$7))</f>
      </c>
      <c r="P487" s="202"/>
      <c r="Q487" s="203"/>
      <c r="R487" s="184">
        <f>IF($P487="Manual",$E487*(1+$Q487),$E487+$O487)</f>
      </c>
    </row>
    <row r="488" spans="1:18" s="190" customFormat="1" ht="19" customHeight="1">
      <c r="A488" s="191"/>
      <c r="B488" s="195"/>
      <c r="C488" s="193"/>
      <c r="D488" s="193"/>
      <c r="E488" s="197"/>
      <c r="F488" s="185"/>
      <c r="G488" s="185" t="str">
        <f>IFERROR(IF($F488="","",VLOOKUP($F488,'Data Mercado'!$A$7:$I$300,IF($B$6="P90",2,IF($B$6="P75",3,IF($B$6="P50",4,IF($B$6="P25",5,IF($B$6="P10",6))))),0)),"ND")</f>
      </c>
      <c r="H488" s="186" t="str">
        <f>IFERROR(IF(AND($E488&lt;&gt;"",$G488&lt;&gt;""),$E488/$G488,""),"")</f>
      </c>
      <c r="I488" s="187" t="str">
        <f>IF(H488="","",0%)</f>
      </c>
      <c r="J488" s="187" t="str">
        <f>IF(H488="","",IF($H488&gt;1.2, 0, IF($H488&gt;=1.1, $B$8*(1/3), IF($H488&gt;=1, ($B$8 + (($B$9-$B$8)/4)*1)*(1/3), IF($H488&gt;=0.9, ($B$8 + (($B$9-$B$8)/4)*2)*(1/3), IF($H488&gt;=0.8, ($B$8 + (($B$9-$B$8)/4)*3)*(1/3), $B$9*(1/3)))))))</f>
      </c>
      <c r="K488" s="187" t="str">
        <f>IF(H488="","",IF($H488&gt;1.2, 0, IF($H488&gt;=1.1, $B$8*(2/3), IF($H488&gt;=1, ($B$8 + (($B$9-$B$8)/4)*1)*(2/3), IF($H488&gt;=0.9, ($B$8 + (($B$9-$B$8)/4)*2)*(2/3), IF($H488&gt;=0.8, ($B$8 + (($B$9-$B$8)/4)*3)*(2/3), $B$9*(2/3)))))))</f>
      </c>
      <c r="L488" s="187" t="str">
        <f>IF(H488="","",IF($H488&gt;1.2, 0, IF($H488&gt;=1.1, $B$8, IF($H488&gt;=1, $B$8 + (($B$9-$B$8)/4)*1, IF($H488&gt;=0.9, $B$8 + (($B$9-$B$8)/4)*2, IF($H488&gt;=0.8, $B$8 + (($B$9-$B$8)/4)*3, $B$9))))))</f>
      </c>
      <c r="M488" s="188"/>
      <c r="N488" s="189">
        <f>IF(M488=1, I488, IF(M488=2, J488, IF(M488=3, K488, IF(M488=4, L488, 0))))</f>
      </c>
      <c r="O488" s="184">
        <f>IF($B$7="Porcentajes", E488 * N488, IF($R$1=0, 0, ((E488 * N488) / $R$1) * $C$7))</f>
      </c>
      <c r="P488" s="202"/>
      <c r="Q488" s="203"/>
      <c r="R488" s="184">
        <f>IF($P488="Manual",$E488*(1+$Q488),$E488+$O488)</f>
      </c>
    </row>
    <row r="489" spans="1:18" s="190" customFormat="1" ht="19" customHeight="1">
      <c r="A489" s="191"/>
      <c r="B489" s="195"/>
      <c r="C489" s="193"/>
      <c r="D489" s="193"/>
      <c r="E489" s="197"/>
      <c r="F489" s="185"/>
      <c r="G489" s="185" t="str">
        <f>IFERROR(IF($F489="","",VLOOKUP($F489,'Data Mercado'!$A$7:$I$300,IF($B$6="P90",2,IF($B$6="P75",3,IF($B$6="P50",4,IF($B$6="P25",5,IF($B$6="P10",6))))),0)),"ND")</f>
      </c>
      <c r="H489" s="186" t="str">
        <f>IFERROR(IF(AND($E489&lt;&gt;"",$G489&lt;&gt;""),$E489/$G489,""),"")</f>
      </c>
      <c r="I489" s="187" t="str">
        <f>IF(H489="","",0%)</f>
      </c>
      <c r="J489" s="187" t="str">
        <f>IF(H489="","",IF($H489&gt;1.2, 0, IF($H489&gt;=1.1, $B$8*(1/3), IF($H489&gt;=1, ($B$8 + (($B$9-$B$8)/4)*1)*(1/3), IF($H489&gt;=0.9, ($B$8 + (($B$9-$B$8)/4)*2)*(1/3), IF($H489&gt;=0.8, ($B$8 + (($B$9-$B$8)/4)*3)*(1/3), $B$9*(1/3)))))))</f>
      </c>
      <c r="K489" s="187" t="str">
        <f>IF(H489="","",IF($H489&gt;1.2, 0, IF($H489&gt;=1.1, $B$8*(2/3), IF($H489&gt;=1, ($B$8 + (($B$9-$B$8)/4)*1)*(2/3), IF($H489&gt;=0.9, ($B$8 + (($B$9-$B$8)/4)*2)*(2/3), IF($H489&gt;=0.8, ($B$8 + (($B$9-$B$8)/4)*3)*(2/3), $B$9*(2/3)))))))</f>
      </c>
      <c r="L489" s="187" t="str">
        <f>IF(H489="","",IF($H489&gt;1.2, 0, IF($H489&gt;=1.1, $B$8, IF($H489&gt;=1, $B$8 + (($B$9-$B$8)/4)*1, IF($H489&gt;=0.9, $B$8 + (($B$9-$B$8)/4)*2, IF($H489&gt;=0.8, $B$8 + (($B$9-$B$8)/4)*3, $B$9))))))</f>
      </c>
      <c r="M489" s="188"/>
      <c r="N489" s="189">
        <f>IF(M489=1, I489, IF(M489=2, J489, IF(M489=3, K489, IF(M489=4, L489, 0))))</f>
      </c>
      <c r="O489" s="184">
        <f>IF($B$7="Porcentajes", E489 * N489, IF($R$1=0, 0, ((E489 * N489) / $R$1) * $C$7))</f>
      </c>
      <c r="P489" s="202"/>
      <c r="Q489" s="203"/>
      <c r="R489" s="184">
        <f>IF($P489="Manual",$E489*(1+$Q489),$E489+$O489)</f>
      </c>
    </row>
    <row r="490" spans="1:18" s="190" customFormat="1" ht="19" customHeight="1">
      <c r="A490" s="191"/>
      <c r="B490" s="195"/>
      <c r="C490" s="193"/>
      <c r="D490" s="193"/>
      <c r="E490" s="197"/>
      <c r="F490" s="185"/>
      <c r="G490" s="185" t="str">
        <f>IFERROR(IF($F490="","",VLOOKUP($F490,'Data Mercado'!$A$7:$I$300,IF($B$6="P90",2,IF($B$6="P75",3,IF($B$6="P50",4,IF($B$6="P25",5,IF($B$6="P10",6))))),0)),"ND")</f>
      </c>
      <c r="H490" s="186" t="str">
        <f>IFERROR(IF(AND($E490&lt;&gt;"",$G490&lt;&gt;""),$E490/$G490,""),"")</f>
      </c>
      <c r="I490" s="187" t="str">
        <f>IF(H490="","",0%)</f>
      </c>
      <c r="J490" s="187" t="str">
        <f>IF(H490="","",IF($H490&gt;1.2, 0, IF($H490&gt;=1.1, $B$8*(1/3), IF($H490&gt;=1, ($B$8 + (($B$9-$B$8)/4)*1)*(1/3), IF($H490&gt;=0.9, ($B$8 + (($B$9-$B$8)/4)*2)*(1/3), IF($H490&gt;=0.8, ($B$8 + (($B$9-$B$8)/4)*3)*(1/3), $B$9*(1/3)))))))</f>
      </c>
      <c r="K490" s="187" t="str">
        <f>IF(H490="","",IF($H490&gt;1.2, 0, IF($H490&gt;=1.1, $B$8*(2/3), IF($H490&gt;=1, ($B$8 + (($B$9-$B$8)/4)*1)*(2/3), IF($H490&gt;=0.9, ($B$8 + (($B$9-$B$8)/4)*2)*(2/3), IF($H490&gt;=0.8, ($B$8 + (($B$9-$B$8)/4)*3)*(2/3), $B$9*(2/3)))))))</f>
      </c>
      <c r="L490" s="187" t="str">
        <f>IF(H490="","",IF($H490&gt;1.2, 0, IF($H490&gt;=1.1, $B$8, IF($H490&gt;=1, $B$8 + (($B$9-$B$8)/4)*1, IF($H490&gt;=0.9, $B$8 + (($B$9-$B$8)/4)*2, IF($H490&gt;=0.8, $B$8 + (($B$9-$B$8)/4)*3, $B$9))))))</f>
      </c>
      <c r="M490" s="188"/>
      <c r="N490" s="189">
        <f>IF(M490=1, I490, IF(M490=2, J490, IF(M490=3, K490, IF(M490=4, L490, 0))))</f>
      </c>
      <c r="O490" s="184">
        <f>IF($B$7="Porcentajes", E490 * N490, IF($R$1=0, 0, ((E490 * N490) / $R$1) * $C$7))</f>
      </c>
      <c r="P490" s="202"/>
      <c r="Q490" s="203"/>
      <c r="R490" s="184">
        <f>IF($P490="Manual",$E490*(1+$Q490),$E490+$O490)</f>
      </c>
    </row>
    <row r="491" spans="1:18" s="190" customFormat="1" ht="19" customHeight="1">
      <c r="A491" s="191"/>
      <c r="B491" s="195"/>
      <c r="C491" s="193"/>
      <c r="D491" s="193"/>
      <c r="E491" s="197"/>
      <c r="F491" s="185"/>
      <c r="G491" s="185" t="str">
        <f>IFERROR(IF($F491="","",VLOOKUP($F491,'Data Mercado'!$A$7:$I$300,IF($B$6="P90",2,IF($B$6="P75",3,IF($B$6="P50",4,IF($B$6="P25",5,IF($B$6="P10",6))))),0)),"ND")</f>
      </c>
      <c r="H491" s="186" t="str">
        <f>IFERROR(IF(AND($E491&lt;&gt;"",$G491&lt;&gt;""),$E491/$G491,""),"")</f>
      </c>
      <c r="I491" s="187" t="str">
        <f>IF(H491="","",0%)</f>
      </c>
      <c r="J491" s="187" t="str">
        <f>IF(H491="","",IF($H491&gt;1.2, 0, IF($H491&gt;=1.1, $B$8*(1/3), IF($H491&gt;=1, ($B$8 + (($B$9-$B$8)/4)*1)*(1/3), IF($H491&gt;=0.9, ($B$8 + (($B$9-$B$8)/4)*2)*(1/3), IF($H491&gt;=0.8, ($B$8 + (($B$9-$B$8)/4)*3)*(1/3), $B$9*(1/3)))))))</f>
      </c>
      <c r="K491" s="187" t="str">
        <f>IF(H491="","",IF($H491&gt;1.2, 0, IF($H491&gt;=1.1, $B$8*(2/3), IF($H491&gt;=1, ($B$8 + (($B$9-$B$8)/4)*1)*(2/3), IF($H491&gt;=0.9, ($B$8 + (($B$9-$B$8)/4)*2)*(2/3), IF($H491&gt;=0.8, ($B$8 + (($B$9-$B$8)/4)*3)*(2/3), $B$9*(2/3)))))))</f>
      </c>
      <c r="L491" s="187" t="str">
        <f>IF(H491="","",IF($H491&gt;1.2, 0, IF($H491&gt;=1.1, $B$8, IF($H491&gt;=1, $B$8 + (($B$9-$B$8)/4)*1, IF($H491&gt;=0.9, $B$8 + (($B$9-$B$8)/4)*2, IF($H491&gt;=0.8, $B$8 + (($B$9-$B$8)/4)*3, $B$9))))))</f>
      </c>
      <c r="M491" s="188"/>
      <c r="N491" s="189">
        <f>IF(M491=1, I491, IF(M491=2, J491, IF(M491=3, K491, IF(M491=4, L491, 0))))</f>
      </c>
      <c r="O491" s="184">
        <f>IF($B$7="Porcentajes", E491 * N491, IF($R$1=0, 0, ((E491 * N491) / $R$1) * $C$7))</f>
      </c>
      <c r="P491" s="202"/>
      <c r="Q491" s="203"/>
      <c r="R491" s="184">
        <f>IF($P491="Manual",$E491*(1+$Q491),$E491+$O491)</f>
      </c>
    </row>
    <row r="492" spans="1:18" s="190" customFormat="1" ht="19" customHeight="1">
      <c r="A492" s="191"/>
      <c r="B492" s="195"/>
      <c r="C492" s="193"/>
      <c r="D492" s="193"/>
      <c r="E492" s="197"/>
      <c r="F492" s="185"/>
      <c r="G492" s="185" t="str">
        <f>IFERROR(IF($F492="","",VLOOKUP($F492,'Data Mercado'!$A$7:$I$300,IF($B$6="P90",2,IF($B$6="P75",3,IF($B$6="P50",4,IF($B$6="P25",5,IF($B$6="P10",6))))),0)),"ND")</f>
      </c>
      <c r="H492" s="186" t="str">
        <f>IFERROR(IF(AND($E492&lt;&gt;"",$G492&lt;&gt;""),$E492/$G492,""),"")</f>
      </c>
      <c r="I492" s="187" t="str">
        <f>IF(H492="","",0%)</f>
      </c>
      <c r="J492" s="187" t="str">
        <f>IF(H492="","",IF($H492&gt;1.2, 0, IF($H492&gt;=1.1, $B$8*(1/3), IF($H492&gt;=1, ($B$8 + (($B$9-$B$8)/4)*1)*(1/3), IF($H492&gt;=0.9, ($B$8 + (($B$9-$B$8)/4)*2)*(1/3), IF($H492&gt;=0.8, ($B$8 + (($B$9-$B$8)/4)*3)*(1/3), $B$9*(1/3)))))))</f>
      </c>
      <c r="K492" s="187" t="str">
        <f>IF(H492="","",IF($H492&gt;1.2, 0, IF($H492&gt;=1.1, $B$8*(2/3), IF($H492&gt;=1, ($B$8 + (($B$9-$B$8)/4)*1)*(2/3), IF($H492&gt;=0.9, ($B$8 + (($B$9-$B$8)/4)*2)*(2/3), IF($H492&gt;=0.8, ($B$8 + (($B$9-$B$8)/4)*3)*(2/3), $B$9*(2/3)))))))</f>
      </c>
      <c r="L492" s="187" t="str">
        <f>IF(H492="","",IF($H492&gt;1.2, 0, IF($H492&gt;=1.1, $B$8, IF($H492&gt;=1, $B$8 + (($B$9-$B$8)/4)*1, IF($H492&gt;=0.9, $B$8 + (($B$9-$B$8)/4)*2, IF($H492&gt;=0.8, $B$8 + (($B$9-$B$8)/4)*3, $B$9))))))</f>
      </c>
      <c r="M492" s="188"/>
      <c r="N492" s="189">
        <f>IF(M492=1, I492, IF(M492=2, J492, IF(M492=3, K492, IF(M492=4, L492, 0))))</f>
      </c>
      <c r="O492" s="184">
        <f>IF($B$7="Porcentajes", E492 * N492, IF($R$1=0, 0, ((E492 * N492) / $R$1) * $C$7))</f>
      </c>
      <c r="P492" s="202"/>
      <c r="Q492" s="203"/>
      <c r="R492" s="184">
        <f>IF($P492="Manual",$E492*(1+$Q492),$E492+$O492)</f>
      </c>
    </row>
    <row r="493" spans="1:18" s="190" customFormat="1" ht="19" customHeight="1">
      <c r="A493" s="191"/>
      <c r="B493" s="195"/>
      <c r="C493" s="193"/>
      <c r="D493" s="193"/>
      <c r="E493" s="197"/>
      <c r="F493" s="185"/>
      <c r="G493" s="185" t="str">
        <f>IFERROR(IF($F493="","",VLOOKUP($F493,'Data Mercado'!$A$7:$I$300,IF($B$6="P90",2,IF($B$6="P75",3,IF($B$6="P50",4,IF($B$6="P25",5,IF($B$6="P10",6))))),0)),"ND")</f>
      </c>
      <c r="H493" s="186" t="str">
        <f>IFERROR(IF(AND($E493&lt;&gt;"",$G493&lt;&gt;""),$E493/$G493,""),"")</f>
      </c>
      <c r="I493" s="187" t="str">
        <f>IF(H493="","",0%)</f>
      </c>
      <c r="J493" s="187" t="str">
        <f>IF(H493="","",IF($H493&gt;1.2, 0, IF($H493&gt;=1.1, $B$8*(1/3), IF($H493&gt;=1, ($B$8 + (($B$9-$B$8)/4)*1)*(1/3), IF($H493&gt;=0.9, ($B$8 + (($B$9-$B$8)/4)*2)*(1/3), IF($H493&gt;=0.8, ($B$8 + (($B$9-$B$8)/4)*3)*(1/3), $B$9*(1/3)))))))</f>
      </c>
      <c r="K493" s="187" t="str">
        <f>IF(H493="","",IF($H493&gt;1.2, 0, IF($H493&gt;=1.1, $B$8*(2/3), IF($H493&gt;=1, ($B$8 + (($B$9-$B$8)/4)*1)*(2/3), IF($H493&gt;=0.9, ($B$8 + (($B$9-$B$8)/4)*2)*(2/3), IF($H493&gt;=0.8, ($B$8 + (($B$9-$B$8)/4)*3)*(2/3), $B$9*(2/3)))))))</f>
      </c>
      <c r="L493" s="187" t="str">
        <f>IF(H493="","",IF($H493&gt;1.2, 0, IF($H493&gt;=1.1, $B$8, IF($H493&gt;=1, $B$8 + (($B$9-$B$8)/4)*1, IF($H493&gt;=0.9, $B$8 + (($B$9-$B$8)/4)*2, IF($H493&gt;=0.8, $B$8 + (($B$9-$B$8)/4)*3, $B$9))))))</f>
      </c>
      <c r="M493" s="188"/>
      <c r="N493" s="189">
        <f>IF(M493=1, I493, IF(M493=2, J493, IF(M493=3, K493, IF(M493=4, L493, 0))))</f>
      </c>
      <c r="O493" s="184">
        <f>IF($B$7="Porcentajes", E493 * N493, IF($R$1=0, 0, ((E493 * N493) / $R$1) * $C$7))</f>
      </c>
      <c r="P493" s="202"/>
      <c r="Q493" s="203"/>
      <c r="R493" s="184">
        <f>IF($P493="Manual",$E493*(1+$Q493),$E493+$O493)</f>
      </c>
    </row>
    <row r="494" spans="1:18" s="190" customFormat="1" ht="19" customHeight="1">
      <c r="A494" s="191"/>
      <c r="B494" s="195"/>
      <c r="C494" s="193"/>
      <c r="D494" s="193"/>
      <c r="E494" s="197"/>
      <c r="F494" s="185"/>
      <c r="G494" s="185" t="str">
        <f>IFERROR(IF($F494="","",VLOOKUP($F494,'Data Mercado'!$A$7:$I$300,IF($B$6="P90",2,IF($B$6="P75",3,IF($B$6="P50",4,IF($B$6="P25",5,IF($B$6="P10",6))))),0)),"ND")</f>
      </c>
      <c r="H494" s="186" t="str">
        <f>IFERROR(IF(AND($E494&lt;&gt;"",$G494&lt;&gt;""),$E494/$G494,""),"")</f>
      </c>
      <c r="I494" s="187" t="str">
        <f>IF(H494="","",0%)</f>
      </c>
      <c r="J494" s="187" t="str">
        <f>IF(H494="","",IF($H494&gt;1.2, 0, IF($H494&gt;=1.1, $B$8*(1/3), IF($H494&gt;=1, ($B$8 + (($B$9-$B$8)/4)*1)*(1/3), IF($H494&gt;=0.9, ($B$8 + (($B$9-$B$8)/4)*2)*(1/3), IF($H494&gt;=0.8, ($B$8 + (($B$9-$B$8)/4)*3)*(1/3), $B$9*(1/3)))))))</f>
      </c>
      <c r="K494" s="187" t="str">
        <f>IF(H494="","",IF($H494&gt;1.2, 0, IF($H494&gt;=1.1, $B$8*(2/3), IF($H494&gt;=1, ($B$8 + (($B$9-$B$8)/4)*1)*(2/3), IF($H494&gt;=0.9, ($B$8 + (($B$9-$B$8)/4)*2)*(2/3), IF($H494&gt;=0.8, ($B$8 + (($B$9-$B$8)/4)*3)*(2/3), $B$9*(2/3)))))))</f>
      </c>
      <c r="L494" s="187" t="str">
        <f>IF(H494="","",IF($H494&gt;1.2, 0, IF($H494&gt;=1.1, $B$8, IF($H494&gt;=1, $B$8 + (($B$9-$B$8)/4)*1, IF($H494&gt;=0.9, $B$8 + (($B$9-$B$8)/4)*2, IF($H494&gt;=0.8, $B$8 + (($B$9-$B$8)/4)*3, $B$9))))))</f>
      </c>
      <c r="M494" s="188"/>
      <c r="N494" s="189">
        <f>IF(M494=1, I494, IF(M494=2, J494, IF(M494=3, K494, IF(M494=4, L494, 0))))</f>
      </c>
      <c r="O494" s="184">
        <f>IF($B$7="Porcentajes", E494 * N494, IF($R$1=0, 0, ((E494 * N494) / $R$1) * $C$7))</f>
      </c>
      <c r="P494" s="202"/>
      <c r="Q494" s="203"/>
      <c r="R494" s="184">
        <f>IF($P494="Manual",$E494*(1+$Q494),$E494+$O494)</f>
      </c>
    </row>
    <row r="495" spans="1:18" s="190" customFormat="1" ht="19" customHeight="1">
      <c r="A495" s="191"/>
      <c r="B495" s="195"/>
      <c r="C495" s="193"/>
      <c r="D495" s="193"/>
      <c r="E495" s="197"/>
      <c r="F495" s="185"/>
      <c r="G495" s="185" t="str">
        <f>IFERROR(IF($F495="","",VLOOKUP($F495,'Data Mercado'!$A$7:$I$300,IF($B$6="P90",2,IF($B$6="P75",3,IF($B$6="P50",4,IF($B$6="P25",5,IF($B$6="P10",6))))),0)),"ND")</f>
      </c>
      <c r="H495" s="186" t="str">
        <f>IFERROR(IF(AND($E495&lt;&gt;"",$G495&lt;&gt;""),$E495/$G495,""),"")</f>
      </c>
      <c r="I495" s="187" t="str">
        <f>IF(H495="","",0%)</f>
      </c>
      <c r="J495" s="187" t="str">
        <f>IF(H495="","",IF($H495&gt;1.2, 0, IF($H495&gt;=1.1, $B$8*(1/3), IF($H495&gt;=1, ($B$8 + (($B$9-$B$8)/4)*1)*(1/3), IF($H495&gt;=0.9, ($B$8 + (($B$9-$B$8)/4)*2)*(1/3), IF($H495&gt;=0.8, ($B$8 + (($B$9-$B$8)/4)*3)*(1/3), $B$9*(1/3)))))))</f>
      </c>
      <c r="K495" s="187" t="str">
        <f>IF(H495="","",IF($H495&gt;1.2, 0, IF($H495&gt;=1.1, $B$8*(2/3), IF($H495&gt;=1, ($B$8 + (($B$9-$B$8)/4)*1)*(2/3), IF($H495&gt;=0.9, ($B$8 + (($B$9-$B$8)/4)*2)*(2/3), IF($H495&gt;=0.8, ($B$8 + (($B$9-$B$8)/4)*3)*(2/3), $B$9*(2/3)))))))</f>
      </c>
      <c r="L495" s="187" t="str">
        <f>IF(H495="","",IF($H495&gt;1.2, 0, IF($H495&gt;=1.1, $B$8, IF($H495&gt;=1, $B$8 + (($B$9-$B$8)/4)*1, IF($H495&gt;=0.9, $B$8 + (($B$9-$B$8)/4)*2, IF($H495&gt;=0.8, $B$8 + (($B$9-$B$8)/4)*3, $B$9))))))</f>
      </c>
      <c r="M495" s="188"/>
      <c r="N495" s="189">
        <f>IF(M495=1, I495, IF(M495=2, J495, IF(M495=3, K495, IF(M495=4, L495, 0))))</f>
      </c>
      <c r="O495" s="184">
        <f>IF($B$7="Porcentajes", E495 * N495, IF($R$1=0, 0, ((E495 * N495) / $R$1) * $C$7))</f>
      </c>
      <c r="P495" s="202"/>
      <c r="Q495" s="203"/>
      <c r="R495" s="184">
        <f>IF($P495="Manual",$E495*(1+$Q495),$E495+$O495)</f>
      </c>
    </row>
    <row r="496" spans="1:18" s="190" customFormat="1" ht="19" customHeight="1">
      <c r="A496" s="191"/>
      <c r="B496" s="195"/>
      <c r="C496" s="193"/>
      <c r="D496" s="193"/>
      <c r="E496" s="197"/>
      <c r="F496" s="185"/>
      <c r="G496" s="185" t="str">
        <f>IFERROR(IF($F496="","",VLOOKUP($F496,'Data Mercado'!$A$7:$I$300,IF($B$6="P90",2,IF($B$6="P75",3,IF($B$6="P50",4,IF($B$6="P25",5,IF($B$6="P10",6))))),0)),"ND")</f>
      </c>
      <c r="H496" s="186" t="str">
        <f>IFERROR(IF(AND($E496&lt;&gt;"",$G496&lt;&gt;""),$E496/$G496,""),"")</f>
      </c>
      <c r="I496" s="187" t="str">
        <f>IF(H496="","",0%)</f>
      </c>
      <c r="J496" s="187" t="str">
        <f>IF(H496="","",IF($H496&gt;1.2, 0, IF($H496&gt;=1.1, $B$8*(1/3), IF($H496&gt;=1, ($B$8 + (($B$9-$B$8)/4)*1)*(1/3), IF($H496&gt;=0.9, ($B$8 + (($B$9-$B$8)/4)*2)*(1/3), IF($H496&gt;=0.8, ($B$8 + (($B$9-$B$8)/4)*3)*(1/3), $B$9*(1/3)))))))</f>
      </c>
      <c r="K496" s="187" t="str">
        <f>IF(H496="","",IF($H496&gt;1.2, 0, IF($H496&gt;=1.1, $B$8*(2/3), IF($H496&gt;=1, ($B$8 + (($B$9-$B$8)/4)*1)*(2/3), IF($H496&gt;=0.9, ($B$8 + (($B$9-$B$8)/4)*2)*(2/3), IF($H496&gt;=0.8, ($B$8 + (($B$9-$B$8)/4)*3)*(2/3), $B$9*(2/3)))))))</f>
      </c>
      <c r="L496" s="187" t="str">
        <f>IF(H496="","",IF($H496&gt;1.2, 0, IF($H496&gt;=1.1, $B$8, IF($H496&gt;=1, $B$8 + (($B$9-$B$8)/4)*1, IF($H496&gt;=0.9, $B$8 + (($B$9-$B$8)/4)*2, IF($H496&gt;=0.8, $B$8 + (($B$9-$B$8)/4)*3, $B$9))))))</f>
      </c>
      <c r="M496" s="188"/>
      <c r="N496" s="189">
        <f>IF(M496=1, I496, IF(M496=2, J496, IF(M496=3, K496, IF(M496=4, L496, 0))))</f>
      </c>
      <c r="O496" s="184">
        <f>IF($B$7="Porcentajes", E496 * N496, IF($R$1=0, 0, ((E496 * N496) / $R$1) * $C$7))</f>
      </c>
      <c r="P496" s="202"/>
      <c r="Q496" s="203"/>
      <c r="R496" s="184">
        <f>IF($P496="Manual",$E496*(1+$Q496),$E496+$O496)</f>
      </c>
    </row>
    <row r="497" spans="1:18" s="190" customFormat="1" ht="19" customHeight="1">
      <c r="A497" s="191"/>
      <c r="B497" s="195"/>
      <c r="C497" s="193"/>
      <c r="D497" s="193"/>
      <c r="E497" s="197"/>
      <c r="F497" s="185"/>
      <c r="G497" s="185" t="str">
        <f>IFERROR(IF($F497="","",VLOOKUP($F497,'Data Mercado'!$A$7:$I$300,IF($B$6="P90",2,IF($B$6="P75",3,IF($B$6="P50",4,IF($B$6="P25",5,IF($B$6="P10",6))))),0)),"ND")</f>
      </c>
      <c r="H497" s="186" t="str">
        <f>IFERROR(IF(AND($E497&lt;&gt;"",$G497&lt;&gt;""),$E497/$G497,""),"")</f>
      </c>
      <c r="I497" s="187" t="str">
        <f>IF(H497="","",0%)</f>
      </c>
      <c r="J497" s="187" t="str">
        <f>IF(H497="","",IF($H497&gt;1.2, 0, IF($H497&gt;=1.1, $B$8*(1/3), IF($H497&gt;=1, ($B$8 + (($B$9-$B$8)/4)*1)*(1/3), IF($H497&gt;=0.9, ($B$8 + (($B$9-$B$8)/4)*2)*(1/3), IF($H497&gt;=0.8, ($B$8 + (($B$9-$B$8)/4)*3)*(1/3), $B$9*(1/3)))))))</f>
      </c>
      <c r="K497" s="187" t="str">
        <f>IF(H497="","",IF($H497&gt;1.2, 0, IF($H497&gt;=1.1, $B$8*(2/3), IF($H497&gt;=1, ($B$8 + (($B$9-$B$8)/4)*1)*(2/3), IF($H497&gt;=0.9, ($B$8 + (($B$9-$B$8)/4)*2)*(2/3), IF($H497&gt;=0.8, ($B$8 + (($B$9-$B$8)/4)*3)*(2/3), $B$9*(2/3)))))))</f>
      </c>
      <c r="L497" s="187" t="str">
        <f>IF(H497="","",IF($H497&gt;1.2, 0, IF($H497&gt;=1.1, $B$8, IF($H497&gt;=1, $B$8 + (($B$9-$B$8)/4)*1, IF($H497&gt;=0.9, $B$8 + (($B$9-$B$8)/4)*2, IF($H497&gt;=0.8, $B$8 + (($B$9-$B$8)/4)*3, $B$9))))))</f>
      </c>
      <c r="M497" s="188"/>
      <c r="N497" s="189">
        <f>IF(M497=1, I497, IF(M497=2, J497, IF(M497=3, K497, IF(M497=4, L497, 0))))</f>
      </c>
      <c r="O497" s="184">
        <f>IF($B$7="Porcentajes", E497 * N497, IF($R$1=0, 0, ((E497 * N497) / $R$1) * $C$7))</f>
      </c>
      <c r="P497" s="202"/>
      <c r="Q497" s="203"/>
      <c r="R497" s="184">
        <f>IF($P497="Manual",$E497*(1+$Q497),$E497+$O497)</f>
      </c>
    </row>
    <row r="498" spans="1:18" s="190" customFormat="1" ht="19" customHeight="1">
      <c r="A498" s="191"/>
      <c r="B498" s="195"/>
      <c r="C498" s="193"/>
      <c r="D498" s="193"/>
      <c r="E498" s="197"/>
      <c r="F498" s="185"/>
      <c r="G498" s="185" t="str">
        <f>IFERROR(IF($F498="","",VLOOKUP($F498,'Data Mercado'!$A$7:$I$300,IF($B$6="P90",2,IF($B$6="P75",3,IF($B$6="P50",4,IF($B$6="P25",5,IF($B$6="P10",6))))),0)),"ND")</f>
      </c>
      <c r="H498" s="186" t="str">
        <f>IFERROR(IF(AND($E498&lt;&gt;"",$G498&lt;&gt;""),$E498/$G498,""),"")</f>
      </c>
      <c r="I498" s="187" t="str">
        <f>IF(H498="","",0%)</f>
      </c>
      <c r="J498" s="187" t="str">
        <f>IF(H498="","",IF($H498&gt;1.2, 0, IF($H498&gt;=1.1, $B$8*(1/3), IF($H498&gt;=1, ($B$8 + (($B$9-$B$8)/4)*1)*(1/3), IF($H498&gt;=0.9, ($B$8 + (($B$9-$B$8)/4)*2)*(1/3), IF($H498&gt;=0.8, ($B$8 + (($B$9-$B$8)/4)*3)*(1/3), $B$9*(1/3)))))))</f>
      </c>
      <c r="K498" s="187" t="str">
        <f>IF(H498="","",IF($H498&gt;1.2, 0, IF($H498&gt;=1.1, $B$8*(2/3), IF($H498&gt;=1, ($B$8 + (($B$9-$B$8)/4)*1)*(2/3), IF($H498&gt;=0.9, ($B$8 + (($B$9-$B$8)/4)*2)*(2/3), IF($H498&gt;=0.8, ($B$8 + (($B$9-$B$8)/4)*3)*(2/3), $B$9*(2/3)))))))</f>
      </c>
      <c r="L498" s="187" t="str">
        <f>IF(H498="","",IF($H498&gt;1.2, 0, IF($H498&gt;=1.1, $B$8, IF($H498&gt;=1, $B$8 + (($B$9-$B$8)/4)*1, IF($H498&gt;=0.9, $B$8 + (($B$9-$B$8)/4)*2, IF($H498&gt;=0.8, $B$8 + (($B$9-$B$8)/4)*3, $B$9))))))</f>
      </c>
      <c r="M498" s="188"/>
      <c r="N498" s="189">
        <f>IF(M498=1, I498, IF(M498=2, J498, IF(M498=3, K498, IF(M498=4, L498, 0))))</f>
      </c>
      <c r="O498" s="184">
        <f>IF($B$7="Porcentajes", E498 * N498, IF($R$1=0, 0, ((E498 * N498) / $R$1) * $C$7))</f>
      </c>
      <c r="P498" s="202"/>
      <c r="Q498" s="203"/>
      <c r="R498" s="184">
        <f>IF($P498="Manual",$E498*(1+$Q498),$E498+$O498)</f>
      </c>
    </row>
    <row r="499" spans="1:18" s="190" customFormat="1" ht="19" customHeight="1">
      <c r="A499" s="191"/>
      <c r="B499" s="195"/>
      <c r="C499" s="193"/>
      <c r="D499" s="193"/>
      <c r="E499" s="197"/>
      <c r="F499" s="185"/>
      <c r="G499" s="185" t="str">
        <f>IFERROR(IF($F499="","",VLOOKUP($F499,'Data Mercado'!$A$7:$I$300,IF($B$6="P90",2,IF($B$6="P75",3,IF($B$6="P50",4,IF($B$6="P25",5,IF($B$6="P10",6))))),0)),"ND")</f>
      </c>
      <c r="H499" s="186" t="str">
        <f>IFERROR(IF(AND($E499&lt;&gt;"",$G499&lt;&gt;""),$E499/$G499,""),"")</f>
      </c>
      <c r="I499" s="187" t="str">
        <f>IF(H499="","",0%)</f>
      </c>
      <c r="J499" s="187" t="str">
        <f>IF(H499="","",IF($H499&gt;1.2, 0, IF($H499&gt;=1.1, $B$8*(1/3), IF($H499&gt;=1, ($B$8 + (($B$9-$B$8)/4)*1)*(1/3), IF($H499&gt;=0.9, ($B$8 + (($B$9-$B$8)/4)*2)*(1/3), IF($H499&gt;=0.8, ($B$8 + (($B$9-$B$8)/4)*3)*(1/3), $B$9*(1/3)))))))</f>
      </c>
      <c r="K499" s="187" t="str">
        <f>IF(H499="","",IF($H499&gt;1.2, 0, IF($H499&gt;=1.1, $B$8*(2/3), IF($H499&gt;=1, ($B$8 + (($B$9-$B$8)/4)*1)*(2/3), IF($H499&gt;=0.9, ($B$8 + (($B$9-$B$8)/4)*2)*(2/3), IF($H499&gt;=0.8, ($B$8 + (($B$9-$B$8)/4)*3)*(2/3), $B$9*(2/3)))))))</f>
      </c>
      <c r="L499" s="187" t="str">
        <f>IF(H499="","",IF($H499&gt;1.2, 0, IF($H499&gt;=1.1, $B$8, IF($H499&gt;=1, $B$8 + (($B$9-$B$8)/4)*1, IF($H499&gt;=0.9, $B$8 + (($B$9-$B$8)/4)*2, IF($H499&gt;=0.8, $B$8 + (($B$9-$B$8)/4)*3, $B$9))))))</f>
      </c>
      <c r="M499" s="188"/>
      <c r="N499" s="189">
        <f>IF(M499=1, I499, IF(M499=2, J499, IF(M499=3, K499, IF(M499=4, L499, 0))))</f>
      </c>
      <c r="O499" s="184">
        <f>IF($B$7="Porcentajes", E499 * N499, IF($R$1=0, 0, ((E499 * N499) / $R$1) * $C$7))</f>
      </c>
      <c r="P499" s="202"/>
      <c r="Q499" s="203"/>
      <c r="R499" s="184">
        <f>IF($P499="Manual",$E499*(1+$Q499),$E499+$O499)</f>
      </c>
    </row>
    <row r="500" spans="1:18" s="190" customFormat="1" ht="19" customHeight="1">
      <c r="A500" s="191"/>
      <c r="B500" s="195"/>
      <c r="C500" s="193"/>
      <c r="D500" s="193"/>
      <c r="E500" s="197"/>
      <c r="F500" s="185"/>
      <c r="G500" s="185" t="str">
        <f>IFERROR(IF($F500="","",VLOOKUP($F500,'Data Mercado'!$A$7:$I$300,IF($B$6="P90",2,IF($B$6="P75",3,IF($B$6="P50",4,IF($B$6="P25",5,IF($B$6="P10",6))))),0)),"ND")</f>
      </c>
      <c r="H500" s="186" t="str">
        <f>IFERROR(IF(AND($E500&lt;&gt;"",$G500&lt;&gt;""),$E500/$G500,""),"")</f>
      </c>
      <c r="I500" s="187" t="str">
        <f>IF(H500="","",0%)</f>
      </c>
      <c r="J500" s="187" t="str">
        <f>IF(H500="","",IF($H500&gt;1.2, 0, IF($H500&gt;=1.1, $B$8*(1/3), IF($H500&gt;=1, ($B$8 + (($B$9-$B$8)/4)*1)*(1/3), IF($H500&gt;=0.9, ($B$8 + (($B$9-$B$8)/4)*2)*(1/3), IF($H500&gt;=0.8, ($B$8 + (($B$9-$B$8)/4)*3)*(1/3), $B$9*(1/3)))))))</f>
      </c>
      <c r="K500" s="187" t="str">
        <f>IF(H500="","",IF($H500&gt;1.2, 0, IF($H500&gt;=1.1, $B$8*(2/3), IF($H500&gt;=1, ($B$8 + (($B$9-$B$8)/4)*1)*(2/3), IF($H500&gt;=0.9, ($B$8 + (($B$9-$B$8)/4)*2)*(2/3), IF($H500&gt;=0.8, ($B$8 + (($B$9-$B$8)/4)*3)*(2/3), $B$9*(2/3)))))))</f>
      </c>
      <c r="L500" s="187" t="str">
        <f>IF(H500="","",IF($H500&gt;1.2, 0, IF($H500&gt;=1.1, $B$8, IF($H500&gt;=1, $B$8 + (($B$9-$B$8)/4)*1, IF($H500&gt;=0.9, $B$8 + (($B$9-$B$8)/4)*2, IF($H500&gt;=0.8, $B$8 + (($B$9-$B$8)/4)*3, $B$9))))))</f>
      </c>
      <c r="M500" s="188"/>
      <c r="N500" s="189">
        <f>IF(M500=1, I500, IF(M500=2, J500, IF(M500=3, K500, IF(M500=4, L500, 0))))</f>
      </c>
      <c r="O500" s="184">
        <f>IF($B$7="Porcentajes", E500 * N500, IF($R$1=0, 0, ((E500 * N500) / $R$1) * $C$7))</f>
      </c>
      <c r="P500" s="202"/>
      <c r="Q500" s="203"/>
      <c r="R500" s="184">
        <f>IF($P500="Manual",$E500*(1+$Q500),$E500+$O500)</f>
      </c>
    </row>
    <row r="501" spans="1:18" s="190" customFormat="1" ht="19" customHeight="1">
      <c r="A501" s="191"/>
      <c r="B501" s="195"/>
      <c r="C501" s="193"/>
      <c r="D501" s="193"/>
      <c r="E501" s="197"/>
      <c r="F501" s="185"/>
      <c r="G501" s="185" t="str">
        <f>IFERROR(IF($F501="","",VLOOKUP($F501,'Data Mercado'!$A$7:$I$300,IF($B$6="P90",2,IF($B$6="P75",3,IF($B$6="P50",4,IF($B$6="P25",5,IF($B$6="P10",6))))),0)),"ND")</f>
      </c>
      <c r="H501" s="186" t="str">
        <f>IFERROR(IF(AND($E501&lt;&gt;"",$G501&lt;&gt;""),$E501/$G501,""),"")</f>
      </c>
      <c r="I501" s="187" t="str">
        <f>IF(H501="","",0%)</f>
      </c>
      <c r="J501" s="187" t="str">
        <f>IF(H501="","",IF($H501&gt;1.2, 0, IF($H501&gt;=1.1, $B$8*(1/3), IF($H501&gt;=1, ($B$8 + (($B$9-$B$8)/4)*1)*(1/3), IF($H501&gt;=0.9, ($B$8 + (($B$9-$B$8)/4)*2)*(1/3), IF($H501&gt;=0.8, ($B$8 + (($B$9-$B$8)/4)*3)*(1/3), $B$9*(1/3)))))))</f>
      </c>
      <c r="K501" s="187" t="str">
        <f>IF(H501="","",IF($H501&gt;1.2, 0, IF($H501&gt;=1.1, $B$8*(2/3), IF($H501&gt;=1, ($B$8 + (($B$9-$B$8)/4)*1)*(2/3), IF($H501&gt;=0.9, ($B$8 + (($B$9-$B$8)/4)*2)*(2/3), IF($H501&gt;=0.8, ($B$8 + (($B$9-$B$8)/4)*3)*(2/3), $B$9*(2/3)))))))</f>
      </c>
      <c r="L501" s="187" t="str">
        <f>IF(H501="","",IF($H501&gt;1.2, 0, IF($H501&gt;=1.1, $B$8, IF($H501&gt;=1, $B$8 + (($B$9-$B$8)/4)*1, IF($H501&gt;=0.9, $B$8 + (($B$9-$B$8)/4)*2, IF($H501&gt;=0.8, $B$8 + (($B$9-$B$8)/4)*3, $B$9))))))</f>
      </c>
      <c r="M501" s="188"/>
      <c r="N501" s="189">
        <f>IF(M501=1, I501, IF(M501=2, J501, IF(M501=3, K501, IF(M501=4, L501, 0))))</f>
      </c>
      <c r="O501" s="184">
        <f>IF($B$7="Porcentajes", E501 * N501, IF($R$1=0, 0, ((E501 * N501) / $R$1) * $C$7))</f>
      </c>
      <c r="P501" s="202"/>
      <c r="Q501" s="203"/>
      <c r="R501" s="184">
        <f>IF($P501="Manual",$E501*(1+$Q501),$E501+$O501)</f>
      </c>
    </row>
    <row r="502" spans="1:18" s="190" customFormat="1" ht="19" customHeight="1">
      <c r="A502" s="191"/>
      <c r="B502" s="195"/>
      <c r="C502" s="193"/>
      <c r="D502" s="193"/>
      <c r="E502" s="197"/>
      <c r="F502" s="185"/>
      <c r="G502" s="185" t="str">
        <f>IFERROR(IF($F502="","",VLOOKUP($F502,'Data Mercado'!$A$7:$I$300,IF($B$6="P90",2,IF($B$6="P75",3,IF($B$6="P50",4,IF($B$6="P25",5,IF($B$6="P10",6))))),0)),"ND")</f>
      </c>
      <c r="H502" s="186" t="str">
        <f>IFERROR(IF(AND($E502&lt;&gt;"",$G502&lt;&gt;""),$E502/$G502,""),"")</f>
      </c>
      <c r="I502" s="187" t="str">
        <f>IF(H502="","",0%)</f>
      </c>
      <c r="J502" s="187" t="str">
        <f>IF(H502="","",IF($H502&gt;1.2, 0, IF($H502&gt;=1.1, $B$8*(1/3), IF($H502&gt;=1, ($B$8 + (($B$9-$B$8)/4)*1)*(1/3), IF($H502&gt;=0.9, ($B$8 + (($B$9-$B$8)/4)*2)*(1/3), IF($H502&gt;=0.8, ($B$8 + (($B$9-$B$8)/4)*3)*(1/3), $B$9*(1/3)))))))</f>
      </c>
      <c r="K502" s="187" t="str">
        <f>IF(H502="","",IF($H502&gt;1.2, 0, IF($H502&gt;=1.1, $B$8*(2/3), IF($H502&gt;=1, ($B$8 + (($B$9-$B$8)/4)*1)*(2/3), IF($H502&gt;=0.9, ($B$8 + (($B$9-$B$8)/4)*2)*(2/3), IF($H502&gt;=0.8, ($B$8 + (($B$9-$B$8)/4)*3)*(2/3), $B$9*(2/3)))))))</f>
      </c>
      <c r="L502" s="187" t="str">
        <f>IF(H502="","",IF($H502&gt;1.2, 0, IF($H502&gt;=1.1, $B$8, IF($H502&gt;=1, $B$8 + (($B$9-$B$8)/4)*1, IF($H502&gt;=0.9, $B$8 + (($B$9-$B$8)/4)*2, IF($H502&gt;=0.8, $B$8 + (($B$9-$B$8)/4)*3, $B$9))))))</f>
      </c>
      <c r="M502" s="188"/>
      <c r="N502" s="189">
        <f>IF(M502=1, I502, IF(M502=2, J502, IF(M502=3, K502, IF(M502=4, L502, 0))))</f>
      </c>
      <c r="O502" s="184">
        <f>IF($B$7="Porcentajes", E502 * N502, IF($R$1=0, 0, ((E502 * N502) / $R$1) * $C$7))</f>
      </c>
      <c r="P502" s="202"/>
      <c r="Q502" s="203"/>
      <c r="R502" s="184">
        <f>IF($P502="Manual",$E502*(1+$Q502),$E502+$O502)</f>
      </c>
    </row>
    <row r="503" spans="1:18" s="190" customFormat="1" ht="19" customHeight="1">
      <c r="A503" s="191"/>
      <c r="B503" s="195"/>
      <c r="C503" s="193"/>
      <c r="D503" s="193"/>
      <c r="E503" s="197"/>
      <c r="F503" s="185"/>
      <c r="G503" s="185" t="str">
        <f>IFERROR(IF($F503="","",VLOOKUP($F503,'Data Mercado'!$A$7:$I$300,IF($B$6="P90",2,IF($B$6="P75",3,IF($B$6="P50",4,IF($B$6="P25",5,IF($B$6="P10",6))))),0)),"ND")</f>
      </c>
      <c r="H503" s="186" t="str">
        <f>IFERROR(IF(AND($E503&lt;&gt;"",$G503&lt;&gt;""),$E503/$G503,""),"")</f>
      </c>
      <c r="I503" s="187" t="str">
        <f>IF(H503="","",0%)</f>
      </c>
      <c r="J503" s="187" t="str">
        <f>IF(H503="","",IF($H503&gt;1.2, 0, IF($H503&gt;=1.1, $B$8*(1/3), IF($H503&gt;=1, ($B$8 + (($B$9-$B$8)/4)*1)*(1/3), IF($H503&gt;=0.9, ($B$8 + (($B$9-$B$8)/4)*2)*(1/3), IF($H503&gt;=0.8, ($B$8 + (($B$9-$B$8)/4)*3)*(1/3), $B$9*(1/3)))))))</f>
      </c>
      <c r="K503" s="187" t="str">
        <f>IF(H503="","",IF($H503&gt;1.2, 0, IF($H503&gt;=1.1, $B$8*(2/3), IF($H503&gt;=1, ($B$8 + (($B$9-$B$8)/4)*1)*(2/3), IF($H503&gt;=0.9, ($B$8 + (($B$9-$B$8)/4)*2)*(2/3), IF($H503&gt;=0.8, ($B$8 + (($B$9-$B$8)/4)*3)*(2/3), $B$9*(2/3)))))))</f>
      </c>
      <c r="L503" s="187" t="str">
        <f>IF(H503="","",IF($H503&gt;1.2, 0, IF($H503&gt;=1.1, $B$8, IF($H503&gt;=1, $B$8 + (($B$9-$B$8)/4)*1, IF($H503&gt;=0.9, $B$8 + (($B$9-$B$8)/4)*2, IF($H503&gt;=0.8, $B$8 + (($B$9-$B$8)/4)*3, $B$9))))))</f>
      </c>
      <c r="M503" s="188"/>
      <c r="N503" s="189">
        <f>IF(M503=1, I503, IF(M503=2, J503, IF(M503=3, K503, IF(M503=4, L503, 0))))</f>
      </c>
      <c r="O503" s="184">
        <f>IF($B$7="Porcentajes", E503 * N503, IF($R$1=0, 0, ((E503 * N503) / $R$1) * $C$7))</f>
      </c>
      <c r="P503" s="202"/>
      <c r="Q503" s="203"/>
      <c r="R503" s="184">
        <f>IF($P503="Manual",$E503*(1+$Q503),$E503+$O503)</f>
      </c>
    </row>
    <row r="504" spans="1:18" s="190" customFormat="1" ht="19" customHeight="1">
      <c r="A504" s="191"/>
      <c r="B504" s="195"/>
      <c r="C504" s="193"/>
      <c r="D504" s="193"/>
      <c r="E504" s="197"/>
      <c r="F504" s="185"/>
      <c r="G504" s="185" t="str">
        <f>IFERROR(IF($F504="","",VLOOKUP($F504,'Data Mercado'!$A$7:$I$300,IF($B$6="P90",2,IF($B$6="P75",3,IF($B$6="P50",4,IF($B$6="P25",5,IF($B$6="P10",6))))),0)),"ND")</f>
      </c>
      <c r="H504" s="186" t="str">
        <f>IFERROR(IF(AND($E504&lt;&gt;"",$G504&lt;&gt;""),$E504/$G504,""),"")</f>
      </c>
      <c r="I504" s="187" t="str">
        <f>IF(H504="","",0%)</f>
      </c>
      <c r="J504" s="187" t="str">
        <f>IF(H504="","",IF($H504&gt;1.2, 0, IF($H504&gt;=1.1, $B$8*(1/3), IF($H504&gt;=1, ($B$8 + (($B$9-$B$8)/4)*1)*(1/3), IF($H504&gt;=0.9, ($B$8 + (($B$9-$B$8)/4)*2)*(1/3), IF($H504&gt;=0.8, ($B$8 + (($B$9-$B$8)/4)*3)*(1/3), $B$9*(1/3)))))))</f>
      </c>
      <c r="K504" s="187" t="str">
        <f>IF(H504="","",IF($H504&gt;1.2, 0, IF($H504&gt;=1.1, $B$8*(2/3), IF($H504&gt;=1, ($B$8 + (($B$9-$B$8)/4)*1)*(2/3), IF($H504&gt;=0.9, ($B$8 + (($B$9-$B$8)/4)*2)*(2/3), IF($H504&gt;=0.8, ($B$8 + (($B$9-$B$8)/4)*3)*(2/3), $B$9*(2/3)))))))</f>
      </c>
      <c r="L504" s="187" t="str">
        <f>IF(H504="","",IF($H504&gt;1.2, 0, IF($H504&gt;=1.1, $B$8, IF($H504&gt;=1, $B$8 + (($B$9-$B$8)/4)*1, IF($H504&gt;=0.9, $B$8 + (($B$9-$B$8)/4)*2, IF($H504&gt;=0.8, $B$8 + (($B$9-$B$8)/4)*3, $B$9))))))</f>
      </c>
      <c r="M504" s="188"/>
      <c r="N504" s="189">
        <f>IF(M504=1, I504, IF(M504=2, J504, IF(M504=3, K504, IF(M504=4, L504, 0))))</f>
      </c>
      <c r="O504" s="184">
        <f>IF($B$7="Porcentajes", E504 * N504, IF($R$1=0, 0, ((E504 * N504) / $R$1) * $C$7))</f>
      </c>
      <c r="P504" s="202"/>
      <c r="Q504" s="203"/>
      <c r="R504" s="184">
        <f>IF($P504="Manual",$E504*(1+$Q504),$E504+$O504)</f>
      </c>
    </row>
    <row r="505" spans="1:18" s="190" customFormat="1" ht="19" customHeight="1">
      <c r="A505" s="191"/>
      <c r="B505" s="195"/>
      <c r="C505" s="193"/>
      <c r="D505" s="193"/>
      <c r="E505" s="197"/>
      <c r="F505" s="185"/>
      <c r="G505" s="185" t="str">
        <f>IFERROR(IF($F505="","",VLOOKUP($F505,'Data Mercado'!$A$7:$I$300,IF($B$6="P90",2,IF($B$6="P75",3,IF($B$6="P50",4,IF($B$6="P25",5,IF($B$6="P10",6))))),0)),"ND")</f>
      </c>
      <c r="H505" s="186" t="str">
        <f>IFERROR(IF(AND($E505&lt;&gt;"",$G505&lt;&gt;""),$E505/$G505,""),"")</f>
      </c>
      <c r="I505" s="187" t="str">
        <f>IF(H505="","",0%)</f>
      </c>
      <c r="J505" s="187" t="str">
        <f>IF(H505="","",IF($H505&gt;1.2, 0, IF($H505&gt;=1.1, $B$8*(1/3), IF($H505&gt;=1, ($B$8 + (($B$9-$B$8)/4)*1)*(1/3), IF($H505&gt;=0.9, ($B$8 + (($B$9-$B$8)/4)*2)*(1/3), IF($H505&gt;=0.8, ($B$8 + (($B$9-$B$8)/4)*3)*(1/3), $B$9*(1/3)))))))</f>
      </c>
      <c r="K505" s="187" t="str">
        <f>IF(H505="","",IF($H505&gt;1.2, 0, IF($H505&gt;=1.1, $B$8*(2/3), IF($H505&gt;=1, ($B$8 + (($B$9-$B$8)/4)*1)*(2/3), IF($H505&gt;=0.9, ($B$8 + (($B$9-$B$8)/4)*2)*(2/3), IF($H505&gt;=0.8, ($B$8 + (($B$9-$B$8)/4)*3)*(2/3), $B$9*(2/3)))))))</f>
      </c>
      <c r="L505" s="187" t="str">
        <f>IF(H505="","",IF($H505&gt;1.2, 0, IF($H505&gt;=1.1, $B$8, IF($H505&gt;=1, $B$8 + (($B$9-$B$8)/4)*1, IF($H505&gt;=0.9, $B$8 + (($B$9-$B$8)/4)*2, IF($H505&gt;=0.8, $B$8 + (($B$9-$B$8)/4)*3, $B$9))))))</f>
      </c>
      <c r="M505" s="188"/>
      <c r="N505" s="189">
        <f>IF(M505=1, I505, IF(M505=2, J505, IF(M505=3, K505, IF(M505=4, L505, 0))))</f>
      </c>
      <c r="O505" s="184">
        <f>IF($B$7="Porcentajes", E505 * N505, IF($R$1=0, 0, ((E505 * N505) / $R$1) * $C$7))</f>
      </c>
      <c r="P505" s="202"/>
      <c r="Q505" s="203"/>
      <c r="R505" s="184">
        <f>IF($P505="Manual",$E505*(1+$Q505),$E505+$O505)</f>
      </c>
    </row>
    <row r="506" spans="1:18" s="190" customFormat="1" ht="19" customHeight="1">
      <c r="A506" s="191"/>
      <c r="B506" s="195"/>
      <c r="C506" s="193"/>
      <c r="D506" s="193"/>
      <c r="E506" s="197"/>
      <c r="F506" s="185"/>
      <c r="G506" s="185" t="str">
        <f>IFERROR(IF($F506="","",VLOOKUP($F506,'Data Mercado'!$A$7:$I$300,IF($B$6="P90",2,IF($B$6="P75",3,IF($B$6="P50",4,IF($B$6="P25",5,IF($B$6="P10",6))))),0)),"ND")</f>
      </c>
      <c r="H506" s="186" t="str">
        <f>IFERROR(IF(AND($E506&lt;&gt;"",$G506&lt;&gt;""),$E506/$G506,""),"")</f>
      </c>
      <c r="I506" s="187" t="str">
        <f>IF(H506="","",0%)</f>
      </c>
      <c r="J506" s="187" t="str">
        <f>IF(H506="","",IF($H506&gt;1.2, 0, IF($H506&gt;=1.1, $B$8*(1/3), IF($H506&gt;=1, ($B$8 + (($B$9-$B$8)/4)*1)*(1/3), IF($H506&gt;=0.9, ($B$8 + (($B$9-$B$8)/4)*2)*(1/3), IF($H506&gt;=0.8, ($B$8 + (($B$9-$B$8)/4)*3)*(1/3), $B$9*(1/3)))))))</f>
      </c>
      <c r="K506" s="187" t="str">
        <f>IF(H506="","",IF($H506&gt;1.2, 0, IF($H506&gt;=1.1, $B$8*(2/3), IF($H506&gt;=1, ($B$8 + (($B$9-$B$8)/4)*1)*(2/3), IF($H506&gt;=0.9, ($B$8 + (($B$9-$B$8)/4)*2)*(2/3), IF($H506&gt;=0.8, ($B$8 + (($B$9-$B$8)/4)*3)*(2/3), $B$9*(2/3)))))))</f>
      </c>
      <c r="L506" s="187" t="str">
        <f>IF(H506="","",IF($H506&gt;1.2, 0, IF($H506&gt;=1.1, $B$8, IF($H506&gt;=1, $B$8 + (($B$9-$B$8)/4)*1, IF($H506&gt;=0.9, $B$8 + (($B$9-$B$8)/4)*2, IF($H506&gt;=0.8, $B$8 + (($B$9-$B$8)/4)*3, $B$9))))))</f>
      </c>
      <c r="M506" s="188"/>
      <c r="N506" s="189">
        <f>IF(M506=1, I506, IF(M506=2, J506, IF(M506=3, K506, IF(M506=4, L506, 0))))</f>
      </c>
      <c r="O506" s="184">
        <f>IF($B$7="Porcentajes", E506 * N506, IF($R$1=0, 0, ((E506 * N506) / $R$1) * $C$7))</f>
      </c>
      <c r="P506" s="202"/>
      <c r="Q506" s="203"/>
      <c r="R506" s="184">
        <f>IF($P506="Manual",$E506*(1+$Q506),$E506+$O506)</f>
      </c>
    </row>
    <row r="507" spans="1:18" s="190" customFormat="1" ht="19" customHeight="1">
      <c r="A507" s="191"/>
      <c r="B507" s="195"/>
      <c r="C507" s="193"/>
      <c r="D507" s="193"/>
      <c r="E507" s="197"/>
      <c r="F507" s="185"/>
      <c r="G507" s="185" t="str">
        <f>IFERROR(IF($F507="","",VLOOKUP($F507,'Data Mercado'!$A$7:$I$300,IF($B$6="P90",2,IF($B$6="P75",3,IF($B$6="P50",4,IF($B$6="P25",5,IF($B$6="P10",6))))),0)),"ND")</f>
      </c>
      <c r="H507" s="186" t="str">
        <f>IFERROR(IF(AND($E507&lt;&gt;"",$G507&lt;&gt;""),$E507/$G507,""),"")</f>
      </c>
      <c r="I507" s="187" t="str">
        <f>IF(H507="","",0%)</f>
      </c>
      <c r="J507" s="187" t="str">
        <f>IF(H507="","",IF($H507&gt;1.2, 0, IF($H507&gt;=1.1, $B$8*(1/3), IF($H507&gt;=1, ($B$8 + (($B$9-$B$8)/4)*1)*(1/3), IF($H507&gt;=0.9, ($B$8 + (($B$9-$B$8)/4)*2)*(1/3), IF($H507&gt;=0.8, ($B$8 + (($B$9-$B$8)/4)*3)*(1/3), $B$9*(1/3)))))))</f>
      </c>
      <c r="K507" s="187" t="str">
        <f>IF(H507="","",IF($H507&gt;1.2, 0, IF($H507&gt;=1.1, $B$8*(2/3), IF($H507&gt;=1, ($B$8 + (($B$9-$B$8)/4)*1)*(2/3), IF($H507&gt;=0.9, ($B$8 + (($B$9-$B$8)/4)*2)*(2/3), IF($H507&gt;=0.8, ($B$8 + (($B$9-$B$8)/4)*3)*(2/3), $B$9*(2/3)))))))</f>
      </c>
      <c r="L507" s="187" t="str">
        <f>IF(H507="","",IF($H507&gt;1.2, 0, IF($H507&gt;=1.1, $B$8, IF($H507&gt;=1, $B$8 + (($B$9-$B$8)/4)*1, IF($H507&gt;=0.9, $B$8 + (($B$9-$B$8)/4)*2, IF($H507&gt;=0.8, $B$8 + (($B$9-$B$8)/4)*3, $B$9))))))</f>
      </c>
      <c r="M507" s="188"/>
      <c r="N507" s="189">
        <f>IF(M507=1, I507, IF(M507=2, J507, IF(M507=3, K507, IF(M507=4, L507, 0))))</f>
      </c>
      <c r="O507" s="184">
        <f>IF($B$7="Porcentajes", E507 * N507, IF($R$1=0, 0, ((E507 * N507) / $R$1) * $C$7))</f>
      </c>
      <c r="P507" s="202"/>
      <c r="Q507" s="203"/>
      <c r="R507" s="184">
        <f>IF($P507="Manual",$E507*(1+$Q507),$E507+$O507)</f>
      </c>
    </row>
    <row r="508" spans="1:18" s="190" customFormat="1" ht="19" customHeight="1">
      <c r="A508" s="191"/>
      <c r="B508" s="195"/>
      <c r="C508" s="193"/>
      <c r="D508" s="193"/>
      <c r="E508" s="197"/>
      <c r="F508" s="185"/>
      <c r="G508" s="185" t="str">
        <f>IFERROR(IF($F508="","",VLOOKUP($F508,'Data Mercado'!$A$7:$I$300,IF($B$6="P90",2,IF($B$6="P75",3,IF($B$6="P50",4,IF($B$6="P25",5,IF($B$6="P10",6))))),0)),"ND")</f>
      </c>
      <c r="H508" s="186" t="str">
        <f>IFERROR(IF(AND($E508&lt;&gt;"",$G508&lt;&gt;""),$E508/$G508,""),"")</f>
      </c>
      <c r="I508" s="187" t="str">
        <f>IF(H508="","",0%)</f>
      </c>
      <c r="J508" s="187" t="str">
        <f>IF(H508="","",IF($H508&gt;1.2, 0, IF($H508&gt;=1.1, $B$8*(1/3), IF($H508&gt;=1, ($B$8 + (($B$9-$B$8)/4)*1)*(1/3), IF($H508&gt;=0.9, ($B$8 + (($B$9-$B$8)/4)*2)*(1/3), IF($H508&gt;=0.8, ($B$8 + (($B$9-$B$8)/4)*3)*(1/3), $B$9*(1/3)))))))</f>
      </c>
      <c r="K508" s="187" t="str">
        <f>IF(H508="","",IF($H508&gt;1.2, 0, IF($H508&gt;=1.1, $B$8*(2/3), IF($H508&gt;=1, ($B$8 + (($B$9-$B$8)/4)*1)*(2/3), IF($H508&gt;=0.9, ($B$8 + (($B$9-$B$8)/4)*2)*(2/3), IF($H508&gt;=0.8, ($B$8 + (($B$9-$B$8)/4)*3)*(2/3), $B$9*(2/3)))))))</f>
      </c>
      <c r="L508" s="187" t="str">
        <f>IF(H508="","",IF($H508&gt;1.2, 0, IF($H508&gt;=1.1, $B$8, IF($H508&gt;=1, $B$8 + (($B$9-$B$8)/4)*1, IF($H508&gt;=0.9, $B$8 + (($B$9-$B$8)/4)*2, IF($H508&gt;=0.8, $B$8 + (($B$9-$B$8)/4)*3, $B$9))))))</f>
      </c>
      <c r="M508" s="188"/>
      <c r="N508" s="189">
        <f>IF(M508=1, I508, IF(M508=2, J508, IF(M508=3, K508, IF(M508=4, L508, 0))))</f>
      </c>
      <c r="O508" s="184">
        <f>IF($B$7="Porcentajes", E508 * N508, IF($R$1=0, 0, ((E508 * N508) / $R$1) * $C$7))</f>
      </c>
      <c r="P508" s="202"/>
      <c r="Q508" s="203"/>
      <c r="R508" s="184">
        <f>IF($P508="Manual",$E508*(1+$Q508),$E508+$O508)</f>
      </c>
    </row>
    <row r="509" spans="1:18" s="190" customFormat="1" ht="19" customHeight="1">
      <c r="A509" s="191"/>
      <c r="B509" s="195"/>
      <c r="C509" s="193"/>
      <c r="D509" s="193"/>
      <c r="E509" s="197"/>
      <c r="F509" s="185"/>
      <c r="G509" s="185" t="str">
        <f>IFERROR(IF($F509="","",VLOOKUP($F509,'Data Mercado'!$A$7:$I$300,IF($B$6="P90",2,IF($B$6="P75",3,IF($B$6="P50",4,IF($B$6="P25",5,IF($B$6="P10",6))))),0)),"ND")</f>
      </c>
      <c r="H509" s="186" t="str">
        <f>IFERROR(IF(AND($E509&lt;&gt;"",$G509&lt;&gt;""),$E509/$G509,""),"")</f>
      </c>
      <c r="I509" s="187" t="str">
        <f>IF(H509="","",0%)</f>
      </c>
      <c r="J509" s="187" t="str">
        <f>IF(H509="","",IF($H509&gt;1.2, 0, IF($H509&gt;=1.1, $B$8*(1/3), IF($H509&gt;=1, ($B$8 + (($B$9-$B$8)/4)*1)*(1/3), IF($H509&gt;=0.9, ($B$8 + (($B$9-$B$8)/4)*2)*(1/3), IF($H509&gt;=0.8, ($B$8 + (($B$9-$B$8)/4)*3)*(1/3), $B$9*(1/3)))))))</f>
      </c>
      <c r="K509" s="187" t="str">
        <f>IF(H509="","",IF($H509&gt;1.2, 0, IF($H509&gt;=1.1, $B$8*(2/3), IF($H509&gt;=1, ($B$8 + (($B$9-$B$8)/4)*1)*(2/3), IF($H509&gt;=0.9, ($B$8 + (($B$9-$B$8)/4)*2)*(2/3), IF($H509&gt;=0.8, ($B$8 + (($B$9-$B$8)/4)*3)*(2/3), $B$9*(2/3)))))))</f>
      </c>
      <c r="L509" s="187" t="str">
        <f>IF(H509="","",IF($H509&gt;1.2, 0, IF($H509&gt;=1.1, $B$8, IF($H509&gt;=1, $B$8 + (($B$9-$B$8)/4)*1, IF($H509&gt;=0.9, $B$8 + (($B$9-$B$8)/4)*2, IF($H509&gt;=0.8, $B$8 + (($B$9-$B$8)/4)*3, $B$9))))))</f>
      </c>
      <c r="M509" s="188"/>
      <c r="N509" s="189">
        <f>IF(M509=1, I509, IF(M509=2, J509, IF(M509=3, K509, IF(M509=4, L509, 0))))</f>
      </c>
      <c r="O509" s="184">
        <f>IF($B$7="Porcentajes", E509 * N509, IF($R$1=0, 0, ((E509 * N509) / $R$1) * $C$7))</f>
      </c>
      <c r="P509" s="202"/>
      <c r="Q509" s="203"/>
      <c r="R509" s="184">
        <f>IF($P509="Manual",$E509*(1+$Q509),$E509+$O509)</f>
      </c>
    </row>
    <row r="510" spans="1:18" s="190" customFormat="1" ht="19" customHeight="1">
      <c r="A510" s="191"/>
      <c r="B510" s="195"/>
      <c r="C510" s="193"/>
      <c r="D510" s="193"/>
      <c r="E510" s="197"/>
      <c r="F510" s="185"/>
      <c r="G510" s="185" t="str">
        <f>IFERROR(IF($F510="","",VLOOKUP($F510,'Data Mercado'!$A$7:$I$300,IF($B$6="P90",2,IF($B$6="P75",3,IF($B$6="P50",4,IF($B$6="P25",5,IF($B$6="P10",6))))),0)),"ND")</f>
      </c>
      <c r="H510" s="186" t="str">
        <f>IFERROR(IF(AND($E510&lt;&gt;"",$G510&lt;&gt;""),$E510/$G510,""),"")</f>
      </c>
      <c r="I510" s="187" t="str">
        <f>IF(H510="","",0%)</f>
      </c>
      <c r="J510" s="187" t="str">
        <f>IF(H510="","",IF($H510&gt;1.2, 0, IF($H510&gt;=1.1, $B$8*(1/3), IF($H510&gt;=1, ($B$8 + (($B$9-$B$8)/4)*1)*(1/3), IF($H510&gt;=0.9, ($B$8 + (($B$9-$B$8)/4)*2)*(1/3), IF($H510&gt;=0.8, ($B$8 + (($B$9-$B$8)/4)*3)*(1/3), $B$9*(1/3)))))))</f>
      </c>
      <c r="K510" s="187" t="str">
        <f>IF(H510="","",IF($H510&gt;1.2, 0, IF($H510&gt;=1.1, $B$8*(2/3), IF($H510&gt;=1, ($B$8 + (($B$9-$B$8)/4)*1)*(2/3), IF($H510&gt;=0.9, ($B$8 + (($B$9-$B$8)/4)*2)*(2/3), IF($H510&gt;=0.8, ($B$8 + (($B$9-$B$8)/4)*3)*(2/3), $B$9*(2/3)))))))</f>
      </c>
      <c r="L510" s="187" t="str">
        <f>IF(H510="","",IF($H510&gt;1.2, 0, IF($H510&gt;=1.1, $B$8, IF($H510&gt;=1, $B$8 + (($B$9-$B$8)/4)*1, IF($H510&gt;=0.9, $B$8 + (($B$9-$B$8)/4)*2, IF($H510&gt;=0.8, $B$8 + (($B$9-$B$8)/4)*3, $B$9))))))</f>
      </c>
      <c r="M510" s="188"/>
      <c r="N510" s="189">
        <f>IF(M510=1, I510, IF(M510=2, J510, IF(M510=3, K510, IF(M510=4, L510, 0))))</f>
      </c>
      <c r="O510" s="184">
        <f>IF($B$7="Porcentajes", E510 * N510, IF($R$1=0, 0, ((E510 * N510) / $R$1) * $C$7))</f>
      </c>
      <c r="P510" s="202"/>
      <c r="Q510" s="203"/>
      <c r="R510" s="184">
        <f>IF($P510="Manual",$E510*(1+$Q510),$E510+$O510)</f>
      </c>
    </row>
    <row r="511" spans="1:18" s="190" customFormat="1" ht="19" customHeight="1">
      <c r="A511" s="191"/>
      <c r="B511" s="195"/>
      <c r="C511" s="193"/>
      <c r="D511" s="193"/>
      <c r="E511" s="197"/>
      <c r="F511" s="185"/>
      <c r="G511" s="185" t="str">
        <f>IFERROR(IF($F511="","",VLOOKUP($F511,'Data Mercado'!$A$7:$I$300,IF($B$6="P90",2,IF($B$6="P75",3,IF($B$6="P50",4,IF($B$6="P25",5,IF($B$6="P10",6))))),0)),"ND")</f>
      </c>
      <c r="H511" s="186" t="str">
        <f>IFERROR(IF(AND($E511&lt;&gt;"",$G511&lt;&gt;""),$E511/$G511,""),"")</f>
      </c>
      <c r="I511" s="187" t="str">
        <f>IF(H511="","",0%)</f>
      </c>
      <c r="J511" s="187" t="str">
        <f>IF(H511="","",IF($H511&gt;1.2, 0, IF($H511&gt;=1.1, $B$8*(1/3), IF($H511&gt;=1, ($B$8 + (($B$9-$B$8)/4)*1)*(1/3), IF($H511&gt;=0.9, ($B$8 + (($B$9-$B$8)/4)*2)*(1/3), IF($H511&gt;=0.8, ($B$8 + (($B$9-$B$8)/4)*3)*(1/3), $B$9*(1/3)))))))</f>
      </c>
      <c r="K511" s="187" t="str">
        <f>IF(H511="","",IF($H511&gt;1.2, 0, IF($H511&gt;=1.1, $B$8*(2/3), IF($H511&gt;=1, ($B$8 + (($B$9-$B$8)/4)*1)*(2/3), IF($H511&gt;=0.9, ($B$8 + (($B$9-$B$8)/4)*2)*(2/3), IF($H511&gt;=0.8, ($B$8 + (($B$9-$B$8)/4)*3)*(2/3), $B$9*(2/3)))))))</f>
      </c>
      <c r="L511" s="187" t="str">
        <f>IF(H511="","",IF($H511&gt;1.2, 0, IF($H511&gt;=1.1, $B$8, IF($H511&gt;=1, $B$8 + (($B$9-$B$8)/4)*1, IF($H511&gt;=0.9, $B$8 + (($B$9-$B$8)/4)*2, IF($H511&gt;=0.8, $B$8 + (($B$9-$B$8)/4)*3, $B$9))))))</f>
      </c>
      <c r="M511" s="188"/>
      <c r="N511" s="189">
        <f>IF(M511=1, I511, IF(M511=2, J511, IF(M511=3, K511, IF(M511=4, L511, 0))))</f>
      </c>
      <c r="O511" s="184">
        <f>IF($B$7="Porcentajes", E511 * N511, IF($R$1=0, 0, ((E511 * N511) / $R$1) * $C$7))</f>
      </c>
      <c r="P511" s="202"/>
      <c r="Q511" s="203"/>
      <c r="R511" s="184">
        <f>IF($P511="Manual",$E511*(1+$Q511),$E511+$O511)</f>
      </c>
    </row>
    <row r="512" spans="1:18" s="190" customFormat="1" ht="19" customHeight="1">
      <c r="A512" s="191"/>
      <c r="B512" s="195"/>
      <c r="C512" s="193"/>
      <c r="D512" s="193"/>
      <c r="E512" s="197"/>
      <c r="F512" s="185"/>
      <c r="G512" s="185" t="str">
        <f>IFERROR(IF($F512="","",VLOOKUP($F512,'Data Mercado'!$A$7:$I$300,IF($B$6="P90",2,IF($B$6="P75",3,IF($B$6="P50",4,IF($B$6="P25",5,IF($B$6="P10",6))))),0)),"ND")</f>
      </c>
      <c r="H512" s="186" t="str">
        <f>IFERROR(IF(AND($E512&lt;&gt;"",$G512&lt;&gt;""),$E512/$G512,""),"")</f>
      </c>
      <c r="I512" s="187" t="str">
        <f>IF(H512="","",0%)</f>
      </c>
      <c r="J512" s="187" t="str">
        <f>IF(H512="","",IF($H512&gt;1.2, 0, IF($H512&gt;=1.1, $B$8*(1/3), IF($H512&gt;=1, ($B$8 + (($B$9-$B$8)/4)*1)*(1/3), IF($H512&gt;=0.9, ($B$8 + (($B$9-$B$8)/4)*2)*(1/3), IF($H512&gt;=0.8, ($B$8 + (($B$9-$B$8)/4)*3)*(1/3), $B$9*(1/3)))))))</f>
      </c>
      <c r="K512" s="187" t="str">
        <f>IF(H512="","",IF($H512&gt;1.2, 0, IF($H512&gt;=1.1, $B$8*(2/3), IF($H512&gt;=1, ($B$8 + (($B$9-$B$8)/4)*1)*(2/3), IF($H512&gt;=0.9, ($B$8 + (($B$9-$B$8)/4)*2)*(2/3), IF($H512&gt;=0.8, ($B$8 + (($B$9-$B$8)/4)*3)*(2/3), $B$9*(2/3)))))))</f>
      </c>
      <c r="L512" s="187" t="str">
        <f>IF(H512="","",IF($H512&gt;1.2, 0, IF($H512&gt;=1.1, $B$8, IF($H512&gt;=1, $B$8 + (($B$9-$B$8)/4)*1, IF($H512&gt;=0.9, $B$8 + (($B$9-$B$8)/4)*2, IF($H512&gt;=0.8, $B$8 + (($B$9-$B$8)/4)*3, $B$9))))))</f>
      </c>
      <c r="M512" s="188"/>
      <c r="N512" s="189">
        <f>IF(M512=1, I512, IF(M512=2, J512, IF(M512=3, K512, IF(M512=4, L512, 0))))</f>
      </c>
      <c r="O512" s="184">
        <f>IF($B$7="Porcentajes", E512 * N512, IF($R$1=0, 0, ((E512 * N512) / $R$1) * $C$7))</f>
      </c>
      <c r="P512" s="202"/>
      <c r="Q512" s="203"/>
      <c r="R512" s="184">
        <f>IF($P512="Manual",$E512*(1+$Q512),$E512+$O512)</f>
      </c>
    </row>
    <row r="513" spans="1:18" s="190" customFormat="1" ht="19" customHeight="1">
      <c r="A513" s="191"/>
      <c r="B513" s="195"/>
      <c r="C513" s="193"/>
      <c r="D513" s="193"/>
      <c r="E513" s="197"/>
      <c r="F513" s="185"/>
      <c r="G513" s="185" t="str">
        <f>IFERROR(IF($F513="","",VLOOKUP($F513,'Data Mercado'!$A$7:$I$300,IF($B$6="P90",2,IF($B$6="P75",3,IF($B$6="P50",4,IF($B$6="P25",5,IF($B$6="P10",6))))),0)),"ND")</f>
      </c>
      <c r="H513" s="186" t="str">
        <f>IFERROR(IF(AND($E513&lt;&gt;"",$G513&lt;&gt;""),$E513/$G513,""),"")</f>
      </c>
      <c r="I513" s="187" t="str">
        <f>IF(H513="","",0%)</f>
      </c>
      <c r="J513" s="187" t="str">
        <f>IF(H513="","",IF($H513&gt;1.2, 0, IF($H513&gt;=1.1, $B$8*(1/3), IF($H513&gt;=1, ($B$8 + (($B$9-$B$8)/4)*1)*(1/3), IF($H513&gt;=0.9, ($B$8 + (($B$9-$B$8)/4)*2)*(1/3), IF($H513&gt;=0.8, ($B$8 + (($B$9-$B$8)/4)*3)*(1/3), $B$9*(1/3)))))))</f>
      </c>
      <c r="K513" s="187" t="str">
        <f>IF(H513="","",IF($H513&gt;1.2, 0, IF($H513&gt;=1.1, $B$8*(2/3), IF($H513&gt;=1, ($B$8 + (($B$9-$B$8)/4)*1)*(2/3), IF($H513&gt;=0.9, ($B$8 + (($B$9-$B$8)/4)*2)*(2/3), IF($H513&gt;=0.8, ($B$8 + (($B$9-$B$8)/4)*3)*(2/3), $B$9*(2/3)))))))</f>
      </c>
      <c r="L513" s="187" t="str">
        <f>IF(H513="","",IF($H513&gt;1.2, 0, IF($H513&gt;=1.1, $B$8, IF($H513&gt;=1, $B$8 + (($B$9-$B$8)/4)*1, IF($H513&gt;=0.9, $B$8 + (($B$9-$B$8)/4)*2, IF($H513&gt;=0.8, $B$8 + (($B$9-$B$8)/4)*3, $B$9))))))</f>
      </c>
      <c r="M513" s="188"/>
      <c r="N513" s="189">
        <f>IF(M513=1, I513, IF(M513=2, J513, IF(M513=3, K513, IF(M513=4, L513, 0))))</f>
      </c>
      <c r="O513" s="184">
        <f>IF($B$7="Porcentajes", E513 * N513, IF($R$1=0, 0, ((E513 * N513) / $R$1) * $C$7))</f>
      </c>
      <c r="P513" s="202"/>
      <c r="Q513" s="203"/>
      <c r="R513" s="184">
        <f>IF($P513="Manual",$E513*(1+$Q513),$E513+$O513)</f>
      </c>
    </row>
    <row r="514" spans="1:18" s="190" customFormat="1" ht="19" customHeight="1">
      <c r="A514" s="191"/>
      <c r="B514" s="195"/>
      <c r="C514" s="193"/>
      <c r="D514" s="193"/>
      <c r="E514" s="197"/>
      <c r="F514" s="185"/>
      <c r="G514" s="185" t="str">
        <f>IFERROR(IF($F514="","",VLOOKUP($F514,'Data Mercado'!$A$7:$I$300,IF($B$6="P90",2,IF($B$6="P75",3,IF($B$6="P50",4,IF($B$6="P25",5,IF($B$6="P10",6))))),0)),"ND")</f>
      </c>
      <c r="H514" s="186" t="str">
        <f>IFERROR(IF(AND($E514&lt;&gt;"",$G514&lt;&gt;""),$E514/$G514,""),"")</f>
      </c>
      <c r="I514" s="187" t="str">
        <f>IF(H514="","",0%)</f>
      </c>
      <c r="J514" s="187" t="str">
        <f>IF(H514="","",IF($H514&gt;1.2, 0, IF($H514&gt;=1.1, $B$8*(1/3), IF($H514&gt;=1, ($B$8 + (($B$9-$B$8)/4)*1)*(1/3), IF($H514&gt;=0.9, ($B$8 + (($B$9-$B$8)/4)*2)*(1/3), IF($H514&gt;=0.8, ($B$8 + (($B$9-$B$8)/4)*3)*(1/3), $B$9*(1/3)))))))</f>
      </c>
      <c r="K514" s="187" t="str">
        <f>IF(H514="","",IF($H514&gt;1.2, 0, IF($H514&gt;=1.1, $B$8*(2/3), IF($H514&gt;=1, ($B$8 + (($B$9-$B$8)/4)*1)*(2/3), IF($H514&gt;=0.9, ($B$8 + (($B$9-$B$8)/4)*2)*(2/3), IF($H514&gt;=0.8, ($B$8 + (($B$9-$B$8)/4)*3)*(2/3), $B$9*(2/3)))))))</f>
      </c>
      <c r="L514" s="187" t="str">
        <f>IF(H514="","",IF($H514&gt;1.2, 0, IF($H514&gt;=1.1, $B$8, IF($H514&gt;=1, $B$8 + (($B$9-$B$8)/4)*1, IF($H514&gt;=0.9, $B$8 + (($B$9-$B$8)/4)*2, IF($H514&gt;=0.8, $B$8 + (($B$9-$B$8)/4)*3, $B$9))))))</f>
      </c>
      <c r="M514" s="188"/>
      <c r="N514" s="189">
        <f>IF(M514=1, I514, IF(M514=2, J514, IF(M514=3, K514, IF(M514=4, L514, 0))))</f>
      </c>
      <c r="O514" s="184">
        <f>IF($B$7="Porcentajes", E514 * N514, IF($R$1=0, 0, ((E514 * N514) / $R$1) * $C$7))</f>
      </c>
      <c r="P514" s="202"/>
      <c r="Q514" s="203"/>
      <c r="R514" s="184">
        <f>IF($P514="Manual",$E514*(1+$Q514),$E514+$O514)</f>
      </c>
    </row>
    <row r="515" spans="1:18" s="190" customFormat="1" ht="19" customHeight="1">
      <c r="A515" s="191"/>
      <c r="B515" s="195"/>
      <c r="C515" s="193"/>
      <c r="D515" s="193"/>
      <c r="E515" s="197"/>
      <c r="F515" s="185"/>
      <c r="G515" s="185" t="str">
        <f>IFERROR(IF($F515="","",VLOOKUP($F515,'Data Mercado'!$A$7:$I$300,IF($B$6="P90",2,IF($B$6="P75",3,IF($B$6="P50",4,IF($B$6="P25",5,IF($B$6="P10",6))))),0)),"ND")</f>
      </c>
      <c r="H515" s="186" t="str">
        <f>IFERROR(IF(AND($E515&lt;&gt;"",$G515&lt;&gt;""),$E515/$G515,""),"")</f>
      </c>
      <c r="I515" s="187" t="str">
        <f>IF(H515="","",0%)</f>
      </c>
      <c r="J515" s="187" t="str">
        <f>IF(H515="","",IF($H515&gt;1.2, 0, IF($H515&gt;=1.1, $B$8*(1/3), IF($H515&gt;=1, ($B$8 + (($B$9-$B$8)/4)*1)*(1/3), IF($H515&gt;=0.9, ($B$8 + (($B$9-$B$8)/4)*2)*(1/3), IF($H515&gt;=0.8, ($B$8 + (($B$9-$B$8)/4)*3)*(1/3), $B$9*(1/3)))))))</f>
      </c>
      <c r="K515" s="187" t="str">
        <f>IF(H515="","",IF($H515&gt;1.2, 0, IF($H515&gt;=1.1, $B$8*(2/3), IF($H515&gt;=1, ($B$8 + (($B$9-$B$8)/4)*1)*(2/3), IF($H515&gt;=0.9, ($B$8 + (($B$9-$B$8)/4)*2)*(2/3), IF($H515&gt;=0.8, ($B$8 + (($B$9-$B$8)/4)*3)*(2/3), $B$9*(2/3)))))))</f>
      </c>
      <c r="L515" s="187" t="str">
        <f>IF(H515="","",IF($H515&gt;1.2, 0, IF($H515&gt;=1.1, $B$8, IF($H515&gt;=1, $B$8 + (($B$9-$B$8)/4)*1, IF($H515&gt;=0.9, $B$8 + (($B$9-$B$8)/4)*2, IF($H515&gt;=0.8, $B$8 + (($B$9-$B$8)/4)*3, $B$9))))))</f>
      </c>
      <c r="M515" s="188"/>
      <c r="N515" s="189">
        <f>IF(M515=1, I515, IF(M515=2, J515, IF(M515=3, K515, IF(M515=4, L515, 0))))</f>
      </c>
      <c r="O515" s="184">
        <f>IF($B$7="Porcentajes", E515 * N515, IF($R$1=0, 0, ((E515 * N515) / $R$1) * $C$7))</f>
      </c>
      <c r="P515" s="202"/>
      <c r="Q515" s="203"/>
      <c r="R515" s="184">
        <f>IF($P515="Manual",$E515*(1+$Q515),$E515+$O515)</f>
      </c>
    </row>
    <row r="516" spans="1:18" s="190" customFormat="1" ht="19" customHeight="1">
      <c r="A516" s="191"/>
      <c r="B516" s="195"/>
      <c r="C516" s="193"/>
      <c r="D516" s="193"/>
      <c r="E516" s="197"/>
      <c r="F516" s="185"/>
      <c r="G516" s="185" t="str">
        <f>IFERROR(IF($F516="","",VLOOKUP($F516,'Data Mercado'!$A$7:$I$300,IF($B$6="P90",2,IF($B$6="P75",3,IF($B$6="P50",4,IF($B$6="P25",5,IF($B$6="P10",6))))),0)),"ND")</f>
      </c>
      <c r="H516" s="186" t="str">
        <f>IFERROR(IF(AND($E516&lt;&gt;"",$G516&lt;&gt;""),$E516/$G516,""),"")</f>
      </c>
      <c r="I516" s="187" t="str">
        <f>IF(H516="","",0%)</f>
      </c>
      <c r="J516" s="187" t="str">
        <f>IF(H516="","",IF($H516&gt;1.2, 0, IF($H516&gt;=1.1, $B$8*(1/3), IF($H516&gt;=1, ($B$8 + (($B$9-$B$8)/4)*1)*(1/3), IF($H516&gt;=0.9, ($B$8 + (($B$9-$B$8)/4)*2)*(1/3), IF($H516&gt;=0.8, ($B$8 + (($B$9-$B$8)/4)*3)*(1/3), $B$9*(1/3)))))))</f>
      </c>
      <c r="K516" s="187" t="str">
        <f>IF(H516="","",IF($H516&gt;1.2, 0, IF($H516&gt;=1.1, $B$8*(2/3), IF($H516&gt;=1, ($B$8 + (($B$9-$B$8)/4)*1)*(2/3), IF($H516&gt;=0.9, ($B$8 + (($B$9-$B$8)/4)*2)*(2/3), IF($H516&gt;=0.8, ($B$8 + (($B$9-$B$8)/4)*3)*(2/3), $B$9*(2/3)))))))</f>
      </c>
      <c r="L516" s="187" t="str">
        <f>IF(H516="","",IF($H516&gt;1.2, 0, IF($H516&gt;=1.1, $B$8, IF($H516&gt;=1, $B$8 + (($B$9-$B$8)/4)*1, IF($H516&gt;=0.9, $B$8 + (($B$9-$B$8)/4)*2, IF($H516&gt;=0.8, $B$8 + (($B$9-$B$8)/4)*3, $B$9))))))</f>
      </c>
      <c r="M516" s="188"/>
      <c r="N516" s="189">
        <f>IF(M516=1, I516, IF(M516=2, J516, IF(M516=3, K516, IF(M516=4, L516, 0))))</f>
      </c>
      <c r="O516" s="184">
        <f>IF($B$7="Porcentajes", E516 * N516, IF($R$1=0, 0, ((E516 * N516) / $R$1) * $C$7))</f>
      </c>
      <c r="P516" s="202"/>
      <c r="Q516" s="203"/>
      <c r="R516" s="184">
        <f>IF($P516="Manual",$E516*(1+$Q516),$E516+$O516)</f>
      </c>
    </row>
    <row r="517" spans="1:18" s="190" customFormat="1" ht="19" customHeight="1">
      <c r="A517" s="191"/>
      <c r="B517" s="195"/>
      <c r="C517" s="193"/>
      <c r="D517" s="193"/>
      <c r="E517" s="197"/>
      <c r="F517" s="185"/>
      <c r="G517" s="185" t="str">
        <f>IFERROR(IF($F517="","",VLOOKUP($F517,'Data Mercado'!$A$7:$I$300,IF($B$6="P90",2,IF($B$6="P75",3,IF($B$6="P50",4,IF($B$6="P25",5,IF($B$6="P10",6))))),0)),"ND")</f>
      </c>
      <c r="H517" s="186" t="str">
        <f>IFERROR(IF(AND($E517&lt;&gt;"",$G517&lt;&gt;""),$E517/$G517,""),"")</f>
      </c>
      <c r="I517" s="187" t="str">
        <f>IF(H517="","",0%)</f>
      </c>
      <c r="J517" s="187" t="str">
        <f>IF(H517="","",IF($H517&gt;1.2, 0, IF($H517&gt;=1.1, $B$8*(1/3), IF($H517&gt;=1, ($B$8 + (($B$9-$B$8)/4)*1)*(1/3), IF($H517&gt;=0.9, ($B$8 + (($B$9-$B$8)/4)*2)*(1/3), IF($H517&gt;=0.8, ($B$8 + (($B$9-$B$8)/4)*3)*(1/3), $B$9*(1/3)))))))</f>
      </c>
      <c r="K517" s="187" t="str">
        <f>IF(H517="","",IF($H517&gt;1.2, 0, IF($H517&gt;=1.1, $B$8*(2/3), IF($H517&gt;=1, ($B$8 + (($B$9-$B$8)/4)*1)*(2/3), IF($H517&gt;=0.9, ($B$8 + (($B$9-$B$8)/4)*2)*(2/3), IF($H517&gt;=0.8, ($B$8 + (($B$9-$B$8)/4)*3)*(2/3), $B$9*(2/3)))))))</f>
      </c>
      <c r="L517" s="187" t="str">
        <f>IF(H517="","",IF($H517&gt;1.2, 0, IF($H517&gt;=1.1, $B$8, IF($H517&gt;=1, $B$8 + (($B$9-$B$8)/4)*1, IF($H517&gt;=0.9, $B$8 + (($B$9-$B$8)/4)*2, IF($H517&gt;=0.8, $B$8 + (($B$9-$B$8)/4)*3, $B$9))))))</f>
      </c>
      <c r="M517" s="188"/>
      <c r="N517" s="189">
        <f>IF(M517=1, I517, IF(M517=2, J517, IF(M517=3, K517, IF(M517=4, L517, 0))))</f>
      </c>
      <c r="O517" s="184">
        <f>IF($B$7="Porcentajes", E517 * N517, IF($R$1=0, 0, ((E517 * N517) / $R$1) * $C$7))</f>
      </c>
      <c r="P517" s="202"/>
      <c r="Q517" s="203"/>
      <c r="R517" s="184">
        <f>IF($P517="Manual",$E517*(1+$Q517),$E517+$O517)</f>
      </c>
    </row>
    <row r="518" spans="1:18" s="190" customFormat="1" ht="19" customHeight="1">
      <c r="A518" s="191"/>
      <c r="B518" s="195"/>
      <c r="C518" s="193"/>
      <c r="D518" s="193"/>
      <c r="E518" s="197"/>
      <c r="F518" s="185"/>
      <c r="G518" s="185" t="str">
        <f>IFERROR(IF($F518="","",VLOOKUP($F518,'Data Mercado'!$A$7:$I$300,IF($B$6="P90",2,IF($B$6="P75",3,IF($B$6="P50",4,IF($B$6="P25",5,IF($B$6="P10",6))))),0)),"ND")</f>
      </c>
      <c r="H518" s="186" t="str">
        <f>IFERROR(IF(AND($E518&lt;&gt;"",$G518&lt;&gt;""),$E518/$G518,""),"")</f>
      </c>
      <c r="I518" s="187" t="str">
        <f>IF(H518="","",0%)</f>
      </c>
      <c r="J518" s="187" t="str">
        <f>IF(H518="","",IF($H518&gt;1.2, 0, IF($H518&gt;=1.1, $B$8*(1/3), IF($H518&gt;=1, ($B$8 + (($B$9-$B$8)/4)*1)*(1/3), IF($H518&gt;=0.9, ($B$8 + (($B$9-$B$8)/4)*2)*(1/3), IF($H518&gt;=0.8, ($B$8 + (($B$9-$B$8)/4)*3)*(1/3), $B$9*(1/3)))))))</f>
      </c>
      <c r="K518" s="187" t="str">
        <f>IF(H518="","",IF($H518&gt;1.2, 0, IF($H518&gt;=1.1, $B$8*(2/3), IF($H518&gt;=1, ($B$8 + (($B$9-$B$8)/4)*1)*(2/3), IF($H518&gt;=0.9, ($B$8 + (($B$9-$B$8)/4)*2)*(2/3), IF($H518&gt;=0.8, ($B$8 + (($B$9-$B$8)/4)*3)*(2/3), $B$9*(2/3)))))))</f>
      </c>
      <c r="L518" s="187" t="str">
        <f>IF(H518="","",IF($H518&gt;1.2, 0, IF($H518&gt;=1.1, $B$8, IF($H518&gt;=1, $B$8 + (($B$9-$B$8)/4)*1, IF($H518&gt;=0.9, $B$8 + (($B$9-$B$8)/4)*2, IF($H518&gt;=0.8, $B$8 + (($B$9-$B$8)/4)*3, $B$9))))))</f>
      </c>
      <c r="M518" s="188"/>
      <c r="N518" s="189">
        <f>IF(M518=1, I518, IF(M518=2, J518, IF(M518=3, K518, IF(M518=4, L518, 0))))</f>
      </c>
      <c r="O518" s="184">
        <f>IF($B$7="Porcentajes", E518 * N518, IF($R$1=0, 0, ((E518 * N518) / $R$1) * $C$7))</f>
      </c>
      <c r="P518" s="202"/>
      <c r="Q518" s="203"/>
      <c r="R518" s="184">
        <f>IF($P518="Manual",$E518*(1+$Q518),$E518+$O518)</f>
      </c>
    </row>
    <row r="519" spans="1:18" s="190" customFormat="1" ht="19" customHeight="1">
      <c r="A519" s="191"/>
      <c r="B519" s="195"/>
      <c r="C519" s="193"/>
      <c r="D519" s="193"/>
      <c r="E519" s="197"/>
      <c r="F519" s="185"/>
      <c r="G519" s="185" t="str">
        <f>IFERROR(IF($F519="","",VLOOKUP($F519,'Data Mercado'!$A$7:$I$300,IF($B$6="P90",2,IF($B$6="P75",3,IF($B$6="P50",4,IF($B$6="P25",5,IF($B$6="P10",6))))),0)),"ND")</f>
      </c>
      <c r="H519" s="186" t="str">
        <f>IFERROR(IF(AND($E519&lt;&gt;"",$G519&lt;&gt;""),$E519/$G519,""),"")</f>
      </c>
      <c r="I519" s="187" t="str">
        <f>IF(H519="","",0%)</f>
      </c>
      <c r="J519" s="187" t="str">
        <f>IF(H519="","",IF($H519&gt;1.2, 0, IF($H519&gt;=1.1, $B$8*(1/3), IF($H519&gt;=1, ($B$8 + (($B$9-$B$8)/4)*1)*(1/3), IF($H519&gt;=0.9, ($B$8 + (($B$9-$B$8)/4)*2)*(1/3), IF($H519&gt;=0.8, ($B$8 + (($B$9-$B$8)/4)*3)*(1/3), $B$9*(1/3)))))))</f>
      </c>
      <c r="K519" s="187" t="str">
        <f>IF(H519="","",IF($H519&gt;1.2, 0, IF($H519&gt;=1.1, $B$8*(2/3), IF($H519&gt;=1, ($B$8 + (($B$9-$B$8)/4)*1)*(2/3), IF($H519&gt;=0.9, ($B$8 + (($B$9-$B$8)/4)*2)*(2/3), IF($H519&gt;=0.8, ($B$8 + (($B$9-$B$8)/4)*3)*(2/3), $B$9*(2/3)))))))</f>
      </c>
      <c r="L519" s="187" t="str">
        <f>IF(H519="","",IF($H519&gt;1.2, 0, IF($H519&gt;=1.1, $B$8, IF($H519&gt;=1, $B$8 + (($B$9-$B$8)/4)*1, IF($H519&gt;=0.9, $B$8 + (($B$9-$B$8)/4)*2, IF($H519&gt;=0.8, $B$8 + (($B$9-$B$8)/4)*3, $B$9))))))</f>
      </c>
      <c r="M519" s="188"/>
      <c r="N519" s="189">
        <f>IF(M519=1, I519, IF(M519=2, J519, IF(M519=3, K519, IF(M519=4, L519, 0))))</f>
      </c>
      <c r="O519" s="184">
        <f>IF($B$7="Porcentajes", E519 * N519, IF($R$1=0, 0, ((E519 * N519) / $R$1) * $C$7))</f>
      </c>
      <c r="P519" s="202"/>
      <c r="Q519" s="203"/>
      <c r="R519" s="184">
        <f>IF($P519="Manual",$E519*(1+$Q519),$E519+$O519)</f>
      </c>
    </row>
    <row r="520" spans="1:18" s="190" customFormat="1" ht="19" customHeight="1">
      <c r="A520" s="191"/>
      <c r="B520" s="195"/>
      <c r="C520" s="193"/>
      <c r="D520" s="193"/>
      <c r="E520" s="197"/>
      <c r="F520" s="185"/>
      <c r="G520" s="185" t="str">
        <f>IFERROR(IF($F520="","",VLOOKUP($F520,'Data Mercado'!$A$7:$I$300,IF($B$6="P90",2,IF($B$6="P75",3,IF($B$6="P50",4,IF($B$6="P25",5,IF($B$6="P10",6))))),0)),"ND")</f>
      </c>
      <c r="H520" s="186" t="str">
        <f>IFERROR(IF(AND($E520&lt;&gt;"",$G520&lt;&gt;""),$E520/$G520,""),"")</f>
      </c>
      <c r="I520" s="187" t="str">
        <f>IF(H520="","",0%)</f>
      </c>
      <c r="J520" s="187" t="str">
        <f>IF(H520="","",IF($H520&gt;1.2, 0, IF($H520&gt;=1.1, $B$8*(1/3), IF($H520&gt;=1, ($B$8 + (($B$9-$B$8)/4)*1)*(1/3), IF($H520&gt;=0.9, ($B$8 + (($B$9-$B$8)/4)*2)*(1/3), IF($H520&gt;=0.8, ($B$8 + (($B$9-$B$8)/4)*3)*(1/3), $B$9*(1/3)))))))</f>
      </c>
      <c r="K520" s="187" t="str">
        <f>IF(H520="","",IF($H520&gt;1.2, 0, IF($H520&gt;=1.1, $B$8*(2/3), IF($H520&gt;=1, ($B$8 + (($B$9-$B$8)/4)*1)*(2/3), IF($H520&gt;=0.9, ($B$8 + (($B$9-$B$8)/4)*2)*(2/3), IF($H520&gt;=0.8, ($B$8 + (($B$9-$B$8)/4)*3)*(2/3), $B$9*(2/3)))))))</f>
      </c>
      <c r="L520" s="187" t="str">
        <f>IF(H520="","",IF($H520&gt;1.2, 0, IF($H520&gt;=1.1, $B$8, IF($H520&gt;=1, $B$8 + (($B$9-$B$8)/4)*1, IF($H520&gt;=0.9, $B$8 + (($B$9-$B$8)/4)*2, IF($H520&gt;=0.8, $B$8 + (($B$9-$B$8)/4)*3, $B$9))))))</f>
      </c>
      <c r="M520" s="188"/>
      <c r="N520" s="189">
        <f>IF(M520=1, I520, IF(M520=2, J520, IF(M520=3, K520, IF(M520=4, L520, 0))))</f>
      </c>
      <c r="O520" s="184">
        <f>IF($B$7="Porcentajes", E520 * N520, IF($R$1=0, 0, ((E520 * N520) / $R$1) * $C$7))</f>
      </c>
      <c r="P520" s="202"/>
      <c r="Q520" s="203"/>
      <c r="R520" s="184">
        <f>IF($P520="Manual",$E520*(1+$Q520),$E520+$O520)</f>
      </c>
    </row>
    <row r="521" spans="1:18" s="190" customFormat="1" ht="19" customHeight="1">
      <c r="A521" s="191"/>
      <c r="B521" s="195"/>
      <c r="C521" s="193"/>
      <c r="D521" s="193"/>
      <c r="E521" s="197"/>
      <c r="F521" s="185"/>
      <c r="G521" s="185" t="str">
        <f>IFERROR(IF($F521="","",VLOOKUP($F521,'Data Mercado'!$A$7:$I$300,IF($B$6="P90",2,IF($B$6="P75",3,IF($B$6="P50",4,IF($B$6="P25",5,IF($B$6="P10",6))))),0)),"ND")</f>
      </c>
      <c r="H521" s="186" t="str">
        <f>IFERROR(IF(AND($E521&lt;&gt;"",$G521&lt;&gt;""),$E521/$G521,""),"")</f>
      </c>
      <c r="I521" s="187" t="str">
        <f>IF(H521="","",0%)</f>
      </c>
      <c r="J521" s="187" t="str">
        <f>IF(H521="","",IF($H521&gt;1.2, 0, IF($H521&gt;=1.1, $B$8*(1/3), IF($H521&gt;=1, ($B$8 + (($B$9-$B$8)/4)*1)*(1/3), IF($H521&gt;=0.9, ($B$8 + (($B$9-$B$8)/4)*2)*(1/3), IF($H521&gt;=0.8, ($B$8 + (($B$9-$B$8)/4)*3)*(1/3), $B$9*(1/3)))))))</f>
      </c>
      <c r="K521" s="187" t="str">
        <f>IF(H521="","",IF($H521&gt;1.2, 0, IF($H521&gt;=1.1, $B$8*(2/3), IF($H521&gt;=1, ($B$8 + (($B$9-$B$8)/4)*1)*(2/3), IF($H521&gt;=0.9, ($B$8 + (($B$9-$B$8)/4)*2)*(2/3), IF($H521&gt;=0.8, ($B$8 + (($B$9-$B$8)/4)*3)*(2/3), $B$9*(2/3)))))))</f>
      </c>
      <c r="L521" s="187" t="str">
        <f>IF(H521="","",IF($H521&gt;1.2, 0, IF($H521&gt;=1.1, $B$8, IF($H521&gt;=1, $B$8 + (($B$9-$B$8)/4)*1, IF($H521&gt;=0.9, $B$8 + (($B$9-$B$8)/4)*2, IF($H521&gt;=0.8, $B$8 + (($B$9-$B$8)/4)*3, $B$9))))))</f>
      </c>
      <c r="M521" s="188"/>
      <c r="N521" s="189">
        <f>IF(M521=1, I521, IF(M521=2, J521, IF(M521=3, K521, IF(M521=4, L521, 0))))</f>
      </c>
      <c r="O521" s="184">
        <f>IF($B$7="Porcentajes", E521 * N521, IF($R$1=0, 0, ((E521 * N521) / $R$1) * $C$7))</f>
      </c>
      <c r="P521" s="202"/>
      <c r="Q521" s="203"/>
      <c r="R521" s="184">
        <f>IF($P521="Manual",$E521*(1+$Q521),$E521+$O521)</f>
      </c>
    </row>
    <row r="522" spans="1:18" s="190" customFormat="1" ht="19" customHeight="1">
      <c r="A522" s="191"/>
      <c r="B522" s="195"/>
      <c r="C522" s="193"/>
      <c r="D522" s="193"/>
      <c r="E522" s="197"/>
      <c r="F522" s="185"/>
      <c r="G522" s="185" t="str">
        <f>IFERROR(IF($F522="","",VLOOKUP($F522,'Data Mercado'!$A$7:$I$300,IF($B$6="P90",2,IF($B$6="P75",3,IF($B$6="P50",4,IF($B$6="P25",5,IF($B$6="P10",6))))),0)),"ND")</f>
      </c>
      <c r="H522" s="186" t="str">
        <f>IFERROR(IF(AND($E522&lt;&gt;"",$G522&lt;&gt;""),$E522/$G522,""),"")</f>
      </c>
      <c r="I522" s="187" t="str">
        <f>IF(H522="","",0%)</f>
      </c>
      <c r="J522" s="187" t="str">
        <f>IF(H522="","",IF($H522&gt;1.2, 0, IF($H522&gt;=1.1, $B$8*(1/3), IF($H522&gt;=1, ($B$8 + (($B$9-$B$8)/4)*1)*(1/3), IF($H522&gt;=0.9, ($B$8 + (($B$9-$B$8)/4)*2)*(1/3), IF($H522&gt;=0.8, ($B$8 + (($B$9-$B$8)/4)*3)*(1/3), $B$9*(1/3)))))))</f>
      </c>
      <c r="K522" s="187" t="str">
        <f>IF(H522="","",IF($H522&gt;1.2, 0, IF($H522&gt;=1.1, $B$8*(2/3), IF($H522&gt;=1, ($B$8 + (($B$9-$B$8)/4)*1)*(2/3), IF($H522&gt;=0.9, ($B$8 + (($B$9-$B$8)/4)*2)*(2/3), IF($H522&gt;=0.8, ($B$8 + (($B$9-$B$8)/4)*3)*(2/3), $B$9*(2/3)))))))</f>
      </c>
      <c r="L522" s="187" t="str">
        <f>IF(H522="","",IF($H522&gt;1.2, 0, IF($H522&gt;=1.1, $B$8, IF($H522&gt;=1, $B$8 + (($B$9-$B$8)/4)*1, IF($H522&gt;=0.9, $B$8 + (($B$9-$B$8)/4)*2, IF($H522&gt;=0.8, $B$8 + (($B$9-$B$8)/4)*3, $B$9))))))</f>
      </c>
      <c r="M522" s="188"/>
      <c r="N522" s="189">
        <f>IF(M522=1, I522, IF(M522=2, J522, IF(M522=3, K522, IF(M522=4, L522, 0))))</f>
      </c>
      <c r="O522" s="184">
        <f>IF($B$7="Porcentajes", E522 * N522, IF($R$1=0, 0, ((E522 * N522) / $R$1) * $C$7))</f>
      </c>
      <c r="P522" s="202"/>
      <c r="Q522" s="203"/>
      <c r="R522" s="184">
        <f>IF($P522="Manual",$E522*(1+$Q522),$E522+$O522)</f>
      </c>
    </row>
    <row r="523" spans="1:18" s="190" customFormat="1" ht="19" customHeight="1">
      <c r="A523" s="191"/>
      <c r="B523" s="195"/>
      <c r="C523" s="193"/>
      <c r="D523" s="193"/>
      <c r="E523" s="197"/>
      <c r="F523" s="185"/>
      <c r="G523" s="185" t="str">
        <f>IFERROR(IF($F523="","",VLOOKUP($F523,'Data Mercado'!$A$7:$I$300,IF($B$6="P90",2,IF($B$6="P75",3,IF($B$6="P50",4,IF($B$6="P25",5,IF($B$6="P10",6))))),0)),"ND")</f>
      </c>
      <c r="H523" s="186" t="str">
        <f>IFERROR(IF(AND($E523&lt;&gt;"",$G523&lt;&gt;""),$E523/$G523,""),"")</f>
      </c>
      <c r="I523" s="187" t="str">
        <f>IF(H523="","",0%)</f>
      </c>
      <c r="J523" s="187" t="str">
        <f>IF(H523="","",IF($H523&gt;1.2, 0, IF($H523&gt;=1.1, $B$8*(1/3), IF($H523&gt;=1, ($B$8 + (($B$9-$B$8)/4)*1)*(1/3), IF($H523&gt;=0.9, ($B$8 + (($B$9-$B$8)/4)*2)*(1/3), IF($H523&gt;=0.8, ($B$8 + (($B$9-$B$8)/4)*3)*(1/3), $B$9*(1/3)))))))</f>
      </c>
      <c r="K523" s="187" t="str">
        <f>IF(H523="","",IF($H523&gt;1.2, 0, IF($H523&gt;=1.1, $B$8*(2/3), IF($H523&gt;=1, ($B$8 + (($B$9-$B$8)/4)*1)*(2/3), IF($H523&gt;=0.9, ($B$8 + (($B$9-$B$8)/4)*2)*(2/3), IF($H523&gt;=0.8, ($B$8 + (($B$9-$B$8)/4)*3)*(2/3), $B$9*(2/3)))))))</f>
      </c>
      <c r="L523" s="187" t="str">
        <f>IF(H523="","",IF($H523&gt;1.2, 0, IF($H523&gt;=1.1, $B$8, IF($H523&gt;=1, $B$8 + (($B$9-$B$8)/4)*1, IF($H523&gt;=0.9, $B$8 + (($B$9-$B$8)/4)*2, IF($H523&gt;=0.8, $B$8 + (($B$9-$B$8)/4)*3, $B$9))))))</f>
      </c>
      <c r="M523" s="188"/>
      <c r="N523" s="189">
        <f>IF(M523=1, I523, IF(M523=2, J523, IF(M523=3, K523, IF(M523=4, L523, 0))))</f>
      </c>
      <c r="O523" s="184">
        <f>IF($B$7="Porcentajes", E523 * N523, IF($R$1=0, 0, ((E523 * N523) / $R$1) * $C$7))</f>
      </c>
      <c r="P523" s="202"/>
      <c r="Q523" s="203"/>
      <c r="R523" s="184">
        <f>IF($P523="Manual",$E523*(1+$Q523),$E523+$O523)</f>
      </c>
    </row>
    <row r="524" spans="1:18" s="190" customFormat="1" ht="19" customHeight="1">
      <c r="A524" s="191"/>
      <c r="B524" s="195"/>
      <c r="C524" s="193"/>
      <c r="D524" s="193"/>
      <c r="E524" s="197"/>
      <c r="F524" s="185"/>
      <c r="G524" s="185" t="str">
        <f>IFERROR(IF($F524="","",VLOOKUP($F524,'Data Mercado'!$A$7:$I$300,IF($B$6="P90",2,IF($B$6="P75",3,IF($B$6="P50",4,IF($B$6="P25",5,IF($B$6="P10",6))))),0)),"ND")</f>
      </c>
      <c r="H524" s="186" t="str">
        <f>IFERROR(IF(AND($E524&lt;&gt;"",$G524&lt;&gt;""),$E524/$G524,""),"")</f>
      </c>
      <c r="I524" s="187" t="str">
        <f>IF(H524="","",0%)</f>
      </c>
      <c r="J524" s="187" t="str">
        <f>IF(H524="","",IF($H524&gt;1.2, 0, IF($H524&gt;=1.1, $B$8*(1/3), IF($H524&gt;=1, ($B$8 + (($B$9-$B$8)/4)*1)*(1/3), IF($H524&gt;=0.9, ($B$8 + (($B$9-$B$8)/4)*2)*(1/3), IF($H524&gt;=0.8, ($B$8 + (($B$9-$B$8)/4)*3)*(1/3), $B$9*(1/3)))))))</f>
      </c>
      <c r="K524" s="187" t="str">
        <f>IF(H524="","",IF($H524&gt;1.2, 0, IF($H524&gt;=1.1, $B$8*(2/3), IF($H524&gt;=1, ($B$8 + (($B$9-$B$8)/4)*1)*(2/3), IF($H524&gt;=0.9, ($B$8 + (($B$9-$B$8)/4)*2)*(2/3), IF($H524&gt;=0.8, ($B$8 + (($B$9-$B$8)/4)*3)*(2/3), $B$9*(2/3)))))))</f>
      </c>
      <c r="L524" s="187" t="str">
        <f>IF(H524="","",IF($H524&gt;1.2, 0, IF($H524&gt;=1.1, $B$8, IF($H524&gt;=1, $B$8 + (($B$9-$B$8)/4)*1, IF($H524&gt;=0.9, $B$8 + (($B$9-$B$8)/4)*2, IF($H524&gt;=0.8, $B$8 + (($B$9-$B$8)/4)*3, $B$9))))))</f>
      </c>
      <c r="M524" s="188"/>
      <c r="N524" s="189">
        <f>IF(M524=1, I524, IF(M524=2, J524, IF(M524=3, K524, IF(M524=4, L524, 0))))</f>
      </c>
      <c r="O524" s="184">
        <f>IF($B$7="Porcentajes", E524 * N524, IF($R$1=0, 0, ((E524 * N524) / $R$1) * $C$7))</f>
      </c>
      <c r="P524" s="202"/>
      <c r="Q524" s="203"/>
      <c r="R524" s="184">
        <f>IF($P524="Manual",$E524*(1+$Q524),$E524+$O524)</f>
      </c>
    </row>
    <row r="525" spans="1:18" s="190" customFormat="1" ht="19" customHeight="1">
      <c r="A525" s="191"/>
      <c r="B525" s="195"/>
      <c r="C525" s="193"/>
      <c r="D525" s="193"/>
      <c r="E525" s="197"/>
      <c r="F525" s="185"/>
      <c r="G525" s="185" t="str">
        <f>IFERROR(IF($F525="","",VLOOKUP($F525,'Data Mercado'!$A$7:$I$300,IF($B$6="P90",2,IF($B$6="P75",3,IF($B$6="P50",4,IF($B$6="P25",5,IF($B$6="P10",6))))),0)),"ND")</f>
      </c>
      <c r="H525" s="186" t="str">
        <f>IFERROR(IF(AND($E525&lt;&gt;"",$G525&lt;&gt;""),$E525/$G525,""),"")</f>
      </c>
      <c r="I525" s="187" t="str">
        <f>IF(H525="","",0%)</f>
      </c>
      <c r="J525" s="187" t="str">
        <f>IF(H525="","",IF($H525&gt;1.2, 0, IF($H525&gt;=1.1, $B$8*(1/3), IF($H525&gt;=1, ($B$8 + (($B$9-$B$8)/4)*1)*(1/3), IF($H525&gt;=0.9, ($B$8 + (($B$9-$B$8)/4)*2)*(1/3), IF($H525&gt;=0.8, ($B$8 + (($B$9-$B$8)/4)*3)*(1/3), $B$9*(1/3)))))))</f>
      </c>
      <c r="K525" s="187" t="str">
        <f>IF(H525="","",IF($H525&gt;1.2, 0, IF($H525&gt;=1.1, $B$8*(2/3), IF($H525&gt;=1, ($B$8 + (($B$9-$B$8)/4)*1)*(2/3), IF($H525&gt;=0.9, ($B$8 + (($B$9-$B$8)/4)*2)*(2/3), IF($H525&gt;=0.8, ($B$8 + (($B$9-$B$8)/4)*3)*(2/3), $B$9*(2/3)))))))</f>
      </c>
      <c r="L525" s="187" t="str">
        <f>IF(H525="","",IF($H525&gt;1.2, 0, IF($H525&gt;=1.1, $B$8, IF($H525&gt;=1, $B$8 + (($B$9-$B$8)/4)*1, IF($H525&gt;=0.9, $B$8 + (($B$9-$B$8)/4)*2, IF($H525&gt;=0.8, $B$8 + (($B$9-$B$8)/4)*3, $B$9))))))</f>
      </c>
      <c r="M525" s="188"/>
      <c r="N525" s="189">
        <f>IF(M525=1, I525, IF(M525=2, J525, IF(M525=3, K525, IF(M525=4, L525, 0))))</f>
      </c>
      <c r="O525" s="184">
        <f>IF($B$7="Porcentajes", E525 * N525, IF($R$1=0, 0, ((E525 * N525) / $R$1) * $C$7))</f>
      </c>
      <c r="P525" s="202"/>
      <c r="Q525" s="203"/>
      <c r="R525" s="184">
        <f>IF($P525="Manual",$E525*(1+$Q525),$E525+$O525)</f>
      </c>
    </row>
    <row r="526" spans="1:18" s="190" customFormat="1" ht="19" customHeight="1">
      <c r="A526" s="191"/>
      <c r="B526" s="195"/>
      <c r="C526" s="193"/>
      <c r="D526" s="193"/>
      <c r="E526" s="197"/>
      <c r="F526" s="185"/>
      <c r="G526" s="185" t="str">
        <f>IFERROR(IF($F526="","",VLOOKUP($F526,'Data Mercado'!$A$7:$I$300,IF($B$6="P90",2,IF($B$6="P75",3,IF($B$6="P50",4,IF($B$6="P25",5,IF($B$6="P10",6))))),0)),"ND")</f>
      </c>
      <c r="H526" s="186" t="str">
        <f>IFERROR(IF(AND($E526&lt;&gt;"",$G526&lt;&gt;""),$E526/$G526,""),"")</f>
      </c>
      <c r="I526" s="187" t="str">
        <f>IF(H526="","",0%)</f>
      </c>
      <c r="J526" s="187" t="str">
        <f>IF(H526="","",IF($H526&gt;1.2, 0, IF($H526&gt;=1.1, $B$8*(1/3), IF($H526&gt;=1, ($B$8 + (($B$9-$B$8)/4)*1)*(1/3), IF($H526&gt;=0.9, ($B$8 + (($B$9-$B$8)/4)*2)*(1/3), IF($H526&gt;=0.8, ($B$8 + (($B$9-$B$8)/4)*3)*(1/3), $B$9*(1/3)))))))</f>
      </c>
      <c r="K526" s="187" t="str">
        <f>IF(H526="","",IF($H526&gt;1.2, 0, IF($H526&gt;=1.1, $B$8*(2/3), IF($H526&gt;=1, ($B$8 + (($B$9-$B$8)/4)*1)*(2/3), IF($H526&gt;=0.9, ($B$8 + (($B$9-$B$8)/4)*2)*(2/3), IF($H526&gt;=0.8, ($B$8 + (($B$9-$B$8)/4)*3)*(2/3), $B$9*(2/3)))))))</f>
      </c>
      <c r="L526" s="187" t="str">
        <f>IF(H526="","",IF($H526&gt;1.2, 0, IF($H526&gt;=1.1, $B$8, IF($H526&gt;=1, $B$8 + (($B$9-$B$8)/4)*1, IF($H526&gt;=0.9, $B$8 + (($B$9-$B$8)/4)*2, IF($H526&gt;=0.8, $B$8 + (($B$9-$B$8)/4)*3, $B$9))))))</f>
      </c>
      <c r="M526" s="188"/>
      <c r="N526" s="189">
        <f>IF(M526=1, I526, IF(M526=2, J526, IF(M526=3, K526, IF(M526=4, L526, 0))))</f>
      </c>
      <c r="O526" s="184">
        <f>IF($B$7="Porcentajes", E526 * N526, IF($R$1=0, 0, ((E526 * N526) / $R$1) * $C$7))</f>
      </c>
      <c r="P526" s="202"/>
      <c r="Q526" s="203"/>
      <c r="R526" s="184">
        <f>IF($P526="Manual",$E526*(1+$Q526),$E526+$O526)</f>
      </c>
    </row>
    <row r="527" spans="1:18" s="190" customFormat="1" ht="19" customHeight="1">
      <c r="A527" s="191"/>
      <c r="B527" s="195"/>
      <c r="C527" s="193"/>
      <c r="D527" s="193"/>
      <c r="E527" s="197"/>
      <c r="F527" s="185"/>
      <c r="G527" s="185" t="str">
        <f>IFERROR(IF($F527="","",VLOOKUP($F527,'Data Mercado'!$A$7:$I$300,IF($B$6="P90",2,IF($B$6="P75",3,IF($B$6="P50",4,IF($B$6="P25",5,IF($B$6="P10",6))))),0)),"ND")</f>
      </c>
      <c r="H527" s="186" t="str">
        <f>IFERROR(IF(AND($E527&lt;&gt;"",$G527&lt;&gt;""),$E527/$G527,""),"")</f>
      </c>
      <c r="I527" s="187" t="str">
        <f>IF(H527="","",0%)</f>
      </c>
      <c r="J527" s="187" t="str">
        <f>IF(H527="","",IF($H527&gt;1.2, 0, IF($H527&gt;=1.1, $B$8*(1/3), IF($H527&gt;=1, ($B$8 + (($B$9-$B$8)/4)*1)*(1/3), IF($H527&gt;=0.9, ($B$8 + (($B$9-$B$8)/4)*2)*(1/3), IF($H527&gt;=0.8, ($B$8 + (($B$9-$B$8)/4)*3)*(1/3), $B$9*(1/3)))))))</f>
      </c>
      <c r="K527" s="187" t="str">
        <f>IF(H527="","",IF($H527&gt;1.2, 0, IF($H527&gt;=1.1, $B$8*(2/3), IF($H527&gt;=1, ($B$8 + (($B$9-$B$8)/4)*1)*(2/3), IF($H527&gt;=0.9, ($B$8 + (($B$9-$B$8)/4)*2)*(2/3), IF($H527&gt;=0.8, ($B$8 + (($B$9-$B$8)/4)*3)*(2/3), $B$9*(2/3)))))))</f>
      </c>
      <c r="L527" s="187" t="str">
        <f>IF(H527="","",IF($H527&gt;1.2, 0, IF($H527&gt;=1.1, $B$8, IF($H527&gt;=1, $B$8 + (($B$9-$B$8)/4)*1, IF($H527&gt;=0.9, $B$8 + (($B$9-$B$8)/4)*2, IF($H527&gt;=0.8, $B$8 + (($B$9-$B$8)/4)*3, $B$9))))))</f>
      </c>
      <c r="M527" s="188"/>
      <c r="N527" s="189">
        <f>IF(M527=1, I527, IF(M527=2, J527, IF(M527=3, K527, IF(M527=4, L527, 0))))</f>
      </c>
      <c r="O527" s="184">
        <f>IF($B$7="Porcentajes", E527 * N527, IF($R$1=0, 0, ((E527 * N527) / $R$1) * $C$7))</f>
      </c>
      <c r="P527" s="202"/>
      <c r="Q527" s="203"/>
      <c r="R527" s="184">
        <f>IF($P527="Manual",$E527*(1+$Q527),$E527+$O527)</f>
      </c>
    </row>
    <row r="528" spans="1:18" s="190" customFormat="1" ht="19" customHeight="1">
      <c r="A528" s="191"/>
      <c r="B528" s="195"/>
      <c r="C528" s="193"/>
      <c r="D528" s="193"/>
      <c r="E528" s="197"/>
      <c r="F528" s="185"/>
      <c r="G528" s="185" t="str">
        <f>IFERROR(IF($F528="","",VLOOKUP($F528,'Data Mercado'!$A$7:$I$300,IF($B$6="P90",2,IF($B$6="P75",3,IF($B$6="P50",4,IF($B$6="P25",5,IF($B$6="P10",6))))),0)),"ND")</f>
      </c>
      <c r="H528" s="186" t="str">
        <f>IFERROR(IF(AND($E528&lt;&gt;"",$G528&lt;&gt;""),$E528/$G528,""),"")</f>
      </c>
      <c r="I528" s="187" t="str">
        <f t="shared" ref="I528:I591" si="65">IF(H528="","",0%)</f>
        <v/>
      </c>
      <c r="J528" s="187" t="str">
        <f t="shared" ref="J528:J591" si="66">IF(H528="","",IF($H528&gt;1.2, 0, IF($H528&gt;=1.1, $B$8*(1/3), IF($H528&gt;=1, ($B$8 + (($B$9-$B$8)/4)*1)*(1/3), IF($H528&gt;=0.9, ($B$8 + (($B$9-$B$8)/4)*2)*(1/3), IF($H528&gt;=0.8, ($B$8 + (($B$9-$B$8)/4)*3)*(1/3), $B$9*(1/3)))))))</f>
        <v/>
      </c>
      <c r="K528" s="187" t="str">
        <f t="shared" ref="K528:K591" si="67">IF(H528="","",IF($H528&gt;1.2, 0, IF($H528&gt;=1.1, $B$8*(2/3), IF($H528&gt;=1, ($B$8 + (($B$9-$B$8)/4)*1)*(2/3), IF($H528&gt;=0.9, ($B$8 + (($B$9-$B$8)/4)*2)*(2/3), IF($H528&gt;=0.8, ($B$8 + (($B$9-$B$8)/4)*3)*(2/3), $B$9*(2/3)))))))</f>
        <v/>
      </c>
      <c r="L528" s="187" t="str">
        <f t="shared" ref="L528:L591" si="68">IF(H528="","",IF($H528&gt;1.2, 0, IF($H528&gt;=1.1, $B$8, IF($H528&gt;=1, $B$8 + (($B$9-$B$8)/4)*1, IF($H528&gt;=0.9, $B$8 + (($B$9-$B$8)/4)*2, IF($H528&gt;=0.8, $B$8 + (($B$9-$B$8)/4)*3, $B$9))))))</f>
        <v/>
      </c>
      <c r="M528" s="188"/>
      <c r="N528" s="189">
        <f t="shared" ref="N528:N591" si="69">IF(M528=1, I528, IF(M528=2, J528, IF(M528=3, K528, IF(M528=4, L528, 0))))</f>
        <v>0</v>
      </c>
      <c r="O528" s="184">
        <f>IF($B$7="Porcentajes", E528 * N528, IF($R$1=0, 0, ((E528 * N528) / $R$1) * $C$7))</f>
      </c>
      <c r="P528" s="202"/>
      <c r="Q528" s="203"/>
      <c r="R528" s="184">
        <f>IF($P528="Manual",$E528*(1+$Q528),$E528+$O528)</f>
      </c>
    </row>
    <row r="529" spans="1:18" s="190" customFormat="1" ht="19" customHeight="1">
      <c r="A529" s="191"/>
      <c r="B529" s="195"/>
      <c r="C529" s="193"/>
      <c r="D529" s="193"/>
      <c r="E529" s="197"/>
      <c r="F529" s="185"/>
      <c r="G529" s="185" t="str">
        <f>IFERROR(IF($F529="","",VLOOKUP($F529,'Data Mercado'!$A$7:$I$300,IF($B$6="P90",2,IF($B$6="P75",3,IF($B$6="P50",4,IF($B$6="P25",5,IF($B$6="P10",6))))),0)),"ND")</f>
      </c>
      <c r="H529" s="186" t="str">
        <f>IFERROR(IF(AND($E529&lt;&gt;"",$G529&lt;&gt;""),$E529/$G529,""),"")</f>
      </c>
      <c r="I529" s="187" t="str">
        <f>IF(H529="","",0%)</f>
      </c>
      <c r="J529" s="187" t="str">
        <f>IF(H529="","",IF($H529&gt;1.2, 0, IF($H529&gt;=1.1, $B$8*(1/3), IF($H529&gt;=1, ($B$8 + (($B$9-$B$8)/4)*1)*(1/3), IF($H529&gt;=0.9, ($B$8 + (($B$9-$B$8)/4)*2)*(1/3), IF($H529&gt;=0.8, ($B$8 + (($B$9-$B$8)/4)*3)*(1/3), $B$9*(1/3)))))))</f>
      </c>
      <c r="K529" s="187" t="str">
        <f>IF(H529="","",IF($H529&gt;1.2, 0, IF($H529&gt;=1.1, $B$8*(2/3), IF($H529&gt;=1, ($B$8 + (($B$9-$B$8)/4)*1)*(2/3), IF($H529&gt;=0.9, ($B$8 + (($B$9-$B$8)/4)*2)*(2/3), IF($H529&gt;=0.8, ($B$8 + (($B$9-$B$8)/4)*3)*(2/3), $B$9*(2/3)))))))</f>
      </c>
      <c r="L529" s="187" t="str">
        <f>IF(H529="","",IF($H529&gt;1.2, 0, IF($H529&gt;=1.1, $B$8, IF($H529&gt;=1, $B$8 + (($B$9-$B$8)/4)*1, IF($H529&gt;=0.9, $B$8 + (($B$9-$B$8)/4)*2, IF($H529&gt;=0.8, $B$8 + (($B$9-$B$8)/4)*3, $B$9))))))</f>
      </c>
      <c r="M529" s="188"/>
      <c r="N529" s="189">
        <f>IF(M529=1, I529, IF(M529=2, J529, IF(M529=3, K529, IF(M529=4, L529, 0))))</f>
      </c>
      <c r="O529" s="184">
        <f>IF($B$7="Porcentajes", E529 * N529, IF($R$1=0, 0, ((E529 * N529) / $R$1) * $C$7))</f>
      </c>
      <c r="P529" s="202"/>
      <c r="Q529" s="203"/>
      <c r="R529" s="184">
        <f>IF($P529="Manual",$E529*(1+$Q529),$E529+$O529)</f>
      </c>
    </row>
    <row r="530" spans="1:18" s="190" customFormat="1" ht="19" customHeight="1">
      <c r="A530" s="191"/>
      <c r="B530" s="195"/>
      <c r="C530" s="193"/>
      <c r="D530" s="193"/>
      <c r="E530" s="197"/>
      <c r="F530" s="185"/>
      <c r="G530" s="185" t="str">
        <f>IFERROR(IF($F530="","",VLOOKUP($F530,'Data Mercado'!$A$7:$I$300,IF($B$6="P90",2,IF($B$6="P75",3,IF($B$6="P50",4,IF($B$6="P25",5,IF($B$6="P10",6))))),0)),"ND")</f>
      </c>
      <c r="H530" s="186" t="str">
        <f>IFERROR(IF(AND($E530&lt;&gt;"",$G530&lt;&gt;""),$E530/$G530,""),"")</f>
      </c>
      <c r="I530" s="187" t="str">
        <f>IF(H530="","",0%)</f>
      </c>
      <c r="J530" s="187" t="str">
        <f>IF(H530="","",IF($H530&gt;1.2, 0, IF($H530&gt;=1.1, $B$8*(1/3), IF($H530&gt;=1, ($B$8 + (($B$9-$B$8)/4)*1)*(1/3), IF($H530&gt;=0.9, ($B$8 + (($B$9-$B$8)/4)*2)*(1/3), IF($H530&gt;=0.8, ($B$8 + (($B$9-$B$8)/4)*3)*(1/3), $B$9*(1/3)))))))</f>
      </c>
      <c r="K530" s="187" t="str">
        <f>IF(H530="","",IF($H530&gt;1.2, 0, IF($H530&gt;=1.1, $B$8*(2/3), IF($H530&gt;=1, ($B$8 + (($B$9-$B$8)/4)*1)*(2/3), IF($H530&gt;=0.9, ($B$8 + (($B$9-$B$8)/4)*2)*(2/3), IF($H530&gt;=0.8, ($B$8 + (($B$9-$B$8)/4)*3)*(2/3), $B$9*(2/3)))))))</f>
      </c>
      <c r="L530" s="187" t="str">
        <f>IF(H530="","",IF($H530&gt;1.2, 0, IF($H530&gt;=1.1, $B$8, IF($H530&gt;=1, $B$8 + (($B$9-$B$8)/4)*1, IF($H530&gt;=0.9, $B$8 + (($B$9-$B$8)/4)*2, IF($H530&gt;=0.8, $B$8 + (($B$9-$B$8)/4)*3, $B$9))))))</f>
      </c>
      <c r="M530" s="188"/>
      <c r="N530" s="189">
        <f>IF(M530=1, I530, IF(M530=2, J530, IF(M530=3, K530, IF(M530=4, L530, 0))))</f>
      </c>
      <c r="O530" s="184">
        <f>IF($B$7="Porcentajes", E530 * N530, IF($R$1=0, 0, ((E530 * N530) / $R$1) * $C$7))</f>
      </c>
      <c r="P530" s="202"/>
      <c r="Q530" s="203"/>
      <c r="R530" s="184">
        <f>IF($P530="Manual",$E530*(1+$Q530),$E530+$O530)</f>
      </c>
    </row>
    <row r="531" spans="1:18" s="190" customFormat="1" ht="19" customHeight="1">
      <c r="A531" s="191"/>
      <c r="B531" s="195"/>
      <c r="C531" s="193"/>
      <c r="D531" s="193"/>
      <c r="E531" s="197"/>
      <c r="F531" s="185"/>
      <c r="G531" s="185" t="str">
        <f>IFERROR(IF($F531="","",VLOOKUP($F531,'Data Mercado'!$A$7:$I$300,IF($B$6="P90",2,IF($B$6="P75",3,IF($B$6="P50",4,IF($B$6="P25",5,IF($B$6="P10",6))))),0)),"ND")</f>
      </c>
      <c r="H531" s="186" t="str">
        <f>IFERROR(IF(AND($E531&lt;&gt;"",$G531&lt;&gt;""),$E531/$G531,""),"")</f>
      </c>
      <c r="I531" s="187" t="str">
        <f>IF(H531="","",0%)</f>
      </c>
      <c r="J531" s="187" t="str">
        <f>IF(H531="","",IF($H531&gt;1.2, 0, IF($H531&gt;=1.1, $B$8*(1/3), IF($H531&gt;=1, ($B$8 + (($B$9-$B$8)/4)*1)*(1/3), IF($H531&gt;=0.9, ($B$8 + (($B$9-$B$8)/4)*2)*(1/3), IF($H531&gt;=0.8, ($B$8 + (($B$9-$B$8)/4)*3)*(1/3), $B$9*(1/3)))))))</f>
      </c>
      <c r="K531" s="187" t="str">
        <f>IF(H531="","",IF($H531&gt;1.2, 0, IF($H531&gt;=1.1, $B$8*(2/3), IF($H531&gt;=1, ($B$8 + (($B$9-$B$8)/4)*1)*(2/3), IF($H531&gt;=0.9, ($B$8 + (($B$9-$B$8)/4)*2)*(2/3), IF($H531&gt;=0.8, ($B$8 + (($B$9-$B$8)/4)*3)*(2/3), $B$9*(2/3)))))))</f>
      </c>
      <c r="L531" s="187" t="str">
        <f>IF(H531="","",IF($H531&gt;1.2, 0, IF($H531&gt;=1.1, $B$8, IF($H531&gt;=1, $B$8 + (($B$9-$B$8)/4)*1, IF($H531&gt;=0.9, $B$8 + (($B$9-$B$8)/4)*2, IF($H531&gt;=0.8, $B$8 + (($B$9-$B$8)/4)*3, $B$9))))))</f>
      </c>
      <c r="M531" s="188"/>
      <c r="N531" s="189">
        <f>IF(M531=1, I531, IF(M531=2, J531, IF(M531=3, K531, IF(M531=4, L531, 0))))</f>
      </c>
      <c r="O531" s="184">
        <f>IF($B$7="Porcentajes", E531 * N531, IF($R$1=0, 0, ((E531 * N531) / $R$1) * $C$7))</f>
      </c>
      <c r="P531" s="202"/>
      <c r="Q531" s="203"/>
      <c r="R531" s="184">
        <f>IF($P531="Manual",$E531*(1+$Q531),$E531+$O531)</f>
      </c>
    </row>
    <row r="532" spans="1:18" s="190" customFormat="1" ht="19" customHeight="1">
      <c r="A532" s="191"/>
      <c r="B532" s="195"/>
      <c r="C532" s="193"/>
      <c r="D532" s="193"/>
      <c r="E532" s="197"/>
      <c r="F532" s="185"/>
      <c r="G532" s="185" t="str">
        <f>IFERROR(IF($F532="","",VLOOKUP($F532,'Data Mercado'!$A$7:$I$300,IF($B$6="P90",2,IF($B$6="P75",3,IF($B$6="P50",4,IF($B$6="P25",5,IF($B$6="P10",6))))),0)),"ND")</f>
      </c>
      <c r="H532" s="186" t="str">
        <f>IFERROR(IF(AND($E532&lt;&gt;"",$G532&lt;&gt;""),$E532/$G532,""),"")</f>
      </c>
      <c r="I532" s="187" t="str">
        <f>IF(H532="","",0%)</f>
      </c>
      <c r="J532" s="187" t="str">
        <f>IF(H532="","",IF($H532&gt;1.2, 0, IF($H532&gt;=1.1, $B$8*(1/3), IF($H532&gt;=1, ($B$8 + (($B$9-$B$8)/4)*1)*(1/3), IF($H532&gt;=0.9, ($B$8 + (($B$9-$B$8)/4)*2)*(1/3), IF($H532&gt;=0.8, ($B$8 + (($B$9-$B$8)/4)*3)*(1/3), $B$9*(1/3)))))))</f>
      </c>
      <c r="K532" s="187" t="str">
        <f>IF(H532="","",IF($H532&gt;1.2, 0, IF($H532&gt;=1.1, $B$8*(2/3), IF($H532&gt;=1, ($B$8 + (($B$9-$B$8)/4)*1)*(2/3), IF($H532&gt;=0.9, ($B$8 + (($B$9-$B$8)/4)*2)*(2/3), IF($H532&gt;=0.8, ($B$8 + (($B$9-$B$8)/4)*3)*(2/3), $B$9*(2/3)))))))</f>
      </c>
      <c r="L532" s="187" t="str">
        <f>IF(H532="","",IF($H532&gt;1.2, 0, IF($H532&gt;=1.1, $B$8, IF($H532&gt;=1, $B$8 + (($B$9-$B$8)/4)*1, IF($H532&gt;=0.9, $B$8 + (($B$9-$B$8)/4)*2, IF($H532&gt;=0.8, $B$8 + (($B$9-$B$8)/4)*3, $B$9))))))</f>
      </c>
      <c r="M532" s="188"/>
      <c r="N532" s="189">
        <f>IF(M532=1, I532, IF(M532=2, J532, IF(M532=3, K532, IF(M532=4, L532, 0))))</f>
      </c>
      <c r="O532" s="184">
        <f>IF($B$7="Porcentajes", E532 * N532, IF($R$1=0, 0, ((E532 * N532) / $R$1) * $C$7))</f>
      </c>
      <c r="P532" s="202"/>
      <c r="Q532" s="203"/>
      <c r="R532" s="184">
        <f>IF($P532="Manual",$E532*(1+$Q532),$E532+$O532)</f>
      </c>
    </row>
    <row r="533" spans="1:18" s="190" customFormat="1" ht="19" customHeight="1">
      <c r="A533" s="191"/>
      <c r="B533" s="195"/>
      <c r="C533" s="193"/>
      <c r="D533" s="193"/>
      <c r="E533" s="197"/>
      <c r="F533" s="185"/>
      <c r="G533" s="185" t="str">
        <f>IFERROR(IF($F533="","",VLOOKUP($F533,'Data Mercado'!$A$7:$I$300,IF($B$6="P90",2,IF($B$6="P75",3,IF($B$6="P50",4,IF($B$6="P25",5,IF($B$6="P10",6))))),0)),"ND")</f>
      </c>
      <c r="H533" s="186" t="str">
        <f>IFERROR(IF(AND($E533&lt;&gt;"",$G533&lt;&gt;""),$E533/$G533,""),"")</f>
      </c>
      <c r="I533" s="187" t="str">
        <f>IF(H533="","",0%)</f>
      </c>
      <c r="J533" s="187" t="str">
        <f>IF(H533="","",IF($H533&gt;1.2, 0, IF($H533&gt;=1.1, $B$8*(1/3), IF($H533&gt;=1, ($B$8 + (($B$9-$B$8)/4)*1)*(1/3), IF($H533&gt;=0.9, ($B$8 + (($B$9-$B$8)/4)*2)*(1/3), IF($H533&gt;=0.8, ($B$8 + (($B$9-$B$8)/4)*3)*(1/3), $B$9*(1/3)))))))</f>
      </c>
      <c r="K533" s="187" t="str">
        <f>IF(H533="","",IF($H533&gt;1.2, 0, IF($H533&gt;=1.1, $B$8*(2/3), IF($H533&gt;=1, ($B$8 + (($B$9-$B$8)/4)*1)*(2/3), IF($H533&gt;=0.9, ($B$8 + (($B$9-$B$8)/4)*2)*(2/3), IF($H533&gt;=0.8, ($B$8 + (($B$9-$B$8)/4)*3)*(2/3), $B$9*(2/3)))))))</f>
      </c>
      <c r="L533" s="187" t="str">
        <f>IF(H533="","",IF($H533&gt;1.2, 0, IF($H533&gt;=1.1, $B$8, IF($H533&gt;=1, $B$8 + (($B$9-$B$8)/4)*1, IF($H533&gt;=0.9, $B$8 + (($B$9-$B$8)/4)*2, IF($H533&gt;=0.8, $B$8 + (($B$9-$B$8)/4)*3, $B$9))))))</f>
      </c>
      <c r="M533" s="188"/>
      <c r="N533" s="189">
        <f>IF(M533=1, I533, IF(M533=2, J533, IF(M533=3, K533, IF(M533=4, L533, 0))))</f>
      </c>
      <c r="O533" s="184">
        <f>IF($B$7="Porcentajes", E533 * N533, IF($R$1=0, 0, ((E533 * N533) / $R$1) * $C$7))</f>
      </c>
      <c r="P533" s="202"/>
      <c r="Q533" s="203"/>
      <c r="R533" s="184">
        <f>IF($P533="Manual",$E533*(1+$Q533),$E533+$O533)</f>
      </c>
    </row>
    <row r="534" spans="1:18" s="190" customFormat="1" ht="19" customHeight="1">
      <c r="A534" s="191"/>
      <c r="B534" s="195"/>
      <c r="C534" s="193"/>
      <c r="D534" s="193"/>
      <c r="E534" s="197"/>
      <c r="F534" s="185"/>
      <c r="G534" s="185" t="str">
        <f>IFERROR(IF($F534="","",VLOOKUP($F534,'Data Mercado'!$A$7:$I$300,IF($B$6="P90",2,IF($B$6="P75",3,IF($B$6="P50",4,IF($B$6="P25",5,IF($B$6="P10",6))))),0)),"ND")</f>
      </c>
      <c r="H534" s="186" t="str">
        <f>IFERROR(IF(AND($E534&lt;&gt;"",$G534&lt;&gt;""),$E534/$G534,""),"")</f>
      </c>
      <c r="I534" s="187" t="str">
        <f>IF(H534="","",0%)</f>
      </c>
      <c r="J534" s="187" t="str">
        <f>IF(H534="","",IF($H534&gt;1.2, 0, IF($H534&gt;=1.1, $B$8*(1/3), IF($H534&gt;=1, ($B$8 + (($B$9-$B$8)/4)*1)*(1/3), IF($H534&gt;=0.9, ($B$8 + (($B$9-$B$8)/4)*2)*(1/3), IF($H534&gt;=0.8, ($B$8 + (($B$9-$B$8)/4)*3)*(1/3), $B$9*(1/3)))))))</f>
      </c>
      <c r="K534" s="187" t="str">
        <f>IF(H534="","",IF($H534&gt;1.2, 0, IF($H534&gt;=1.1, $B$8*(2/3), IF($H534&gt;=1, ($B$8 + (($B$9-$B$8)/4)*1)*(2/3), IF($H534&gt;=0.9, ($B$8 + (($B$9-$B$8)/4)*2)*(2/3), IF($H534&gt;=0.8, ($B$8 + (($B$9-$B$8)/4)*3)*(2/3), $B$9*(2/3)))))))</f>
      </c>
      <c r="L534" s="187" t="str">
        <f>IF(H534="","",IF($H534&gt;1.2, 0, IF($H534&gt;=1.1, $B$8, IF($H534&gt;=1, $B$8 + (($B$9-$B$8)/4)*1, IF($H534&gt;=0.9, $B$8 + (($B$9-$B$8)/4)*2, IF($H534&gt;=0.8, $B$8 + (($B$9-$B$8)/4)*3, $B$9))))))</f>
      </c>
      <c r="M534" s="188"/>
      <c r="N534" s="189">
        <f>IF(M534=1, I534, IF(M534=2, J534, IF(M534=3, K534, IF(M534=4, L534, 0))))</f>
      </c>
      <c r="O534" s="184">
        <f>IF($B$7="Porcentajes", E534 * N534, IF($R$1=0, 0, ((E534 * N534) / $R$1) * $C$7))</f>
      </c>
      <c r="P534" s="202"/>
      <c r="Q534" s="203"/>
      <c r="R534" s="184">
        <f>IF($P534="Manual",$E534*(1+$Q534),$E534+$O534)</f>
      </c>
    </row>
    <row r="535" spans="1:18" s="190" customFormat="1" ht="19" customHeight="1">
      <c r="A535" s="191"/>
      <c r="B535" s="195"/>
      <c r="C535" s="193"/>
      <c r="D535" s="193"/>
      <c r="E535" s="197"/>
      <c r="F535" s="185"/>
      <c r="G535" s="185" t="str">
        <f>IFERROR(IF($F535="","",VLOOKUP($F535,'Data Mercado'!$A$7:$I$300,IF($B$6="P90",2,IF($B$6="P75",3,IF($B$6="P50",4,IF($B$6="P25",5,IF($B$6="P10",6))))),0)),"ND")</f>
      </c>
      <c r="H535" s="186" t="str">
        <f>IFERROR(IF(AND($E535&lt;&gt;"",$G535&lt;&gt;""),$E535/$G535,""),"")</f>
      </c>
      <c r="I535" s="187" t="str">
        <f>IF(H535="","",0%)</f>
      </c>
      <c r="J535" s="187" t="str">
        <f>IF(H535="","",IF($H535&gt;1.2, 0, IF($H535&gt;=1.1, $B$8*(1/3), IF($H535&gt;=1, ($B$8 + (($B$9-$B$8)/4)*1)*(1/3), IF($H535&gt;=0.9, ($B$8 + (($B$9-$B$8)/4)*2)*(1/3), IF($H535&gt;=0.8, ($B$8 + (($B$9-$B$8)/4)*3)*(1/3), $B$9*(1/3)))))))</f>
      </c>
      <c r="K535" s="187" t="str">
        <f>IF(H535="","",IF($H535&gt;1.2, 0, IF($H535&gt;=1.1, $B$8*(2/3), IF($H535&gt;=1, ($B$8 + (($B$9-$B$8)/4)*1)*(2/3), IF($H535&gt;=0.9, ($B$8 + (($B$9-$B$8)/4)*2)*(2/3), IF($H535&gt;=0.8, ($B$8 + (($B$9-$B$8)/4)*3)*(2/3), $B$9*(2/3)))))))</f>
      </c>
      <c r="L535" s="187" t="str">
        <f>IF(H535="","",IF($H535&gt;1.2, 0, IF($H535&gt;=1.1, $B$8, IF($H535&gt;=1, $B$8 + (($B$9-$B$8)/4)*1, IF($H535&gt;=0.9, $B$8 + (($B$9-$B$8)/4)*2, IF($H535&gt;=0.8, $B$8 + (($B$9-$B$8)/4)*3, $B$9))))))</f>
      </c>
      <c r="M535" s="188"/>
      <c r="N535" s="189">
        <f>IF(M535=1, I535, IF(M535=2, J535, IF(M535=3, K535, IF(M535=4, L535, 0))))</f>
      </c>
      <c r="O535" s="184">
        <f>IF($B$7="Porcentajes", E535 * N535, IF($R$1=0, 0, ((E535 * N535) / $R$1) * $C$7))</f>
      </c>
      <c r="P535" s="202"/>
      <c r="Q535" s="203"/>
      <c r="R535" s="184">
        <f>IF($P535="Manual",$E535*(1+$Q535),$E535+$O535)</f>
      </c>
    </row>
    <row r="536" spans="1:18" s="190" customFormat="1" ht="19" customHeight="1">
      <c r="A536" s="191"/>
      <c r="B536" s="195"/>
      <c r="C536" s="193"/>
      <c r="D536" s="193"/>
      <c r="E536" s="197"/>
      <c r="F536" s="185"/>
      <c r="G536" s="185" t="str">
        <f>IFERROR(IF($F536="","",VLOOKUP($F536,'Data Mercado'!$A$7:$I$300,IF($B$6="P90",2,IF($B$6="P75",3,IF($B$6="P50",4,IF($B$6="P25",5,IF($B$6="P10",6))))),0)),"ND")</f>
      </c>
      <c r="H536" s="186" t="str">
        <f>IFERROR(IF(AND($E536&lt;&gt;"",$G536&lt;&gt;""),$E536/$G536,""),"")</f>
      </c>
      <c r="I536" s="187" t="str">
        <f>IF(H536="","",0%)</f>
      </c>
      <c r="J536" s="187" t="str">
        <f>IF(H536="","",IF($H536&gt;1.2, 0, IF($H536&gt;=1.1, $B$8*(1/3), IF($H536&gt;=1, ($B$8 + (($B$9-$B$8)/4)*1)*(1/3), IF($H536&gt;=0.9, ($B$8 + (($B$9-$B$8)/4)*2)*(1/3), IF($H536&gt;=0.8, ($B$8 + (($B$9-$B$8)/4)*3)*(1/3), $B$9*(1/3)))))))</f>
      </c>
      <c r="K536" s="187" t="str">
        <f>IF(H536="","",IF($H536&gt;1.2, 0, IF($H536&gt;=1.1, $B$8*(2/3), IF($H536&gt;=1, ($B$8 + (($B$9-$B$8)/4)*1)*(2/3), IF($H536&gt;=0.9, ($B$8 + (($B$9-$B$8)/4)*2)*(2/3), IF($H536&gt;=0.8, ($B$8 + (($B$9-$B$8)/4)*3)*(2/3), $B$9*(2/3)))))))</f>
      </c>
      <c r="L536" s="187" t="str">
        <f>IF(H536="","",IF($H536&gt;1.2, 0, IF($H536&gt;=1.1, $B$8, IF($H536&gt;=1, $B$8 + (($B$9-$B$8)/4)*1, IF($H536&gt;=0.9, $B$8 + (($B$9-$B$8)/4)*2, IF($H536&gt;=0.8, $B$8 + (($B$9-$B$8)/4)*3, $B$9))))))</f>
      </c>
      <c r="M536" s="188"/>
      <c r="N536" s="189">
        <f>IF(M536=1, I536, IF(M536=2, J536, IF(M536=3, K536, IF(M536=4, L536, 0))))</f>
      </c>
      <c r="O536" s="184">
        <f>IF($B$7="Porcentajes", E536 * N536, IF($R$1=0, 0, ((E536 * N536) / $R$1) * $C$7))</f>
      </c>
      <c r="P536" s="202"/>
      <c r="Q536" s="203"/>
      <c r="R536" s="184">
        <f>IF($P536="Manual",$E536*(1+$Q536),$E536+$O536)</f>
      </c>
    </row>
    <row r="537" spans="1:18" s="190" customFormat="1" ht="19" customHeight="1">
      <c r="A537" s="191"/>
      <c r="B537" s="195"/>
      <c r="C537" s="193"/>
      <c r="D537" s="193"/>
      <c r="E537" s="197"/>
      <c r="F537" s="185"/>
      <c r="G537" s="185" t="str">
        <f>IFERROR(IF($F537="","",VLOOKUP($F537,'Data Mercado'!$A$7:$I$300,IF($B$6="P90",2,IF($B$6="P75",3,IF($B$6="P50",4,IF($B$6="P25",5,IF($B$6="P10",6))))),0)),"ND")</f>
      </c>
      <c r="H537" s="186" t="str">
        <f>IFERROR(IF(AND($E537&lt;&gt;"",$G537&lt;&gt;""),$E537/$G537,""),"")</f>
      </c>
      <c r="I537" s="187" t="str">
        <f>IF(H537="","",0%)</f>
      </c>
      <c r="J537" s="187" t="str">
        <f>IF(H537="","",IF($H537&gt;1.2, 0, IF($H537&gt;=1.1, $B$8*(1/3), IF($H537&gt;=1, ($B$8 + (($B$9-$B$8)/4)*1)*(1/3), IF($H537&gt;=0.9, ($B$8 + (($B$9-$B$8)/4)*2)*(1/3), IF($H537&gt;=0.8, ($B$8 + (($B$9-$B$8)/4)*3)*(1/3), $B$9*(1/3)))))))</f>
      </c>
      <c r="K537" s="187" t="str">
        <f>IF(H537="","",IF($H537&gt;1.2, 0, IF($H537&gt;=1.1, $B$8*(2/3), IF($H537&gt;=1, ($B$8 + (($B$9-$B$8)/4)*1)*(2/3), IF($H537&gt;=0.9, ($B$8 + (($B$9-$B$8)/4)*2)*(2/3), IF($H537&gt;=0.8, ($B$8 + (($B$9-$B$8)/4)*3)*(2/3), $B$9*(2/3)))))))</f>
      </c>
      <c r="L537" s="187" t="str">
        <f>IF(H537="","",IF($H537&gt;1.2, 0, IF($H537&gt;=1.1, $B$8, IF($H537&gt;=1, $B$8 + (($B$9-$B$8)/4)*1, IF($H537&gt;=0.9, $B$8 + (($B$9-$B$8)/4)*2, IF($H537&gt;=0.8, $B$8 + (($B$9-$B$8)/4)*3, $B$9))))))</f>
      </c>
      <c r="M537" s="188"/>
      <c r="N537" s="189">
        <f>IF(M537=1, I537, IF(M537=2, J537, IF(M537=3, K537, IF(M537=4, L537, 0))))</f>
      </c>
      <c r="O537" s="184">
        <f>IF($B$7="Porcentajes", E537 * N537, IF($R$1=0, 0, ((E537 * N537) / $R$1) * $C$7))</f>
      </c>
      <c r="P537" s="202"/>
      <c r="Q537" s="203"/>
      <c r="R537" s="184">
        <f>IF($P537="Manual",$E537*(1+$Q537),$E537+$O537)</f>
      </c>
    </row>
    <row r="538" spans="1:18" s="190" customFormat="1" ht="19" customHeight="1">
      <c r="A538" s="191"/>
      <c r="B538" s="195"/>
      <c r="C538" s="193"/>
      <c r="D538" s="193"/>
      <c r="E538" s="197"/>
      <c r="F538" s="185"/>
      <c r="G538" s="185" t="str">
        <f>IFERROR(IF($F538="","",VLOOKUP($F538,'Data Mercado'!$A$7:$I$300,IF($B$6="P90",2,IF($B$6="P75",3,IF($B$6="P50",4,IF($B$6="P25",5,IF($B$6="P10",6))))),0)),"ND")</f>
      </c>
      <c r="H538" s="186" t="str">
        <f>IFERROR(IF(AND($E538&lt;&gt;"",$G538&lt;&gt;""),$E538/$G538,""),"")</f>
      </c>
      <c r="I538" s="187" t="str">
        <f>IF(H538="","",0%)</f>
      </c>
      <c r="J538" s="187" t="str">
        <f>IF(H538="","",IF($H538&gt;1.2, 0, IF($H538&gt;=1.1, $B$8*(1/3), IF($H538&gt;=1, ($B$8 + (($B$9-$B$8)/4)*1)*(1/3), IF($H538&gt;=0.9, ($B$8 + (($B$9-$B$8)/4)*2)*(1/3), IF($H538&gt;=0.8, ($B$8 + (($B$9-$B$8)/4)*3)*(1/3), $B$9*(1/3)))))))</f>
      </c>
      <c r="K538" s="187" t="str">
        <f>IF(H538="","",IF($H538&gt;1.2, 0, IF($H538&gt;=1.1, $B$8*(2/3), IF($H538&gt;=1, ($B$8 + (($B$9-$B$8)/4)*1)*(2/3), IF($H538&gt;=0.9, ($B$8 + (($B$9-$B$8)/4)*2)*(2/3), IF($H538&gt;=0.8, ($B$8 + (($B$9-$B$8)/4)*3)*(2/3), $B$9*(2/3)))))))</f>
      </c>
      <c r="L538" s="187" t="str">
        <f>IF(H538="","",IF($H538&gt;1.2, 0, IF($H538&gt;=1.1, $B$8, IF($H538&gt;=1, $B$8 + (($B$9-$B$8)/4)*1, IF($H538&gt;=0.9, $B$8 + (($B$9-$B$8)/4)*2, IF($H538&gt;=0.8, $B$8 + (($B$9-$B$8)/4)*3, $B$9))))))</f>
      </c>
      <c r="M538" s="188"/>
      <c r="N538" s="189">
        <f>IF(M538=1, I538, IF(M538=2, J538, IF(M538=3, K538, IF(M538=4, L538, 0))))</f>
      </c>
      <c r="O538" s="184">
        <f>IF($B$7="Porcentajes", E538 * N538, IF($R$1=0, 0, ((E538 * N538) / $R$1) * $C$7))</f>
      </c>
      <c r="P538" s="202"/>
      <c r="Q538" s="203"/>
      <c r="R538" s="184">
        <f>IF($P538="Manual",$E538*(1+$Q538),$E538+$O538)</f>
      </c>
    </row>
    <row r="539" spans="1:18" s="190" customFormat="1" ht="19" customHeight="1">
      <c r="A539" s="191"/>
      <c r="B539" s="195"/>
      <c r="C539" s="193"/>
      <c r="D539" s="193"/>
      <c r="E539" s="197"/>
      <c r="F539" s="185"/>
      <c r="G539" s="185" t="str">
        <f>IFERROR(IF($F539="","",VLOOKUP($F539,'Data Mercado'!$A$7:$I$300,IF($B$6="P90",2,IF($B$6="P75",3,IF($B$6="P50",4,IF($B$6="P25",5,IF($B$6="P10",6))))),0)),"ND")</f>
      </c>
      <c r="H539" s="186" t="str">
        <f>IFERROR(IF(AND($E539&lt;&gt;"",$G539&lt;&gt;""),$E539/$G539,""),"")</f>
      </c>
      <c r="I539" s="187" t="str">
        <f>IF(H539="","",0%)</f>
      </c>
      <c r="J539" s="187" t="str">
        <f>IF(H539="","",IF($H539&gt;1.2, 0, IF($H539&gt;=1.1, $B$8*(1/3), IF($H539&gt;=1, ($B$8 + (($B$9-$B$8)/4)*1)*(1/3), IF($H539&gt;=0.9, ($B$8 + (($B$9-$B$8)/4)*2)*(1/3), IF($H539&gt;=0.8, ($B$8 + (($B$9-$B$8)/4)*3)*(1/3), $B$9*(1/3)))))))</f>
      </c>
      <c r="K539" s="187" t="str">
        <f>IF(H539="","",IF($H539&gt;1.2, 0, IF($H539&gt;=1.1, $B$8*(2/3), IF($H539&gt;=1, ($B$8 + (($B$9-$B$8)/4)*1)*(2/3), IF($H539&gt;=0.9, ($B$8 + (($B$9-$B$8)/4)*2)*(2/3), IF($H539&gt;=0.8, ($B$8 + (($B$9-$B$8)/4)*3)*(2/3), $B$9*(2/3)))))))</f>
      </c>
      <c r="L539" s="187" t="str">
        <f>IF(H539="","",IF($H539&gt;1.2, 0, IF($H539&gt;=1.1, $B$8, IF($H539&gt;=1, $B$8 + (($B$9-$B$8)/4)*1, IF($H539&gt;=0.9, $B$8 + (($B$9-$B$8)/4)*2, IF($H539&gt;=0.8, $B$8 + (($B$9-$B$8)/4)*3, $B$9))))))</f>
      </c>
      <c r="M539" s="188"/>
      <c r="N539" s="189">
        <f>IF(M539=1, I539, IF(M539=2, J539, IF(M539=3, K539, IF(M539=4, L539, 0))))</f>
      </c>
      <c r="O539" s="184">
        <f>IF($B$7="Porcentajes", E539 * N539, IF($R$1=0, 0, ((E539 * N539) / $R$1) * $C$7))</f>
      </c>
      <c r="P539" s="202"/>
      <c r="Q539" s="203"/>
      <c r="R539" s="184">
        <f>IF($P539="Manual",$E539*(1+$Q539),$E539+$O539)</f>
      </c>
    </row>
    <row r="540" spans="1:18" s="190" customFormat="1" ht="19" customHeight="1">
      <c r="A540" s="191"/>
      <c r="B540" s="195"/>
      <c r="C540" s="193"/>
      <c r="D540" s="193"/>
      <c r="E540" s="197"/>
      <c r="F540" s="185"/>
      <c r="G540" s="185" t="str">
        <f>IFERROR(IF($F540="","",VLOOKUP($F540,'Data Mercado'!$A$7:$I$300,IF($B$6="P90",2,IF($B$6="P75",3,IF($B$6="P50",4,IF($B$6="P25",5,IF($B$6="P10",6))))),0)),"ND")</f>
      </c>
      <c r="H540" s="186" t="str">
        <f>IFERROR(IF(AND($E540&lt;&gt;"",$G540&lt;&gt;""),$E540/$G540,""),"")</f>
      </c>
      <c r="I540" s="187" t="str">
        <f>IF(H540="","",0%)</f>
      </c>
      <c r="J540" s="187" t="str">
        <f>IF(H540="","",IF($H540&gt;1.2, 0, IF($H540&gt;=1.1, $B$8*(1/3), IF($H540&gt;=1, ($B$8 + (($B$9-$B$8)/4)*1)*(1/3), IF($H540&gt;=0.9, ($B$8 + (($B$9-$B$8)/4)*2)*(1/3), IF($H540&gt;=0.8, ($B$8 + (($B$9-$B$8)/4)*3)*(1/3), $B$9*(1/3)))))))</f>
      </c>
      <c r="K540" s="187" t="str">
        <f>IF(H540="","",IF($H540&gt;1.2, 0, IF($H540&gt;=1.1, $B$8*(2/3), IF($H540&gt;=1, ($B$8 + (($B$9-$B$8)/4)*1)*(2/3), IF($H540&gt;=0.9, ($B$8 + (($B$9-$B$8)/4)*2)*(2/3), IF($H540&gt;=0.8, ($B$8 + (($B$9-$B$8)/4)*3)*(2/3), $B$9*(2/3)))))))</f>
      </c>
      <c r="L540" s="187" t="str">
        <f>IF(H540="","",IF($H540&gt;1.2, 0, IF($H540&gt;=1.1, $B$8, IF($H540&gt;=1, $B$8 + (($B$9-$B$8)/4)*1, IF($H540&gt;=0.9, $B$8 + (($B$9-$B$8)/4)*2, IF($H540&gt;=0.8, $B$8 + (($B$9-$B$8)/4)*3, $B$9))))))</f>
      </c>
      <c r="M540" s="188"/>
      <c r="N540" s="189">
        <f>IF(M540=1, I540, IF(M540=2, J540, IF(M540=3, K540, IF(M540=4, L540, 0))))</f>
      </c>
      <c r="O540" s="184">
        <f>IF($B$7="Porcentajes", E540 * N540, IF($R$1=0, 0, ((E540 * N540) / $R$1) * $C$7))</f>
      </c>
      <c r="P540" s="202"/>
      <c r="Q540" s="203"/>
      <c r="R540" s="184">
        <f>IF($P540="Manual",$E540*(1+$Q540),$E540+$O540)</f>
      </c>
    </row>
    <row r="541" spans="1:18" s="190" customFormat="1" ht="19" customHeight="1">
      <c r="A541" s="191"/>
      <c r="B541" s="195"/>
      <c r="C541" s="193"/>
      <c r="D541" s="193"/>
      <c r="E541" s="197"/>
      <c r="F541" s="185"/>
      <c r="G541" s="185" t="str">
        <f>IFERROR(IF($F541="","",VLOOKUP($F541,'Data Mercado'!$A$7:$I$300,IF($B$6="P90",2,IF($B$6="P75",3,IF($B$6="P50",4,IF($B$6="P25",5,IF($B$6="P10",6))))),0)),"ND")</f>
      </c>
      <c r="H541" s="186" t="str">
        <f>IFERROR(IF(AND($E541&lt;&gt;"",$G541&lt;&gt;""),$E541/$G541,""),"")</f>
      </c>
      <c r="I541" s="187" t="str">
        <f>IF(H541="","",0%)</f>
      </c>
      <c r="J541" s="187" t="str">
        <f>IF(H541="","",IF($H541&gt;1.2, 0, IF($H541&gt;=1.1, $B$8*(1/3), IF($H541&gt;=1, ($B$8 + (($B$9-$B$8)/4)*1)*(1/3), IF($H541&gt;=0.9, ($B$8 + (($B$9-$B$8)/4)*2)*(1/3), IF($H541&gt;=0.8, ($B$8 + (($B$9-$B$8)/4)*3)*(1/3), $B$9*(1/3)))))))</f>
      </c>
      <c r="K541" s="187" t="str">
        <f>IF(H541="","",IF($H541&gt;1.2, 0, IF($H541&gt;=1.1, $B$8*(2/3), IF($H541&gt;=1, ($B$8 + (($B$9-$B$8)/4)*1)*(2/3), IF($H541&gt;=0.9, ($B$8 + (($B$9-$B$8)/4)*2)*(2/3), IF($H541&gt;=0.8, ($B$8 + (($B$9-$B$8)/4)*3)*(2/3), $B$9*(2/3)))))))</f>
      </c>
      <c r="L541" s="187" t="str">
        <f>IF(H541="","",IF($H541&gt;1.2, 0, IF($H541&gt;=1.1, $B$8, IF($H541&gt;=1, $B$8 + (($B$9-$B$8)/4)*1, IF($H541&gt;=0.9, $B$8 + (($B$9-$B$8)/4)*2, IF($H541&gt;=0.8, $B$8 + (($B$9-$B$8)/4)*3, $B$9))))))</f>
      </c>
      <c r="M541" s="188"/>
      <c r="N541" s="189">
        <f>IF(M541=1, I541, IF(M541=2, J541, IF(M541=3, K541, IF(M541=4, L541, 0))))</f>
      </c>
      <c r="O541" s="184">
        <f>IF($B$7="Porcentajes", E541 * N541, IF($R$1=0, 0, ((E541 * N541) / $R$1) * $C$7))</f>
      </c>
      <c r="P541" s="202"/>
      <c r="Q541" s="203"/>
      <c r="R541" s="184">
        <f>IF($P541="Manual",$E541*(1+$Q541),$E541+$O541)</f>
      </c>
    </row>
    <row r="542" spans="1:18" s="190" customFormat="1" ht="19" customHeight="1">
      <c r="A542" s="191"/>
      <c r="B542" s="195"/>
      <c r="C542" s="193"/>
      <c r="D542" s="193"/>
      <c r="E542" s="197"/>
      <c r="F542" s="185"/>
      <c r="G542" s="185" t="str">
        <f>IFERROR(IF($F542="","",VLOOKUP($F542,'Data Mercado'!$A$7:$I$300,IF($B$6="P90",2,IF($B$6="P75",3,IF($B$6="P50",4,IF($B$6="P25",5,IF($B$6="P10",6))))),0)),"ND")</f>
      </c>
      <c r="H542" s="186" t="str">
        <f>IFERROR(IF(AND($E542&lt;&gt;"",$G542&lt;&gt;""),$E542/$G542,""),"")</f>
      </c>
      <c r="I542" s="187" t="str">
        <f>IF(H542="","",0%)</f>
      </c>
      <c r="J542" s="187" t="str">
        <f>IF(H542="","",IF($H542&gt;1.2, 0, IF($H542&gt;=1.1, $B$8*(1/3), IF($H542&gt;=1, ($B$8 + (($B$9-$B$8)/4)*1)*(1/3), IF($H542&gt;=0.9, ($B$8 + (($B$9-$B$8)/4)*2)*(1/3), IF($H542&gt;=0.8, ($B$8 + (($B$9-$B$8)/4)*3)*(1/3), $B$9*(1/3)))))))</f>
      </c>
      <c r="K542" s="187" t="str">
        <f>IF(H542="","",IF($H542&gt;1.2, 0, IF($H542&gt;=1.1, $B$8*(2/3), IF($H542&gt;=1, ($B$8 + (($B$9-$B$8)/4)*1)*(2/3), IF($H542&gt;=0.9, ($B$8 + (($B$9-$B$8)/4)*2)*(2/3), IF($H542&gt;=0.8, ($B$8 + (($B$9-$B$8)/4)*3)*(2/3), $B$9*(2/3)))))))</f>
      </c>
      <c r="L542" s="187" t="str">
        <f>IF(H542="","",IF($H542&gt;1.2, 0, IF($H542&gt;=1.1, $B$8, IF($H542&gt;=1, $B$8 + (($B$9-$B$8)/4)*1, IF($H542&gt;=0.9, $B$8 + (($B$9-$B$8)/4)*2, IF($H542&gt;=0.8, $B$8 + (($B$9-$B$8)/4)*3, $B$9))))))</f>
      </c>
      <c r="M542" s="188"/>
      <c r="N542" s="189">
        <f>IF(M542=1, I542, IF(M542=2, J542, IF(M542=3, K542, IF(M542=4, L542, 0))))</f>
      </c>
      <c r="O542" s="184">
        <f>IF($B$7="Porcentajes", E542 * N542, IF($R$1=0, 0, ((E542 * N542) / $R$1) * $C$7))</f>
      </c>
      <c r="P542" s="202"/>
      <c r="Q542" s="203"/>
      <c r="R542" s="184">
        <f>IF($P542="Manual",$E542*(1+$Q542),$E542+$O542)</f>
      </c>
    </row>
    <row r="543" spans="1:18" s="190" customFormat="1" ht="19" customHeight="1">
      <c r="A543" s="191"/>
      <c r="B543" s="195"/>
      <c r="C543" s="193"/>
      <c r="D543" s="193"/>
      <c r="E543" s="197"/>
      <c r="F543" s="185"/>
      <c r="G543" s="185" t="str">
        <f>IFERROR(IF($F543="","",VLOOKUP($F543,'Data Mercado'!$A$7:$I$300,IF($B$6="P90",2,IF($B$6="P75",3,IF($B$6="P50",4,IF($B$6="P25",5,IF($B$6="P10",6))))),0)),"ND")</f>
      </c>
      <c r="H543" s="186" t="str">
        <f>IFERROR(IF(AND($E543&lt;&gt;"",$G543&lt;&gt;""),$E543/$G543,""),"")</f>
      </c>
      <c r="I543" s="187" t="str">
        <f>IF(H543="","",0%)</f>
      </c>
      <c r="J543" s="187" t="str">
        <f>IF(H543="","",IF($H543&gt;1.2, 0, IF($H543&gt;=1.1, $B$8*(1/3), IF($H543&gt;=1, ($B$8 + (($B$9-$B$8)/4)*1)*(1/3), IF($H543&gt;=0.9, ($B$8 + (($B$9-$B$8)/4)*2)*(1/3), IF($H543&gt;=0.8, ($B$8 + (($B$9-$B$8)/4)*3)*(1/3), $B$9*(1/3)))))))</f>
      </c>
      <c r="K543" s="187" t="str">
        <f>IF(H543="","",IF($H543&gt;1.2, 0, IF($H543&gt;=1.1, $B$8*(2/3), IF($H543&gt;=1, ($B$8 + (($B$9-$B$8)/4)*1)*(2/3), IF($H543&gt;=0.9, ($B$8 + (($B$9-$B$8)/4)*2)*(2/3), IF($H543&gt;=0.8, ($B$8 + (($B$9-$B$8)/4)*3)*(2/3), $B$9*(2/3)))))))</f>
      </c>
      <c r="L543" s="187" t="str">
        <f>IF(H543="","",IF($H543&gt;1.2, 0, IF($H543&gt;=1.1, $B$8, IF($H543&gt;=1, $B$8 + (($B$9-$B$8)/4)*1, IF($H543&gt;=0.9, $B$8 + (($B$9-$B$8)/4)*2, IF($H543&gt;=0.8, $B$8 + (($B$9-$B$8)/4)*3, $B$9))))))</f>
      </c>
      <c r="M543" s="188"/>
      <c r="N543" s="189">
        <f>IF(M543=1, I543, IF(M543=2, J543, IF(M543=3, K543, IF(M543=4, L543, 0))))</f>
      </c>
      <c r="O543" s="184">
        <f>IF($B$7="Porcentajes", E543 * N543, IF($R$1=0, 0, ((E543 * N543) / $R$1) * $C$7))</f>
      </c>
      <c r="P543" s="202"/>
      <c r="Q543" s="203"/>
      <c r="R543" s="184">
        <f>IF($P543="Manual",$E543*(1+$Q543),$E543+$O543)</f>
      </c>
    </row>
    <row r="544" spans="1:18" s="190" customFormat="1" ht="19" customHeight="1">
      <c r="A544" s="191"/>
      <c r="B544" s="195"/>
      <c r="C544" s="193"/>
      <c r="D544" s="193"/>
      <c r="E544" s="197"/>
      <c r="F544" s="185"/>
      <c r="G544" s="185" t="str">
        <f>IFERROR(IF($F544="","",VLOOKUP($F544,'Data Mercado'!$A$7:$I$300,IF($B$6="P90",2,IF($B$6="P75",3,IF($B$6="P50",4,IF($B$6="P25",5,IF($B$6="P10",6))))),0)),"ND")</f>
      </c>
      <c r="H544" s="186" t="str">
        <f>IFERROR(IF(AND($E544&lt;&gt;"",$G544&lt;&gt;""),$E544/$G544,""),"")</f>
      </c>
      <c r="I544" s="187" t="str">
        <f>IF(H544="","",0%)</f>
      </c>
      <c r="J544" s="187" t="str">
        <f>IF(H544="","",IF($H544&gt;1.2, 0, IF($H544&gt;=1.1, $B$8*(1/3), IF($H544&gt;=1, ($B$8 + (($B$9-$B$8)/4)*1)*(1/3), IF($H544&gt;=0.9, ($B$8 + (($B$9-$B$8)/4)*2)*(1/3), IF($H544&gt;=0.8, ($B$8 + (($B$9-$B$8)/4)*3)*(1/3), $B$9*(1/3)))))))</f>
      </c>
      <c r="K544" s="187" t="str">
        <f>IF(H544="","",IF($H544&gt;1.2, 0, IF($H544&gt;=1.1, $B$8*(2/3), IF($H544&gt;=1, ($B$8 + (($B$9-$B$8)/4)*1)*(2/3), IF($H544&gt;=0.9, ($B$8 + (($B$9-$B$8)/4)*2)*(2/3), IF($H544&gt;=0.8, ($B$8 + (($B$9-$B$8)/4)*3)*(2/3), $B$9*(2/3)))))))</f>
      </c>
      <c r="L544" s="187" t="str">
        <f>IF(H544="","",IF($H544&gt;1.2, 0, IF($H544&gt;=1.1, $B$8, IF($H544&gt;=1, $B$8 + (($B$9-$B$8)/4)*1, IF($H544&gt;=0.9, $B$8 + (($B$9-$B$8)/4)*2, IF($H544&gt;=0.8, $B$8 + (($B$9-$B$8)/4)*3, $B$9))))))</f>
      </c>
      <c r="M544" s="188"/>
      <c r="N544" s="189">
        <f>IF(M544=1, I544, IF(M544=2, J544, IF(M544=3, K544, IF(M544=4, L544, 0))))</f>
      </c>
      <c r="O544" s="184">
        <f>IF($B$7="Porcentajes", E544 * N544, IF($R$1=0, 0, ((E544 * N544) / $R$1) * $C$7))</f>
      </c>
      <c r="P544" s="202"/>
      <c r="Q544" s="203"/>
      <c r="R544" s="184">
        <f>IF($P544="Manual",$E544*(1+$Q544),$E544+$O544)</f>
      </c>
    </row>
    <row r="545" spans="1:18" s="190" customFormat="1" ht="19" customHeight="1">
      <c r="A545" s="191"/>
      <c r="B545" s="195"/>
      <c r="C545" s="193"/>
      <c r="D545" s="193"/>
      <c r="E545" s="197"/>
      <c r="F545" s="185"/>
      <c r="G545" s="185" t="str">
        <f>IFERROR(IF($F545="","",VLOOKUP($F545,'Data Mercado'!$A$7:$I$300,IF($B$6="P90",2,IF($B$6="P75",3,IF($B$6="P50",4,IF($B$6="P25",5,IF($B$6="P10",6))))),0)),"ND")</f>
      </c>
      <c r="H545" s="186" t="str">
        <f>IFERROR(IF(AND($E545&lt;&gt;"",$G545&lt;&gt;""),$E545/$G545,""),"")</f>
      </c>
      <c r="I545" s="187" t="str">
        <f>IF(H545="","",0%)</f>
      </c>
      <c r="J545" s="187" t="str">
        <f>IF(H545="","",IF($H545&gt;1.2, 0, IF($H545&gt;=1.1, $B$8*(1/3), IF($H545&gt;=1, ($B$8 + (($B$9-$B$8)/4)*1)*(1/3), IF($H545&gt;=0.9, ($B$8 + (($B$9-$B$8)/4)*2)*(1/3), IF($H545&gt;=0.8, ($B$8 + (($B$9-$B$8)/4)*3)*(1/3), $B$9*(1/3)))))))</f>
      </c>
      <c r="K545" s="187" t="str">
        <f>IF(H545="","",IF($H545&gt;1.2, 0, IF($H545&gt;=1.1, $B$8*(2/3), IF($H545&gt;=1, ($B$8 + (($B$9-$B$8)/4)*1)*(2/3), IF($H545&gt;=0.9, ($B$8 + (($B$9-$B$8)/4)*2)*(2/3), IF($H545&gt;=0.8, ($B$8 + (($B$9-$B$8)/4)*3)*(2/3), $B$9*(2/3)))))))</f>
      </c>
      <c r="L545" s="187" t="str">
        <f>IF(H545="","",IF($H545&gt;1.2, 0, IF($H545&gt;=1.1, $B$8, IF($H545&gt;=1, $B$8 + (($B$9-$B$8)/4)*1, IF($H545&gt;=0.9, $B$8 + (($B$9-$B$8)/4)*2, IF($H545&gt;=0.8, $B$8 + (($B$9-$B$8)/4)*3, $B$9))))))</f>
      </c>
      <c r="M545" s="188"/>
      <c r="N545" s="189">
        <f>IF(M545=1, I545, IF(M545=2, J545, IF(M545=3, K545, IF(M545=4, L545, 0))))</f>
      </c>
      <c r="O545" s="184">
        <f>IF($B$7="Porcentajes", E545 * N545, IF($R$1=0, 0, ((E545 * N545) / $R$1) * $C$7))</f>
      </c>
      <c r="P545" s="202"/>
      <c r="Q545" s="203"/>
      <c r="R545" s="184">
        <f>IF($P545="Manual",$E545*(1+$Q545),$E545+$O545)</f>
      </c>
    </row>
    <row r="546" spans="1:18" s="190" customFormat="1" ht="19" customHeight="1">
      <c r="A546" s="191"/>
      <c r="B546" s="195"/>
      <c r="C546" s="193"/>
      <c r="D546" s="193"/>
      <c r="E546" s="197"/>
      <c r="F546" s="185"/>
      <c r="G546" s="185" t="str">
        <f>IFERROR(IF($F546="","",VLOOKUP($F546,'Data Mercado'!$A$7:$I$300,IF($B$6="P90",2,IF($B$6="P75",3,IF($B$6="P50",4,IF($B$6="P25",5,IF($B$6="P10",6))))),0)),"ND")</f>
      </c>
      <c r="H546" s="186" t="str">
        <f>IFERROR(IF(AND($E546&lt;&gt;"",$G546&lt;&gt;""),$E546/$G546,""),"")</f>
      </c>
      <c r="I546" s="187" t="str">
        <f>IF(H546="","",0%)</f>
      </c>
      <c r="J546" s="187" t="str">
        <f>IF(H546="","",IF($H546&gt;1.2, 0, IF($H546&gt;=1.1, $B$8*(1/3), IF($H546&gt;=1, ($B$8 + (($B$9-$B$8)/4)*1)*(1/3), IF($H546&gt;=0.9, ($B$8 + (($B$9-$B$8)/4)*2)*(1/3), IF($H546&gt;=0.8, ($B$8 + (($B$9-$B$8)/4)*3)*(1/3), $B$9*(1/3)))))))</f>
      </c>
      <c r="K546" s="187" t="str">
        <f>IF(H546="","",IF($H546&gt;1.2, 0, IF($H546&gt;=1.1, $B$8*(2/3), IF($H546&gt;=1, ($B$8 + (($B$9-$B$8)/4)*1)*(2/3), IF($H546&gt;=0.9, ($B$8 + (($B$9-$B$8)/4)*2)*(2/3), IF($H546&gt;=0.8, ($B$8 + (($B$9-$B$8)/4)*3)*(2/3), $B$9*(2/3)))))))</f>
      </c>
      <c r="L546" s="187" t="str">
        <f>IF(H546="","",IF($H546&gt;1.2, 0, IF($H546&gt;=1.1, $B$8, IF($H546&gt;=1, $B$8 + (($B$9-$B$8)/4)*1, IF($H546&gt;=0.9, $B$8 + (($B$9-$B$8)/4)*2, IF($H546&gt;=0.8, $B$8 + (($B$9-$B$8)/4)*3, $B$9))))))</f>
      </c>
      <c r="M546" s="188"/>
      <c r="N546" s="189">
        <f>IF(M546=1, I546, IF(M546=2, J546, IF(M546=3, K546, IF(M546=4, L546, 0))))</f>
      </c>
      <c r="O546" s="184">
        <f>IF($B$7="Porcentajes", E546 * N546, IF($R$1=0, 0, ((E546 * N546) / $R$1) * $C$7))</f>
      </c>
      <c r="P546" s="202"/>
      <c r="Q546" s="203"/>
      <c r="R546" s="184">
        <f>IF($P546="Manual",$E546*(1+$Q546),$E546+$O546)</f>
      </c>
    </row>
    <row r="547" spans="1:18" s="190" customFormat="1" ht="19" customHeight="1">
      <c r="A547" s="191"/>
      <c r="B547" s="195"/>
      <c r="C547" s="193"/>
      <c r="D547" s="193"/>
      <c r="E547" s="197"/>
      <c r="F547" s="185"/>
      <c r="G547" s="185" t="str">
        <f>IFERROR(IF($F547="","",VLOOKUP($F547,'Data Mercado'!$A$7:$I$300,IF($B$6="P90",2,IF($B$6="P75",3,IF($B$6="P50",4,IF($B$6="P25",5,IF($B$6="P10",6))))),0)),"ND")</f>
      </c>
      <c r="H547" s="186" t="str">
        <f>IFERROR(IF(AND($E547&lt;&gt;"",$G547&lt;&gt;""),$E547/$G547,""),"")</f>
      </c>
      <c r="I547" s="187" t="str">
        <f>IF(H547="","",0%)</f>
      </c>
      <c r="J547" s="187" t="str">
        <f>IF(H547="","",IF($H547&gt;1.2, 0, IF($H547&gt;=1.1, $B$8*(1/3), IF($H547&gt;=1, ($B$8 + (($B$9-$B$8)/4)*1)*(1/3), IF($H547&gt;=0.9, ($B$8 + (($B$9-$B$8)/4)*2)*(1/3), IF($H547&gt;=0.8, ($B$8 + (($B$9-$B$8)/4)*3)*(1/3), $B$9*(1/3)))))))</f>
      </c>
      <c r="K547" s="187" t="str">
        <f>IF(H547="","",IF($H547&gt;1.2, 0, IF($H547&gt;=1.1, $B$8*(2/3), IF($H547&gt;=1, ($B$8 + (($B$9-$B$8)/4)*1)*(2/3), IF($H547&gt;=0.9, ($B$8 + (($B$9-$B$8)/4)*2)*(2/3), IF($H547&gt;=0.8, ($B$8 + (($B$9-$B$8)/4)*3)*(2/3), $B$9*(2/3)))))))</f>
      </c>
      <c r="L547" s="187" t="str">
        <f>IF(H547="","",IF($H547&gt;1.2, 0, IF($H547&gt;=1.1, $B$8, IF($H547&gt;=1, $B$8 + (($B$9-$B$8)/4)*1, IF($H547&gt;=0.9, $B$8 + (($B$9-$B$8)/4)*2, IF($H547&gt;=0.8, $B$8 + (($B$9-$B$8)/4)*3, $B$9))))))</f>
      </c>
      <c r="M547" s="188"/>
      <c r="N547" s="189">
        <f>IF(M547=1, I547, IF(M547=2, J547, IF(M547=3, K547, IF(M547=4, L547, 0))))</f>
      </c>
      <c r="O547" s="184">
        <f>IF($B$7="Porcentajes", E547 * N547, IF($R$1=0, 0, ((E547 * N547) / $R$1) * $C$7))</f>
      </c>
      <c r="P547" s="202"/>
      <c r="Q547" s="203"/>
      <c r="R547" s="184">
        <f>IF($P547="Manual",$E547*(1+$Q547),$E547+$O547)</f>
      </c>
    </row>
    <row r="548" spans="1:18" s="190" customFormat="1" ht="19" customHeight="1">
      <c r="A548" s="191"/>
      <c r="B548" s="195"/>
      <c r="C548" s="193"/>
      <c r="D548" s="193"/>
      <c r="E548" s="197"/>
      <c r="F548" s="185"/>
      <c r="G548" s="185" t="str">
        <f>IFERROR(IF($F548="","",VLOOKUP($F548,'Data Mercado'!$A$7:$I$300,IF($B$6="P90",2,IF($B$6="P75",3,IF($B$6="P50",4,IF($B$6="P25",5,IF($B$6="P10",6))))),0)),"ND")</f>
      </c>
      <c r="H548" s="186" t="str">
        <f>IFERROR(IF(AND($E548&lt;&gt;"",$G548&lt;&gt;""),$E548/$G548,""),"")</f>
      </c>
      <c r="I548" s="187" t="str">
        <f>IF(H548="","",0%)</f>
      </c>
      <c r="J548" s="187" t="str">
        <f>IF(H548="","",IF($H548&gt;1.2, 0, IF($H548&gt;=1.1, $B$8*(1/3), IF($H548&gt;=1, ($B$8 + (($B$9-$B$8)/4)*1)*(1/3), IF($H548&gt;=0.9, ($B$8 + (($B$9-$B$8)/4)*2)*(1/3), IF($H548&gt;=0.8, ($B$8 + (($B$9-$B$8)/4)*3)*(1/3), $B$9*(1/3)))))))</f>
      </c>
      <c r="K548" s="187" t="str">
        <f>IF(H548="","",IF($H548&gt;1.2, 0, IF($H548&gt;=1.1, $B$8*(2/3), IF($H548&gt;=1, ($B$8 + (($B$9-$B$8)/4)*1)*(2/3), IF($H548&gt;=0.9, ($B$8 + (($B$9-$B$8)/4)*2)*(2/3), IF($H548&gt;=0.8, ($B$8 + (($B$9-$B$8)/4)*3)*(2/3), $B$9*(2/3)))))))</f>
      </c>
      <c r="L548" s="187" t="str">
        <f>IF(H548="","",IF($H548&gt;1.2, 0, IF($H548&gt;=1.1, $B$8, IF($H548&gt;=1, $B$8 + (($B$9-$B$8)/4)*1, IF($H548&gt;=0.9, $B$8 + (($B$9-$B$8)/4)*2, IF($H548&gt;=0.8, $B$8 + (($B$9-$B$8)/4)*3, $B$9))))))</f>
      </c>
      <c r="M548" s="188"/>
      <c r="N548" s="189">
        <f>IF(M548=1, I548, IF(M548=2, J548, IF(M548=3, K548, IF(M548=4, L548, 0))))</f>
      </c>
      <c r="O548" s="184">
        <f>IF($B$7="Porcentajes", E548 * N548, IF($R$1=0, 0, ((E548 * N548) / $R$1) * $C$7))</f>
      </c>
      <c r="P548" s="202"/>
      <c r="Q548" s="203"/>
      <c r="R548" s="184">
        <f>IF($P548="Manual",$E548*(1+$Q548),$E548+$O548)</f>
      </c>
    </row>
    <row r="549" spans="1:18" s="190" customFormat="1" ht="19" customHeight="1">
      <c r="A549" s="191"/>
      <c r="B549" s="195"/>
      <c r="C549" s="193"/>
      <c r="D549" s="193"/>
      <c r="E549" s="197"/>
      <c r="F549" s="185"/>
      <c r="G549" s="185" t="str">
        <f>IFERROR(IF($F549="","",VLOOKUP($F549,'Data Mercado'!$A$7:$I$300,IF($B$6="P90",2,IF($B$6="P75",3,IF($B$6="P50",4,IF($B$6="P25",5,IF($B$6="P10",6))))),0)),"ND")</f>
      </c>
      <c r="H549" s="186" t="str">
        <f>IFERROR(IF(AND($E549&lt;&gt;"",$G549&lt;&gt;""),$E549/$G549,""),"")</f>
      </c>
      <c r="I549" s="187" t="str">
        <f>IF(H549="","",0%)</f>
      </c>
      <c r="J549" s="187" t="str">
        <f>IF(H549="","",IF($H549&gt;1.2, 0, IF($H549&gt;=1.1, $B$8*(1/3), IF($H549&gt;=1, ($B$8 + (($B$9-$B$8)/4)*1)*(1/3), IF($H549&gt;=0.9, ($B$8 + (($B$9-$B$8)/4)*2)*(1/3), IF($H549&gt;=0.8, ($B$8 + (($B$9-$B$8)/4)*3)*(1/3), $B$9*(1/3)))))))</f>
      </c>
      <c r="K549" s="187" t="str">
        <f>IF(H549="","",IF($H549&gt;1.2, 0, IF($H549&gt;=1.1, $B$8*(2/3), IF($H549&gt;=1, ($B$8 + (($B$9-$B$8)/4)*1)*(2/3), IF($H549&gt;=0.9, ($B$8 + (($B$9-$B$8)/4)*2)*(2/3), IF($H549&gt;=0.8, ($B$8 + (($B$9-$B$8)/4)*3)*(2/3), $B$9*(2/3)))))))</f>
      </c>
      <c r="L549" s="187" t="str">
        <f>IF(H549="","",IF($H549&gt;1.2, 0, IF($H549&gt;=1.1, $B$8, IF($H549&gt;=1, $B$8 + (($B$9-$B$8)/4)*1, IF($H549&gt;=0.9, $B$8 + (($B$9-$B$8)/4)*2, IF($H549&gt;=0.8, $B$8 + (($B$9-$B$8)/4)*3, $B$9))))))</f>
      </c>
      <c r="M549" s="188"/>
      <c r="N549" s="189">
        <f>IF(M549=1, I549, IF(M549=2, J549, IF(M549=3, K549, IF(M549=4, L549, 0))))</f>
      </c>
      <c r="O549" s="184">
        <f>IF($B$7="Porcentajes", E549 * N549, IF($R$1=0, 0, ((E549 * N549) / $R$1) * $C$7))</f>
      </c>
      <c r="P549" s="202"/>
      <c r="Q549" s="203"/>
      <c r="R549" s="184">
        <f>IF($P549="Manual",$E549*(1+$Q549),$E549+$O549)</f>
      </c>
    </row>
    <row r="550" spans="1:18" s="190" customFormat="1" ht="19" customHeight="1">
      <c r="A550" s="191"/>
      <c r="B550" s="195"/>
      <c r="C550" s="193"/>
      <c r="D550" s="193"/>
      <c r="E550" s="197"/>
      <c r="F550" s="185"/>
      <c r="G550" s="185" t="str">
        <f>IFERROR(IF($F550="","",VLOOKUP($F550,'Data Mercado'!$A$7:$I$300,IF($B$6="P90",2,IF($B$6="P75",3,IF($B$6="P50",4,IF($B$6="P25",5,IF($B$6="P10",6))))),0)),"ND")</f>
      </c>
      <c r="H550" s="186" t="str">
        <f>IFERROR(IF(AND($E550&lt;&gt;"",$G550&lt;&gt;""),$E550/$G550,""),"")</f>
      </c>
      <c r="I550" s="187" t="str">
        <f>IF(H550="","",0%)</f>
      </c>
      <c r="J550" s="187" t="str">
        <f>IF(H550="","",IF($H550&gt;1.2, 0, IF($H550&gt;=1.1, $B$8*(1/3), IF($H550&gt;=1, ($B$8 + (($B$9-$B$8)/4)*1)*(1/3), IF($H550&gt;=0.9, ($B$8 + (($B$9-$B$8)/4)*2)*(1/3), IF($H550&gt;=0.8, ($B$8 + (($B$9-$B$8)/4)*3)*(1/3), $B$9*(1/3)))))))</f>
      </c>
      <c r="K550" s="187" t="str">
        <f>IF(H550="","",IF($H550&gt;1.2, 0, IF($H550&gt;=1.1, $B$8*(2/3), IF($H550&gt;=1, ($B$8 + (($B$9-$B$8)/4)*1)*(2/3), IF($H550&gt;=0.9, ($B$8 + (($B$9-$B$8)/4)*2)*(2/3), IF($H550&gt;=0.8, ($B$8 + (($B$9-$B$8)/4)*3)*(2/3), $B$9*(2/3)))))))</f>
      </c>
      <c r="L550" s="187" t="str">
        <f>IF(H550="","",IF($H550&gt;1.2, 0, IF($H550&gt;=1.1, $B$8, IF($H550&gt;=1, $B$8 + (($B$9-$B$8)/4)*1, IF($H550&gt;=0.9, $B$8 + (($B$9-$B$8)/4)*2, IF($H550&gt;=0.8, $B$8 + (($B$9-$B$8)/4)*3, $B$9))))))</f>
      </c>
      <c r="M550" s="188"/>
      <c r="N550" s="189">
        <f>IF(M550=1, I550, IF(M550=2, J550, IF(M550=3, K550, IF(M550=4, L550, 0))))</f>
      </c>
      <c r="O550" s="184">
        <f>IF($B$7="Porcentajes", E550 * N550, IF($R$1=0, 0, ((E550 * N550) / $R$1) * $C$7))</f>
      </c>
      <c r="P550" s="202"/>
      <c r="Q550" s="203"/>
      <c r="R550" s="184">
        <f>IF($P550="Manual",$E550*(1+$Q550),$E550+$O550)</f>
      </c>
    </row>
    <row r="551" spans="1:18" s="190" customFormat="1" ht="19" customHeight="1">
      <c r="A551" s="191"/>
      <c r="B551" s="195"/>
      <c r="C551" s="193"/>
      <c r="D551" s="193"/>
      <c r="E551" s="197"/>
      <c r="F551" s="185"/>
      <c r="G551" s="185" t="str">
        <f>IFERROR(IF($F551="","",VLOOKUP($F551,'Data Mercado'!$A$7:$I$300,IF($B$6="P90",2,IF($B$6="P75",3,IF($B$6="P50",4,IF($B$6="P25",5,IF($B$6="P10",6))))),0)),"ND")</f>
      </c>
      <c r="H551" s="186" t="str">
        <f>IFERROR(IF(AND($E551&lt;&gt;"",$G551&lt;&gt;""),$E551/$G551,""),"")</f>
      </c>
      <c r="I551" s="187" t="str">
        <f>IF(H551="","",0%)</f>
      </c>
      <c r="J551" s="187" t="str">
        <f>IF(H551="","",IF($H551&gt;1.2, 0, IF($H551&gt;=1.1, $B$8*(1/3), IF($H551&gt;=1, ($B$8 + (($B$9-$B$8)/4)*1)*(1/3), IF($H551&gt;=0.9, ($B$8 + (($B$9-$B$8)/4)*2)*(1/3), IF($H551&gt;=0.8, ($B$8 + (($B$9-$B$8)/4)*3)*(1/3), $B$9*(1/3)))))))</f>
      </c>
      <c r="K551" s="187" t="str">
        <f>IF(H551="","",IF($H551&gt;1.2, 0, IF($H551&gt;=1.1, $B$8*(2/3), IF($H551&gt;=1, ($B$8 + (($B$9-$B$8)/4)*1)*(2/3), IF($H551&gt;=0.9, ($B$8 + (($B$9-$B$8)/4)*2)*(2/3), IF($H551&gt;=0.8, ($B$8 + (($B$9-$B$8)/4)*3)*(2/3), $B$9*(2/3)))))))</f>
      </c>
      <c r="L551" s="187" t="str">
        <f>IF(H551="","",IF($H551&gt;1.2, 0, IF($H551&gt;=1.1, $B$8, IF($H551&gt;=1, $B$8 + (($B$9-$B$8)/4)*1, IF($H551&gt;=0.9, $B$8 + (($B$9-$B$8)/4)*2, IF($H551&gt;=0.8, $B$8 + (($B$9-$B$8)/4)*3, $B$9))))))</f>
      </c>
      <c r="M551" s="188"/>
      <c r="N551" s="189">
        <f>IF(M551=1, I551, IF(M551=2, J551, IF(M551=3, K551, IF(M551=4, L551, 0))))</f>
      </c>
      <c r="O551" s="184">
        <f>IF($B$7="Porcentajes", E551 * N551, IF($R$1=0, 0, ((E551 * N551) / $R$1) * $C$7))</f>
      </c>
      <c r="P551" s="202"/>
      <c r="Q551" s="203"/>
      <c r="R551" s="184">
        <f>IF($P551="Manual",$E551*(1+$Q551),$E551+$O551)</f>
      </c>
    </row>
    <row r="552" spans="1:18" s="190" customFormat="1" ht="19" customHeight="1">
      <c r="A552" s="191"/>
      <c r="B552" s="195"/>
      <c r="C552" s="193"/>
      <c r="D552" s="193"/>
      <c r="E552" s="197"/>
      <c r="F552" s="185"/>
      <c r="G552" s="185" t="str">
        <f>IFERROR(IF($F552="","",VLOOKUP($F552,'Data Mercado'!$A$7:$I$300,IF($B$6="P90",2,IF($B$6="P75",3,IF($B$6="P50",4,IF($B$6="P25",5,IF($B$6="P10",6))))),0)),"ND")</f>
      </c>
      <c r="H552" s="186" t="str">
        <f>IFERROR(IF(AND($E552&lt;&gt;"",$G552&lt;&gt;""),$E552/$G552,""),"")</f>
      </c>
      <c r="I552" s="187" t="str">
        <f>IF(H552="","",0%)</f>
      </c>
      <c r="J552" s="187" t="str">
        <f>IF(H552="","",IF($H552&gt;1.2, 0, IF($H552&gt;=1.1, $B$8*(1/3), IF($H552&gt;=1, ($B$8 + (($B$9-$B$8)/4)*1)*(1/3), IF($H552&gt;=0.9, ($B$8 + (($B$9-$B$8)/4)*2)*(1/3), IF($H552&gt;=0.8, ($B$8 + (($B$9-$B$8)/4)*3)*(1/3), $B$9*(1/3)))))))</f>
      </c>
      <c r="K552" s="187" t="str">
        <f>IF(H552="","",IF($H552&gt;1.2, 0, IF($H552&gt;=1.1, $B$8*(2/3), IF($H552&gt;=1, ($B$8 + (($B$9-$B$8)/4)*1)*(2/3), IF($H552&gt;=0.9, ($B$8 + (($B$9-$B$8)/4)*2)*(2/3), IF($H552&gt;=0.8, ($B$8 + (($B$9-$B$8)/4)*3)*(2/3), $B$9*(2/3)))))))</f>
      </c>
      <c r="L552" s="187" t="str">
        <f>IF(H552="","",IF($H552&gt;1.2, 0, IF($H552&gt;=1.1, $B$8, IF($H552&gt;=1, $B$8 + (($B$9-$B$8)/4)*1, IF($H552&gt;=0.9, $B$8 + (($B$9-$B$8)/4)*2, IF($H552&gt;=0.8, $B$8 + (($B$9-$B$8)/4)*3, $B$9))))))</f>
      </c>
      <c r="M552" s="188"/>
      <c r="N552" s="189">
        <f>IF(M552=1, I552, IF(M552=2, J552, IF(M552=3, K552, IF(M552=4, L552, 0))))</f>
      </c>
      <c r="O552" s="184">
        <f>IF($B$7="Porcentajes", E552 * N552, IF($R$1=0, 0, ((E552 * N552) / $R$1) * $C$7))</f>
      </c>
      <c r="P552" s="202"/>
      <c r="Q552" s="203"/>
      <c r="R552" s="184">
        <f>IF($P552="Manual",$E552*(1+$Q552),$E552+$O552)</f>
      </c>
    </row>
    <row r="553" spans="1:18" s="190" customFormat="1" ht="19" customHeight="1">
      <c r="A553" s="191"/>
      <c r="B553" s="195"/>
      <c r="C553" s="193"/>
      <c r="D553" s="193"/>
      <c r="E553" s="197"/>
      <c r="F553" s="185"/>
      <c r="G553" s="185" t="str">
        <f>IFERROR(IF($F553="","",VLOOKUP($F553,'Data Mercado'!$A$7:$I$300,IF($B$6="P90",2,IF($B$6="P75",3,IF($B$6="P50",4,IF($B$6="P25",5,IF($B$6="P10",6))))),0)),"ND")</f>
      </c>
      <c r="H553" s="186" t="str">
        <f>IFERROR(IF(AND($E553&lt;&gt;"",$G553&lt;&gt;""),$E553/$G553,""),"")</f>
      </c>
      <c r="I553" s="187" t="str">
        <f>IF(H553="","",0%)</f>
      </c>
      <c r="J553" s="187" t="str">
        <f>IF(H553="","",IF($H553&gt;1.2, 0, IF($H553&gt;=1.1, $B$8*(1/3), IF($H553&gt;=1, ($B$8 + (($B$9-$B$8)/4)*1)*(1/3), IF($H553&gt;=0.9, ($B$8 + (($B$9-$B$8)/4)*2)*(1/3), IF($H553&gt;=0.8, ($B$8 + (($B$9-$B$8)/4)*3)*(1/3), $B$9*(1/3)))))))</f>
      </c>
      <c r="K553" s="187" t="str">
        <f>IF(H553="","",IF($H553&gt;1.2, 0, IF($H553&gt;=1.1, $B$8*(2/3), IF($H553&gt;=1, ($B$8 + (($B$9-$B$8)/4)*1)*(2/3), IF($H553&gt;=0.9, ($B$8 + (($B$9-$B$8)/4)*2)*(2/3), IF($H553&gt;=0.8, ($B$8 + (($B$9-$B$8)/4)*3)*(2/3), $B$9*(2/3)))))))</f>
      </c>
      <c r="L553" s="187" t="str">
        <f>IF(H553="","",IF($H553&gt;1.2, 0, IF($H553&gt;=1.1, $B$8, IF($H553&gt;=1, $B$8 + (($B$9-$B$8)/4)*1, IF($H553&gt;=0.9, $B$8 + (($B$9-$B$8)/4)*2, IF($H553&gt;=0.8, $B$8 + (($B$9-$B$8)/4)*3, $B$9))))))</f>
      </c>
      <c r="M553" s="188"/>
      <c r="N553" s="189">
        <f>IF(M553=1, I553, IF(M553=2, J553, IF(M553=3, K553, IF(M553=4, L553, 0))))</f>
      </c>
      <c r="O553" s="184">
        <f>IF($B$7="Porcentajes", E553 * N553, IF($R$1=0, 0, ((E553 * N553) / $R$1) * $C$7))</f>
      </c>
      <c r="P553" s="202"/>
      <c r="Q553" s="203"/>
      <c r="R553" s="184">
        <f>IF($P553="Manual",$E553*(1+$Q553),$E553+$O553)</f>
      </c>
    </row>
    <row r="554" spans="1:18" s="190" customFormat="1" ht="19" customHeight="1">
      <c r="A554" s="191"/>
      <c r="B554" s="195"/>
      <c r="C554" s="193"/>
      <c r="D554" s="193"/>
      <c r="E554" s="197"/>
      <c r="F554" s="185"/>
      <c r="G554" s="185" t="str">
        <f>IFERROR(IF($F554="","",VLOOKUP($F554,'Data Mercado'!$A$7:$I$300,IF($B$6="P90",2,IF($B$6="P75",3,IF($B$6="P50",4,IF($B$6="P25",5,IF($B$6="P10",6))))),0)),"ND")</f>
      </c>
      <c r="H554" s="186" t="str">
        <f>IFERROR(IF(AND($E554&lt;&gt;"",$G554&lt;&gt;""),$E554/$G554,""),"")</f>
      </c>
      <c r="I554" s="187" t="str">
        <f>IF(H554="","",0%)</f>
      </c>
      <c r="J554" s="187" t="str">
        <f>IF(H554="","",IF($H554&gt;1.2, 0, IF($H554&gt;=1.1, $B$8*(1/3), IF($H554&gt;=1, ($B$8 + (($B$9-$B$8)/4)*1)*(1/3), IF($H554&gt;=0.9, ($B$8 + (($B$9-$B$8)/4)*2)*(1/3), IF($H554&gt;=0.8, ($B$8 + (($B$9-$B$8)/4)*3)*(1/3), $B$9*(1/3)))))))</f>
      </c>
      <c r="K554" s="187" t="str">
        <f>IF(H554="","",IF($H554&gt;1.2, 0, IF($H554&gt;=1.1, $B$8*(2/3), IF($H554&gt;=1, ($B$8 + (($B$9-$B$8)/4)*1)*(2/3), IF($H554&gt;=0.9, ($B$8 + (($B$9-$B$8)/4)*2)*(2/3), IF($H554&gt;=0.8, ($B$8 + (($B$9-$B$8)/4)*3)*(2/3), $B$9*(2/3)))))))</f>
      </c>
      <c r="L554" s="187" t="str">
        <f>IF(H554="","",IF($H554&gt;1.2, 0, IF($H554&gt;=1.1, $B$8, IF($H554&gt;=1, $B$8 + (($B$9-$B$8)/4)*1, IF($H554&gt;=0.9, $B$8 + (($B$9-$B$8)/4)*2, IF($H554&gt;=0.8, $B$8 + (($B$9-$B$8)/4)*3, $B$9))))))</f>
      </c>
      <c r="M554" s="188"/>
      <c r="N554" s="189">
        <f>IF(M554=1, I554, IF(M554=2, J554, IF(M554=3, K554, IF(M554=4, L554, 0))))</f>
      </c>
      <c r="O554" s="184">
        <f>IF($B$7="Porcentajes", E554 * N554, IF($R$1=0, 0, ((E554 * N554) / $R$1) * $C$7))</f>
      </c>
      <c r="P554" s="202"/>
      <c r="Q554" s="203"/>
      <c r="R554" s="184">
        <f>IF($P554="Manual",$E554*(1+$Q554),$E554+$O554)</f>
      </c>
    </row>
    <row r="555" spans="1:18" s="190" customFormat="1" ht="19" customHeight="1">
      <c r="A555" s="191"/>
      <c r="B555" s="195"/>
      <c r="C555" s="193"/>
      <c r="D555" s="193"/>
      <c r="E555" s="197"/>
      <c r="F555" s="185"/>
      <c r="G555" s="185" t="str">
        <f>IFERROR(IF($F555="","",VLOOKUP($F555,'Data Mercado'!$A$7:$I$300,IF($B$6="P90",2,IF($B$6="P75",3,IF($B$6="P50",4,IF($B$6="P25",5,IF($B$6="P10",6))))),0)),"ND")</f>
      </c>
      <c r="H555" s="186" t="str">
        <f>IFERROR(IF(AND($E555&lt;&gt;"",$G555&lt;&gt;""),$E555/$G555,""),"")</f>
      </c>
      <c r="I555" s="187" t="str">
        <f>IF(H555="","",0%)</f>
      </c>
      <c r="J555" s="187" t="str">
        <f>IF(H555="","",IF($H555&gt;1.2, 0, IF($H555&gt;=1.1, $B$8*(1/3), IF($H555&gt;=1, ($B$8 + (($B$9-$B$8)/4)*1)*(1/3), IF($H555&gt;=0.9, ($B$8 + (($B$9-$B$8)/4)*2)*(1/3), IF($H555&gt;=0.8, ($B$8 + (($B$9-$B$8)/4)*3)*(1/3), $B$9*(1/3)))))))</f>
      </c>
      <c r="K555" s="187" t="str">
        <f>IF(H555="","",IF($H555&gt;1.2, 0, IF($H555&gt;=1.1, $B$8*(2/3), IF($H555&gt;=1, ($B$8 + (($B$9-$B$8)/4)*1)*(2/3), IF($H555&gt;=0.9, ($B$8 + (($B$9-$B$8)/4)*2)*(2/3), IF($H555&gt;=0.8, ($B$8 + (($B$9-$B$8)/4)*3)*(2/3), $B$9*(2/3)))))))</f>
      </c>
      <c r="L555" s="187" t="str">
        <f>IF(H555="","",IF($H555&gt;1.2, 0, IF($H555&gt;=1.1, $B$8, IF($H555&gt;=1, $B$8 + (($B$9-$B$8)/4)*1, IF($H555&gt;=0.9, $B$8 + (($B$9-$B$8)/4)*2, IF($H555&gt;=0.8, $B$8 + (($B$9-$B$8)/4)*3, $B$9))))))</f>
      </c>
      <c r="M555" s="188"/>
      <c r="N555" s="189">
        <f>IF(M555=1, I555, IF(M555=2, J555, IF(M555=3, K555, IF(M555=4, L555, 0))))</f>
      </c>
      <c r="O555" s="184">
        <f>IF($B$7="Porcentajes", E555 * N555, IF($R$1=0, 0, ((E555 * N555) / $R$1) * $C$7))</f>
      </c>
      <c r="P555" s="202"/>
      <c r="Q555" s="203"/>
      <c r="R555" s="184">
        <f>IF($P555="Manual",$E555*(1+$Q555),$E555+$O555)</f>
      </c>
    </row>
    <row r="556" spans="1:18" s="190" customFormat="1" ht="19" customHeight="1">
      <c r="A556" s="191"/>
      <c r="B556" s="195"/>
      <c r="C556" s="193"/>
      <c r="D556" s="193"/>
      <c r="E556" s="197"/>
      <c r="F556" s="185"/>
      <c r="G556" s="185" t="str">
        <f>IFERROR(IF($F556="","",VLOOKUP($F556,'Data Mercado'!$A$7:$I$300,IF($B$6="P90",2,IF($B$6="P75",3,IF($B$6="P50",4,IF($B$6="P25",5,IF($B$6="P10",6))))),0)),"ND")</f>
      </c>
      <c r="H556" s="186" t="str">
        <f>IFERROR(IF(AND($E556&lt;&gt;"",$G556&lt;&gt;""),$E556/$G556,""),"")</f>
      </c>
      <c r="I556" s="187" t="str">
        <f>IF(H556="","",0%)</f>
      </c>
      <c r="J556" s="187" t="str">
        <f>IF(H556="","",IF($H556&gt;1.2, 0, IF($H556&gt;=1.1, $B$8*(1/3), IF($H556&gt;=1, ($B$8 + (($B$9-$B$8)/4)*1)*(1/3), IF($H556&gt;=0.9, ($B$8 + (($B$9-$B$8)/4)*2)*(1/3), IF($H556&gt;=0.8, ($B$8 + (($B$9-$B$8)/4)*3)*(1/3), $B$9*(1/3)))))))</f>
      </c>
      <c r="K556" s="187" t="str">
        <f>IF(H556="","",IF($H556&gt;1.2, 0, IF($H556&gt;=1.1, $B$8*(2/3), IF($H556&gt;=1, ($B$8 + (($B$9-$B$8)/4)*1)*(2/3), IF($H556&gt;=0.9, ($B$8 + (($B$9-$B$8)/4)*2)*(2/3), IF($H556&gt;=0.8, ($B$8 + (($B$9-$B$8)/4)*3)*(2/3), $B$9*(2/3)))))))</f>
      </c>
      <c r="L556" s="187" t="str">
        <f>IF(H556="","",IF($H556&gt;1.2, 0, IF($H556&gt;=1.1, $B$8, IF($H556&gt;=1, $B$8 + (($B$9-$B$8)/4)*1, IF($H556&gt;=0.9, $B$8 + (($B$9-$B$8)/4)*2, IF($H556&gt;=0.8, $B$8 + (($B$9-$B$8)/4)*3, $B$9))))))</f>
      </c>
      <c r="M556" s="188"/>
      <c r="N556" s="189">
        <f>IF(M556=1, I556, IF(M556=2, J556, IF(M556=3, K556, IF(M556=4, L556, 0))))</f>
      </c>
      <c r="O556" s="184">
        <f>IF($B$7="Porcentajes", E556 * N556, IF($R$1=0, 0, ((E556 * N556) / $R$1) * $C$7))</f>
      </c>
      <c r="P556" s="202"/>
      <c r="Q556" s="203"/>
      <c r="R556" s="184">
        <f>IF($P556="Manual",$E556*(1+$Q556),$E556+$O556)</f>
      </c>
    </row>
    <row r="557" spans="1:18" s="190" customFormat="1" ht="19" customHeight="1">
      <c r="A557" s="191"/>
      <c r="B557" s="195"/>
      <c r="C557" s="193"/>
      <c r="D557" s="193"/>
      <c r="E557" s="197"/>
      <c r="F557" s="185"/>
      <c r="G557" s="185" t="str">
        <f>IFERROR(IF($F557="","",VLOOKUP($F557,'Data Mercado'!$A$7:$I$300,IF($B$6="P90",2,IF($B$6="P75",3,IF($B$6="P50",4,IF($B$6="P25",5,IF($B$6="P10",6))))),0)),"ND")</f>
      </c>
      <c r="H557" s="186" t="str">
        <f>IFERROR(IF(AND($E557&lt;&gt;"",$G557&lt;&gt;""),$E557/$G557,""),"")</f>
      </c>
      <c r="I557" s="187" t="str">
        <f>IF(H557="","",0%)</f>
      </c>
      <c r="J557" s="187" t="str">
        <f>IF(H557="","",IF($H557&gt;1.2, 0, IF($H557&gt;=1.1, $B$8*(1/3), IF($H557&gt;=1, ($B$8 + (($B$9-$B$8)/4)*1)*(1/3), IF($H557&gt;=0.9, ($B$8 + (($B$9-$B$8)/4)*2)*(1/3), IF($H557&gt;=0.8, ($B$8 + (($B$9-$B$8)/4)*3)*(1/3), $B$9*(1/3)))))))</f>
      </c>
      <c r="K557" s="187" t="str">
        <f>IF(H557="","",IF($H557&gt;1.2, 0, IF($H557&gt;=1.1, $B$8*(2/3), IF($H557&gt;=1, ($B$8 + (($B$9-$B$8)/4)*1)*(2/3), IF($H557&gt;=0.9, ($B$8 + (($B$9-$B$8)/4)*2)*(2/3), IF($H557&gt;=0.8, ($B$8 + (($B$9-$B$8)/4)*3)*(2/3), $B$9*(2/3)))))))</f>
      </c>
      <c r="L557" s="187" t="str">
        <f>IF(H557="","",IF($H557&gt;1.2, 0, IF($H557&gt;=1.1, $B$8, IF($H557&gt;=1, $B$8 + (($B$9-$B$8)/4)*1, IF($H557&gt;=0.9, $B$8 + (($B$9-$B$8)/4)*2, IF($H557&gt;=0.8, $B$8 + (($B$9-$B$8)/4)*3, $B$9))))))</f>
      </c>
      <c r="M557" s="188"/>
      <c r="N557" s="189">
        <f>IF(M557=1, I557, IF(M557=2, J557, IF(M557=3, K557, IF(M557=4, L557, 0))))</f>
      </c>
      <c r="O557" s="184">
        <f>IF($B$7="Porcentajes", E557 * N557, IF($R$1=0, 0, ((E557 * N557) / $R$1) * $C$7))</f>
      </c>
      <c r="P557" s="202"/>
      <c r="Q557" s="203"/>
      <c r="R557" s="184">
        <f>IF($P557="Manual",$E557*(1+$Q557),$E557+$O557)</f>
      </c>
    </row>
    <row r="558" spans="1:18" s="190" customFormat="1" ht="19" customHeight="1">
      <c r="A558" s="191"/>
      <c r="B558" s="195"/>
      <c r="C558" s="193"/>
      <c r="D558" s="193"/>
      <c r="E558" s="197"/>
      <c r="F558" s="185"/>
      <c r="G558" s="185" t="str">
        <f>IFERROR(IF($F558="","",VLOOKUP($F558,'Data Mercado'!$A$7:$I$300,IF($B$6="P90",2,IF($B$6="P75",3,IF($B$6="P50",4,IF($B$6="P25",5,IF($B$6="P10",6))))),0)),"ND")</f>
      </c>
      <c r="H558" s="186" t="str">
        <f>IFERROR(IF(AND($E558&lt;&gt;"",$G558&lt;&gt;""),$E558/$G558,""),"")</f>
      </c>
      <c r="I558" s="187" t="str">
        <f>IF(H558="","",0%)</f>
      </c>
      <c r="J558" s="187" t="str">
        <f>IF(H558="","",IF($H558&gt;1.2, 0, IF($H558&gt;=1.1, $B$8*(1/3), IF($H558&gt;=1, ($B$8 + (($B$9-$B$8)/4)*1)*(1/3), IF($H558&gt;=0.9, ($B$8 + (($B$9-$B$8)/4)*2)*(1/3), IF($H558&gt;=0.8, ($B$8 + (($B$9-$B$8)/4)*3)*(1/3), $B$9*(1/3)))))))</f>
      </c>
      <c r="K558" s="187" t="str">
        <f>IF(H558="","",IF($H558&gt;1.2, 0, IF($H558&gt;=1.1, $B$8*(2/3), IF($H558&gt;=1, ($B$8 + (($B$9-$B$8)/4)*1)*(2/3), IF($H558&gt;=0.9, ($B$8 + (($B$9-$B$8)/4)*2)*(2/3), IF($H558&gt;=0.8, ($B$8 + (($B$9-$B$8)/4)*3)*(2/3), $B$9*(2/3)))))))</f>
      </c>
      <c r="L558" s="187" t="str">
        <f>IF(H558="","",IF($H558&gt;1.2, 0, IF($H558&gt;=1.1, $B$8, IF($H558&gt;=1, $B$8 + (($B$9-$B$8)/4)*1, IF($H558&gt;=0.9, $B$8 + (($B$9-$B$8)/4)*2, IF($H558&gt;=0.8, $B$8 + (($B$9-$B$8)/4)*3, $B$9))))))</f>
      </c>
      <c r="M558" s="188"/>
      <c r="N558" s="189">
        <f>IF(M558=1, I558, IF(M558=2, J558, IF(M558=3, K558, IF(M558=4, L558, 0))))</f>
      </c>
      <c r="O558" s="184">
        <f>IF($B$7="Porcentajes", E558 * N558, IF($R$1=0, 0, ((E558 * N558) / $R$1) * $C$7))</f>
      </c>
      <c r="P558" s="202"/>
      <c r="Q558" s="203"/>
      <c r="R558" s="184">
        <f>IF($P558="Manual",$E558*(1+$Q558),$E558+$O558)</f>
      </c>
    </row>
    <row r="559" spans="1:18" s="190" customFormat="1" ht="19" customHeight="1">
      <c r="A559" s="191"/>
      <c r="B559" s="195"/>
      <c r="C559" s="193"/>
      <c r="D559" s="193"/>
      <c r="E559" s="197"/>
      <c r="F559" s="185"/>
      <c r="G559" s="185" t="str">
        <f>IFERROR(IF($F559="","",VLOOKUP($F559,'Data Mercado'!$A$7:$I$300,IF($B$6="P90",2,IF($B$6="P75",3,IF($B$6="P50",4,IF($B$6="P25",5,IF($B$6="P10",6))))),0)),"ND")</f>
      </c>
      <c r="H559" s="186" t="str">
        <f>IFERROR(IF(AND($E559&lt;&gt;"",$G559&lt;&gt;""),$E559/$G559,""),"")</f>
      </c>
      <c r="I559" s="187" t="str">
        <f>IF(H559="","",0%)</f>
      </c>
      <c r="J559" s="187" t="str">
        <f>IF(H559="","",IF($H559&gt;1.2, 0, IF($H559&gt;=1.1, $B$8*(1/3), IF($H559&gt;=1, ($B$8 + (($B$9-$B$8)/4)*1)*(1/3), IF($H559&gt;=0.9, ($B$8 + (($B$9-$B$8)/4)*2)*(1/3), IF($H559&gt;=0.8, ($B$8 + (($B$9-$B$8)/4)*3)*(1/3), $B$9*(1/3)))))))</f>
      </c>
      <c r="K559" s="187" t="str">
        <f>IF(H559="","",IF($H559&gt;1.2, 0, IF($H559&gt;=1.1, $B$8*(2/3), IF($H559&gt;=1, ($B$8 + (($B$9-$B$8)/4)*1)*(2/3), IF($H559&gt;=0.9, ($B$8 + (($B$9-$B$8)/4)*2)*(2/3), IF($H559&gt;=0.8, ($B$8 + (($B$9-$B$8)/4)*3)*(2/3), $B$9*(2/3)))))))</f>
      </c>
      <c r="L559" s="187" t="str">
        <f>IF(H559="","",IF($H559&gt;1.2, 0, IF($H559&gt;=1.1, $B$8, IF($H559&gt;=1, $B$8 + (($B$9-$B$8)/4)*1, IF($H559&gt;=0.9, $B$8 + (($B$9-$B$8)/4)*2, IF($H559&gt;=0.8, $B$8 + (($B$9-$B$8)/4)*3, $B$9))))))</f>
      </c>
      <c r="M559" s="188"/>
      <c r="N559" s="189">
        <f>IF(M559=1, I559, IF(M559=2, J559, IF(M559=3, K559, IF(M559=4, L559, 0))))</f>
      </c>
      <c r="O559" s="184">
        <f>IF($B$7="Porcentajes", E559 * N559, IF($R$1=0, 0, ((E559 * N559) / $R$1) * $C$7))</f>
      </c>
      <c r="P559" s="202"/>
      <c r="Q559" s="203"/>
      <c r="R559" s="184">
        <f>IF($P559="Manual",$E559*(1+$Q559),$E559+$O559)</f>
      </c>
    </row>
    <row r="560" spans="1:18" s="190" customFormat="1" ht="19" customHeight="1">
      <c r="A560" s="191"/>
      <c r="B560" s="195"/>
      <c r="C560" s="193"/>
      <c r="D560" s="193"/>
      <c r="E560" s="197"/>
      <c r="F560" s="185"/>
      <c r="G560" s="185" t="str">
        <f>IFERROR(IF($F560="","",VLOOKUP($F560,'Data Mercado'!$A$7:$I$300,IF($B$6="P90",2,IF($B$6="P75",3,IF($B$6="P50",4,IF($B$6="P25",5,IF($B$6="P10",6))))),0)),"ND")</f>
      </c>
      <c r="H560" s="186" t="str">
        <f>IFERROR(IF(AND($E560&lt;&gt;"",$G560&lt;&gt;""),$E560/$G560,""),"")</f>
      </c>
      <c r="I560" s="187" t="str">
        <f>IF(H560="","",0%)</f>
      </c>
      <c r="J560" s="187" t="str">
        <f>IF(H560="","",IF($H560&gt;1.2, 0, IF($H560&gt;=1.1, $B$8*(1/3), IF($H560&gt;=1, ($B$8 + (($B$9-$B$8)/4)*1)*(1/3), IF($H560&gt;=0.9, ($B$8 + (($B$9-$B$8)/4)*2)*(1/3), IF($H560&gt;=0.8, ($B$8 + (($B$9-$B$8)/4)*3)*(1/3), $B$9*(1/3)))))))</f>
      </c>
      <c r="K560" s="187" t="str">
        <f>IF(H560="","",IF($H560&gt;1.2, 0, IF($H560&gt;=1.1, $B$8*(2/3), IF($H560&gt;=1, ($B$8 + (($B$9-$B$8)/4)*1)*(2/3), IF($H560&gt;=0.9, ($B$8 + (($B$9-$B$8)/4)*2)*(2/3), IF($H560&gt;=0.8, ($B$8 + (($B$9-$B$8)/4)*3)*(2/3), $B$9*(2/3)))))))</f>
      </c>
      <c r="L560" s="187" t="str">
        <f>IF(H560="","",IF($H560&gt;1.2, 0, IF($H560&gt;=1.1, $B$8, IF($H560&gt;=1, $B$8 + (($B$9-$B$8)/4)*1, IF($H560&gt;=0.9, $B$8 + (($B$9-$B$8)/4)*2, IF($H560&gt;=0.8, $B$8 + (($B$9-$B$8)/4)*3, $B$9))))))</f>
      </c>
      <c r="M560" s="188"/>
      <c r="N560" s="189">
        <f>IF(M560=1, I560, IF(M560=2, J560, IF(M560=3, K560, IF(M560=4, L560, 0))))</f>
      </c>
      <c r="O560" s="184">
        <f>IF($B$7="Porcentajes", E560 * N560, IF($R$1=0, 0, ((E560 * N560) / $R$1) * $C$7))</f>
      </c>
      <c r="P560" s="202"/>
      <c r="Q560" s="203"/>
      <c r="R560" s="184">
        <f>IF($P560="Manual",$E560*(1+$Q560),$E560+$O560)</f>
      </c>
    </row>
    <row r="561" spans="1:18" s="190" customFormat="1" ht="19" customHeight="1">
      <c r="A561" s="191"/>
      <c r="B561" s="195"/>
      <c r="C561" s="193"/>
      <c r="D561" s="193"/>
      <c r="E561" s="197"/>
      <c r="F561" s="185"/>
      <c r="G561" s="185" t="str">
        <f>IFERROR(IF($F561="","",VLOOKUP($F561,'Data Mercado'!$A$7:$I$300,IF($B$6="P90",2,IF($B$6="P75",3,IF($B$6="P50",4,IF($B$6="P25",5,IF($B$6="P10",6))))),0)),"ND")</f>
      </c>
      <c r="H561" s="186" t="str">
        <f>IFERROR(IF(AND($E561&lt;&gt;"",$G561&lt;&gt;""),$E561/$G561,""),"")</f>
      </c>
      <c r="I561" s="187" t="str">
        <f>IF(H561="","",0%)</f>
      </c>
      <c r="J561" s="187" t="str">
        <f>IF(H561="","",IF($H561&gt;1.2, 0, IF($H561&gt;=1.1, $B$8*(1/3), IF($H561&gt;=1, ($B$8 + (($B$9-$B$8)/4)*1)*(1/3), IF($H561&gt;=0.9, ($B$8 + (($B$9-$B$8)/4)*2)*(1/3), IF($H561&gt;=0.8, ($B$8 + (($B$9-$B$8)/4)*3)*(1/3), $B$9*(1/3)))))))</f>
      </c>
      <c r="K561" s="187" t="str">
        <f>IF(H561="","",IF($H561&gt;1.2, 0, IF($H561&gt;=1.1, $B$8*(2/3), IF($H561&gt;=1, ($B$8 + (($B$9-$B$8)/4)*1)*(2/3), IF($H561&gt;=0.9, ($B$8 + (($B$9-$B$8)/4)*2)*(2/3), IF($H561&gt;=0.8, ($B$8 + (($B$9-$B$8)/4)*3)*(2/3), $B$9*(2/3)))))))</f>
      </c>
      <c r="L561" s="187" t="str">
        <f>IF(H561="","",IF($H561&gt;1.2, 0, IF($H561&gt;=1.1, $B$8, IF($H561&gt;=1, $B$8 + (($B$9-$B$8)/4)*1, IF($H561&gt;=0.9, $B$8 + (($B$9-$B$8)/4)*2, IF($H561&gt;=0.8, $B$8 + (($B$9-$B$8)/4)*3, $B$9))))))</f>
      </c>
      <c r="M561" s="188"/>
      <c r="N561" s="189">
        <f>IF(M561=1, I561, IF(M561=2, J561, IF(M561=3, K561, IF(M561=4, L561, 0))))</f>
      </c>
      <c r="O561" s="184">
        <f>IF($B$7="Porcentajes", E561 * N561, IF($R$1=0, 0, ((E561 * N561) / $R$1) * $C$7))</f>
      </c>
      <c r="P561" s="202"/>
      <c r="Q561" s="203"/>
      <c r="R561" s="184">
        <f>IF($P561="Manual",$E561*(1+$Q561),$E561+$O561)</f>
      </c>
    </row>
    <row r="562" spans="1:18" s="190" customFormat="1" ht="19" customHeight="1">
      <c r="A562" s="191"/>
      <c r="B562" s="195"/>
      <c r="C562" s="193"/>
      <c r="D562" s="193"/>
      <c r="E562" s="197"/>
      <c r="F562" s="185"/>
      <c r="G562" s="185" t="str">
        <f>IFERROR(IF($F562="","",VLOOKUP($F562,'Data Mercado'!$A$7:$I$300,IF($B$6="P90",2,IF($B$6="P75",3,IF($B$6="P50",4,IF($B$6="P25",5,IF($B$6="P10",6))))),0)),"ND")</f>
      </c>
      <c r="H562" s="186" t="str">
        <f>IFERROR(IF(AND($E562&lt;&gt;"",$G562&lt;&gt;""),$E562/$G562,""),"")</f>
      </c>
      <c r="I562" s="187" t="str">
        <f>IF(H562="","",0%)</f>
      </c>
      <c r="J562" s="187" t="str">
        <f>IF(H562="","",IF($H562&gt;1.2, 0, IF($H562&gt;=1.1, $B$8*(1/3), IF($H562&gt;=1, ($B$8 + (($B$9-$B$8)/4)*1)*(1/3), IF($H562&gt;=0.9, ($B$8 + (($B$9-$B$8)/4)*2)*(1/3), IF($H562&gt;=0.8, ($B$8 + (($B$9-$B$8)/4)*3)*(1/3), $B$9*(1/3)))))))</f>
      </c>
      <c r="K562" s="187" t="str">
        <f>IF(H562="","",IF($H562&gt;1.2, 0, IF($H562&gt;=1.1, $B$8*(2/3), IF($H562&gt;=1, ($B$8 + (($B$9-$B$8)/4)*1)*(2/3), IF($H562&gt;=0.9, ($B$8 + (($B$9-$B$8)/4)*2)*(2/3), IF($H562&gt;=0.8, ($B$8 + (($B$9-$B$8)/4)*3)*(2/3), $B$9*(2/3)))))))</f>
      </c>
      <c r="L562" s="187" t="str">
        <f>IF(H562="","",IF($H562&gt;1.2, 0, IF($H562&gt;=1.1, $B$8, IF($H562&gt;=1, $B$8 + (($B$9-$B$8)/4)*1, IF($H562&gt;=0.9, $B$8 + (($B$9-$B$8)/4)*2, IF($H562&gt;=0.8, $B$8 + (($B$9-$B$8)/4)*3, $B$9))))))</f>
      </c>
      <c r="M562" s="188"/>
      <c r="N562" s="189">
        <f>IF(M562=1, I562, IF(M562=2, J562, IF(M562=3, K562, IF(M562=4, L562, 0))))</f>
      </c>
      <c r="O562" s="184">
        <f>IF($B$7="Porcentajes", E562 * N562, IF($R$1=0, 0, ((E562 * N562) / $R$1) * $C$7))</f>
      </c>
      <c r="P562" s="202"/>
      <c r="Q562" s="203"/>
      <c r="R562" s="184">
        <f>IF($P562="Manual",$E562*(1+$Q562),$E562+$O562)</f>
      </c>
    </row>
    <row r="563" spans="1:18" s="190" customFormat="1" ht="19" customHeight="1">
      <c r="A563" s="191"/>
      <c r="B563" s="195"/>
      <c r="C563" s="193"/>
      <c r="D563" s="193"/>
      <c r="E563" s="197"/>
      <c r="F563" s="185"/>
      <c r="G563" s="185" t="str">
        <f>IFERROR(IF($F563="","",VLOOKUP($F563,'Data Mercado'!$A$7:$I$300,IF($B$6="P90",2,IF($B$6="P75",3,IF($B$6="P50",4,IF($B$6="P25",5,IF($B$6="P10",6))))),0)),"ND")</f>
      </c>
      <c r="H563" s="186" t="str">
        <f>IFERROR(IF(AND($E563&lt;&gt;"",$G563&lt;&gt;""),$E563/$G563,""),"")</f>
      </c>
      <c r="I563" s="187" t="str">
        <f>IF(H563="","",0%)</f>
      </c>
      <c r="J563" s="187" t="str">
        <f>IF(H563="","",IF($H563&gt;1.2, 0, IF($H563&gt;=1.1, $B$8*(1/3), IF($H563&gt;=1, ($B$8 + (($B$9-$B$8)/4)*1)*(1/3), IF($H563&gt;=0.9, ($B$8 + (($B$9-$B$8)/4)*2)*(1/3), IF($H563&gt;=0.8, ($B$8 + (($B$9-$B$8)/4)*3)*(1/3), $B$9*(1/3)))))))</f>
      </c>
      <c r="K563" s="187" t="str">
        <f>IF(H563="","",IF($H563&gt;1.2, 0, IF($H563&gt;=1.1, $B$8*(2/3), IF($H563&gt;=1, ($B$8 + (($B$9-$B$8)/4)*1)*(2/3), IF($H563&gt;=0.9, ($B$8 + (($B$9-$B$8)/4)*2)*(2/3), IF($H563&gt;=0.8, ($B$8 + (($B$9-$B$8)/4)*3)*(2/3), $B$9*(2/3)))))))</f>
      </c>
      <c r="L563" s="187" t="str">
        <f>IF(H563="","",IF($H563&gt;1.2, 0, IF($H563&gt;=1.1, $B$8, IF($H563&gt;=1, $B$8 + (($B$9-$B$8)/4)*1, IF($H563&gt;=0.9, $B$8 + (($B$9-$B$8)/4)*2, IF($H563&gt;=0.8, $B$8 + (($B$9-$B$8)/4)*3, $B$9))))))</f>
      </c>
      <c r="M563" s="188"/>
      <c r="N563" s="189">
        <f>IF(M563=1, I563, IF(M563=2, J563, IF(M563=3, K563, IF(M563=4, L563, 0))))</f>
      </c>
      <c r="O563" s="184">
        <f>IF($B$7="Porcentajes", E563 * N563, IF($R$1=0, 0, ((E563 * N563) / $R$1) * $C$7))</f>
      </c>
      <c r="P563" s="202"/>
      <c r="Q563" s="203"/>
      <c r="R563" s="184">
        <f>IF($P563="Manual",$E563*(1+$Q563),$E563+$O563)</f>
      </c>
    </row>
    <row r="564" spans="1:18" s="190" customFormat="1" ht="19" customHeight="1">
      <c r="A564" s="191"/>
      <c r="B564" s="195"/>
      <c r="C564" s="193"/>
      <c r="D564" s="193"/>
      <c r="E564" s="197"/>
      <c r="F564" s="185"/>
      <c r="G564" s="185" t="str">
        <f>IFERROR(IF($F564="","",VLOOKUP($F564,'Data Mercado'!$A$7:$I$300,IF($B$6="P90",2,IF($B$6="P75",3,IF($B$6="P50",4,IF($B$6="P25",5,IF($B$6="P10",6))))),0)),"ND")</f>
      </c>
      <c r="H564" s="186" t="str">
        <f>IFERROR(IF(AND($E564&lt;&gt;"",$G564&lt;&gt;""),$E564/$G564,""),"")</f>
      </c>
      <c r="I564" s="187" t="str">
        <f>IF(H564="","",0%)</f>
      </c>
      <c r="J564" s="187" t="str">
        <f>IF(H564="","",IF($H564&gt;1.2, 0, IF($H564&gt;=1.1, $B$8*(1/3), IF($H564&gt;=1, ($B$8 + (($B$9-$B$8)/4)*1)*(1/3), IF($H564&gt;=0.9, ($B$8 + (($B$9-$B$8)/4)*2)*(1/3), IF($H564&gt;=0.8, ($B$8 + (($B$9-$B$8)/4)*3)*(1/3), $B$9*(1/3)))))))</f>
      </c>
      <c r="K564" s="187" t="str">
        <f>IF(H564="","",IF($H564&gt;1.2, 0, IF($H564&gt;=1.1, $B$8*(2/3), IF($H564&gt;=1, ($B$8 + (($B$9-$B$8)/4)*1)*(2/3), IF($H564&gt;=0.9, ($B$8 + (($B$9-$B$8)/4)*2)*(2/3), IF($H564&gt;=0.8, ($B$8 + (($B$9-$B$8)/4)*3)*(2/3), $B$9*(2/3)))))))</f>
      </c>
      <c r="L564" s="187" t="str">
        <f>IF(H564="","",IF($H564&gt;1.2, 0, IF($H564&gt;=1.1, $B$8, IF($H564&gt;=1, $B$8 + (($B$9-$B$8)/4)*1, IF($H564&gt;=0.9, $B$8 + (($B$9-$B$8)/4)*2, IF($H564&gt;=0.8, $B$8 + (($B$9-$B$8)/4)*3, $B$9))))))</f>
      </c>
      <c r="M564" s="188"/>
      <c r="N564" s="189">
        <f>IF(M564=1, I564, IF(M564=2, J564, IF(M564=3, K564, IF(M564=4, L564, 0))))</f>
      </c>
      <c r="O564" s="184">
        <f>IF($B$7="Porcentajes", E564 * N564, IF($R$1=0, 0, ((E564 * N564) / $R$1) * $C$7))</f>
      </c>
      <c r="P564" s="202"/>
      <c r="Q564" s="203"/>
      <c r="R564" s="184">
        <f>IF($P564="Manual",$E564*(1+$Q564),$E564+$O564)</f>
      </c>
    </row>
    <row r="565" spans="1:18" s="190" customFormat="1" ht="19" customHeight="1">
      <c r="A565" s="191"/>
      <c r="B565" s="195"/>
      <c r="C565" s="193"/>
      <c r="D565" s="193"/>
      <c r="E565" s="197"/>
      <c r="F565" s="185"/>
      <c r="G565" s="185" t="str">
        <f>IFERROR(IF($F565="","",VLOOKUP($F565,'Data Mercado'!$A$7:$I$300,IF($B$6="P90",2,IF($B$6="P75",3,IF($B$6="P50",4,IF($B$6="P25",5,IF($B$6="P10",6))))),0)),"ND")</f>
      </c>
      <c r="H565" s="186" t="str">
        <f>IFERROR(IF(AND($E565&lt;&gt;"",$G565&lt;&gt;""),$E565/$G565,""),"")</f>
      </c>
      <c r="I565" s="187" t="str">
        <f>IF(H565="","",0%)</f>
      </c>
      <c r="J565" s="187" t="str">
        <f>IF(H565="","",IF($H565&gt;1.2, 0, IF($H565&gt;=1.1, $B$8*(1/3), IF($H565&gt;=1, ($B$8 + (($B$9-$B$8)/4)*1)*(1/3), IF($H565&gt;=0.9, ($B$8 + (($B$9-$B$8)/4)*2)*(1/3), IF($H565&gt;=0.8, ($B$8 + (($B$9-$B$8)/4)*3)*(1/3), $B$9*(1/3)))))))</f>
      </c>
      <c r="K565" s="187" t="str">
        <f>IF(H565="","",IF($H565&gt;1.2, 0, IF($H565&gt;=1.1, $B$8*(2/3), IF($H565&gt;=1, ($B$8 + (($B$9-$B$8)/4)*1)*(2/3), IF($H565&gt;=0.9, ($B$8 + (($B$9-$B$8)/4)*2)*(2/3), IF($H565&gt;=0.8, ($B$8 + (($B$9-$B$8)/4)*3)*(2/3), $B$9*(2/3)))))))</f>
      </c>
      <c r="L565" s="187" t="str">
        <f>IF(H565="","",IF($H565&gt;1.2, 0, IF($H565&gt;=1.1, $B$8, IF($H565&gt;=1, $B$8 + (($B$9-$B$8)/4)*1, IF($H565&gt;=0.9, $B$8 + (($B$9-$B$8)/4)*2, IF($H565&gt;=0.8, $B$8 + (($B$9-$B$8)/4)*3, $B$9))))))</f>
      </c>
      <c r="M565" s="188"/>
      <c r="N565" s="189">
        <f>IF(M565=1, I565, IF(M565=2, J565, IF(M565=3, K565, IF(M565=4, L565, 0))))</f>
      </c>
      <c r="O565" s="184">
        <f>IF($B$7="Porcentajes", E565 * N565, IF($R$1=0, 0, ((E565 * N565) / $R$1) * $C$7))</f>
      </c>
      <c r="P565" s="202"/>
      <c r="Q565" s="203"/>
      <c r="R565" s="184">
        <f>IF($P565="Manual",$E565*(1+$Q565),$E565+$O565)</f>
      </c>
    </row>
    <row r="566" spans="1:18" s="190" customFormat="1" ht="19" customHeight="1">
      <c r="A566" s="191"/>
      <c r="B566" s="195"/>
      <c r="C566" s="193"/>
      <c r="D566" s="193"/>
      <c r="E566" s="197"/>
      <c r="F566" s="185"/>
      <c r="G566" s="185" t="str">
        <f>IFERROR(IF($F566="","",VLOOKUP($F566,'Data Mercado'!$A$7:$I$300,IF($B$6="P90",2,IF($B$6="P75",3,IF($B$6="P50",4,IF($B$6="P25",5,IF($B$6="P10",6))))),0)),"ND")</f>
      </c>
      <c r="H566" s="186" t="str">
        <f>IFERROR(IF(AND($E566&lt;&gt;"",$G566&lt;&gt;""),$E566/$G566,""),"")</f>
      </c>
      <c r="I566" s="187" t="str">
        <f>IF(H566="","",0%)</f>
      </c>
      <c r="J566" s="187" t="str">
        <f>IF(H566="","",IF($H566&gt;1.2, 0, IF($H566&gt;=1.1, $B$8*(1/3), IF($H566&gt;=1, ($B$8 + (($B$9-$B$8)/4)*1)*(1/3), IF($H566&gt;=0.9, ($B$8 + (($B$9-$B$8)/4)*2)*(1/3), IF($H566&gt;=0.8, ($B$8 + (($B$9-$B$8)/4)*3)*(1/3), $B$9*(1/3)))))))</f>
      </c>
      <c r="K566" s="187" t="str">
        <f>IF(H566="","",IF($H566&gt;1.2, 0, IF($H566&gt;=1.1, $B$8*(2/3), IF($H566&gt;=1, ($B$8 + (($B$9-$B$8)/4)*1)*(2/3), IF($H566&gt;=0.9, ($B$8 + (($B$9-$B$8)/4)*2)*(2/3), IF($H566&gt;=0.8, ($B$8 + (($B$9-$B$8)/4)*3)*(2/3), $B$9*(2/3)))))))</f>
      </c>
      <c r="L566" s="187" t="str">
        <f>IF(H566="","",IF($H566&gt;1.2, 0, IF($H566&gt;=1.1, $B$8, IF($H566&gt;=1, $B$8 + (($B$9-$B$8)/4)*1, IF($H566&gt;=0.9, $B$8 + (($B$9-$B$8)/4)*2, IF($H566&gt;=0.8, $B$8 + (($B$9-$B$8)/4)*3, $B$9))))))</f>
      </c>
      <c r="M566" s="188"/>
      <c r="N566" s="189">
        <f>IF(M566=1, I566, IF(M566=2, J566, IF(M566=3, K566, IF(M566=4, L566, 0))))</f>
      </c>
      <c r="O566" s="184">
        <f>IF($B$7="Porcentajes", E566 * N566, IF($R$1=0, 0, ((E566 * N566) / $R$1) * $C$7))</f>
      </c>
      <c r="P566" s="202"/>
      <c r="Q566" s="203"/>
      <c r="R566" s="184">
        <f>IF($P566="Manual",$E566*(1+$Q566),$E566+$O566)</f>
      </c>
    </row>
    <row r="567" spans="1:18" s="190" customFormat="1" ht="19" customHeight="1">
      <c r="A567" s="191"/>
      <c r="B567" s="195"/>
      <c r="C567" s="193"/>
      <c r="D567" s="193"/>
      <c r="E567" s="197"/>
      <c r="F567" s="185"/>
      <c r="G567" s="185" t="str">
        <f>IFERROR(IF($F567="","",VLOOKUP($F567,'Data Mercado'!$A$7:$I$300,IF($B$6="P90",2,IF($B$6="P75",3,IF($B$6="P50",4,IF($B$6="P25",5,IF($B$6="P10",6))))),0)),"ND")</f>
      </c>
      <c r="H567" s="186" t="str">
        <f>IFERROR(IF(AND($E567&lt;&gt;"",$G567&lt;&gt;""),$E567/$G567,""),"")</f>
      </c>
      <c r="I567" s="187" t="str">
        <f>IF(H567="","",0%)</f>
      </c>
      <c r="J567" s="187" t="str">
        <f>IF(H567="","",IF($H567&gt;1.2, 0, IF($H567&gt;=1.1, $B$8*(1/3), IF($H567&gt;=1, ($B$8 + (($B$9-$B$8)/4)*1)*(1/3), IF($H567&gt;=0.9, ($B$8 + (($B$9-$B$8)/4)*2)*(1/3), IF($H567&gt;=0.8, ($B$8 + (($B$9-$B$8)/4)*3)*(1/3), $B$9*(1/3)))))))</f>
      </c>
      <c r="K567" s="187" t="str">
        <f>IF(H567="","",IF($H567&gt;1.2, 0, IF($H567&gt;=1.1, $B$8*(2/3), IF($H567&gt;=1, ($B$8 + (($B$9-$B$8)/4)*1)*(2/3), IF($H567&gt;=0.9, ($B$8 + (($B$9-$B$8)/4)*2)*(2/3), IF($H567&gt;=0.8, ($B$8 + (($B$9-$B$8)/4)*3)*(2/3), $B$9*(2/3)))))))</f>
      </c>
      <c r="L567" s="187" t="str">
        <f>IF(H567="","",IF($H567&gt;1.2, 0, IF($H567&gt;=1.1, $B$8, IF($H567&gt;=1, $B$8 + (($B$9-$B$8)/4)*1, IF($H567&gt;=0.9, $B$8 + (($B$9-$B$8)/4)*2, IF($H567&gt;=0.8, $B$8 + (($B$9-$B$8)/4)*3, $B$9))))))</f>
      </c>
      <c r="M567" s="188"/>
      <c r="N567" s="189">
        <f>IF(M567=1, I567, IF(M567=2, J567, IF(M567=3, K567, IF(M567=4, L567, 0))))</f>
      </c>
      <c r="O567" s="184">
        <f>IF($B$7="Porcentajes", E567 * N567, IF($R$1=0, 0, ((E567 * N567) / $R$1) * $C$7))</f>
      </c>
      <c r="P567" s="202"/>
      <c r="Q567" s="203"/>
      <c r="R567" s="184">
        <f>IF($P567="Manual",$E567*(1+$Q567),$E567+$O567)</f>
      </c>
    </row>
    <row r="568" spans="1:18" s="190" customFormat="1" ht="19" customHeight="1">
      <c r="A568" s="191"/>
      <c r="B568" s="195"/>
      <c r="C568" s="193"/>
      <c r="D568" s="193"/>
      <c r="E568" s="197"/>
      <c r="F568" s="185"/>
      <c r="G568" s="185" t="str">
        <f>IFERROR(IF($F568="","",VLOOKUP($F568,'Data Mercado'!$A$7:$I$300,IF($B$6="P90",2,IF($B$6="P75",3,IF($B$6="P50",4,IF($B$6="P25",5,IF($B$6="P10",6))))),0)),"ND")</f>
      </c>
      <c r="H568" s="186" t="str">
        <f>IFERROR(IF(AND($E568&lt;&gt;"",$G568&lt;&gt;""),$E568/$G568,""),"")</f>
      </c>
      <c r="I568" s="187" t="str">
        <f>IF(H568="","",0%)</f>
      </c>
      <c r="J568" s="187" t="str">
        <f>IF(H568="","",IF($H568&gt;1.2, 0, IF($H568&gt;=1.1, $B$8*(1/3), IF($H568&gt;=1, ($B$8 + (($B$9-$B$8)/4)*1)*(1/3), IF($H568&gt;=0.9, ($B$8 + (($B$9-$B$8)/4)*2)*(1/3), IF($H568&gt;=0.8, ($B$8 + (($B$9-$B$8)/4)*3)*(1/3), $B$9*(1/3)))))))</f>
      </c>
      <c r="K568" s="187" t="str">
        <f>IF(H568="","",IF($H568&gt;1.2, 0, IF($H568&gt;=1.1, $B$8*(2/3), IF($H568&gt;=1, ($B$8 + (($B$9-$B$8)/4)*1)*(2/3), IF($H568&gt;=0.9, ($B$8 + (($B$9-$B$8)/4)*2)*(2/3), IF($H568&gt;=0.8, ($B$8 + (($B$9-$B$8)/4)*3)*(2/3), $B$9*(2/3)))))))</f>
      </c>
      <c r="L568" s="187" t="str">
        <f>IF(H568="","",IF($H568&gt;1.2, 0, IF($H568&gt;=1.1, $B$8, IF($H568&gt;=1, $B$8 + (($B$9-$B$8)/4)*1, IF($H568&gt;=0.9, $B$8 + (($B$9-$B$8)/4)*2, IF($H568&gt;=0.8, $B$8 + (($B$9-$B$8)/4)*3, $B$9))))))</f>
      </c>
      <c r="M568" s="188"/>
      <c r="N568" s="189">
        <f>IF(M568=1, I568, IF(M568=2, J568, IF(M568=3, K568, IF(M568=4, L568, 0))))</f>
      </c>
      <c r="O568" s="184">
        <f>IF($B$7="Porcentajes", E568 * N568, IF($R$1=0, 0, ((E568 * N568) / $R$1) * $C$7))</f>
      </c>
      <c r="P568" s="202"/>
      <c r="Q568" s="203"/>
      <c r="R568" s="184">
        <f>IF($P568="Manual",$E568*(1+$Q568),$E568+$O568)</f>
      </c>
    </row>
    <row r="569" spans="1:18" s="190" customFormat="1" ht="19" customHeight="1">
      <c r="A569" s="191"/>
      <c r="B569" s="195"/>
      <c r="C569" s="193"/>
      <c r="D569" s="193"/>
      <c r="E569" s="197"/>
      <c r="F569" s="185"/>
      <c r="G569" s="185" t="str">
        <f>IFERROR(IF($F569="","",VLOOKUP($F569,'Data Mercado'!$A$7:$I$300,IF($B$6="P90",2,IF($B$6="P75",3,IF($B$6="P50",4,IF($B$6="P25",5,IF($B$6="P10",6))))),0)),"ND")</f>
      </c>
      <c r="H569" s="186" t="str">
        <f>IFERROR(IF(AND($E569&lt;&gt;"",$G569&lt;&gt;""),$E569/$G569,""),"")</f>
      </c>
      <c r="I569" s="187" t="str">
        <f>IF(H569="","",0%)</f>
      </c>
      <c r="J569" s="187" t="str">
        <f>IF(H569="","",IF($H569&gt;1.2, 0, IF($H569&gt;=1.1, $B$8*(1/3), IF($H569&gt;=1, ($B$8 + (($B$9-$B$8)/4)*1)*(1/3), IF($H569&gt;=0.9, ($B$8 + (($B$9-$B$8)/4)*2)*(1/3), IF($H569&gt;=0.8, ($B$8 + (($B$9-$B$8)/4)*3)*(1/3), $B$9*(1/3)))))))</f>
      </c>
      <c r="K569" s="187" t="str">
        <f>IF(H569="","",IF($H569&gt;1.2, 0, IF($H569&gt;=1.1, $B$8*(2/3), IF($H569&gt;=1, ($B$8 + (($B$9-$B$8)/4)*1)*(2/3), IF($H569&gt;=0.9, ($B$8 + (($B$9-$B$8)/4)*2)*(2/3), IF($H569&gt;=0.8, ($B$8 + (($B$9-$B$8)/4)*3)*(2/3), $B$9*(2/3)))))))</f>
      </c>
      <c r="L569" s="187" t="str">
        <f>IF(H569="","",IF($H569&gt;1.2, 0, IF($H569&gt;=1.1, $B$8, IF($H569&gt;=1, $B$8 + (($B$9-$B$8)/4)*1, IF($H569&gt;=0.9, $B$8 + (($B$9-$B$8)/4)*2, IF($H569&gt;=0.8, $B$8 + (($B$9-$B$8)/4)*3, $B$9))))))</f>
      </c>
      <c r="M569" s="188"/>
      <c r="N569" s="189">
        <f>IF(M569=1, I569, IF(M569=2, J569, IF(M569=3, K569, IF(M569=4, L569, 0))))</f>
      </c>
      <c r="O569" s="184">
        <f>IF($B$7="Porcentajes", E569 * N569, IF($R$1=0, 0, ((E569 * N569) / $R$1) * $C$7))</f>
      </c>
      <c r="P569" s="202"/>
      <c r="Q569" s="203"/>
      <c r="R569" s="184">
        <f>IF($P569="Manual",$E569*(1+$Q569),$E569+$O569)</f>
      </c>
    </row>
    <row r="570" spans="1:18" s="190" customFormat="1" ht="19" customHeight="1">
      <c r="A570" s="191"/>
      <c r="B570" s="195"/>
      <c r="C570" s="193"/>
      <c r="D570" s="193"/>
      <c r="E570" s="197"/>
      <c r="F570" s="185"/>
      <c r="G570" s="185" t="str">
        <f>IFERROR(IF($F570="","",VLOOKUP($F570,'Data Mercado'!$A$7:$I$300,IF($B$6="P90",2,IF($B$6="P75",3,IF($B$6="P50",4,IF($B$6="P25",5,IF($B$6="P10",6))))),0)),"ND")</f>
      </c>
      <c r="H570" s="186" t="str">
        <f>IFERROR(IF(AND($E570&lt;&gt;"",$G570&lt;&gt;""),$E570/$G570,""),"")</f>
      </c>
      <c r="I570" s="187" t="str">
        <f>IF(H570="","",0%)</f>
      </c>
      <c r="J570" s="187" t="str">
        <f>IF(H570="","",IF($H570&gt;1.2, 0, IF($H570&gt;=1.1, $B$8*(1/3), IF($H570&gt;=1, ($B$8 + (($B$9-$B$8)/4)*1)*(1/3), IF($H570&gt;=0.9, ($B$8 + (($B$9-$B$8)/4)*2)*(1/3), IF($H570&gt;=0.8, ($B$8 + (($B$9-$B$8)/4)*3)*(1/3), $B$9*(1/3)))))))</f>
      </c>
      <c r="K570" s="187" t="str">
        <f>IF(H570="","",IF($H570&gt;1.2, 0, IF($H570&gt;=1.1, $B$8*(2/3), IF($H570&gt;=1, ($B$8 + (($B$9-$B$8)/4)*1)*(2/3), IF($H570&gt;=0.9, ($B$8 + (($B$9-$B$8)/4)*2)*(2/3), IF($H570&gt;=0.8, ($B$8 + (($B$9-$B$8)/4)*3)*(2/3), $B$9*(2/3)))))))</f>
      </c>
      <c r="L570" s="187" t="str">
        <f>IF(H570="","",IF($H570&gt;1.2, 0, IF($H570&gt;=1.1, $B$8, IF($H570&gt;=1, $B$8 + (($B$9-$B$8)/4)*1, IF($H570&gt;=0.9, $B$8 + (($B$9-$B$8)/4)*2, IF($H570&gt;=0.8, $B$8 + (($B$9-$B$8)/4)*3, $B$9))))))</f>
      </c>
      <c r="M570" s="188"/>
      <c r="N570" s="189">
        <f>IF(M570=1, I570, IF(M570=2, J570, IF(M570=3, K570, IF(M570=4, L570, 0))))</f>
      </c>
      <c r="O570" s="184">
        <f>IF($B$7="Porcentajes", E570 * N570, IF($R$1=0, 0, ((E570 * N570) / $R$1) * $C$7))</f>
      </c>
      <c r="P570" s="202"/>
      <c r="Q570" s="203"/>
      <c r="R570" s="184">
        <f>IF($P570="Manual",$E570*(1+$Q570),$E570+$O570)</f>
      </c>
    </row>
    <row r="571" spans="1:18" s="190" customFormat="1" ht="19" customHeight="1">
      <c r="A571" s="191"/>
      <c r="B571" s="195"/>
      <c r="C571" s="193"/>
      <c r="D571" s="193"/>
      <c r="E571" s="197"/>
      <c r="F571" s="185"/>
      <c r="G571" s="185" t="str">
        <f>IFERROR(IF($F571="","",VLOOKUP($F571,'Data Mercado'!$A$7:$I$300,IF($B$6="P90",2,IF($B$6="P75",3,IF($B$6="P50",4,IF($B$6="P25",5,IF($B$6="P10",6))))),0)),"ND")</f>
      </c>
      <c r="H571" s="186" t="str">
        <f>IFERROR(IF(AND($E571&lt;&gt;"",$G571&lt;&gt;""),$E571/$G571,""),"")</f>
      </c>
      <c r="I571" s="187" t="str">
        <f>IF(H571="","",0%)</f>
      </c>
      <c r="J571" s="187" t="str">
        <f>IF(H571="","",IF($H571&gt;1.2, 0, IF($H571&gt;=1.1, $B$8*(1/3), IF($H571&gt;=1, ($B$8 + (($B$9-$B$8)/4)*1)*(1/3), IF($H571&gt;=0.9, ($B$8 + (($B$9-$B$8)/4)*2)*(1/3), IF($H571&gt;=0.8, ($B$8 + (($B$9-$B$8)/4)*3)*(1/3), $B$9*(1/3)))))))</f>
      </c>
      <c r="K571" s="187" t="str">
        <f>IF(H571="","",IF($H571&gt;1.2, 0, IF($H571&gt;=1.1, $B$8*(2/3), IF($H571&gt;=1, ($B$8 + (($B$9-$B$8)/4)*1)*(2/3), IF($H571&gt;=0.9, ($B$8 + (($B$9-$B$8)/4)*2)*(2/3), IF($H571&gt;=0.8, ($B$8 + (($B$9-$B$8)/4)*3)*(2/3), $B$9*(2/3)))))))</f>
      </c>
      <c r="L571" s="187" t="str">
        <f>IF(H571="","",IF($H571&gt;1.2, 0, IF($H571&gt;=1.1, $B$8, IF($H571&gt;=1, $B$8 + (($B$9-$B$8)/4)*1, IF($H571&gt;=0.9, $B$8 + (($B$9-$B$8)/4)*2, IF($H571&gt;=0.8, $B$8 + (($B$9-$B$8)/4)*3, $B$9))))))</f>
      </c>
      <c r="M571" s="188"/>
      <c r="N571" s="189">
        <f>IF(M571=1, I571, IF(M571=2, J571, IF(M571=3, K571, IF(M571=4, L571, 0))))</f>
      </c>
      <c r="O571" s="184">
        <f>IF($B$7="Porcentajes", E571 * N571, IF($R$1=0, 0, ((E571 * N571) / $R$1) * $C$7))</f>
      </c>
      <c r="P571" s="202"/>
      <c r="Q571" s="203"/>
      <c r="R571" s="184">
        <f>IF($P571="Manual",$E571*(1+$Q571),$E571+$O571)</f>
      </c>
    </row>
    <row r="572" spans="1:18" s="190" customFormat="1" ht="19" customHeight="1">
      <c r="A572" s="191"/>
      <c r="B572" s="195"/>
      <c r="C572" s="193"/>
      <c r="D572" s="193"/>
      <c r="E572" s="197"/>
      <c r="F572" s="185"/>
      <c r="G572" s="185" t="str">
        <f>IFERROR(IF($F572="","",VLOOKUP($F572,'Data Mercado'!$A$7:$I$300,IF($B$6="P90",2,IF($B$6="P75",3,IF($B$6="P50",4,IF($B$6="P25",5,IF($B$6="P10",6))))),0)),"ND")</f>
      </c>
      <c r="H572" s="186" t="str">
        <f>IFERROR(IF(AND($E572&lt;&gt;"",$G572&lt;&gt;""),$E572/$G572,""),"")</f>
      </c>
      <c r="I572" s="187" t="str">
        <f>IF(H572="","",0%)</f>
      </c>
      <c r="J572" s="187" t="str">
        <f>IF(H572="","",IF($H572&gt;1.2, 0, IF($H572&gt;=1.1, $B$8*(1/3), IF($H572&gt;=1, ($B$8 + (($B$9-$B$8)/4)*1)*(1/3), IF($H572&gt;=0.9, ($B$8 + (($B$9-$B$8)/4)*2)*(1/3), IF($H572&gt;=0.8, ($B$8 + (($B$9-$B$8)/4)*3)*(1/3), $B$9*(1/3)))))))</f>
      </c>
      <c r="K572" s="187" t="str">
        <f>IF(H572="","",IF($H572&gt;1.2, 0, IF($H572&gt;=1.1, $B$8*(2/3), IF($H572&gt;=1, ($B$8 + (($B$9-$B$8)/4)*1)*(2/3), IF($H572&gt;=0.9, ($B$8 + (($B$9-$B$8)/4)*2)*(2/3), IF($H572&gt;=0.8, ($B$8 + (($B$9-$B$8)/4)*3)*(2/3), $B$9*(2/3)))))))</f>
      </c>
      <c r="L572" s="187" t="str">
        <f>IF(H572="","",IF($H572&gt;1.2, 0, IF($H572&gt;=1.1, $B$8, IF($H572&gt;=1, $B$8 + (($B$9-$B$8)/4)*1, IF($H572&gt;=0.9, $B$8 + (($B$9-$B$8)/4)*2, IF($H572&gt;=0.8, $B$8 + (($B$9-$B$8)/4)*3, $B$9))))))</f>
      </c>
      <c r="M572" s="188"/>
      <c r="N572" s="189">
        <f>IF(M572=1, I572, IF(M572=2, J572, IF(M572=3, K572, IF(M572=4, L572, 0))))</f>
      </c>
      <c r="O572" s="184">
        <f>IF($B$7="Porcentajes", E572 * N572, IF($R$1=0, 0, ((E572 * N572) / $R$1) * $C$7))</f>
      </c>
      <c r="P572" s="202"/>
      <c r="Q572" s="203"/>
      <c r="R572" s="184">
        <f>IF($P572="Manual",$E572*(1+$Q572),$E572+$O572)</f>
      </c>
    </row>
    <row r="573" spans="1:18" s="190" customFormat="1" ht="19" customHeight="1">
      <c r="A573" s="191"/>
      <c r="B573" s="195"/>
      <c r="C573" s="193"/>
      <c r="D573" s="193"/>
      <c r="E573" s="197"/>
      <c r="F573" s="185"/>
      <c r="G573" s="185" t="str">
        <f>IFERROR(IF($F573="","",VLOOKUP($F573,'Data Mercado'!$A$7:$I$300,IF($B$6="P90",2,IF($B$6="P75",3,IF($B$6="P50",4,IF($B$6="P25",5,IF($B$6="P10",6))))),0)),"ND")</f>
      </c>
      <c r="H573" s="186" t="str">
        <f>IFERROR(IF(AND($E573&lt;&gt;"",$G573&lt;&gt;""),$E573/$G573,""),"")</f>
      </c>
      <c r="I573" s="187" t="str">
        <f>IF(H573="","",0%)</f>
      </c>
      <c r="J573" s="187" t="str">
        <f>IF(H573="","",IF($H573&gt;1.2, 0, IF($H573&gt;=1.1, $B$8*(1/3), IF($H573&gt;=1, ($B$8 + (($B$9-$B$8)/4)*1)*(1/3), IF($H573&gt;=0.9, ($B$8 + (($B$9-$B$8)/4)*2)*(1/3), IF($H573&gt;=0.8, ($B$8 + (($B$9-$B$8)/4)*3)*(1/3), $B$9*(1/3)))))))</f>
      </c>
      <c r="K573" s="187" t="str">
        <f>IF(H573="","",IF($H573&gt;1.2, 0, IF($H573&gt;=1.1, $B$8*(2/3), IF($H573&gt;=1, ($B$8 + (($B$9-$B$8)/4)*1)*(2/3), IF($H573&gt;=0.9, ($B$8 + (($B$9-$B$8)/4)*2)*(2/3), IF($H573&gt;=0.8, ($B$8 + (($B$9-$B$8)/4)*3)*(2/3), $B$9*(2/3)))))))</f>
      </c>
      <c r="L573" s="187" t="str">
        <f>IF(H573="","",IF($H573&gt;1.2, 0, IF($H573&gt;=1.1, $B$8, IF($H573&gt;=1, $B$8 + (($B$9-$B$8)/4)*1, IF($H573&gt;=0.9, $B$8 + (($B$9-$B$8)/4)*2, IF($H573&gt;=0.8, $B$8 + (($B$9-$B$8)/4)*3, $B$9))))))</f>
      </c>
      <c r="M573" s="188"/>
      <c r="N573" s="189">
        <f>IF(M573=1, I573, IF(M573=2, J573, IF(M573=3, K573, IF(M573=4, L573, 0))))</f>
      </c>
      <c r="O573" s="184">
        <f>IF($B$7="Porcentajes", E573 * N573, IF($R$1=0, 0, ((E573 * N573) / $R$1) * $C$7))</f>
      </c>
      <c r="P573" s="202"/>
      <c r="Q573" s="203"/>
      <c r="R573" s="184">
        <f>IF($P573="Manual",$E573*(1+$Q573),$E573+$O573)</f>
      </c>
    </row>
    <row r="574" spans="1:18" s="190" customFormat="1" ht="19" customHeight="1">
      <c r="A574" s="191"/>
      <c r="B574" s="195"/>
      <c r="C574" s="193"/>
      <c r="D574" s="193"/>
      <c r="E574" s="197"/>
      <c r="F574" s="185"/>
      <c r="G574" s="185" t="str">
        <f>IFERROR(IF($F574="","",VLOOKUP($F574,'Data Mercado'!$A$7:$I$300,IF($B$6="P90",2,IF($B$6="P75",3,IF($B$6="P50",4,IF($B$6="P25",5,IF($B$6="P10",6))))),0)),"ND")</f>
      </c>
      <c r="H574" s="186" t="str">
        <f>IFERROR(IF(AND($E574&lt;&gt;"",$G574&lt;&gt;""),$E574/$G574,""),"")</f>
      </c>
      <c r="I574" s="187" t="str">
        <f>IF(H574="","",0%)</f>
      </c>
      <c r="J574" s="187" t="str">
        <f>IF(H574="","",IF($H574&gt;1.2, 0, IF($H574&gt;=1.1, $B$8*(1/3), IF($H574&gt;=1, ($B$8 + (($B$9-$B$8)/4)*1)*(1/3), IF($H574&gt;=0.9, ($B$8 + (($B$9-$B$8)/4)*2)*(1/3), IF($H574&gt;=0.8, ($B$8 + (($B$9-$B$8)/4)*3)*(1/3), $B$9*(1/3)))))))</f>
      </c>
      <c r="K574" s="187" t="str">
        <f>IF(H574="","",IF($H574&gt;1.2, 0, IF($H574&gt;=1.1, $B$8*(2/3), IF($H574&gt;=1, ($B$8 + (($B$9-$B$8)/4)*1)*(2/3), IF($H574&gt;=0.9, ($B$8 + (($B$9-$B$8)/4)*2)*(2/3), IF($H574&gt;=0.8, ($B$8 + (($B$9-$B$8)/4)*3)*(2/3), $B$9*(2/3)))))))</f>
      </c>
      <c r="L574" s="187" t="str">
        <f>IF(H574="","",IF($H574&gt;1.2, 0, IF($H574&gt;=1.1, $B$8, IF($H574&gt;=1, $B$8 + (($B$9-$B$8)/4)*1, IF($H574&gt;=0.9, $B$8 + (($B$9-$B$8)/4)*2, IF($H574&gt;=0.8, $B$8 + (($B$9-$B$8)/4)*3, $B$9))))))</f>
      </c>
      <c r="M574" s="188"/>
      <c r="N574" s="189">
        <f>IF(M574=1, I574, IF(M574=2, J574, IF(M574=3, K574, IF(M574=4, L574, 0))))</f>
      </c>
      <c r="O574" s="184">
        <f>IF($B$7="Porcentajes", E574 * N574, IF($R$1=0, 0, ((E574 * N574) / $R$1) * $C$7))</f>
      </c>
      <c r="P574" s="202"/>
      <c r="Q574" s="203"/>
      <c r="R574" s="184">
        <f>IF($P574="Manual",$E574*(1+$Q574),$E574+$O574)</f>
      </c>
    </row>
    <row r="575" spans="1:18" s="190" customFormat="1" ht="19" customHeight="1">
      <c r="A575" s="191"/>
      <c r="B575" s="195"/>
      <c r="C575" s="193"/>
      <c r="D575" s="193"/>
      <c r="E575" s="197"/>
      <c r="F575" s="185"/>
      <c r="G575" s="185" t="str">
        <f>IFERROR(IF($F575="","",VLOOKUP($F575,'Data Mercado'!$A$7:$I$300,IF($B$6="P90",2,IF($B$6="P75",3,IF($B$6="P50",4,IF($B$6="P25",5,IF($B$6="P10",6))))),0)),"ND")</f>
      </c>
      <c r="H575" s="186" t="str">
        <f>IFERROR(IF(AND($E575&lt;&gt;"",$G575&lt;&gt;""),$E575/$G575,""),"")</f>
      </c>
      <c r="I575" s="187" t="str">
        <f>IF(H575="","",0%)</f>
      </c>
      <c r="J575" s="187" t="str">
        <f>IF(H575="","",IF($H575&gt;1.2, 0, IF($H575&gt;=1.1, $B$8*(1/3), IF($H575&gt;=1, ($B$8 + (($B$9-$B$8)/4)*1)*(1/3), IF($H575&gt;=0.9, ($B$8 + (($B$9-$B$8)/4)*2)*(1/3), IF($H575&gt;=0.8, ($B$8 + (($B$9-$B$8)/4)*3)*(1/3), $B$9*(1/3)))))))</f>
      </c>
      <c r="K575" s="187" t="str">
        <f>IF(H575="","",IF($H575&gt;1.2, 0, IF($H575&gt;=1.1, $B$8*(2/3), IF($H575&gt;=1, ($B$8 + (($B$9-$B$8)/4)*1)*(2/3), IF($H575&gt;=0.9, ($B$8 + (($B$9-$B$8)/4)*2)*(2/3), IF($H575&gt;=0.8, ($B$8 + (($B$9-$B$8)/4)*3)*(2/3), $B$9*(2/3)))))))</f>
      </c>
      <c r="L575" s="187" t="str">
        <f>IF(H575="","",IF($H575&gt;1.2, 0, IF($H575&gt;=1.1, $B$8, IF($H575&gt;=1, $B$8 + (($B$9-$B$8)/4)*1, IF($H575&gt;=0.9, $B$8 + (($B$9-$B$8)/4)*2, IF($H575&gt;=0.8, $B$8 + (($B$9-$B$8)/4)*3, $B$9))))))</f>
      </c>
      <c r="M575" s="188"/>
      <c r="N575" s="189">
        <f>IF(M575=1, I575, IF(M575=2, J575, IF(M575=3, K575, IF(M575=4, L575, 0))))</f>
      </c>
      <c r="O575" s="184">
        <f>IF($B$7="Porcentajes", E575 * N575, IF($R$1=0, 0, ((E575 * N575) / $R$1) * $C$7))</f>
      </c>
      <c r="P575" s="202"/>
      <c r="Q575" s="203"/>
      <c r="R575" s="184">
        <f>IF($P575="Manual",$E575*(1+$Q575),$E575+$O575)</f>
      </c>
    </row>
    <row r="576" spans="1:18" s="190" customFormat="1" ht="19" customHeight="1">
      <c r="A576" s="191"/>
      <c r="B576" s="195"/>
      <c r="C576" s="193"/>
      <c r="D576" s="193"/>
      <c r="E576" s="197"/>
      <c r="F576" s="185"/>
      <c r="G576" s="185" t="str">
        <f>IFERROR(IF($F576="","",VLOOKUP($F576,'Data Mercado'!$A$7:$I$300,IF($B$6="P90",2,IF($B$6="P75",3,IF($B$6="P50",4,IF($B$6="P25",5,IF($B$6="P10",6))))),0)),"ND")</f>
      </c>
      <c r="H576" s="186" t="str">
        <f>IFERROR(IF(AND($E576&lt;&gt;"",$G576&lt;&gt;""),$E576/$G576,""),"")</f>
      </c>
      <c r="I576" s="187" t="str">
        <f>IF(H576="","",0%)</f>
      </c>
      <c r="J576" s="187" t="str">
        <f>IF(H576="","",IF($H576&gt;1.2, 0, IF($H576&gt;=1.1, $B$8*(1/3), IF($H576&gt;=1, ($B$8 + (($B$9-$B$8)/4)*1)*(1/3), IF($H576&gt;=0.9, ($B$8 + (($B$9-$B$8)/4)*2)*(1/3), IF($H576&gt;=0.8, ($B$8 + (($B$9-$B$8)/4)*3)*(1/3), $B$9*(1/3)))))))</f>
      </c>
      <c r="K576" s="187" t="str">
        <f>IF(H576="","",IF($H576&gt;1.2, 0, IF($H576&gt;=1.1, $B$8*(2/3), IF($H576&gt;=1, ($B$8 + (($B$9-$B$8)/4)*1)*(2/3), IF($H576&gt;=0.9, ($B$8 + (($B$9-$B$8)/4)*2)*(2/3), IF($H576&gt;=0.8, ($B$8 + (($B$9-$B$8)/4)*3)*(2/3), $B$9*(2/3)))))))</f>
      </c>
      <c r="L576" s="187" t="str">
        <f>IF(H576="","",IF($H576&gt;1.2, 0, IF($H576&gt;=1.1, $B$8, IF($H576&gt;=1, $B$8 + (($B$9-$B$8)/4)*1, IF($H576&gt;=0.9, $B$8 + (($B$9-$B$8)/4)*2, IF($H576&gt;=0.8, $B$8 + (($B$9-$B$8)/4)*3, $B$9))))))</f>
      </c>
      <c r="M576" s="188"/>
      <c r="N576" s="189">
        <f>IF(M576=1, I576, IF(M576=2, J576, IF(M576=3, K576, IF(M576=4, L576, 0))))</f>
      </c>
      <c r="O576" s="184">
        <f>IF($B$7="Porcentajes", E576 * N576, IF($R$1=0, 0, ((E576 * N576) / $R$1) * $C$7))</f>
      </c>
      <c r="P576" s="202"/>
      <c r="Q576" s="203"/>
      <c r="R576" s="184">
        <f>IF($P576="Manual",$E576*(1+$Q576),$E576+$O576)</f>
      </c>
    </row>
    <row r="577" spans="1:18" s="190" customFormat="1" ht="19" customHeight="1">
      <c r="A577" s="191"/>
      <c r="B577" s="195"/>
      <c r="C577" s="193"/>
      <c r="D577" s="193"/>
      <c r="E577" s="197"/>
      <c r="F577" s="185"/>
      <c r="G577" s="185" t="str">
        <f>IFERROR(IF($F577="","",VLOOKUP($F577,'Data Mercado'!$A$7:$I$300,IF($B$6="P90",2,IF($B$6="P75",3,IF($B$6="P50",4,IF($B$6="P25",5,IF($B$6="P10",6))))),0)),"ND")</f>
      </c>
      <c r="H577" s="186" t="str">
        <f>IFERROR(IF(AND($E577&lt;&gt;"",$G577&lt;&gt;""),$E577/$G577,""),"")</f>
      </c>
      <c r="I577" s="187" t="str">
        <f>IF(H577="","",0%)</f>
      </c>
      <c r="J577" s="187" t="str">
        <f>IF(H577="","",IF($H577&gt;1.2, 0, IF($H577&gt;=1.1, $B$8*(1/3), IF($H577&gt;=1, ($B$8 + (($B$9-$B$8)/4)*1)*(1/3), IF($H577&gt;=0.9, ($B$8 + (($B$9-$B$8)/4)*2)*(1/3), IF($H577&gt;=0.8, ($B$8 + (($B$9-$B$8)/4)*3)*(1/3), $B$9*(1/3)))))))</f>
      </c>
      <c r="K577" s="187" t="str">
        <f>IF(H577="","",IF($H577&gt;1.2, 0, IF($H577&gt;=1.1, $B$8*(2/3), IF($H577&gt;=1, ($B$8 + (($B$9-$B$8)/4)*1)*(2/3), IF($H577&gt;=0.9, ($B$8 + (($B$9-$B$8)/4)*2)*(2/3), IF($H577&gt;=0.8, ($B$8 + (($B$9-$B$8)/4)*3)*(2/3), $B$9*(2/3)))))))</f>
      </c>
      <c r="L577" s="187" t="str">
        <f>IF(H577="","",IF($H577&gt;1.2, 0, IF($H577&gt;=1.1, $B$8, IF($H577&gt;=1, $B$8 + (($B$9-$B$8)/4)*1, IF($H577&gt;=0.9, $B$8 + (($B$9-$B$8)/4)*2, IF($H577&gt;=0.8, $B$8 + (($B$9-$B$8)/4)*3, $B$9))))))</f>
      </c>
      <c r="M577" s="188"/>
      <c r="N577" s="189">
        <f>IF(M577=1, I577, IF(M577=2, J577, IF(M577=3, K577, IF(M577=4, L577, 0))))</f>
      </c>
      <c r="O577" s="184">
        <f>IF($B$7="Porcentajes", E577 * N577, IF($R$1=0, 0, ((E577 * N577) / $R$1) * $C$7))</f>
      </c>
      <c r="P577" s="202"/>
      <c r="Q577" s="203"/>
      <c r="R577" s="184">
        <f>IF($P577="Manual",$E577*(1+$Q577),$E577+$O577)</f>
      </c>
    </row>
    <row r="578" spans="1:18" s="190" customFormat="1" ht="19" customHeight="1">
      <c r="A578" s="191"/>
      <c r="B578" s="195"/>
      <c r="C578" s="193"/>
      <c r="D578" s="193"/>
      <c r="E578" s="197"/>
      <c r="F578" s="185"/>
      <c r="G578" s="185" t="str">
        <f>IFERROR(IF($F578="","",VLOOKUP($F578,'Data Mercado'!$A$7:$I$300,IF($B$6="P90",2,IF($B$6="P75",3,IF($B$6="P50",4,IF($B$6="P25",5,IF($B$6="P10",6))))),0)),"ND")</f>
      </c>
      <c r="H578" s="186" t="str">
        <f>IFERROR(IF(AND($E578&lt;&gt;"",$G578&lt;&gt;""),$E578/$G578,""),"")</f>
      </c>
      <c r="I578" s="187" t="str">
        <f>IF(H578="","",0%)</f>
      </c>
      <c r="J578" s="187" t="str">
        <f>IF(H578="","",IF($H578&gt;1.2, 0, IF($H578&gt;=1.1, $B$8*(1/3), IF($H578&gt;=1, ($B$8 + (($B$9-$B$8)/4)*1)*(1/3), IF($H578&gt;=0.9, ($B$8 + (($B$9-$B$8)/4)*2)*(1/3), IF($H578&gt;=0.8, ($B$8 + (($B$9-$B$8)/4)*3)*(1/3), $B$9*(1/3)))))))</f>
      </c>
      <c r="K578" s="187" t="str">
        <f>IF(H578="","",IF($H578&gt;1.2, 0, IF($H578&gt;=1.1, $B$8*(2/3), IF($H578&gt;=1, ($B$8 + (($B$9-$B$8)/4)*1)*(2/3), IF($H578&gt;=0.9, ($B$8 + (($B$9-$B$8)/4)*2)*(2/3), IF($H578&gt;=0.8, ($B$8 + (($B$9-$B$8)/4)*3)*(2/3), $B$9*(2/3)))))))</f>
      </c>
      <c r="L578" s="187" t="str">
        <f>IF(H578="","",IF($H578&gt;1.2, 0, IF($H578&gt;=1.1, $B$8, IF($H578&gt;=1, $B$8 + (($B$9-$B$8)/4)*1, IF($H578&gt;=0.9, $B$8 + (($B$9-$B$8)/4)*2, IF($H578&gt;=0.8, $B$8 + (($B$9-$B$8)/4)*3, $B$9))))))</f>
      </c>
      <c r="M578" s="188"/>
      <c r="N578" s="189">
        <f>IF(M578=1, I578, IF(M578=2, J578, IF(M578=3, K578, IF(M578=4, L578, 0))))</f>
      </c>
      <c r="O578" s="184">
        <f>IF($B$7="Porcentajes", E578 * N578, IF($R$1=0, 0, ((E578 * N578) / $R$1) * $C$7))</f>
      </c>
      <c r="P578" s="202"/>
      <c r="Q578" s="203"/>
      <c r="R578" s="184">
        <f>IF($P578="Manual",$E578*(1+$Q578),$E578+$O578)</f>
      </c>
    </row>
    <row r="579" spans="1:18" s="190" customFormat="1" ht="19" customHeight="1">
      <c r="A579" s="191"/>
      <c r="B579" s="195"/>
      <c r="C579" s="193"/>
      <c r="D579" s="193"/>
      <c r="E579" s="197"/>
      <c r="F579" s="185"/>
      <c r="G579" s="185" t="str">
        <f>IFERROR(IF($F579="","",VLOOKUP($F579,'Data Mercado'!$A$7:$I$300,IF($B$6="P90",2,IF($B$6="P75",3,IF($B$6="P50",4,IF($B$6="P25",5,IF($B$6="P10",6))))),0)),"ND")</f>
      </c>
      <c r="H579" s="186" t="str">
        <f>IFERROR(IF(AND($E579&lt;&gt;"",$G579&lt;&gt;""),$E579/$G579,""),"")</f>
      </c>
      <c r="I579" s="187" t="str">
        <f>IF(H579="","",0%)</f>
      </c>
      <c r="J579" s="187" t="str">
        <f>IF(H579="","",IF($H579&gt;1.2, 0, IF($H579&gt;=1.1, $B$8*(1/3), IF($H579&gt;=1, ($B$8 + (($B$9-$B$8)/4)*1)*(1/3), IF($H579&gt;=0.9, ($B$8 + (($B$9-$B$8)/4)*2)*(1/3), IF($H579&gt;=0.8, ($B$8 + (($B$9-$B$8)/4)*3)*(1/3), $B$9*(1/3)))))))</f>
      </c>
      <c r="K579" s="187" t="str">
        <f>IF(H579="","",IF($H579&gt;1.2, 0, IF($H579&gt;=1.1, $B$8*(2/3), IF($H579&gt;=1, ($B$8 + (($B$9-$B$8)/4)*1)*(2/3), IF($H579&gt;=0.9, ($B$8 + (($B$9-$B$8)/4)*2)*(2/3), IF($H579&gt;=0.8, ($B$8 + (($B$9-$B$8)/4)*3)*(2/3), $B$9*(2/3)))))))</f>
      </c>
      <c r="L579" s="187" t="str">
        <f>IF(H579="","",IF($H579&gt;1.2, 0, IF($H579&gt;=1.1, $B$8, IF($H579&gt;=1, $B$8 + (($B$9-$B$8)/4)*1, IF($H579&gt;=0.9, $B$8 + (($B$9-$B$8)/4)*2, IF($H579&gt;=0.8, $B$8 + (($B$9-$B$8)/4)*3, $B$9))))))</f>
      </c>
      <c r="M579" s="188"/>
      <c r="N579" s="189">
        <f>IF(M579=1, I579, IF(M579=2, J579, IF(M579=3, K579, IF(M579=4, L579, 0))))</f>
      </c>
      <c r="O579" s="184">
        <f>IF($B$7="Porcentajes", E579 * N579, IF($R$1=0, 0, ((E579 * N579) / $R$1) * $C$7))</f>
      </c>
      <c r="P579" s="202"/>
      <c r="Q579" s="203"/>
      <c r="R579" s="184">
        <f>IF($P579="Manual",$E579*(1+$Q579),$E579+$O579)</f>
      </c>
    </row>
    <row r="580" spans="1:18" s="190" customFormat="1" ht="19" customHeight="1">
      <c r="A580" s="191"/>
      <c r="B580" s="195"/>
      <c r="C580" s="193"/>
      <c r="D580" s="193"/>
      <c r="E580" s="197"/>
      <c r="F580" s="185"/>
      <c r="G580" s="185" t="str">
        <f>IFERROR(IF($F580="","",VLOOKUP($F580,'Data Mercado'!$A$7:$I$300,IF($B$6="P90",2,IF($B$6="P75",3,IF($B$6="P50",4,IF($B$6="P25",5,IF($B$6="P10",6))))),0)),"ND")</f>
      </c>
      <c r="H580" s="186" t="str">
        <f>IFERROR(IF(AND($E580&lt;&gt;"",$G580&lt;&gt;""),$E580/$G580,""),"")</f>
      </c>
      <c r="I580" s="187" t="str">
        <f>IF(H580="","",0%)</f>
      </c>
      <c r="J580" s="187" t="str">
        <f>IF(H580="","",IF($H580&gt;1.2, 0, IF($H580&gt;=1.1, $B$8*(1/3), IF($H580&gt;=1, ($B$8 + (($B$9-$B$8)/4)*1)*(1/3), IF($H580&gt;=0.9, ($B$8 + (($B$9-$B$8)/4)*2)*(1/3), IF($H580&gt;=0.8, ($B$8 + (($B$9-$B$8)/4)*3)*(1/3), $B$9*(1/3)))))))</f>
      </c>
      <c r="K580" s="187" t="str">
        <f>IF(H580="","",IF($H580&gt;1.2, 0, IF($H580&gt;=1.1, $B$8*(2/3), IF($H580&gt;=1, ($B$8 + (($B$9-$B$8)/4)*1)*(2/3), IF($H580&gt;=0.9, ($B$8 + (($B$9-$B$8)/4)*2)*(2/3), IF($H580&gt;=0.8, ($B$8 + (($B$9-$B$8)/4)*3)*(2/3), $B$9*(2/3)))))))</f>
      </c>
      <c r="L580" s="187" t="str">
        <f>IF(H580="","",IF($H580&gt;1.2, 0, IF($H580&gt;=1.1, $B$8, IF($H580&gt;=1, $B$8 + (($B$9-$B$8)/4)*1, IF($H580&gt;=0.9, $B$8 + (($B$9-$B$8)/4)*2, IF($H580&gt;=0.8, $B$8 + (($B$9-$B$8)/4)*3, $B$9))))))</f>
      </c>
      <c r="M580" s="188"/>
      <c r="N580" s="189">
        <f>IF(M580=1, I580, IF(M580=2, J580, IF(M580=3, K580, IF(M580=4, L580, 0))))</f>
      </c>
      <c r="O580" s="184">
        <f>IF($B$7="Porcentajes", E580 * N580, IF($R$1=0, 0, ((E580 * N580) / $R$1) * $C$7))</f>
      </c>
      <c r="P580" s="202"/>
      <c r="Q580" s="203"/>
      <c r="R580" s="184">
        <f>IF($P580="Manual",$E580*(1+$Q580),$E580+$O580)</f>
      </c>
    </row>
    <row r="581" spans="1:18" s="190" customFormat="1" ht="19" customHeight="1">
      <c r="A581" s="191"/>
      <c r="B581" s="195"/>
      <c r="C581" s="193"/>
      <c r="D581" s="193"/>
      <c r="E581" s="197"/>
      <c r="F581" s="185"/>
      <c r="G581" s="185" t="str">
        <f>IFERROR(IF($F581="","",VLOOKUP($F581,'Data Mercado'!$A$7:$I$300,IF($B$6="P90",2,IF($B$6="P75",3,IF($B$6="P50",4,IF($B$6="P25",5,IF($B$6="P10",6))))),0)),"ND")</f>
      </c>
      <c r="H581" s="186" t="str">
        <f>IFERROR(IF(AND($E581&lt;&gt;"",$G581&lt;&gt;""),$E581/$G581,""),"")</f>
      </c>
      <c r="I581" s="187" t="str">
        <f>IF(H581="","",0%)</f>
      </c>
      <c r="J581" s="187" t="str">
        <f>IF(H581="","",IF($H581&gt;1.2, 0, IF($H581&gt;=1.1, $B$8*(1/3), IF($H581&gt;=1, ($B$8 + (($B$9-$B$8)/4)*1)*(1/3), IF($H581&gt;=0.9, ($B$8 + (($B$9-$B$8)/4)*2)*(1/3), IF($H581&gt;=0.8, ($B$8 + (($B$9-$B$8)/4)*3)*(1/3), $B$9*(1/3)))))))</f>
      </c>
      <c r="K581" s="187" t="str">
        <f>IF(H581="","",IF($H581&gt;1.2, 0, IF($H581&gt;=1.1, $B$8*(2/3), IF($H581&gt;=1, ($B$8 + (($B$9-$B$8)/4)*1)*(2/3), IF($H581&gt;=0.9, ($B$8 + (($B$9-$B$8)/4)*2)*(2/3), IF($H581&gt;=0.8, ($B$8 + (($B$9-$B$8)/4)*3)*(2/3), $B$9*(2/3)))))))</f>
      </c>
      <c r="L581" s="187" t="str">
        <f>IF(H581="","",IF($H581&gt;1.2, 0, IF($H581&gt;=1.1, $B$8, IF($H581&gt;=1, $B$8 + (($B$9-$B$8)/4)*1, IF($H581&gt;=0.9, $B$8 + (($B$9-$B$8)/4)*2, IF($H581&gt;=0.8, $B$8 + (($B$9-$B$8)/4)*3, $B$9))))))</f>
      </c>
      <c r="M581" s="188"/>
      <c r="N581" s="189">
        <f>IF(M581=1, I581, IF(M581=2, J581, IF(M581=3, K581, IF(M581=4, L581, 0))))</f>
      </c>
      <c r="O581" s="184">
        <f>IF($B$7="Porcentajes", E581 * N581, IF($R$1=0, 0, ((E581 * N581) / $R$1) * $C$7))</f>
      </c>
      <c r="P581" s="202"/>
      <c r="Q581" s="203"/>
      <c r="R581" s="184">
        <f>IF($P581="Manual",$E581*(1+$Q581),$E581+$O581)</f>
      </c>
    </row>
    <row r="582" spans="1:18" s="190" customFormat="1" ht="19" customHeight="1">
      <c r="A582" s="191"/>
      <c r="B582" s="195"/>
      <c r="C582" s="193"/>
      <c r="D582" s="193"/>
      <c r="E582" s="197"/>
      <c r="F582" s="185"/>
      <c r="G582" s="185" t="str">
        <f>IFERROR(IF($F582="","",VLOOKUP($F582,'Data Mercado'!$A$7:$I$300,IF($B$6="P90",2,IF($B$6="P75",3,IF($B$6="P50",4,IF($B$6="P25",5,IF($B$6="P10",6))))),0)),"ND")</f>
      </c>
      <c r="H582" s="186" t="str">
        <f>IFERROR(IF(AND($E582&lt;&gt;"",$G582&lt;&gt;""),$E582/$G582,""),"")</f>
      </c>
      <c r="I582" s="187" t="str">
        <f>IF(H582="","",0%)</f>
      </c>
      <c r="J582" s="187" t="str">
        <f>IF(H582="","",IF($H582&gt;1.2, 0, IF($H582&gt;=1.1, $B$8*(1/3), IF($H582&gt;=1, ($B$8 + (($B$9-$B$8)/4)*1)*(1/3), IF($H582&gt;=0.9, ($B$8 + (($B$9-$B$8)/4)*2)*(1/3), IF($H582&gt;=0.8, ($B$8 + (($B$9-$B$8)/4)*3)*(1/3), $B$9*(1/3)))))))</f>
      </c>
      <c r="K582" s="187" t="str">
        <f>IF(H582="","",IF($H582&gt;1.2, 0, IF($H582&gt;=1.1, $B$8*(2/3), IF($H582&gt;=1, ($B$8 + (($B$9-$B$8)/4)*1)*(2/3), IF($H582&gt;=0.9, ($B$8 + (($B$9-$B$8)/4)*2)*(2/3), IF($H582&gt;=0.8, ($B$8 + (($B$9-$B$8)/4)*3)*(2/3), $B$9*(2/3)))))))</f>
      </c>
      <c r="L582" s="187" t="str">
        <f>IF(H582="","",IF($H582&gt;1.2, 0, IF($H582&gt;=1.1, $B$8, IF($H582&gt;=1, $B$8 + (($B$9-$B$8)/4)*1, IF($H582&gt;=0.9, $B$8 + (($B$9-$B$8)/4)*2, IF($H582&gt;=0.8, $B$8 + (($B$9-$B$8)/4)*3, $B$9))))))</f>
      </c>
      <c r="M582" s="188"/>
      <c r="N582" s="189">
        <f>IF(M582=1, I582, IF(M582=2, J582, IF(M582=3, K582, IF(M582=4, L582, 0))))</f>
      </c>
      <c r="O582" s="184">
        <f>IF($B$7="Porcentajes", E582 * N582, IF($R$1=0, 0, ((E582 * N582) / $R$1) * $C$7))</f>
      </c>
      <c r="P582" s="202"/>
      <c r="Q582" s="203"/>
      <c r="R582" s="184">
        <f>IF($P582="Manual",$E582*(1+$Q582),$E582+$O582)</f>
      </c>
    </row>
    <row r="583" spans="1:18" s="190" customFormat="1" ht="19" customHeight="1">
      <c r="A583" s="191"/>
      <c r="B583" s="195"/>
      <c r="C583" s="193"/>
      <c r="D583" s="193"/>
      <c r="E583" s="197"/>
      <c r="F583" s="185"/>
      <c r="G583" s="185" t="str">
        <f>IFERROR(IF($F583="","",VLOOKUP($F583,'Data Mercado'!$A$7:$I$300,IF($B$6="P90",2,IF($B$6="P75",3,IF($B$6="P50",4,IF($B$6="P25",5,IF($B$6="P10",6))))),0)),"ND")</f>
      </c>
      <c r="H583" s="186" t="str">
        <f>IFERROR(IF(AND($E583&lt;&gt;"",$G583&lt;&gt;""),$E583/$G583,""),"")</f>
      </c>
      <c r="I583" s="187" t="str">
        <f>IF(H583="","",0%)</f>
      </c>
      <c r="J583" s="187" t="str">
        <f>IF(H583="","",IF($H583&gt;1.2, 0, IF($H583&gt;=1.1, $B$8*(1/3), IF($H583&gt;=1, ($B$8 + (($B$9-$B$8)/4)*1)*(1/3), IF($H583&gt;=0.9, ($B$8 + (($B$9-$B$8)/4)*2)*(1/3), IF($H583&gt;=0.8, ($B$8 + (($B$9-$B$8)/4)*3)*(1/3), $B$9*(1/3)))))))</f>
      </c>
      <c r="K583" s="187" t="str">
        <f>IF(H583="","",IF($H583&gt;1.2, 0, IF($H583&gt;=1.1, $B$8*(2/3), IF($H583&gt;=1, ($B$8 + (($B$9-$B$8)/4)*1)*(2/3), IF($H583&gt;=0.9, ($B$8 + (($B$9-$B$8)/4)*2)*(2/3), IF($H583&gt;=0.8, ($B$8 + (($B$9-$B$8)/4)*3)*(2/3), $B$9*(2/3)))))))</f>
      </c>
      <c r="L583" s="187" t="str">
        <f>IF(H583="","",IF($H583&gt;1.2, 0, IF($H583&gt;=1.1, $B$8, IF($H583&gt;=1, $B$8 + (($B$9-$B$8)/4)*1, IF($H583&gt;=0.9, $B$8 + (($B$9-$B$8)/4)*2, IF($H583&gt;=0.8, $B$8 + (($B$9-$B$8)/4)*3, $B$9))))))</f>
      </c>
      <c r="M583" s="188"/>
      <c r="N583" s="189">
        <f>IF(M583=1, I583, IF(M583=2, J583, IF(M583=3, K583, IF(M583=4, L583, 0))))</f>
      </c>
      <c r="O583" s="184">
        <f>IF($B$7="Porcentajes", E583 * N583, IF($R$1=0, 0, ((E583 * N583) / $R$1) * $C$7))</f>
      </c>
      <c r="P583" s="202"/>
      <c r="Q583" s="203"/>
      <c r="R583" s="184">
        <f>IF($P583="Manual",$E583*(1+$Q583),$E583+$O583)</f>
      </c>
    </row>
    <row r="584" spans="1:18" s="190" customFormat="1" ht="19" customHeight="1">
      <c r="A584" s="191"/>
      <c r="B584" s="195"/>
      <c r="C584" s="193"/>
      <c r="D584" s="193"/>
      <c r="E584" s="197"/>
      <c r="F584" s="185"/>
      <c r="G584" s="185" t="str">
        <f>IFERROR(IF($F584="","",VLOOKUP($F584,'Data Mercado'!$A$7:$I$300,IF($B$6="P90",2,IF($B$6="P75",3,IF($B$6="P50",4,IF($B$6="P25",5,IF($B$6="P10",6))))),0)),"ND")</f>
      </c>
      <c r="H584" s="186" t="str">
        <f>IFERROR(IF(AND($E584&lt;&gt;"",$G584&lt;&gt;""),$E584/$G584,""),"")</f>
      </c>
      <c r="I584" s="187" t="str">
        <f>IF(H584="","",0%)</f>
      </c>
      <c r="J584" s="187" t="str">
        <f>IF(H584="","",IF($H584&gt;1.2, 0, IF($H584&gt;=1.1, $B$8*(1/3), IF($H584&gt;=1, ($B$8 + (($B$9-$B$8)/4)*1)*(1/3), IF($H584&gt;=0.9, ($B$8 + (($B$9-$B$8)/4)*2)*(1/3), IF($H584&gt;=0.8, ($B$8 + (($B$9-$B$8)/4)*3)*(1/3), $B$9*(1/3)))))))</f>
      </c>
      <c r="K584" s="187" t="str">
        <f>IF(H584="","",IF($H584&gt;1.2, 0, IF($H584&gt;=1.1, $B$8*(2/3), IF($H584&gt;=1, ($B$8 + (($B$9-$B$8)/4)*1)*(2/3), IF($H584&gt;=0.9, ($B$8 + (($B$9-$B$8)/4)*2)*(2/3), IF($H584&gt;=0.8, ($B$8 + (($B$9-$B$8)/4)*3)*(2/3), $B$9*(2/3)))))))</f>
      </c>
      <c r="L584" s="187" t="str">
        <f>IF(H584="","",IF($H584&gt;1.2, 0, IF($H584&gt;=1.1, $B$8, IF($H584&gt;=1, $B$8 + (($B$9-$B$8)/4)*1, IF($H584&gt;=0.9, $B$8 + (($B$9-$B$8)/4)*2, IF($H584&gt;=0.8, $B$8 + (($B$9-$B$8)/4)*3, $B$9))))))</f>
      </c>
      <c r="M584" s="188"/>
      <c r="N584" s="189">
        <f>IF(M584=1, I584, IF(M584=2, J584, IF(M584=3, K584, IF(M584=4, L584, 0))))</f>
      </c>
      <c r="O584" s="184">
        <f>IF($B$7="Porcentajes", E584 * N584, IF($R$1=0, 0, ((E584 * N584) / $R$1) * $C$7))</f>
      </c>
      <c r="P584" s="202"/>
      <c r="Q584" s="203"/>
      <c r="R584" s="184">
        <f>IF($P584="Manual",$E584*(1+$Q584),$E584+$O584)</f>
      </c>
    </row>
    <row r="585" spans="1:18" s="190" customFormat="1" ht="19" customHeight="1">
      <c r="A585" s="191"/>
      <c r="B585" s="195"/>
      <c r="C585" s="193"/>
      <c r="D585" s="193"/>
      <c r="E585" s="197"/>
      <c r="F585" s="185"/>
      <c r="G585" s="185" t="str">
        <f>IFERROR(IF($F585="","",VLOOKUP($F585,'Data Mercado'!$A$7:$I$300,IF($B$6="P90",2,IF($B$6="P75",3,IF($B$6="P50",4,IF($B$6="P25",5,IF($B$6="P10",6))))),0)),"ND")</f>
      </c>
      <c r="H585" s="186" t="str">
        <f>IFERROR(IF(AND($E585&lt;&gt;"",$G585&lt;&gt;""),$E585/$G585,""),"")</f>
      </c>
      <c r="I585" s="187" t="str">
        <f>IF(H585="","",0%)</f>
      </c>
      <c r="J585" s="187" t="str">
        <f>IF(H585="","",IF($H585&gt;1.2, 0, IF($H585&gt;=1.1, $B$8*(1/3), IF($H585&gt;=1, ($B$8 + (($B$9-$B$8)/4)*1)*(1/3), IF($H585&gt;=0.9, ($B$8 + (($B$9-$B$8)/4)*2)*(1/3), IF($H585&gt;=0.8, ($B$8 + (($B$9-$B$8)/4)*3)*(1/3), $B$9*(1/3)))))))</f>
      </c>
      <c r="K585" s="187" t="str">
        <f>IF(H585="","",IF($H585&gt;1.2, 0, IF($H585&gt;=1.1, $B$8*(2/3), IF($H585&gt;=1, ($B$8 + (($B$9-$B$8)/4)*1)*(2/3), IF($H585&gt;=0.9, ($B$8 + (($B$9-$B$8)/4)*2)*(2/3), IF($H585&gt;=0.8, ($B$8 + (($B$9-$B$8)/4)*3)*(2/3), $B$9*(2/3)))))))</f>
      </c>
      <c r="L585" s="187" t="str">
        <f>IF(H585="","",IF($H585&gt;1.2, 0, IF($H585&gt;=1.1, $B$8, IF($H585&gt;=1, $B$8 + (($B$9-$B$8)/4)*1, IF($H585&gt;=0.9, $B$8 + (($B$9-$B$8)/4)*2, IF($H585&gt;=0.8, $B$8 + (($B$9-$B$8)/4)*3, $B$9))))))</f>
      </c>
      <c r="M585" s="188"/>
      <c r="N585" s="189">
        <f>IF(M585=1, I585, IF(M585=2, J585, IF(M585=3, K585, IF(M585=4, L585, 0))))</f>
      </c>
      <c r="O585" s="184">
        <f>IF($B$7="Porcentajes", E585 * N585, IF($R$1=0, 0, ((E585 * N585) / $R$1) * $C$7))</f>
      </c>
      <c r="P585" s="202"/>
      <c r="Q585" s="203"/>
      <c r="R585" s="184">
        <f>IF($P585="Manual",$E585*(1+$Q585),$E585+$O585)</f>
      </c>
    </row>
    <row r="586" spans="1:18" s="190" customFormat="1" ht="19" customHeight="1">
      <c r="A586" s="191"/>
      <c r="B586" s="195"/>
      <c r="C586" s="193"/>
      <c r="D586" s="193"/>
      <c r="E586" s="197"/>
      <c r="F586" s="185"/>
      <c r="G586" s="185" t="str">
        <f>IFERROR(IF($F586="","",VLOOKUP($F586,'Data Mercado'!$A$7:$I$300,IF($B$6="P90",2,IF($B$6="P75",3,IF($B$6="P50",4,IF($B$6="P25",5,IF($B$6="P10",6))))),0)),"ND")</f>
      </c>
      <c r="H586" s="186" t="str">
        <f>IFERROR(IF(AND($E586&lt;&gt;"",$G586&lt;&gt;""),$E586/$G586,""),"")</f>
      </c>
      <c r="I586" s="187" t="str">
        <f>IF(H586="","",0%)</f>
      </c>
      <c r="J586" s="187" t="str">
        <f>IF(H586="","",IF($H586&gt;1.2, 0, IF($H586&gt;=1.1, $B$8*(1/3), IF($H586&gt;=1, ($B$8 + (($B$9-$B$8)/4)*1)*(1/3), IF($H586&gt;=0.9, ($B$8 + (($B$9-$B$8)/4)*2)*(1/3), IF($H586&gt;=0.8, ($B$8 + (($B$9-$B$8)/4)*3)*(1/3), $B$9*(1/3)))))))</f>
      </c>
      <c r="K586" s="187" t="str">
        <f>IF(H586="","",IF($H586&gt;1.2, 0, IF($H586&gt;=1.1, $B$8*(2/3), IF($H586&gt;=1, ($B$8 + (($B$9-$B$8)/4)*1)*(2/3), IF($H586&gt;=0.9, ($B$8 + (($B$9-$B$8)/4)*2)*(2/3), IF($H586&gt;=0.8, ($B$8 + (($B$9-$B$8)/4)*3)*(2/3), $B$9*(2/3)))))))</f>
      </c>
      <c r="L586" s="187" t="str">
        <f>IF(H586="","",IF($H586&gt;1.2, 0, IF($H586&gt;=1.1, $B$8, IF($H586&gt;=1, $B$8 + (($B$9-$B$8)/4)*1, IF($H586&gt;=0.9, $B$8 + (($B$9-$B$8)/4)*2, IF($H586&gt;=0.8, $B$8 + (($B$9-$B$8)/4)*3, $B$9))))))</f>
      </c>
      <c r="M586" s="188"/>
      <c r="N586" s="189">
        <f>IF(M586=1, I586, IF(M586=2, J586, IF(M586=3, K586, IF(M586=4, L586, 0))))</f>
      </c>
      <c r="O586" s="184">
        <f>IF($B$7="Porcentajes", E586 * N586, IF($R$1=0, 0, ((E586 * N586) / $R$1) * $C$7))</f>
      </c>
      <c r="P586" s="202"/>
      <c r="Q586" s="203"/>
      <c r="R586" s="184">
        <f>IF($P586="Manual",$E586*(1+$Q586),$E586+$O586)</f>
      </c>
    </row>
    <row r="587" spans="1:18" s="190" customFormat="1" ht="19" customHeight="1">
      <c r="A587" s="191"/>
      <c r="B587" s="195"/>
      <c r="C587" s="193"/>
      <c r="D587" s="193"/>
      <c r="E587" s="197"/>
      <c r="F587" s="185"/>
      <c r="G587" s="185" t="str">
        <f>IFERROR(IF($F587="","",VLOOKUP($F587,'Data Mercado'!$A$7:$I$300,IF($B$6="P90",2,IF($B$6="P75",3,IF($B$6="P50",4,IF($B$6="P25",5,IF($B$6="P10",6))))),0)),"ND")</f>
      </c>
      <c r="H587" s="186" t="str">
        <f>IFERROR(IF(AND($E587&lt;&gt;"",$G587&lt;&gt;""),$E587/$G587,""),"")</f>
      </c>
      <c r="I587" s="187" t="str">
        <f>IF(H587="","",0%)</f>
      </c>
      <c r="J587" s="187" t="str">
        <f>IF(H587="","",IF($H587&gt;1.2, 0, IF($H587&gt;=1.1, $B$8*(1/3), IF($H587&gt;=1, ($B$8 + (($B$9-$B$8)/4)*1)*(1/3), IF($H587&gt;=0.9, ($B$8 + (($B$9-$B$8)/4)*2)*(1/3), IF($H587&gt;=0.8, ($B$8 + (($B$9-$B$8)/4)*3)*(1/3), $B$9*(1/3)))))))</f>
      </c>
      <c r="K587" s="187" t="str">
        <f>IF(H587="","",IF($H587&gt;1.2, 0, IF($H587&gt;=1.1, $B$8*(2/3), IF($H587&gt;=1, ($B$8 + (($B$9-$B$8)/4)*1)*(2/3), IF($H587&gt;=0.9, ($B$8 + (($B$9-$B$8)/4)*2)*(2/3), IF($H587&gt;=0.8, ($B$8 + (($B$9-$B$8)/4)*3)*(2/3), $B$9*(2/3)))))))</f>
      </c>
      <c r="L587" s="187" t="str">
        <f>IF(H587="","",IF($H587&gt;1.2, 0, IF($H587&gt;=1.1, $B$8, IF($H587&gt;=1, $B$8 + (($B$9-$B$8)/4)*1, IF($H587&gt;=0.9, $B$8 + (($B$9-$B$8)/4)*2, IF($H587&gt;=0.8, $B$8 + (($B$9-$B$8)/4)*3, $B$9))))))</f>
      </c>
      <c r="M587" s="188"/>
      <c r="N587" s="189">
        <f>IF(M587=1, I587, IF(M587=2, J587, IF(M587=3, K587, IF(M587=4, L587, 0))))</f>
      </c>
      <c r="O587" s="184">
        <f>IF($B$7="Porcentajes", E587 * N587, IF($R$1=0, 0, ((E587 * N587) / $R$1) * $C$7))</f>
      </c>
      <c r="P587" s="202"/>
      <c r="Q587" s="203"/>
      <c r="R587" s="184">
        <f>IF($P587="Manual",$E587*(1+$Q587),$E587+$O587)</f>
      </c>
    </row>
    <row r="588" spans="1:18" s="190" customFormat="1" ht="19" customHeight="1">
      <c r="A588" s="191"/>
      <c r="B588" s="195"/>
      <c r="C588" s="193"/>
      <c r="D588" s="193"/>
      <c r="E588" s="197"/>
      <c r="F588" s="185"/>
      <c r="G588" s="185" t="str">
        <f>IFERROR(IF($F588="","",VLOOKUP($F588,'Data Mercado'!$A$7:$I$300,IF($B$6="P90",2,IF($B$6="P75",3,IF($B$6="P50",4,IF($B$6="P25",5,IF($B$6="P10",6))))),0)),"ND")</f>
      </c>
      <c r="H588" s="186" t="str">
        <f>IFERROR(IF(AND($E588&lt;&gt;"",$G588&lt;&gt;""),$E588/$G588,""),"")</f>
      </c>
      <c r="I588" s="187" t="str">
        <f>IF(H588="","",0%)</f>
      </c>
      <c r="J588" s="187" t="str">
        <f>IF(H588="","",IF($H588&gt;1.2, 0, IF($H588&gt;=1.1, $B$8*(1/3), IF($H588&gt;=1, ($B$8 + (($B$9-$B$8)/4)*1)*(1/3), IF($H588&gt;=0.9, ($B$8 + (($B$9-$B$8)/4)*2)*(1/3), IF($H588&gt;=0.8, ($B$8 + (($B$9-$B$8)/4)*3)*(1/3), $B$9*(1/3)))))))</f>
      </c>
      <c r="K588" s="187" t="str">
        <f>IF(H588="","",IF($H588&gt;1.2, 0, IF($H588&gt;=1.1, $B$8*(2/3), IF($H588&gt;=1, ($B$8 + (($B$9-$B$8)/4)*1)*(2/3), IF($H588&gt;=0.9, ($B$8 + (($B$9-$B$8)/4)*2)*(2/3), IF($H588&gt;=0.8, ($B$8 + (($B$9-$B$8)/4)*3)*(2/3), $B$9*(2/3)))))))</f>
      </c>
      <c r="L588" s="187" t="str">
        <f>IF(H588="","",IF($H588&gt;1.2, 0, IF($H588&gt;=1.1, $B$8, IF($H588&gt;=1, $B$8 + (($B$9-$B$8)/4)*1, IF($H588&gt;=0.9, $B$8 + (($B$9-$B$8)/4)*2, IF($H588&gt;=0.8, $B$8 + (($B$9-$B$8)/4)*3, $B$9))))))</f>
      </c>
      <c r="M588" s="188"/>
      <c r="N588" s="189">
        <f>IF(M588=1, I588, IF(M588=2, J588, IF(M588=3, K588, IF(M588=4, L588, 0))))</f>
      </c>
      <c r="O588" s="184">
        <f>IF($B$7="Porcentajes", E588 * N588, IF($R$1=0, 0, ((E588 * N588) / $R$1) * $C$7))</f>
      </c>
      <c r="P588" s="202"/>
      <c r="Q588" s="203"/>
      <c r="R588" s="184">
        <f>IF($P588="Manual",$E588*(1+$Q588),$E588+$O588)</f>
      </c>
    </row>
    <row r="589" spans="1:18" s="190" customFormat="1" ht="19" customHeight="1">
      <c r="A589" s="191"/>
      <c r="B589" s="195"/>
      <c r="C589" s="193"/>
      <c r="D589" s="193"/>
      <c r="E589" s="197"/>
      <c r="F589" s="185"/>
      <c r="G589" s="185" t="str">
        <f>IFERROR(IF($F589="","",VLOOKUP($F589,'Data Mercado'!$A$7:$I$300,IF($B$6="P90",2,IF($B$6="P75",3,IF($B$6="P50",4,IF($B$6="P25",5,IF($B$6="P10",6))))),0)),"ND")</f>
      </c>
      <c r="H589" s="186" t="str">
        <f>IFERROR(IF(AND($E589&lt;&gt;"",$G589&lt;&gt;""),$E589/$G589,""),"")</f>
      </c>
      <c r="I589" s="187" t="str">
        <f>IF(H589="","",0%)</f>
      </c>
      <c r="J589" s="187" t="str">
        <f>IF(H589="","",IF($H589&gt;1.2, 0, IF($H589&gt;=1.1, $B$8*(1/3), IF($H589&gt;=1, ($B$8 + (($B$9-$B$8)/4)*1)*(1/3), IF($H589&gt;=0.9, ($B$8 + (($B$9-$B$8)/4)*2)*(1/3), IF($H589&gt;=0.8, ($B$8 + (($B$9-$B$8)/4)*3)*(1/3), $B$9*(1/3)))))))</f>
      </c>
      <c r="K589" s="187" t="str">
        <f>IF(H589="","",IF($H589&gt;1.2, 0, IF($H589&gt;=1.1, $B$8*(2/3), IF($H589&gt;=1, ($B$8 + (($B$9-$B$8)/4)*1)*(2/3), IF($H589&gt;=0.9, ($B$8 + (($B$9-$B$8)/4)*2)*(2/3), IF($H589&gt;=0.8, ($B$8 + (($B$9-$B$8)/4)*3)*(2/3), $B$9*(2/3)))))))</f>
      </c>
      <c r="L589" s="187" t="str">
        <f>IF(H589="","",IF($H589&gt;1.2, 0, IF($H589&gt;=1.1, $B$8, IF($H589&gt;=1, $B$8 + (($B$9-$B$8)/4)*1, IF($H589&gt;=0.9, $B$8 + (($B$9-$B$8)/4)*2, IF($H589&gt;=0.8, $B$8 + (($B$9-$B$8)/4)*3, $B$9))))))</f>
      </c>
      <c r="M589" s="188"/>
      <c r="N589" s="189">
        <f>IF(M589=1, I589, IF(M589=2, J589, IF(M589=3, K589, IF(M589=4, L589, 0))))</f>
      </c>
      <c r="O589" s="184">
        <f>IF($B$7="Porcentajes", E589 * N589, IF($R$1=0, 0, ((E589 * N589) / $R$1) * $C$7))</f>
      </c>
      <c r="P589" s="202"/>
      <c r="Q589" s="203"/>
      <c r="R589" s="184">
        <f>IF($P589="Manual",$E589*(1+$Q589),$E589+$O589)</f>
      </c>
    </row>
    <row r="590" spans="1:18" s="190" customFormat="1" ht="19" customHeight="1">
      <c r="A590" s="191"/>
      <c r="B590" s="195"/>
      <c r="C590" s="193"/>
      <c r="D590" s="193"/>
      <c r="E590" s="197"/>
      <c r="F590" s="185"/>
      <c r="G590" s="185" t="str">
        <f>IFERROR(IF($F590="","",VLOOKUP($F590,'Data Mercado'!$A$7:$I$300,IF($B$6="P90",2,IF($B$6="P75",3,IF($B$6="P50",4,IF($B$6="P25",5,IF($B$6="P10",6))))),0)),"ND")</f>
      </c>
      <c r="H590" s="186" t="str">
        <f>IFERROR(IF(AND($E590&lt;&gt;"",$G590&lt;&gt;""),$E590/$G590,""),"")</f>
      </c>
      <c r="I590" s="187" t="str">
        <f>IF(H590="","",0%)</f>
      </c>
      <c r="J590" s="187" t="str">
        <f>IF(H590="","",IF($H590&gt;1.2, 0, IF($H590&gt;=1.1, $B$8*(1/3), IF($H590&gt;=1, ($B$8 + (($B$9-$B$8)/4)*1)*(1/3), IF($H590&gt;=0.9, ($B$8 + (($B$9-$B$8)/4)*2)*(1/3), IF($H590&gt;=0.8, ($B$8 + (($B$9-$B$8)/4)*3)*(1/3), $B$9*(1/3)))))))</f>
      </c>
      <c r="K590" s="187" t="str">
        <f>IF(H590="","",IF($H590&gt;1.2, 0, IF($H590&gt;=1.1, $B$8*(2/3), IF($H590&gt;=1, ($B$8 + (($B$9-$B$8)/4)*1)*(2/3), IF($H590&gt;=0.9, ($B$8 + (($B$9-$B$8)/4)*2)*(2/3), IF($H590&gt;=0.8, ($B$8 + (($B$9-$B$8)/4)*3)*(2/3), $B$9*(2/3)))))))</f>
      </c>
      <c r="L590" s="187" t="str">
        <f>IF(H590="","",IF($H590&gt;1.2, 0, IF($H590&gt;=1.1, $B$8, IF($H590&gt;=1, $B$8 + (($B$9-$B$8)/4)*1, IF($H590&gt;=0.9, $B$8 + (($B$9-$B$8)/4)*2, IF($H590&gt;=0.8, $B$8 + (($B$9-$B$8)/4)*3, $B$9))))))</f>
      </c>
      <c r="M590" s="188"/>
      <c r="N590" s="189">
        <f>IF(M590=1, I590, IF(M590=2, J590, IF(M590=3, K590, IF(M590=4, L590, 0))))</f>
      </c>
      <c r="O590" s="184">
        <f>IF($B$7="Porcentajes", E590 * N590, IF($R$1=0, 0, ((E590 * N590) / $R$1) * $C$7))</f>
      </c>
      <c r="P590" s="202"/>
      <c r="Q590" s="203"/>
      <c r="R590" s="184">
        <f>IF($P590="Manual",$E590*(1+$Q590),$E590+$O590)</f>
      </c>
    </row>
    <row r="591" spans="1:18" s="190" customFormat="1" ht="19" customHeight="1">
      <c r="A591" s="191"/>
      <c r="B591" s="195"/>
      <c r="C591" s="193"/>
      <c r="D591" s="193"/>
      <c r="E591" s="197"/>
      <c r="F591" s="185"/>
      <c r="G591" s="185" t="str">
        <f>IFERROR(IF($F591="","",VLOOKUP($F591,'Data Mercado'!$A$7:$I$300,IF($B$6="P90",2,IF($B$6="P75",3,IF($B$6="P50",4,IF($B$6="P25",5,IF($B$6="P10",6))))),0)),"ND")</f>
      </c>
      <c r="H591" s="186" t="str">
        <f>IFERROR(IF(AND($E591&lt;&gt;"",$G591&lt;&gt;""),$E591/$G591,""),"")</f>
      </c>
      <c r="I591" s="187" t="str">
        <f>IF(H591="","",0%)</f>
      </c>
      <c r="J591" s="187" t="str">
        <f>IF(H591="","",IF($H591&gt;1.2, 0, IF($H591&gt;=1.1, $B$8*(1/3), IF($H591&gt;=1, ($B$8 + (($B$9-$B$8)/4)*1)*(1/3), IF($H591&gt;=0.9, ($B$8 + (($B$9-$B$8)/4)*2)*(1/3), IF($H591&gt;=0.8, ($B$8 + (($B$9-$B$8)/4)*3)*(1/3), $B$9*(1/3)))))))</f>
      </c>
      <c r="K591" s="187" t="str">
        <f>IF(H591="","",IF($H591&gt;1.2, 0, IF($H591&gt;=1.1, $B$8*(2/3), IF($H591&gt;=1, ($B$8 + (($B$9-$B$8)/4)*1)*(2/3), IF($H591&gt;=0.9, ($B$8 + (($B$9-$B$8)/4)*2)*(2/3), IF($H591&gt;=0.8, ($B$8 + (($B$9-$B$8)/4)*3)*(2/3), $B$9*(2/3)))))))</f>
      </c>
      <c r="L591" s="187" t="str">
        <f>IF(H591="","",IF($H591&gt;1.2, 0, IF($H591&gt;=1.1, $B$8, IF($H591&gt;=1, $B$8 + (($B$9-$B$8)/4)*1, IF($H591&gt;=0.9, $B$8 + (($B$9-$B$8)/4)*2, IF($H591&gt;=0.8, $B$8 + (($B$9-$B$8)/4)*3, $B$9))))))</f>
      </c>
      <c r="M591" s="188"/>
      <c r="N591" s="189">
        <f>IF(M591=1, I591, IF(M591=2, J591, IF(M591=3, K591, IF(M591=4, L591, 0))))</f>
      </c>
      <c r="O591" s="184">
        <f>IF($B$7="Porcentajes", E591 * N591, IF($R$1=0, 0, ((E591 * N591) / $R$1) * $C$7))</f>
      </c>
      <c r="P591" s="202"/>
      <c r="Q591" s="203"/>
      <c r="R591" s="184">
        <f>IF($P591="Manual",$E591*(1+$Q591),$E591+$O591)</f>
      </c>
    </row>
    <row r="592" spans="1:18" s="190" customFormat="1" ht="19" customHeight="1">
      <c r="A592" s="191"/>
      <c r="B592" s="195"/>
      <c r="C592" s="193"/>
      <c r="D592" s="193"/>
      <c r="E592" s="197"/>
      <c r="F592" s="185"/>
      <c r="G592" s="185" t="str">
        <f>IFERROR(IF($F592="","",VLOOKUP($F592,'Data Mercado'!$A$7:$I$300,IF($B$6="P90",2,IF($B$6="P75",3,IF($B$6="P50",4,IF($B$6="P25",5,IF($B$6="P10",6))))),0)),"ND")</f>
      </c>
      <c r="H592" s="186" t="str">
        <f>IFERROR(IF(AND($E592&lt;&gt;"",$G592&lt;&gt;""),$E592/$G592,""),"")</f>
      </c>
      <c r="I592" s="187" t="str">
        <f t="shared" ref="I592:I655" si="73">IF(H592="","",0%)</f>
        <v/>
      </c>
      <c r="J592" s="187" t="str">
        <f t="shared" ref="J592:J655" si="74">IF(H592="","",IF($H592&gt;1.2, 0, IF($H592&gt;=1.1, $B$8*(1/3), IF($H592&gt;=1, ($B$8 + (($B$9-$B$8)/4)*1)*(1/3), IF($H592&gt;=0.9, ($B$8 + (($B$9-$B$8)/4)*2)*(1/3), IF($H592&gt;=0.8, ($B$8 + (($B$9-$B$8)/4)*3)*(1/3), $B$9*(1/3)))))))</f>
        <v/>
      </c>
      <c r="K592" s="187" t="str">
        <f t="shared" ref="K592:K655" si="75">IF(H592="","",IF($H592&gt;1.2, 0, IF($H592&gt;=1.1, $B$8*(2/3), IF($H592&gt;=1, ($B$8 + (($B$9-$B$8)/4)*1)*(2/3), IF($H592&gt;=0.9, ($B$8 + (($B$9-$B$8)/4)*2)*(2/3), IF($H592&gt;=0.8, ($B$8 + (($B$9-$B$8)/4)*3)*(2/3), $B$9*(2/3)))))))</f>
        <v/>
      </c>
      <c r="L592" s="187" t="str">
        <f t="shared" ref="L592:L655" si="76">IF(H592="","",IF($H592&gt;1.2, 0, IF($H592&gt;=1.1, $B$8, IF($H592&gt;=1, $B$8 + (($B$9-$B$8)/4)*1, IF($H592&gt;=0.9, $B$8 + (($B$9-$B$8)/4)*2, IF($H592&gt;=0.8, $B$8 + (($B$9-$B$8)/4)*3, $B$9))))))</f>
        <v/>
      </c>
      <c r="M592" s="188"/>
      <c r="N592" s="189">
        <f t="shared" ref="N592:N655" si="77">IF(M592=1, I592, IF(M592=2, J592, IF(M592=3, K592, IF(M592=4, L592, 0))))</f>
        <v>0</v>
      </c>
      <c r="O592" s="184">
        <f>IF($B$7="Porcentajes", E592 * N592, IF($R$1=0, 0, ((E592 * N592) / $R$1) * $C$7))</f>
      </c>
      <c r="P592" s="202"/>
      <c r="Q592" s="203"/>
      <c r="R592" s="184">
        <f>IF($P592="Manual",$E592*(1+$Q592),$E592+$O592)</f>
      </c>
    </row>
    <row r="593" spans="1:18" s="190" customFormat="1" ht="19" customHeight="1">
      <c r="A593" s="191"/>
      <c r="B593" s="195"/>
      <c r="C593" s="193"/>
      <c r="D593" s="193"/>
      <c r="E593" s="197"/>
      <c r="F593" s="185"/>
      <c r="G593" s="185" t="str">
        <f>IFERROR(IF($F593="","",VLOOKUP($F593,'Data Mercado'!$A$7:$I$300,IF($B$6="P90",2,IF($B$6="P75",3,IF($B$6="P50",4,IF($B$6="P25",5,IF($B$6="P10",6))))),0)),"ND")</f>
      </c>
      <c r="H593" s="186" t="str">
        <f>IFERROR(IF(AND($E593&lt;&gt;"",$G593&lt;&gt;""),$E593/$G593,""),"")</f>
      </c>
      <c r="I593" s="187" t="str">
        <f>IF(H593="","",0%)</f>
      </c>
      <c r="J593" s="187" t="str">
        <f>IF(H593="","",IF($H593&gt;1.2, 0, IF($H593&gt;=1.1, $B$8*(1/3), IF($H593&gt;=1, ($B$8 + (($B$9-$B$8)/4)*1)*(1/3), IF($H593&gt;=0.9, ($B$8 + (($B$9-$B$8)/4)*2)*(1/3), IF($H593&gt;=0.8, ($B$8 + (($B$9-$B$8)/4)*3)*(1/3), $B$9*(1/3)))))))</f>
      </c>
      <c r="K593" s="187" t="str">
        <f>IF(H593="","",IF($H593&gt;1.2, 0, IF($H593&gt;=1.1, $B$8*(2/3), IF($H593&gt;=1, ($B$8 + (($B$9-$B$8)/4)*1)*(2/3), IF($H593&gt;=0.9, ($B$8 + (($B$9-$B$8)/4)*2)*(2/3), IF($H593&gt;=0.8, ($B$8 + (($B$9-$B$8)/4)*3)*(2/3), $B$9*(2/3)))))))</f>
      </c>
      <c r="L593" s="187" t="str">
        <f>IF(H593="","",IF($H593&gt;1.2, 0, IF($H593&gt;=1.1, $B$8, IF($H593&gt;=1, $B$8 + (($B$9-$B$8)/4)*1, IF($H593&gt;=0.9, $B$8 + (($B$9-$B$8)/4)*2, IF($H593&gt;=0.8, $B$8 + (($B$9-$B$8)/4)*3, $B$9))))))</f>
      </c>
      <c r="M593" s="188"/>
      <c r="N593" s="189">
        <f>IF(M593=1, I593, IF(M593=2, J593, IF(M593=3, K593, IF(M593=4, L593, 0))))</f>
      </c>
      <c r="O593" s="184">
        <f>IF($B$7="Porcentajes", E593 * N593, IF($R$1=0, 0, ((E593 * N593) / $R$1) * $C$7))</f>
      </c>
      <c r="P593" s="202"/>
      <c r="Q593" s="203"/>
      <c r="R593" s="184">
        <f>IF($P593="Manual",$E593*(1+$Q593),$E593+$O593)</f>
      </c>
    </row>
    <row r="594" spans="1:18" s="190" customFormat="1" ht="19" customHeight="1">
      <c r="A594" s="191"/>
      <c r="B594" s="195"/>
      <c r="C594" s="193"/>
      <c r="D594" s="193"/>
      <c r="E594" s="197"/>
      <c r="F594" s="185"/>
      <c r="G594" s="185" t="str">
        <f>IFERROR(IF($F594="","",VLOOKUP($F594,'Data Mercado'!$A$7:$I$300,IF($B$6="P90",2,IF($B$6="P75",3,IF($B$6="P50",4,IF($B$6="P25",5,IF($B$6="P10",6))))),0)),"ND")</f>
      </c>
      <c r="H594" s="186" t="str">
        <f>IFERROR(IF(AND($E594&lt;&gt;"",$G594&lt;&gt;""),$E594/$G594,""),"")</f>
      </c>
      <c r="I594" s="187" t="str">
        <f>IF(H594="","",0%)</f>
      </c>
      <c r="J594" s="187" t="str">
        <f>IF(H594="","",IF($H594&gt;1.2, 0, IF($H594&gt;=1.1, $B$8*(1/3), IF($H594&gt;=1, ($B$8 + (($B$9-$B$8)/4)*1)*(1/3), IF($H594&gt;=0.9, ($B$8 + (($B$9-$B$8)/4)*2)*(1/3), IF($H594&gt;=0.8, ($B$8 + (($B$9-$B$8)/4)*3)*(1/3), $B$9*(1/3)))))))</f>
      </c>
      <c r="K594" s="187" t="str">
        <f>IF(H594="","",IF($H594&gt;1.2, 0, IF($H594&gt;=1.1, $B$8*(2/3), IF($H594&gt;=1, ($B$8 + (($B$9-$B$8)/4)*1)*(2/3), IF($H594&gt;=0.9, ($B$8 + (($B$9-$B$8)/4)*2)*(2/3), IF($H594&gt;=0.8, ($B$8 + (($B$9-$B$8)/4)*3)*(2/3), $B$9*(2/3)))))))</f>
      </c>
      <c r="L594" s="187" t="str">
        <f>IF(H594="","",IF($H594&gt;1.2, 0, IF($H594&gt;=1.1, $B$8, IF($H594&gt;=1, $B$8 + (($B$9-$B$8)/4)*1, IF($H594&gt;=0.9, $B$8 + (($B$9-$B$8)/4)*2, IF($H594&gt;=0.8, $B$8 + (($B$9-$B$8)/4)*3, $B$9))))))</f>
      </c>
      <c r="M594" s="188"/>
      <c r="N594" s="189">
        <f>IF(M594=1, I594, IF(M594=2, J594, IF(M594=3, K594, IF(M594=4, L594, 0))))</f>
      </c>
      <c r="O594" s="184">
        <f>IF($B$7="Porcentajes", E594 * N594, IF($R$1=0, 0, ((E594 * N594) / $R$1) * $C$7))</f>
      </c>
      <c r="P594" s="202"/>
      <c r="Q594" s="203"/>
      <c r="R594" s="184">
        <f>IF($P594="Manual",$E594*(1+$Q594),$E594+$O594)</f>
      </c>
    </row>
    <row r="595" spans="1:18" s="190" customFormat="1" ht="19" customHeight="1">
      <c r="A595" s="191"/>
      <c r="B595" s="195"/>
      <c r="C595" s="193"/>
      <c r="D595" s="193"/>
      <c r="E595" s="197"/>
      <c r="F595" s="185"/>
      <c r="G595" s="185" t="str">
        <f>IFERROR(IF($F595="","",VLOOKUP($F595,'Data Mercado'!$A$7:$I$300,IF($B$6="P90",2,IF($B$6="P75",3,IF($B$6="P50",4,IF($B$6="P25",5,IF($B$6="P10",6))))),0)),"ND")</f>
      </c>
      <c r="H595" s="186" t="str">
        <f>IFERROR(IF(AND($E595&lt;&gt;"",$G595&lt;&gt;""),$E595/$G595,""),"")</f>
      </c>
      <c r="I595" s="187" t="str">
        <f>IF(H595="","",0%)</f>
      </c>
      <c r="J595" s="187" t="str">
        <f>IF(H595="","",IF($H595&gt;1.2, 0, IF($H595&gt;=1.1, $B$8*(1/3), IF($H595&gt;=1, ($B$8 + (($B$9-$B$8)/4)*1)*(1/3), IF($H595&gt;=0.9, ($B$8 + (($B$9-$B$8)/4)*2)*(1/3), IF($H595&gt;=0.8, ($B$8 + (($B$9-$B$8)/4)*3)*(1/3), $B$9*(1/3)))))))</f>
      </c>
      <c r="K595" s="187" t="str">
        <f>IF(H595="","",IF($H595&gt;1.2, 0, IF($H595&gt;=1.1, $B$8*(2/3), IF($H595&gt;=1, ($B$8 + (($B$9-$B$8)/4)*1)*(2/3), IF($H595&gt;=0.9, ($B$8 + (($B$9-$B$8)/4)*2)*(2/3), IF($H595&gt;=0.8, ($B$8 + (($B$9-$B$8)/4)*3)*(2/3), $B$9*(2/3)))))))</f>
      </c>
      <c r="L595" s="187" t="str">
        <f>IF(H595="","",IF($H595&gt;1.2, 0, IF($H595&gt;=1.1, $B$8, IF($H595&gt;=1, $B$8 + (($B$9-$B$8)/4)*1, IF($H595&gt;=0.9, $B$8 + (($B$9-$B$8)/4)*2, IF($H595&gt;=0.8, $B$8 + (($B$9-$B$8)/4)*3, $B$9))))))</f>
      </c>
      <c r="M595" s="188"/>
      <c r="N595" s="189">
        <f>IF(M595=1, I595, IF(M595=2, J595, IF(M595=3, K595, IF(M595=4, L595, 0))))</f>
      </c>
      <c r="O595" s="184">
        <f>IF($B$7="Porcentajes", E595 * N595, IF($R$1=0, 0, ((E595 * N595) / $R$1) * $C$7))</f>
      </c>
      <c r="P595" s="202"/>
      <c r="Q595" s="203"/>
      <c r="R595" s="184">
        <f>IF($P595="Manual",$E595*(1+$Q595),$E595+$O595)</f>
      </c>
    </row>
    <row r="596" spans="1:18" s="190" customFormat="1" ht="19" customHeight="1">
      <c r="A596" s="191"/>
      <c r="B596" s="195"/>
      <c r="C596" s="193"/>
      <c r="D596" s="193"/>
      <c r="E596" s="197"/>
      <c r="F596" s="185"/>
      <c r="G596" s="185" t="str">
        <f>IFERROR(IF($F596="","",VLOOKUP($F596,'Data Mercado'!$A$7:$I$300,IF($B$6="P90",2,IF($B$6="P75",3,IF($B$6="P50",4,IF($B$6="P25",5,IF($B$6="P10",6))))),0)),"ND")</f>
      </c>
      <c r="H596" s="186" t="str">
        <f>IFERROR(IF(AND($E596&lt;&gt;"",$G596&lt;&gt;""),$E596/$G596,""),"")</f>
      </c>
      <c r="I596" s="187" t="str">
        <f>IF(H596="","",0%)</f>
      </c>
      <c r="J596" s="187" t="str">
        <f>IF(H596="","",IF($H596&gt;1.2, 0, IF($H596&gt;=1.1, $B$8*(1/3), IF($H596&gt;=1, ($B$8 + (($B$9-$B$8)/4)*1)*(1/3), IF($H596&gt;=0.9, ($B$8 + (($B$9-$B$8)/4)*2)*(1/3), IF($H596&gt;=0.8, ($B$8 + (($B$9-$B$8)/4)*3)*(1/3), $B$9*(1/3)))))))</f>
      </c>
      <c r="K596" s="187" t="str">
        <f>IF(H596="","",IF($H596&gt;1.2, 0, IF($H596&gt;=1.1, $B$8*(2/3), IF($H596&gt;=1, ($B$8 + (($B$9-$B$8)/4)*1)*(2/3), IF($H596&gt;=0.9, ($B$8 + (($B$9-$B$8)/4)*2)*(2/3), IF($H596&gt;=0.8, ($B$8 + (($B$9-$B$8)/4)*3)*(2/3), $B$9*(2/3)))))))</f>
      </c>
      <c r="L596" s="187" t="str">
        <f>IF(H596="","",IF($H596&gt;1.2, 0, IF($H596&gt;=1.1, $B$8, IF($H596&gt;=1, $B$8 + (($B$9-$B$8)/4)*1, IF($H596&gt;=0.9, $B$8 + (($B$9-$B$8)/4)*2, IF($H596&gt;=0.8, $B$8 + (($B$9-$B$8)/4)*3, $B$9))))))</f>
      </c>
      <c r="M596" s="188"/>
      <c r="N596" s="189">
        <f>IF(M596=1, I596, IF(M596=2, J596, IF(M596=3, K596, IF(M596=4, L596, 0))))</f>
      </c>
      <c r="O596" s="184">
        <f>IF($B$7="Porcentajes", E596 * N596, IF($R$1=0, 0, ((E596 * N596) / $R$1) * $C$7))</f>
      </c>
      <c r="P596" s="202"/>
      <c r="Q596" s="203"/>
      <c r="R596" s="184">
        <f>IF($P596="Manual",$E596*(1+$Q596),$E596+$O596)</f>
      </c>
    </row>
    <row r="597" spans="1:18" s="190" customFormat="1" ht="19" customHeight="1">
      <c r="A597" s="191"/>
      <c r="B597" s="195"/>
      <c r="C597" s="193"/>
      <c r="D597" s="193"/>
      <c r="E597" s="197"/>
      <c r="F597" s="185"/>
      <c r="G597" s="185" t="str">
        <f>IFERROR(IF($F597="","",VLOOKUP($F597,'Data Mercado'!$A$7:$I$300,IF($B$6="P90",2,IF($B$6="P75",3,IF($B$6="P50",4,IF($B$6="P25",5,IF($B$6="P10",6))))),0)),"ND")</f>
      </c>
      <c r="H597" s="186" t="str">
        <f>IFERROR(IF(AND($E597&lt;&gt;"",$G597&lt;&gt;""),$E597/$G597,""),"")</f>
      </c>
      <c r="I597" s="187" t="str">
        <f>IF(H597="","",0%)</f>
      </c>
      <c r="J597" s="187" t="str">
        <f>IF(H597="","",IF($H597&gt;1.2, 0, IF($H597&gt;=1.1, $B$8*(1/3), IF($H597&gt;=1, ($B$8 + (($B$9-$B$8)/4)*1)*(1/3), IF($H597&gt;=0.9, ($B$8 + (($B$9-$B$8)/4)*2)*(1/3), IF($H597&gt;=0.8, ($B$8 + (($B$9-$B$8)/4)*3)*(1/3), $B$9*(1/3)))))))</f>
      </c>
      <c r="K597" s="187" t="str">
        <f>IF(H597="","",IF($H597&gt;1.2, 0, IF($H597&gt;=1.1, $B$8*(2/3), IF($H597&gt;=1, ($B$8 + (($B$9-$B$8)/4)*1)*(2/3), IF($H597&gt;=0.9, ($B$8 + (($B$9-$B$8)/4)*2)*(2/3), IF($H597&gt;=0.8, ($B$8 + (($B$9-$B$8)/4)*3)*(2/3), $B$9*(2/3)))))))</f>
      </c>
      <c r="L597" s="187" t="str">
        <f>IF(H597="","",IF($H597&gt;1.2, 0, IF($H597&gt;=1.1, $B$8, IF($H597&gt;=1, $B$8 + (($B$9-$B$8)/4)*1, IF($H597&gt;=0.9, $B$8 + (($B$9-$B$8)/4)*2, IF($H597&gt;=0.8, $B$8 + (($B$9-$B$8)/4)*3, $B$9))))))</f>
      </c>
      <c r="M597" s="188"/>
      <c r="N597" s="189">
        <f>IF(M597=1, I597, IF(M597=2, J597, IF(M597=3, K597, IF(M597=4, L597, 0))))</f>
      </c>
      <c r="O597" s="184">
        <f>IF($B$7="Porcentajes", E597 * N597, IF($R$1=0, 0, ((E597 * N597) / $R$1) * $C$7))</f>
      </c>
      <c r="P597" s="202"/>
      <c r="Q597" s="203"/>
      <c r="R597" s="184">
        <f>IF($P597="Manual",$E597*(1+$Q597),$E597+$O597)</f>
      </c>
    </row>
    <row r="598" spans="1:18" s="190" customFormat="1" ht="19" customHeight="1">
      <c r="A598" s="191"/>
      <c r="B598" s="195"/>
      <c r="C598" s="193"/>
      <c r="D598" s="193"/>
      <c r="E598" s="197"/>
      <c r="F598" s="185"/>
      <c r="G598" s="185" t="str">
        <f>IFERROR(IF($F598="","",VLOOKUP($F598,'Data Mercado'!$A$7:$I$300,IF($B$6="P90",2,IF($B$6="P75",3,IF($B$6="P50",4,IF($B$6="P25",5,IF($B$6="P10",6))))),0)),"ND")</f>
      </c>
      <c r="H598" s="186" t="str">
        <f>IFERROR(IF(AND($E598&lt;&gt;"",$G598&lt;&gt;""),$E598/$G598,""),"")</f>
      </c>
      <c r="I598" s="187" t="str">
        <f>IF(H598="","",0%)</f>
      </c>
      <c r="J598" s="187" t="str">
        <f>IF(H598="","",IF($H598&gt;1.2, 0, IF($H598&gt;=1.1, $B$8*(1/3), IF($H598&gt;=1, ($B$8 + (($B$9-$B$8)/4)*1)*(1/3), IF($H598&gt;=0.9, ($B$8 + (($B$9-$B$8)/4)*2)*(1/3), IF($H598&gt;=0.8, ($B$8 + (($B$9-$B$8)/4)*3)*(1/3), $B$9*(1/3)))))))</f>
      </c>
      <c r="K598" s="187" t="str">
        <f>IF(H598="","",IF($H598&gt;1.2, 0, IF($H598&gt;=1.1, $B$8*(2/3), IF($H598&gt;=1, ($B$8 + (($B$9-$B$8)/4)*1)*(2/3), IF($H598&gt;=0.9, ($B$8 + (($B$9-$B$8)/4)*2)*(2/3), IF($H598&gt;=0.8, ($B$8 + (($B$9-$B$8)/4)*3)*(2/3), $B$9*(2/3)))))))</f>
      </c>
      <c r="L598" s="187" t="str">
        <f>IF(H598="","",IF($H598&gt;1.2, 0, IF($H598&gt;=1.1, $B$8, IF($H598&gt;=1, $B$8 + (($B$9-$B$8)/4)*1, IF($H598&gt;=0.9, $B$8 + (($B$9-$B$8)/4)*2, IF($H598&gt;=0.8, $B$8 + (($B$9-$B$8)/4)*3, $B$9))))))</f>
      </c>
      <c r="M598" s="188"/>
      <c r="N598" s="189">
        <f>IF(M598=1, I598, IF(M598=2, J598, IF(M598=3, K598, IF(M598=4, L598, 0))))</f>
      </c>
      <c r="O598" s="184">
        <f>IF($B$7="Porcentajes", E598 * N598, IF($R$1=0, 0, ((E598 * N598) / $R$1) * $C$7))</f>
      </c>
      <c r="P598" s="202"/>
      <c r="Q598" s="203"/>
      <c r="R598" s="184">
        <f>IF($P598="Manual",$E598*(1+$Q598),$E598+$O598)</f>
      </c>
    </row>
    <row r="599" spans="1:18" s="190" customFormat="1" ht="19" customHeight="1">
      <c r="A599" s="191"/>
      <c r="B599" s="195"/>
      <c r="C599" s="193"/>
      <c r="D599" s="193"/>
      <c r="E599" s="197"/>
      <c r="F599" s="185"/>
      <c r="G599" s="185" t="str">
        <f>IFERROR(IF($F599="","",VLOOKUP($F599,'Data Mercado'!$A$7:$I$300,IF($B$6="P90",2,IF($B$6="P75",3,IF($B$6="P50",4,IF($B$6="P25",5,IF($B$6="P10",6))))),0)),"ND")</f>
      </c>
      <c r="H599" s="186" t="str">
        <f>IFERROR(IF(AND($E599&lt;&gt;"",$G599&lt;&gt;""),$E599/$G599,""),"")</f>
      </c>
      <c r="I599" s="187" t="str">
        <f>IF(H599="","",0%)</f>
      </c>
      <c r="J599" s="187" t="str">
        <f>IF(H599="","",IF($H599&gt;1.2, 0, IF($H599&gt;=1.1, $B$8*(1/3), IF($H599&gt;=1, ($B$8 + (($B$9-$B$8)/4)*1)*(1/3), IF($H599&gt;=0.9, ($B$8 + (($B$9-$B$8)/4)*2)*(1/3), IF($H599&gt;=0.8, ($B$8 + (($B$9-$B$8)/4)*3)*(1/3), $B$9*(1/3)))))))</f>
      </c>
      <c r="K599" s="187" t="str">
        <f>IF(H599="","",IF($H599&gt;1.2, 0, IF($H599&gt;=1.1, $B$8*(2/3), IF($H599&gt;=1, ($B$8 + (($B$9-$B$8)/4)*1)*(2/3), IF($H599&gt;=0.9, ($B$8 + (($B$9-$B$8)/4)*2)*(2/3), IF($H599&gt;=0.8, ($B$8 + (($B$9-$B$8)/4)*3)*(2/3), $B$9*(2/3)))))))</f>
      </c>
      <c r="L599" s="187" t="str">
        <f>IF(H599="","",IF($H599&gt;1.2, 0, IF($H599&gt;=1.1, $B$8, IF($H599&gt;=1, $B$8 + (($B$9-$B$8)/4)*1, IF($H599&gt;=0.9, $B$8 + (($B$9-$B$8)/4)*2, IF($H599&gt;=0.8, $B$8 + (($B$9-$B$8)/4)*3, $B$9))))))</f>
      </c>
      <c r="M599" s="188"/>
      <c r="N599" s="189">
        <f>IF(M599=1, I599, IF(M599=2, J599, IF(M599=3, K599, IF(M599=4, L599, 0))))</f>
      </c>
      <c r="O599" s="184">
        <f>IF($B$7="Porcentajes", E599 * N599, IF($R$1=0, 0, ((E599 * N599) / $R$1) * $C$7))</f>
      </c>
      <c r="P599" s="202"/>
      <c r="Q599" s="203"/>
      <c r="R599" s="184">
        <f>IF($P599="Manual",$E599*(1+$Q599),$E599+$O599)</f>
      </c>
    </row>
    <row r="600" spans="1:18" s="190" customFormat="1" ht="19" customHeight="1">
      <c r="A600" s="191"/>
      <c r="B600" s="195"/>
      <c r="C600" s="193"/>
      <c r="D600" s="193"/>
      <c r="E600" s="197"/>
      <c r="F600" s="185"/>
      <c r="G600" s="185" t="str">
        <f>IFERROR(IF($F600="","",VLOOKUP($F600,'Data Mercado'!$A$7:$I$300,IF($B$6="P90",2,IF($B$6="P75",3,IF($B$6="P50",4,IF($B$6="P25",5,IF($B$6="P10",6))))),0)),"ND")</f>
      </c>
      <c r="H600" s="186" t="str">
        <f>IFERROR(IF(AND($E600&lt;&gt;"",$G600&lt;&gt;""),$E600/$G600,""),"")</f>
      </c>
      <c r="I600" s="187" t="str">
        <f>IF(H600="","",0%)</f>
      </c>
      <c r="J600" s="187" t="str">
        <f>IF(H600="","",IF($H600&gt;1.2, 0, IF($H600&gt;=1.1, $B$8*(1/3), IF($H600&gt;=1, ($B$8 + (($B$9-$B$8)/4)*1)*(1/3), IF($H600&gt;=0.9, ($B$8 + (($B$9-$B$8)/4)*2)*(1/3), IF($H600&gt;=0.8, ($B$8 + (($B$9-$B$8)/4)*3)*(1/3), $B$9*(1/3)))))))</f>
      </c>
      <c r="K600" s="187" t="str">
        <f>IF(H600="","",IF($H600&gt;1.2, 0, IF($H600&gt;=1.1, $B$8*(2/3), IF($H600&gt;=1, ($B$8 + (($B$9-$B$8)/4)*1)*(2/3), IF($H600&gt;=0.9, ($B$8 + (($B$9-$B$8)/4)*2)*(2/3), IF($H600&gt;=0.8, ($B$8 + (($B$9-$B$8)/4)*3)*(2/3), $B$9*(2/3)))))))</f>
      </c>
      <c r="L600" s="187" t="str">
        <f>IF(H600="","",IF($H600&gt;1.2, 0, IF($H600&gt;=1.1, $B$8, IF($H600&gt;=1, $B$8 + (($B$9-$B$8)/4)*1, IF($H600&gt;=0.9, $B$8 + (($B$9-$B$8)/4)*2, IF($H600&gt;=0.8, $B$8 + (($B$9-$B$8)/4)*3, $B$9))))))</f>
      </c>
      <c r="M600" s="188"/>
      <c r="N600" s="189">
        <f>IF(M600=1, I600, IF(M600=2, J600, IF(M600=3, K600, IF(M600=4, L600, 0))))</f>
      </c>
      <c r="O600" s="184">
        <f>IF($B$7="Porcentajes", E600 * N600, IF($R$1=0, 0, ((E600 * N600) / $R$1) * $C$7))</f>
      </c>
      <c r="P600" s="202"/>
      <c r="Q600" s="203"/>
      <c r="R600" s="184">
        <f>IF($P600="Manual",$E600*(1+$Q600),$E600+$O600)</f>
      </c>
    </row>
    <row r="601" spans="1:18" s="190" customFormat="1" ht="19" customHeight="1">
      <c r="A601" s="191"/>
      <c r="B601" s="195"/>
      <c r="C601" s="193"/>
      <c r="D601" s="193"/>
      <c r="E601" s="197"/>
      <c r="F601" s="185"/>
      <c r="G601" s="185" t="str">
        <f>IFERROR(IF($F601="","",VLOOKUP($F601,'Data Mercado'!$A$7:$I$300,IF($B$6="P90",2,IF($B$6="P75",3,IF($B$6="P50",4,IF($B$6="P25",5,IF($B$6="P10",6))))),0)),"ND")</f>
      </c>
      <c r="H601" s="186" t="str">
        <f>IFERROR(IF(AND($E601&lt;&gt;"",$G601&lt;&gt;""),$E601/$G601,""),"")</f>
      </c>
      <c r="I601" s="187" t="str">
        <f>IF(H601="","",0%)</f>
      </c>
      <c r="J601" s="187" t="str">
        <f>IF(H601="","",IF($H601&gt;1.2, 0, IF($H601&gt;=1.1, $B$8*(1/3), IF($H601&gt;=1, ($B$8 + (($B$9-$B$8)/4)*1)*(1/3), IF($H601&gt;=0.9, ($B$8 + (($B$9-$B$8)/4)*2)*(1/3), IF($H601&gt;=0.8, ($B$8 + (($B$9-$B$8)/4)*3)*(1/3), $B$9*(1/3)))))))</f>
      </c>
      <c r="K601" s="187" t="str">
        <f>IF(H601="","",IF($H601&gt;1.2, 0, IF($H601&gt;=1.1, $B$8*(2/3), IF($H601&gt;=1, ($B$8 + (($B$9-$B$8)/4)*1)*(2/3), IF($H601&gt;=0.9, ($B$8 + (($B$9-$B$8)/4)*2)*(2/3), IF($H601&gt;=0.8, ($B$8 + (($B$9-$B$8)/4)*3)*(2/3), $B$9*(2/3)))))))</f>
      </c>
      <c r="L601" s="187" t="str">
        <f>IF(H601="","",IF($H601&gt;1.2, 0, IF($H601&gt;=1.1, $B$8, IF($H601&gt;=1, $B$8 + (($B$9-$B$8)/4)*1, IF($H601&gt;=0.9, $B$8 + (($B$9-$B$8)/4)*2, IF($H601&gt;=0.8, $B$8 + (($B$9-$B$8)/4)*3, $B$9))))))</f>
      </c>
      <c r="M601" s="188"/>
      <c r="N601" s="189">
        <f>IF(M601=1, I601, IF(M601=2, J601, IF(M601=3, K601, IF(M601=4, L601, 0))))</f>
      </c>
      <c r="O601" s="184">
        <f>IF($B$7="Porcentajes", E601 * N601, IF($R$1=0, 0, ((E601 * N601) / $R$1) * $C$7))</f>
      </c>
      <c r="P601" s="202"/>
      <c r="Q601" s="203"/>
      <c r="R601" s="184">
        <f>IF($P601="Manual",$E601*(1+$Q601),$E601+$O601)</f>
      </c>
    </row>
    <row r="602" spans="1:18" s="190" customFormat="1" ht="19" customHeight="1">
      <c r="A602" s="191"/>
      <c r="B602" s="195"/>
      <c r="C602" s="193"/>
      <c r="D602" s="193"/>
      <c r="E602" s="197"/>
      <c r="F602" s="185"/>
      <c r="G602" s="185" t="str">
        <f>IFERROR(IF($F602="","",VLOOKUP($F602,'Data Mercado'!$A$7:$I$300,IF($B$6="P90",2,IF($B$6="P75",3,IF($B$6="P50",4,IF($B$6="P25",5,IF($B$6="P10",6))))),0)),"ND")</f>
      </c>
      <c r="H602" s="186" t="str">
        <f>IFERROR(IF(AND($E602&lt;&gt;"",$G602&lt;&gt;""),$E602/$G602,""),"")</f>
      </c>
      <c r="I602" s="187" t="str">
        <f>IF(H602="","",0%)</f>
      </c>
      <c r="J602" s="187" t="str">
        <f>IF(H602="","",IF($H602&gt;1.2, 0, IF($H602&gt;=1.1, $B$8*(1/3), IF($H602&gt;=1, ($B$8 + (($B$9-$B$8)/4)*1)*(1/3), IF($H602&gt;=0.9, ($B$8 + (($B$9-$B$8)/4)*2)*(1/3), IF($H602&gt;=0.8, ($B$8 + (($B$9-$B$8)/4)*3)*(1/3), $B$9*(1/3)))))))</f>
      </c>
      <c r="K602" s="187" t="str">
        <f>IF(H602="","",IF($H602&gt;1.2, 0, IF($H602&gt;=1.1, $B$8*(2/3), IF($H602&gt;=1, ($B$8 + (($B$9-$B$8)/4)*1)*(2/3), IF($H602&gt;=0.9, ($B$8 + (($B$9-$B$8)/4)*2)*(2/3), IF($H602&gt;=0.8, ($B$8 + (($B$9-$B$8)/4)*3)*(2/3), $B$9*(2/3)))))))</f>
      </c>
      <c r="L602" s="187" t="str">
        <f>IF(H602="","",IF($H602&gt;1.2, 0, IF($H602&gt;=1.1, $B$8, IF($H602&gt;=1, $B$8 + (($B$9-$B$8)/4)*1, IF($H602&gt;=0.9, $B$8 + (($B$9-$B$8)/4)*2, IF($H602&gt;=0.8, $B$8 + (($B$9-$B$8)/4)*3, $B$9))))))</f>
      </c>
      <c r="M602" s="188"/>
      <c r="N602" s="189">
        <f>IF(M602=1, I602, IF(M602=2, J602, IF(M602=3, K602, IF(M602=4, L602, 0))))</f>
      </c>
      <c r="O602" s="184">
        <f>IF($B$7="Porcentajes", E602 * N602, IF($R$1=0, 0, ((E602 * N602) / $R$1) * $C$7))</f>
      </c>
      <c r="P602" s="202"/>
      <c r="Q602" s="203"/>
      <c r="R602" s="184">
        <f>IF($P602="Manual",$E602*(1+$Q602),$E602+$O602)</f>
      </c>
    </row>
    <row r="603" spans="1:18" s="190" customFormat="1" ht="19" customHeight="1">
      <c r="A603" s="191"/>
      <c r="B603" s="195"/>
      <c r="C603" s="193"/>
      <c r="D603" s="193"/>
      <c r="E603" s="197"/>
      <c r="F603" s="185"/>
      <c r="G603" s="185" t="str">
        <f>IFERROR(IF($F603="","",VLOOKUP($F603,'Data Mercado'!$A$7:$I$300,IF($B$6="P90",2,IF($B$6="P75",3,IF($B$6="P50",4,IF($B$6="P25",5,IF($B$6="P10",6))))),0)),"ND")</f>
      </c>
      <c r="H603" s="186" t="str">
        <f>IFERROR(IF(AND($E603&lt;&gt;"",$G603&lt;&gt;""),$E603/$G603,""),"")</f>
      </c>
      <c r="I603" s="187" t="str">
        <f>IF(H603="","",0%)</f>
      </c>
      <c r="J603" s="187" t="str">
        <f>IF(H603="","",IF($H603&gt;1.2, 0, IF($H603&gt;=1.1, $B$8*(1/3), IF($H603&gt;=1, ($B$8 + (($B$9-$B$8)/4)*1)*(1/3), IF($H603&gt;=0.9, ($B$8 + (($B$9-$B$8)/4)*2)*(1/3), IF($H603&gt;=0.8, ($B$8 + (($B$9-$B$8)/4)*3)*(1/3), $B$9*(1/3)))))))</f>
      </c>
      <c r="K603" s="187" t="str">
        <f>IF(H603="","",IF($H603&gt;1.2, 0, IF($H603&gt;=1.1, $B$8*(2/3), IF($H603&gt;=1, ($B$8 + (($B$9-$B$8)/4)*1)*(2/3), IF($H603&gt;=0.9, ($B$8 + (($B$9-$B$8)/4)*2)*(2/3), IF($H603&gt;=0.8, ($B$8 + (($B$9-$B$8)/4)*3)*(2/3), $B$9*(2/3)))))))</f>
      </c>
      <c r="L603" s="187" t="str">
        <f>IF(H603="","",IF($H603&gt;1.2, 0, IF($H603&gt;=1.1, $B$8, IF($H603&gt;=1, $B$8 + (($B$9-$B$8)/4)*1, IF($H603&gt;=0.9, $B$8 + (($B$9-$B$8)/4)*2, IF($H603&gt;=0.8, $B$8 + (($B$9-$B$8)/4)*3, $B$9))))))</f>
      </c>
      <c r="M603" s="188"/>
      <c r="N603" s="189">
        <f>IF(M603=1, I603, IF(M603=2, J603, IF(M603=3, K603, IF(M603=4, L603, 0))))</f>
      </c>
      <c r="O603" s="184">
        <f>IF($B$7="Porcentajes", E603 * N603, IF($R$1=0, 0, ((E603 * N603) / $R$1) * $C$7))</f>
      </c>
      <c r="P603" s="202"/>
      <c r="Q603" s="203"/>
      <c r="R603" s="184">
        <f>IF($P603="Manual",$E603*(1+$Q603),$E603+$O603)</f>
      </c>
    </row>
    <row r="604" spans="1:18" s="190" customFormat="1" ht="19" customHeight="1">
      <c r="A604" s="191"/>
      <c r="B604" s="195"/>
      <c r="C604" s="193"/>
      <c r="D604" s="193"/>
      <c r="E604" s="197"/>
      <c r="F604" s="185"/>
      <c r="G604" s="185" t="str">
        <f>IFERROR(IF($F604="","",VLOOKUP($F604,'Data Mercado'!$A$7:$I$300,IF($B$6="P90",2,IF($B$6="P75",3,IF($B$6="P50",4,IF($B$6="P25",5,IF($B$6="P10",6))))),0)),"ND")</f>
      </c>
      <c r="H604" s="186" t="str">
        <f>IFERROR(IF(AND($E604&lt;&gt;"",$G604&lt;&gt;""),$E604/$G604,""),"")</f>
      </c>
      <c r="I604" s="187" t="str">
        <f>IF(H604="","",0%)</f>
      </c>
      <c r="J604" s="187" t="str">
        <f>IF(H604="","",IF($H604&gt;1.2, 0, IF($H604&gt;=1.1, $B$8*(1/3), IF($H604&gt;=1, ($B$8 + (($B$9-$B$8)/4)*1)*(1/3), IF($H604&gt;=0.9, ($B$8 + (($B$9-$B$8)/4)*2)*(1/3), IF($H604&gt;=0.8, ($B$8 + (($B$9-$B$8)/4)*3)*(1/3), $B$9*(1/3)))))))</f>
      </c>
      <c r="K604" s="187" t="str">
        <f>IF(H604="","",IF($H604&gt;1.2, 0, IF($H604&gt;=1.1, $B$8*(2/3), IF($H604&gt;=1, ($B$8 + (($B$9-$B$8)/4)*1)*(2/3), IF($H604&gt;=0.9, ($B$8 + (($B$9-$B$8)/4)*2)*(2/3), IF($H604&gt;=0.8, ($B$8 + (($B$9-$B$8)/4)*3)*(2/3), $B$9*(2/3)))))))</f>
      </c>
      <c r="L604" s="187" t="str">
        <f>IF(H604="","",IF($H604&gt;1.2, 0, IF($H604&gt;=1.1, $B$8, IF($H604&gt;=1, $B$8 + (($B$9-$B$8)/4)*1, IF($H604&gt;=0.9, $B$8 + (($B$9-$B$8)/4)*2, IF($H604&gt;=0.8, $B$8 + (($B$9-$B$8)/4)*3, $B$9))))))</f>
      </c>
      <c r="M604" s="188"/>
      <c r="N604" s="189">
        <f>IF(M604=1, I604, IF(M604=2, J604, IF(M604=3, K604, IF(M604=4, L604, 0))))</f>
      </c>
      <c r="O604" s="184">
        <f>IF($B$7="Porcentajes", E604 * N604, IF($R$1=0, 0, ((E604 * N604) / $R$1) * $C$7))</f>
      </c>
      <c r="P604" s="202"/>
      <c r="Q604" s="203"/>
      <c r="R604" s="184">
        <f>IF($P604="Manual",$E604*(1+$Q604),$E604+$O604)</f>
      </c>
    </row>
    <row r="605" spans="1:18" s="190" customFormat="1" ht="19" customHeight="1">
      <c r="A605" s="191"/>
      <c r="B605" s="195"/>
      <c r="C605" s="193"/>
      <c r="D605" s="193"/>
      <c r="E605" s="197"/>
      <c r="F605" s="185"/>
      <c r="G605" s="185" t="str">
        <f>IFERROR(IF($F605="","",VLOOKUP($F605,'Data Mercado'!$A$7:$I$300,IF($B$6="P90",2,IF($B$6="P75",3,IF($B$6="P50",4,IF($B$6="P25",5,IF($B$6="P10",6))))),0)),"ND")</f>
      </c>
      <c r="H605" s="186" t="str">
        <f>IFERROR(IF(AND($E605&lt;&gt;"",$G605&lt;&gt;""),$E605/$G605,""),"")</f>
      </c>
      <c r="I605" s="187" t="str">
        <f>IF(H605="","",0%)</f>
      </c>
      <c r="J605" s="187" t="str">
        <f>IF(H605="","",IF($H605&gt;1.2, 0, IF($H605&gt;=1.1, $B$8*(1/3), IF($H605&gt;=1, ($B$8 + (($B$9-$B$8)/4)*1)*(1/3), IF($H605&gt;=0.9, ($B$8 + (($B$9-$B$8)/4)*2)*(1/3), IF($H605&gt;=0.8, ($B$8 + (($B$9-$B$8)/4)*3)*(1/3), $B$9*(1/3)))))))</f>
      </c>
      <c r="K605" s="187" t="str">
        <f>IF(H605="","",IF($H605&gt;1.2, 0, IF($H605&gt;=1.1, $B$8*(2/3), IF($H605&gt;=1, ($B$8 + (($B$9-$B$8)/4)*1)*(2/3), IF($H605&gt;=0.9, ($B$8 + (($B$9-$B$8)/4)*2)*(2/3), IF($H605&gt;=0.8, ($B$8 + (($B$9-$B$8)/4)*3)*(2/3), $B$9*(2/3)))))))</f>
      </c>
      <c r="L605" s="187" t="str">
        <f>IF(H605="","",IF($H605&gt;1.2, 0, IF($H605&gt;=1.1, $B$8, IF($H605&gt;=1, $B$8 + (($B$9-$B$8)/4)*1, IF($H605&gt;=0.9, $B$8 + (($B$9-$B$8)/4)*2, IF($H605&gt;=0.8, $B$8 + (($B$9-$B$8)/4)*3, $B$9))))))</f>
      </c>
      <c r="M605" s="188"/>
      <c r="N605" s="189">
        <f>IF(M605=1, I605, IF(M605=2, J605, IF(M605=3, K605, IF(M605=4, L605, 0))))</f>
      </c>
      <c r="O605" s="184">
        <f>IF($B$7="Porcentajes", E605 * N605, IF($R$1=0, 0, ((E605 * N605) / $R$1) * $C$7))</f>
      </c>
      <c r="P605" s="202"/>
      <c r="Q605" s="203"/>
      <c r="R605" s="184">
        <f>IF($P605="Manual",$E605*(1+$Q605),$E605+$O605)</f>
      </c>
    </row>
    <row r="606" spans="1:18" s="190" customFormat="1" ht="19" customHeight="1">
      <c r="A606" s="191"/>
      <c r="B606" s="195"/>
      <c r="C606" s="193"/>
      <c r="D606" s="193"/>
      <c r="E606" s="197"/>
      <c r="F606" s="185"/>
      <c r="G606" s="185" t="str">
        <f>IFERROR(IF($F606="","",VLOOKUP($F606,'Data Mercado'!$A$7:$I$300,IF($B$6="P90",2,IF($B$6="P75",3,IF($B$6="P50",4,IF($B$6="P25",5,IF($B$6="P10",6))))),0)),"ND")</f>
      </c>
      <c r="H606" s="186" t="str">
        <f>IFERROR(IF(AND($E606&lt;&gt;"",$G606&lt;&gt;""),$E606/$G606,""),"")</f>
      </c>
      <c r="I606" s="187" t="str">
        <f>IF(H606="","",0%)</f>
      </c>
      <c r="J606" s="187" t="str">
        <f>IF(H606="","",IF($H606&gt;1.2, 0, IF($H606&gt;=1.1, $B$8*(1/3), IF($H606&gt;=1, ($B$8 + (($B$9-$B$8)/4)*1)*(1/3), IF($H606&gt;=0.9, ($B$8 + (($B$9-$B$8)/4)*2)*(1/3), IF($H606&gt;=0.8, ($B$8 + (($B$9-$B$8)/4)*3)*(1/3), $B$9*(1/3)))))))</f>
      </c>
      <c r="K606" s="187" t="str">
        <f>IF(H606="","",IF($H606&gt;1.2, 0, IF($H606&gt;=1.1, $B$8*(2/3), IF($H606&gt;=1, ($B$8 + (($B$9-$B$8)/4)*1)*(2/3), IF($H606&gt;=0.9, ($B$8 + (($B$9-$B$8)/4)*2)*(2/3), IF($H606&gt;=0.8, ($B$8 + (($B$9-$B$8)/4)*3)*(2/3), $B$9*(2/3)))))))</f>
      </c>
      <c r="L606" s="187" t="str">
        <f>IF(H606="","",IF($H606&gt;1.2, 0, IF($H606&gt;=1.1, $B$8, IF($H606&gt;=1, $B$8 + (($B$9-$B$8)/4)*1, IF($H606&gt;=0.9, $B$8 + (($B$9-$B$8)/4)*2, IF($H606&gt;=0.8, $B$8 + (($B$9-$B$8)/4)*3, $B$9))))))</f>
      </c>
      <c r="M606" s="188"/>
      <c r="N606" s="189">
        <f>IF(M606=1, I606, IF(M606=2, J606, IF(M606=3, K606, IF(M606=4, L606, 0))))</f>
      </c>
      <c r="O606" s="184">
        <f>IF($B$7="Porcentajes", E606 * N606, IF($R$1=0, 0, ((E606 * N606) / $R$1) * $C$7))</f>
      </c>
      <c r="P606" s="202"/>
      <c r="Q606" s="203"/>
      <c r="R606" s="184">
        <f>IF($P606="Manual",$E606*(1+$Q606),$E606+$O606)</f>
      </c>
    </row>
    <row r="607" spans="1:18" s="190" customFormat="1" ht="19" customHeight="1">
      <c r="A607" s="191"/>
      <c r="B607" s="195"/>
      <c r="C607" s="193"/>
      <c r="D607" s="193"/>
      <c r="E607" s="197"/>
      <c r="F607" s="185"/>
      <c r="G607" s="185" t="str">
        <f>IFERROR(IF($F607="","",VLOOKUP($F607,'Data Mercado'!$A$7:$I$300,IF($B$6="P90",2,IF($B$6="P75",3,IF($B$6="P50",4,IF($B$6="P25",5,IF($B$6="P10",6))))),0)),"ND")</f>
      </c>
      <c r="H607" s="186" t="str">
        <f>IFERROR(IF(AND($E607&lt;&gt;"",$G607&lt;&gt;""),$E607/$G607,""),"")</f>
      </c>
      <c r="I607" s="187" t="str">
        <f>IF(H607="","",0%)</f>
      </c>
      <c r="J607" s="187" t="str">
        <f>IF(H607="","",IF($H607&gt;1.2, 0, IF($H607&gt;=1.1, $B$8*(1/3), IF($H607&gt;=1, ($B$8 + (($B$9-$B$8)/4)*1)*(1/3), IF($H607&gt;=0.9, ($B$8 + (($B$9-$B$8)/4)*2)*(1/3), IF($H607&gt;=0.8, ($B$8 + (($B$9-$B$8)/4)*3)*(1/3), $B$9*(1/3)))))))</f>
      </c>
      <c r="K607" s="187" t="str">
        <f>IF(H607="","",IF($H607&gt;1.2, 0, IF($H607&gt;=1.1, $B$8*(2/3), IF($H607&gt;=1, ($B$8 + (($B$9-$B$8)/4)*1)*(2/3), IF($H607&gt;=0.9, ($B$8 + (($B$9-$B$8)/4)*2)*(2/3), IF($H607&gt;=0.8, ($B$8 + (($B$9-$B$8)/4)*3)*(2/3), $B$9*(2/3)))))))</f>
      </c>
      <c r="L607" s="187" t="str">
        <f>IF(H607="","",IF($H607&gt;1.2, 0, IF($H607&gt;=1.1, $B$8, IF($H607&gt;=1, $B$8 + (($B$9-$B$8)/4)*1, IF($H607&gt;=0.9, $B$8 + (($B$9-$B$8)/4)*2, IF($H607&gt;=0.8, $B$8 + (($B$9-$B$8)/4)*3, $B$9))))))</f>
      </c>
      <c r="M607" s="188"/>
      <c r="N607" s="189">
        <f>IF(M607=1, I607, IF(M607=2, J607, IF(M607=3, K607, IF(M607=4, L607, 0))))</f>
      </c>
      <c r="O607" s="184">
        <f>IF($B$7="Porcentajes", E607 * N607, IF($R$1=0, 0, ((E607 * N607) / $R$1) * $C$7))</f>
      </c>
      <c r="P607" s="202"/>
      <c r="Q607" s="203"/>
      <c r="R607" s="184">
        <f>IF($P607="Manual",$E607*(1+$Q607),$E607+$O607)</f>
      </c>
    </row>
    <row r="608" spans="1:18" s="190" customFormat="1" ht="19" customHeight="1">
      <c r="A608" s="191"/>
      <c r="B608" s="195"/>
      <c r="C608" s="193"/>
      <c r="D608" s="193"/>
      <c r="E608" s="197"/>
      <c r="F608" s="185"/>
      <c r="G608" s="185" t="str">
        <f>IFERROR(IF($F608="","",VLOOKUP($F608,'Data Mercado'!$A$7:$I$300,IF($B$6="P90",2,IF($B$6="P75",3,IF($B$6="P50",4,IF($B$6="P25",5,IF($B$6="P10",6))))),0)),"ND")</f>
      </c>
      <c r="H608" s="186" t="str">
        <f>IFERROR(IF(AND($E608&lt;&gt;"",$G608&lt;&gt;""),$E608/$G608,""),"")</f>
      </c>
      <c r="I608" s="187" t="str">
        <f>IF(H608="","",0%)</f>
      </c>
      <c r="J608" s="187" t="str">
        <f>IF(H608="","",IF($H608&gt;1.2, 0, IF($H608&gt;=1.1, $B$8*(1/3), IF($H608&gt;=1, ($B$8 + (($B$9-$B$8)/4)*1)*(1/3), IF($H608&gt;=0.9, ($B$8 + (($B$9-$B$8)/4)*2)*(1/3), IF($H608&gt;=0.8, ($B$8 + (($B$9-$B$8)/4)*3)*(1/3), $B$9*(1/3)))))))</f>
      </c>
      <c r="K608" s="187" t="str">
        <f>IF(H608="","",IF($H608&gt;1.2, 0, IF($H608&gt;=1.1, $B$8*(2/3), IF($H608&gt;=1, ($B$8 + (($B$9-$B$8)/4)*1)*(2/3), IF($H608&gt;=0.9, ($B$8 + (($B$9-$B$8)/4)*2)*(2/3), IF($H608&gt;=0.8, ($B$8 + (($B$9-$B$8)/4)*3)*(2/3), $B$9*(2/3)))))))</f>
      </c>
      <c r="L608" s="187" t="str">
        <f>IF(H608="","",IF($H608&gt;1.2, 0, IF($H608&gt;=1.1, $B$8, IF($H608&gt;=1, $B$8 + (($B$9-$B$8)/4)*1, IF($H608&gt;=0.9, $B$8 + (($B$9-$B$8)/4)*2, IF($H608&gt;=0.8, $B$8 + (($B$9-$B$8)/4)*3, $B$9))))))</f>
      </c>
      <c r="M608" s="188"/>
      <c r="N608" s="189">
        <f>IF(M608=1, I608, IF(M608=2, J608, IF(M608=3, K608, IF(M608=4, L608, 0))))</f>
      </c>
      <c r="O608" s="184">
        <f>IF($B$7="Porcentajes", E608 * N608, IF($R$1=0, 0, ((E608 * N608) / $R$1) * $C$7))</f>
      </c>
      <c r="P608" s="202"/>
      <c r="Q608" s="203"/>
      <c r="R608" s="184">
        <f>IF($P608="Manual",$E608*(1+$Q608),$E608+$O608)</f>
      </c>
    </row>
    <row r="609" spans="1:18" s="190" customFormat="1" ht="19" customHeight="1">
      <c r="A609" s="191"/>
      <c r="B609" s="195"/>
      <c r="C609" s="193"/>
      <c r="D609" s="193"/>
      <c r="E609" s="197"/>
      <c r="F609" s="185"/>
      <c r="G609" s="185" t="str">
        <f>IFERROR(IF($F609="","",VLOOKUP($F609,'Data Mercado'!$A$7:$I$300,IF($B$6="P90",2,IF($B$6="P75",3,IF($B$6="P50",4,IF($B$6="P25",5,IF($B$6="P10",6))))),0)),"ND")</f>
      </c>
      <c r="H609" s="186" t="str">
        <f>IFERROR(IF(AND($E609&lt;&gt;"",$G609&lt;&gt;""),$E609/$G609,""),"")</f>
      </c>
      <c r="I609" s="187" t="str">
        <f>IF(H609="","",0%)</f>
      </c>
      <c r="J609" s="187" t="str">
        <f>IF(H609="","",IF($H609&gt;1.2, 0, IF($H609&gt;=1.1, $B$8*(1/3), IF($H609&gt;=1, ($B$8 + (($B$9-$B$8)/4)*1)*(1/3), IF($H609&gt;=0.9, ($B$8 + (($B$9-$B$8)/4)*2)*(1/3), IF($H609&gt;=0.8, ($B$8 + (($B$9-$B$8)/4)*3)*(1/3), $B$9*(1/3)))))))</f>
      </c>
      <c r="K609" s="187" t="str">
        <f>IF(H609="","",IF($H609&gt;1.2, 0, IF($H609&gt;=1.1, $B$8*(2/3), IF($H609&gt;=1, ($B$8 + (($B$9-$B$8)/4)*1)*(2/3), IF($H609&gt;=0.9, ($B$8 + (($B$9-$B$8)/4)*2)*(2/3), IF($H609&gt;=0.8, ($B$8 + (($B$9-$B$8)/4)*3)*(2/3), $B$9*(2/3)))))))</f>
      </c>
      <c r="L609" s="187" t="str">
        <f>IF(H609="","",IF($H609&gt;1.2, 0, IF($H609&gt;=1.1, $B$8, IF($H609&gt;=1, $B$8 + (($B$9-$B$8)/4)*1, IF($H609&gt;=0.9, $B$8 + (($B$9-$B$8)/4)*2, IF($H609&gt;=0.8, $B$8 + (($B$9-$B$8)/4)*3, $B$9))))))</f>
      </c>
      <c r="M609" s="188"/>
      <c r="N609" s="189">
        <f>IF(M609=1, I609, IF(M609=2, J609, IF(M609=3, K609, IF(M609=4, L609, 0))))</f>
      </c>
      <c r="O609" s="184">
        <f>IF($B$7="Porcentajes", E609 * N609, IF($R$1=0, 0, ((E609 * N609) / $R$1) * $C$7))</f>
      </c>
      <c r="P609" s="202"/>
      <c r="Q609" s="203"/>
      <c r="R609" s="184">
        <f>IF($P609="Manual",$E609*(1+$Q609),$E609+$O609)</f>
      </c>
    </row>
    <row r="610" spans="1:18" s="190" customFormat="1" ht="19" customHeight="1">
      <c r="A610" s="191"/>
      <c r="B610" s="195"/>
      <c r="C610" s="193"/>
      <c r="D610" s="193"/>
      <c r="E610" s="197"/>
      <c r="F610" s="185"/>
      <c r="G610" s="185" t="str">
        <f>IFERROR(IF($F610="","",VLOOKUP($F610,'Data Mercado'!$A$7:$I$300,IF($B$6="P90",2,IF($B$6="P75",3,IF($B$6="P50",4,IF($B$6="P25",5,IF($B$6="P10",6))))),0)),"ND")</f>
      </c>
      <c r="H610" s="186" t="str">
        <f>IFERROR(IF(AND($E610&lt;&gt;"",$G610&lt;&gt;""),$E610/$G610,""),"")</f>
      </c>
      <c r="I610" s="187" t="str">
        <f>IF(H610="","",0%)</f>
      </c>
      <c r="J610" s="187" t="str">
        <f>IF(H610="","",IF($H610&gt;1.2, 0, IF($H610&gt;=1.1, $B$8*(1/3), IF($H610&gt;=1, ($B$8 + (($B$9-$B$8)/4)*1)*(1/3), IF($H610&gt;=0.9, ($B$8 + (($B$9-$B$8)/4)*2)*(1/3), IF($H610&gt;=0.8, ($B$8 + (($B$9-$B$8)/4)*3)*(1/3), $B$9*(1/3)))))))</f>
      </c>
      <c r="K610" s="187" t="str">
        <f>IF(H610="","",IF($H610&gt;1.2, 0, IF($H610&gt;=1.1, $B$8*(2/3), IF($H610&gt;=1, ($B$8 + (($B$9-$B$8)/4)*1)*(2/3), IF($H610&gt;=0.9, ($B$8 + (($B$9-$B$8)/4)*2)*(2/3), IF($H610&gt;=0.8, ($B$8 + (($B$9-$B$8)/4)*3)*(2/3), $B$9*(2/3)))))))</f>
      </c>
      <c r="L610" s="187" t="str">
        <f>IF(H610="","",IF($H610&gt;1.2, 0, IF($H610&gt;=1.1, $B$8, IF($H610&gt;=1, $B$8 + (($B$9-$B$8)/4)*1, IF($H610&gt;=0.9, $B$8 + (($B$9-$B$8)/4)*2, IF($H610&gt;=0.8, $B$8 + (($B$9-$B$8)/4)*3, $B$9))))))</f>
      </c>
      <c r="M610" s="188"/>
      <c r="N610" s="189">
        <f>IF(M610=1, I610, IF(M610=2, J610, IF(M610=3, K610, IF(M610=4, L610, 0))))</f>
      </c>
      <c r="O610" s="184">
        <f>IF($B$7="Porcentajes", E610 * N610, IF($R$1=0, 0, ((E610 * N610) / $R$1) * $C$7))</f>
      </c>
      <c r="P610" s="202"/>
      <c r="Q610" s="203"/>
      <c r="R610" s="184">
        <f>IF($P610="Manual",$E610*(1+$Q610),$E610+$O610)</f>
      </c>
    </row>
    <row r="611" spans="1:18" s="190" customFormat="1" ht="19" customHeight="1">
      <c r="A611" s="191"/>
      <c r="B611" s="195"/>
      <c r="C611" s="193"/>
      <c r="D611" s="193"/>
      <c r="E611" s="197"/>
      <c r="F611" s="185"/>
      <c r="G611" s="185" t="str">
        <f>IFERROR(IF($F611="","",VLOOKUP($F611,'Data Mercado'!$A$7:$I$300,IF($B$6="P90",2,IF($B$6="P75",3,IF($B$6="P50",4,IF($B$6="P25",5,IF($B$6="P10",6))))),0)),"ND")</f>
      </c>
      <c r="H611" s="186" t="str">
        <f>IFERROR(IF(AND($E611&lt;&gt;"",$G611&lt;&gt;""),$E611/$G611,""),"")</f>
      </c>
      <c r="I611" s="187" t="str">
        <f>IF(H611="","",0%)</f>
      </c>
      <c r="J611" s="187" t="str">
        <f>IF(H611="","",IF($H611&gt;1.2, 0, IF($H611&gt;=1.1, $B$8*(1/3), IF($H611&gt;=1, ($B$8 + (($B$9-$B$8)/4)*1)*(1/3), IF($H611&gt;=0.9, ($B$8 + (($B$9-$B$8)/4)*2)*(1/3), IF($H611&gt;=0.8, ($B$8 + (($B$9-$B$8)/4)*3)*(1/3), $B$9*(1/3)))))))</f>
      </c>
      <c r="K611" s="187" t="str">
        <f>IF(H611="","",IF($H611&gt;1.2, 0, IF($H611&gt;=1.1, $B$8*(2/3), IF($H611&gt;=1, ($B$8 + (($B$9-$B$8)/4)*1)*(2/3), IF($H611&gt;=0.9, ($B$8 + (($B$9-$B$8)/4)*2)*(2/3), IF($H611&gt;=0.8, ($B$8 + (($B$9-$B$8)/4)*3)*(2/3), $B$9*(2/3)))))))</f>
      </c>
      <c r="L611" s="187" t="str">
        <f>IF(H611="","",IF($H611&gt;1.2, 0, IF($H611&gt;=1.1, $B$8, IF($H611&gt;=1, $B$8 + (($B$9-$B$8)/4)*1, IF($H611&gt;=0.9, $B$8 + (($B$9-$B$8)/4)*2, IF($H611&gt;=0.8, $B$8 + (($B$9-$B$8)/4)*3, $B$9))))))</f>
      </c>
      <c r="M611" s="188"/>
      <c r="N611" s="189">
        <f>IF(M611=1, I611, IF(M611=2, J611, IF(M611=3, K611, IF(M611=4, L611, 0))))</f>
      </c>
      <c r="O611" s="184">
        <f>IF($B$7="Porcentajes", E611 * N611, IF($R$1=0, 0, ((E611 * N611) / $R$1) * $C$7))</f>
      </c>
      <c r="P611" s="202"/>
      <c r="Q611" s="203"/>
      <c r="R611" s="184">
        <f>IF($P611="Manual",$E611*(1+$Q611),$E611+$O611)</f>
      </c>
    </row>
    <row r="612" spans="1:18" s="190" customFormat="1" ht="19" customHeight="1">
      <c r="A612" s="191"/>
      <c r="B612" s="195"/>
      <c r="C612" s="193"/>
      <c r="D612" s="193"/>
      <c r="E612" s="197"/>
      <c r="F612" s="185"/>
      <c r="G612" s="185" t="str">
        <f>IFERROR(IF($F612="","",VLOOKUP($F612,'Data Mercado'!$A$7:$I$300,IF($B$6="P90",2,IF($B$6="P75",3,IF($B$6="P50",4,IF($B$6="P25",5,IF($B$6="P10",6))))),0)),"ND")</f>
      </c>
      <c r="H612" s="186" t="str">
        <f>IFERROR(IF(AND($E612&lt;&gt;"",$G612&lt;&gt;""),$E612/$G612,""),"")</f>
      </c>
      <c r="I612" s="187" t="str">
        <f>IF(H612="","",0%)</f>
      </c>
      <c r="J612" s="187" t="str">
        <f>IF(H612="","",IF($H612&gt;1.2, 0, IF($H612&gt;=1.1, $B$8*(1/3), IF($H612&gt;=1, ($B$8 + (($B$9-$B$8)/4)*1)*(1/3), IF($H612&gt;=0.9, ($B$8 + (($B$9-$B$8)/4)*2)*(1/3), IF($H612&gt;=0.8, ($B$8 + (($B$9-$B$8)/4)*3)*(1/3), $B$9*(1/3)))))))</f>
      </c>
      <c r="K612" s="187" t="str">
        <f>IF(H612="","",IF($H612&gt;1.2, 0, IF($H612&gt;=1.1, $B$8*(2/3), IF($H612&gt;=1, ($B$8 + (($B$9-$B$8)/4)*1)*(2/3), IF($H612&gt;=0.9, ($B$8 + (($B$9-$B$8)/4)*2)*(2/3), IF($H612&gt;=0.8, ($B$8 + (($B$9-$B$8)/4)*3)*(2/3), $B$9*(2/3)))))))</f>
      </c>
      <c r="L612" s="187" t="str">
        <f>IF(H612="","",IF($H612&gt;1.2, 0, IF($H612&gt;=1.1, $B$8, IF($H612&gt;=1, $B$8 + (($B$9-$B$8)/4)*1, IF($H612&gt;=0.9, $B$8 + (($B$9-$B$8)/4)*2, IF($H612&gt;=0.8, $B$8 + (($B$9-$B$8)/4)*3, $B$9))))))</f>
      </c>
      <c r="M612" s="188"/>
      <c r="N612" s="189">
        <f>IF(M612=1, I612, IF(M612=2, J612, IF(M612=3, K612, IF(M612=4, L612, 0))))</f>
      </c>
      <c r="O612" s="184">
        <f>IF($B$7="Porcentajes", E612 * N612, IF($R$1=0, 0, ((E612 * N612) / $R$1) * $C$7))</f>
      </c>
      <c r="P612" s="202"/>
      <c r="Q612" s="203"/>
      <c r="R612" s="184">
        <f>IF($P612="Manual",$E612*(1+$Q612),$E612+$O612)</f>
      </c>
    </row>
    <row r="613" spans="1:18" s="190" customFormat="1" ht="19" customHeight="1">
      <c r="A613" s="191"/>
      <c r="B613" s="195"/>
      <c r="C613" s="193"/>
      <c r="D613" s="193"/>
      <c r="E613" s="197"/>
      <c r="F613" s="185"/>
      <c r="G613" s="185" t="str">
        <f>IFERROR(IF($F613="","",VLOOKUP($F613,'Data Mercado'!$A$7:$I$300,IF($B$6="P90",2,IF($B$6="P75",3,IF($B$6="P50",4,IF($B$6="P25",5,IF($B$6="P10",6))))),0)),"ND")</f>
      </c>
      <c r="H613" s="186" t="str">
        <f>IFERROR(IF(AND($E613&lt;&gt;"",$G613&lt;&gt;""),$E613/$G613,""),"")</f>
      </c>
      <c r="I613" s="187" t="str">
        <f>IF(H613="","",0%)</f>
      </c>
      <c r="J613" s="187" t="str">
        <f>IF(H613="","",IF($H613&gt;1.2, 0, IF($H613&gt;=1.1, $B$8*(1/3), IF($H613&gt;=1, ($B$8 + (($B$9-$B$8)/4)*1)*(1/3), IF($H613&gt;=0.9, ($B$8 + (($B$9-$B$8)/4)*2)*(1/3), IF($H613&gt;=0.8, ($B$8 + (($B$9-$B$8)/4)*3)*(1/3), $B$9*(1/3)))))))</f>
      </c>
      <c r="K613" s="187" t="str">
        <f>IF(H613="","",IF($H613&gt;1.2, 0, IF($H613&gt;=1.1, $B$8*(2/3), IF($H613&gt;=1, ($B$8 + (($B$9-$B$8)/4)*1)*(2/3), IF($H613&gt;=0.9, ($B$8 + (($B$9-$B$8)/4)*2)*(2/3), IF($H613&gt;=0.8, ($B$8 + (($B$9-$B$8)/4)*3)*(2/3), $B$9*(2/3)))))))</f>
      </c>
      <c r="L613" s="187" t="str">
        <f>IF(H613="","",IF($H613&gt;1.2, 0, IF($H613&gt;=1.1, $B$8, IF($H613&gt;=1, $B$8 + (($B$9-$B$8)/4)*1, IF($H613&gt;=0.9, $B$8 + (($B$9-$B$8)/4)*2, IF($H613&gt;=0.8, $B$8 + (($B$9-$B$8)/4)*3, $B$9))))))</f>
      </c>
      <c r="M613" s="188"/>
      <c r="N613" s="189">
        <f>IF(M613=1, I613, IF(M613=2, J613, IF(M613=3, K613, IF(M613=4, L613, 0))))</f>
      </c>
      <c r="O613" s="184">
        <f>IF($B$7="Porcentajes", E613 * N613, IF($R$1=0, 0, ((E613 * N613) / $R$1) * $C$7))</f>
      </c>
      <c r="P613" s="202"/>
      <c r="Q613" s="203"/>
      <c r="R613" s="184">
        <f>IF($P613="Manual",$E613*(1+$Q613),$E613+$O613)</f>
      </c>
    </row>
    <row r="614" spans="1:18" s="190" customFormat="1" ht="19" customHeight="1">
      <c r="A614" s="191"/>
      <c r="B614" s="195"/>
      <c r="C614" s="193"/>
      <c r="D614" s="193"/>
      <c r="E614" s="197"/>
      <c r="F614" s="185"/>
      <c r="G614" s="185" t="str">
        <f>IFERROR(IF($F614="","",VLOOKUP($F614,'Data Mercado'!$A$7:$I$300,IF($B$6="P90",2,IF($B$6="P75",3,IF($B$6="P50",4,IF($B$6="P25",5,IF($B$6="P10",6))))),0)),"ND")</f>
      </c>
      <c r="H614" s="186" t="str">
        <f>IFERROR(IF(AND($E614&lt;&gt;"",$G614&lt;&gt;""),$E614/$G614,""),"")</f>
      </c>
      <c r="I614" s="187" t="str">
        <f>IF(H614="","",0%)</f>
      </c>
      <c r="J614" s="187" t="str">
        <f>IF(H614="","",IF($H614&gt;1.2, 0, IF($H614&gt;=1.1, $B$8*(1/3), IF($H614&gt;=1, ($B$8 + (($B$9-$B$8)/4)*1)*(1/3), IF($H614&gt;=0.9, ($B$8 + (($B$9-$B$8)/4)*2)*(1/3), IF($H614&gt;=0.8, ($B$8 + (($B$9-$B$8)/4)*3)*(1/3), $B$9*(1/3)))))))</f>
      </c>
      <c r="K614" s="187" t="str">
        <f>IF(H614="","",IF($H614&gt;1.2, 0, IF($H614&gt;=1.1, $B$8*(2/3), IF($H614&gt;=1, ($B$8 + (($B$9-$B$8)/4)*1)*(2/3), IF($H614&gt;=0.9, ($B$8 + (($B$9-$B$8)/4)*2)*(2/3), IF($H614&gt;=0.8, ($B$8 + (($B$9-$B$8)/4)*3)*(2/3), $B$9*(2/3)))))))</f>
      </c>
      <c r="L614" s="187" t="str">
        <f>IF(H614="","",IF($H614&gt;1.2, 0, IF($H614&gt;=1.1, $B$8, IF($H614&gt;=1, $B$8 + (($B$9-$B$8)/4)*1, IF($H614&gt;=0.9, $B$8 + (($B$9-$B$8)/4)*2, IF($H614&gt;=0.8, $B$8 + (($B$9-$B$8)/4)*3, $B$9))))))</f>
      </c>
      <c r="M614" s="188"/>
      <c r="N614" s="189">
        <f>IF(M614=1, I614, IF(M614=2, J614, IF(M614=3, K614, IF(M614=4, L614, 0))))</f>
      </c>
      <c r="O614" s="184">
        <f>IF($B$7="Porcentajes", E614 * N614, IF($R$1=0, 0, ((E614 * N614) / $R$1) * $C$7))</f>
      </c>
      <c r="P614" s="202"/>
      <c r="Q614" s="203"/>
      <c r="R614" s="184">
        <f>IF($P614="Manual",$E614*(1+$Q614),$E614+$O614)</f>
      </c>
    </row>
    <row r="615" spans="1:18" s="190" customFormat="1" ht="19" customHeight="1">
      <c r="A615" s="191"/>
      <c r="B615" s="195"/>
      <c r="C615" s="193"/>
      <c r="D615" s="193"/>
      <c r="E615" s="197"/>
      <c r="F615" s="185"/>
      <c r="G615" s="185" t="str">
        <f>IFERROR(IF($F615="","",VLOOKUP($F615,'Data Mercado'!$A$7:$I$300,IF($B$6="P90",2,IF($B$6="P75",3,IF($B$6="P50",4,IF($B$6="P25",5,IF($B$6="P10",6))))),0)),"ND")</f>
      </c>
      <c r="H615" s="186" t="str">
        <f>IFERROR(IF(AND($E615&lt;&gt;"",$G615&lt;&gt;""),$E615/$G615,""),"")</f>
      </c>
      <c r="I615" s="187" t="str">
        <f>IF(H615="","",0%)</f>
      </c>
      <c r="J615" s="187" t="str">
        <f>IF(H615="","",IF($H615&gt;1.2, 0, IF($H615&gt;=1.1, $B$8*(1/3), IF($H615&gt;=1, ($B$8 + (($B$9-$B$8)/4)*1)*(1/3), IF($H615&gt;=0.9, ($B$8 + (($B$9-$B$8)/4)*2)*(1/3), IF($H615&gt;=0.8, ($B$8 + (($B$9-$B$8)/4)*3)*(1/3), $B$9*(1/3)))))))</f>
      </c>
      <c r="K615" s="187" t="str">
        <f>IF(H615="","",IF($H615&gt;1.2, 0, IF($H615&gt;=1.1, $B$8*(2/3), IF($H615&gt;=1, ($B$8 + (($B$9-$B$8)/4)*1)*(2/3), IF($H615&gt;=0.9, ($B$8 + (($B$9-$B$8)/4)*2)*(2/3), IF($H615&gt;=0.8, ($B$8 + (($B$9-$B$8)/4)*3)*(2/3), $B$9*(2/3)))))))</f>
      </c>
      <c r="L615" s="187" t="str">
        <f>IF(H615="","",IF($H615&gt;1.2, 0, IF($H615&gt;=1.1, $B$8, IF($H615&gt;=1, $B$8 + (($B$9-$B$8)/4)*1, IF($H615&gt;=0.9, $B$8 + (($B$9-$B$8)/4)*2, IF($H615&gt;=0.8, $B$8 + (($B$9-$B$8)/4)*3, $B$9))))))</f>
      </c>
      <c r="M615" s="188"/>
      <c r="N615" s="189">
        <f>IF(M615=1, I615, IF(M615=2, J615, IF(M615=3, K615, IF(M615=4, L615, 0))))</f>
      </c>
      <c r="O615" s="184">
        <f>IF($B$7="Porcentajes", E615 * N615, IF($R$1=0, 0, ((E615 * N615) / $R$1) * $C$7))</f>
      </c>
      <c r="P615" s="202"/>
      <c r="Q615" s="203"/>
      <c r="R615" s="184">
        <f>IF($P615="Manual",$E615*(1+$Q615),$E615+$O615)</f>
      </c>
    </row>
    <row r="616" spans="1:18" s="190" customFormat="1" ht="19" customHeight="1">
      <c r="A616" s="191"/>
      <c r="B616" s="195"/>
      <c r="C616" s="193"/>
      <c r="D616" s="193"/>
      <c r="E616" s="197"/>
      <c r="F616" s="185"/>
      <c r="G616" s="185" t="str">
        <f>IFERROR(IF($F616="","",VLOOKUP($F616,'Data Mercado'!$A$7:$I$300,IF($B$6="P90",2,IF($B$6="P75",3,IF($B$6="P50",4,IF($B$6="P25",5,IF($B$6="P10",6))))),0)),"ND")</f>
      </c>
      <c r="H616" s="186" t="str">
        <f>IFERROR(IF(AND($E616&lt;&gt;"",$G616&lt;&gt;""),$E616/$G616,""),"")</f>
      </c>
      <c r="I616" s="187" t="str">
        <f>IF(H616="","",0%)</f>
      </c>
      <c r="J616" s="187" t="str">
        <f>IF(H616="","",IF($H616&gt;1.2, 0, IF($H616&gt;=1.1, $B$8*(1/3), IF($H616&gt;=1, ($B$8 + (($B$9-$B$8)/4)*1)*(1/3), IF($H616&gt;=0.9, ($B$8 + (($B$9-$B$8)/4)*2)*(1/3), IF($H616&gt;=0.8, ($B$8 + (($B$9-$B$8)/4)*3)*(1/3), $B$9*(1/3)))))))</f>
      </c>
      <c r="K616" s="187" t="str">
        <f>IF(H616="","",IF($H616&gt;1.2, 0, IF($H616&gt;=1.1, $B$8*(2/3), IF($H616&gt;=1, ($B$8 + (($B$9-$B$8)/4)*1)*(2/3), IF($H616&gt;=0.9, ($B$8 + (($B$9-$B$8)/4)*2)*(2/3), IF($H616&gt;=0.8, ($B$8 + (($B$9-$B$8)/4)*3)*(2/3), $B$9*(2/3)))))))</f>
      </c>
      <c r="L616" s="187" t="str">
        <f>IF(H616="","",IF($H616&gt;1.2, 0, IF($H616&gt;=1.1, $B$8, IF($H616&gt;=1, $B$8 + (($B$9-$B$8)/4)*1, IF($H616&gt;=0.9, $B$8 + (($B$9-$B$8)/4)*2, IF($H616&gt;=0.8, $B$8 + (($B$9-$B$8)/4)*3, $B$9))))))</f>
      </c>
      <c r="M616" s="188"/>
      <c r="N616" s="189">
        <f>IF(M616=1, I616, IF(M616=2, J616, IF(M616=3, K616, IF(M616=4, L616, 0))))</f>
      </c>
      <c r="O616" s="184">
        <f>IF($B$7="Porcentajes", E616 * N616, IF($R$1=0, 0, ((E616 * N616) / $R$1) * $C$7))</f>
      </c>
      <c r="P616" s="202"/>
      <c r="Q616" s="203"/>
      <c r="R616" s="184">
        <f>IF($P616="Manual",$E616*(1+$Q616),$E616+$O616)</f>
      </c>
    </row>
    <row r="617" spans="1:18" s="190" customFormat="1" ht="19" customHeight="1">
      <c r="A617" s="191"/>
      <c r="B617" s="195"/>
      <c r="C617" s="193"/>
      <c r="D617" s="193"/>
      <c r="E617" s="197"/>
      <c r="F617" s="185"/>
      <c r="G617" s="185" t="str">
        <f>IFERROR(IF($F617="","",VLOOKUP($F617,'Data Mercado'!$A$7:$I$300,IF($B$6="P90",2,IF($B$6="P75",3,IF($B$6="P50",4,IF($B$6="P25",5,IF($B$6="P10",6))))),0)),"ND")</f>
      </c>
      <c r="H617" s="186" t="str">
        <f>IFERROR(IF(AND($E617&lt;&gt;"",$G617&lt;&gt;""),$E617/$G617,""),"")</f>
      </c>
      <c r="I617" s="187" t="str">
        <f>IF(H617="","",0%)</f>
      </c>
      <c r="J617" s="187" t="str">
        <f>IF(H617="","",IF($H617&gt;1.2, 0, IF($H617&gt;=1.1, $B$8*(1/3), IF($H617&gt;=1, ($B$8 + (($B$9-$B$8)/4)*1)*(1/3), IF($H617&gt;=0.9, ($B$8 + (($B$9-$B$8)/4)*2)*(1/3), IF($H617&gt;=0.8, ($B$8 + (($B$9-$B$8)/4)*3)*(1/3), $B$9*(1/3)))))))</f>
      </c>
      <c r="K617" s="187" t="str">
        <f>IF(H617="","",IF($H617&gt;1.2, 0, IF($H617&gt;=1.1, $B$8*(2/3), IF($H617&gt;=1, ($B$8 + (($B$9-$B$8)/4)*1)*(2/3), IF($H617&gt;=0.9, ($B$8 + (($B$9-$B$8)/4)*2)*(2/3), IF($H617&gt;=0.8, ($B$8 + (($B$9-$B$8)/4)*3)*(2/3), $B$9*(2/3)))))))</f>
      </c>
      <c r="L617" s="187" t="str">
        <f>IF(H617="","",IF($H617&gt;1.2, 0, IF($H617&gt;=1.1, $B$8, IF($H617&gt;=1, $B$8 + (($B$9-$B$8)/4)*1, IF($H617&gt;=0.9, $B$8 + (($B$9-$B$8)/4)*2, IF($H617&gt;=0.8, $B$8 + (($B$9-$B$8)/4)*3, $B$9))))))</f>
      </c>
      <c r="M617" s="188"/>
      <c r="N617" s="189">
        <f>IF(M617=1, I617, IF(M617=2, J617, IF(M617=3, K617, IF(M617=4, L617, 0))))</f>
      </c>
      <c r="O617" s="184">
        <f>IF($B$7="Porcentajes", E617 * N617, IF($R$1=0, 0, ((E617 * N617) / $R$1) * $C$7))</f>
      </c>
      <c r="P617" s="202"/>
      <c r="Q617" s="203"/>
      <c r="R617" s="184">
        <f>IF($P617="Manual",$E617*(1+$Q617),$E617+$O617)</f>
      </c>
    </row>
    <row r="618" spans="1:18" s="190" customFormat="1" ht="19" customHeight="1">
      <c r="A618" s="191"/>
      <c r="B618" s="195"/>
      <c r="C618" s="193"/>
      <c r="D618" s="193"/>
      <c r="E618" s="197"/>
      <c r="F618" s="185"/>
      <c r="G618" s="185" t="str">
        <f>IFERROR(IF($F618="","",VLOOKUP($F618,'Data Mercado'!$A$7:$I$300,IF($B$6="P90",2,IF($B$6="P75",3,IF($B$6="P50",4,IF($B$6="P25",5,IF($B$6="P10",6))))),0)),"ND")</f>
      </c>
      <c r="H618" s="186" t="str">
        <f>IFERROR(IF(AND($E618&lt;&gt;"",$G618&lt;&gt;""),$E618/$G618,""),"")</f>
      </c>
      <c r="I618" s="187" t="str">
        <f>IF(H618="","",0%)</f>
      </c>
      <c r="J618" s="187" t="str">
        <f>IF(H618="","",IF($H618&gt;1.2, 0, IF($H618&gt;=1.1, $B$8*(1/3), IF($H618&gt;=1, ($B$8 + (($B$9-$B$8)/4)*1)*(1/3), IF($H618&gt;=0.9, ($B$8 + (($B$9-$B$8)/4)*2)*(1/3), IF($H618&gt;=0.8, ($B$8 + (($B$9-$B$8)/4)*3)*(1/3), $B$9*(1/3)))))))</f>
      </c>
      <c r="K618" s="187" t="str">
        <f>IF(H618="","",IF($H618&gt;1.2, 0, IF($H618&gt;=1.1, $B$8*(2/3), IF($H618&gt;=1, ($B$8 + (($B$9-$B$8)/4)*1)*(2/3), IF($H618&gt;=0.9, ($B$8 + (($B$9-$B$8)/4)*2)*(2/3), IF($H618&gt;=0.8, ($B$8 + (($B$9-$B$8)/4)*3)*(2/3), $B$9*(2/3)))))))</f>
      </c>
      <c r="L618" s="187" t="str">
        <f>IF(H618="","",IF($H618&gt;1.2, 0, IF($H618&gt;=1.1, $B$8, IF($H618&gt;=1, $B$8 + (($B$9-$B$8)/4)*1, IF($H618&gt;=0.9, $B$8 + (($B$9-$B$8)/4)*2, IF($H618&gt;=0.8, $B$8 + (($B$9-$B$8)/4)*3, $B$9))))))</f>
      </c>
      <c r="M618" s="188"/>
      <c r="N618" s="189">
        <f>IF(M618=1, I618, IF(M618=2, J618, IF(M618=3, K618, IF(M618=4, L618, 0))))</f>
      </c>
      <c r="O618" s="184">
        <f>IF($B$7="Porcentajes", E618 * N618, IF($R$1=0, 0, ((E618 * N618) / $R$1) * $C$7))</f>
      </c>
      <c r="P618" s="202"/>
      <c r="Q618" s="203"/>
      <c r="R618" s="184">
        <f>IF($P618="Manual",$E618*(1+$Q618),$E618+$O618)</f>
      </c>
    </row>
    <row r="619" spans="1:18" s="190" customFormat="1" ht="19" customHeight="1">
      <c r="A619" s="191"/>
      <c r="B619" s="195"/>
      <c r="C619" s="193"/>
      <c r="D619" s="193"/>
      <c r="E619" s="197"/>
      <c r="F619" s="185"/>
      <c r="G619" s="185" t="str">
        <f>IFERROR(IF($F619="","",VLOOKUP($F619,'Data Mercado'!$A$7:$I$300,IF($B$6="P90",2,IF($B$6="P75",3,IF($B$6="P50",4,IF($B$6="P25",5,IF($B$6="P10",6))))),0)),"ND")</f>
      </c>
      <c r="H619" s="186" t="str">
        <f>IFERROR(IF(AND($E619&lt;&gt;"",$G619&lt;&gt;""),$E619/$G619,""),"")</f>
      </c>
      <c r="I619" s="187" t="str">
        <f>IF(H619="","",0%)</f>
      </c>
      <c r="J619" s="187" t="str">
        <f>IF(H619="","",IF($H619&gt;1.2, 0, IF($H619&gt;=1.1, $B$8*(1/3), IF($H619&gt;=1, ($B$8 + (($B$9-$B$8)/4)*1)*(1/3), IF($H619&gt;=0.9, ($B$8 + (($B$9-$B$8)/4)*2)*(1/3), IF($H619&gt;=0.8, ($B$8 + (($B$9-$B$8)/4)*3)*(1/3), $B$9*(1/3)))))))</f>
      </c>
      <c r="K619" s="187" t="str">
        <f>IF(H619="","",IF($H619&gt;1.2, 0, IF($H619&gt;=1.1, $B$8*(2/3), IF($H619&gt;=1, ($B$8 + (($B$9-$B$8)/4)*1)*(2/3), IF($H619&gt;=0.9, ($B$8 + (($B$9-$B$8)/4)*2)*(2/3), IF($H619&gt;=0.8, ($B$8 + (($B$9-$B$8)/4)*3)*(2/3), $B$9*(2/3)))))))</f>
      </c>
      <c r="L619" s="187" t="str">
        <f>IF(H619="","",IF($H619&gt;1.2, 0, IF($H619&gt;=1.1, $B$8, IF($H619&gt;=1, $B$8 + (($B$9-$B$8)/4)*1, IF($H619&gt;=0.9, $B$8 + (($B$9-$B$8)/4)*2, IF($H619&gt;=0.8, $B$8 + (($B$9-$B$8)/4)*3, $B$9))))))</f>
      </c>
      <c r="M619" s="188"/>
      <c r="N619" s="189">
        <f>IF(M619=1, I619, IF(M619=2, J619, IF(M619=3, K619, IF(M619=4, L619, 0))))</f>
      </c>
      <c r="O619" s="184">
        <f>IF($B$7="Porcentajes", E619 * N619, IF($R$1=0, 0, ((E619 * N619) / $R$1) * $C$7))</f>
      </c>
      <c r="P619" s="202"/>
      <c r="Q619" s="203"/>
      <c r="R619" s="184">
        <f>IF($P619="Manual",$E619*(1+$Q619),$E619+$O619)</f>
      </c>
    </row>
    <row r="620" spans="1:18" s="190" customFormat="1" ht="19" customHeight="1">
      <c r="A620" s="191"/>
      <c r="B620" s="195"/>
      <c r="C620" s="193"/>
      <c r="D620" s="193"/>
      <c r="E620" s="197"/>
      <c r="F620" s="185"/>
      <c r="G620" s="185" t="str">
        <f>IFERROR(IF($F620="","",VLOOKUP($F620,'Data Mercado'!$A$7:$I$300,IF($B$6="P90",2,IF($B$6="P75",3,IF($B$6="P50",4,IF($B$6="P25",5,IF($B$6="P10",6))))),0)),"ND")</f>
      </c>
      <c r="H620" s="186" t="str">
        <f>IFERROR(IF(AND($E620&lt;&gt;"",$G620&lt;&gt;""),$E620/$G620,""),"")</f>
      </c>
      <c r="I620" s="187" t="str">
        <f>IF(H620="","",0%)</f>
      </c>
      <c r="J620" s="187" t="str">
        <f>IF(H620="","",IF($H620&gt;1.2, 0, IF($H620&gt;=1.1, $B$8*(1/3), IF($H620&gt;=1, ($B$8 + (($B$9-$B$8)/4)*1)*(1/3), IF($H620&gt;=0.9, ($B$8 + (($B$9-$B$8)/4)*2)*(1/3), IF($H620&gt;=0.8, ($B$8 + (($B$9-$B$8)/4)*3)*(1/3), $B$9*(1/3)))))))</f>
      </c>
      <c r="K620" s="187" t="str">
        <f>IF(H620="","",IF($H620&gt;1.2, 0, IF($H620&gt;=1.1, $B$8*(2/3), IF($H620&gt;=1, ($B$8 + (($B$9-$B$8)/4)*1)*(2/3), IF($H620&gt;=0.9, ($B$8 + (($B$9-$B$8)/4)*2)*(2/3), IF($H620&gt;=0.8, ($B$8 + (($B$9-$B$8)/4)*3)*(2/3), $B$9*(2/3)))))))</f>
      </c>
      <c r="L620" s="187" t="str">
        <f>IF(H620="","",IF($H620&gt;1.2, 0, IF($H620&gt;=1.1, $B$8, IF($H620&gt;=1, $B$8 + (($B$9-$B$8)/4)*1, IF($H620&gt;=0.9, $B$8 + (($B$9-$B$8)/4)*2, IF($H620&gt;=0.8, $B$8 + (($B$9-$B$8)/4)*3, $B$9))))))</f>
      </c>
      <c r="M620" s="188"/>
      <c r="N620" s="189">
        <f>IF(M620=1, I620, IF(M620=2, J620, IF(M620=3, K620, IF(M620=4, L620, 0))))</f>
      </c>
      <c r="O620" s="184">
        <f>IF($B$7="Porcentajes", E620 * N620, IF($R$1=0, 0, ((E620 * N620) / $R$1) * $C$7))</f>
      </c>
      <c r="P620" s="202"/>
      <c r="Q620" s="203"/>
      <c r="R620" s="184">
        <f>IF($P620="Manual",$E620*(1+$Q620),$E620+$O620)</f>
      </c>
    </row>
    <row r="621" spans="1:18" s="190" customFormat="1" ht="19" customHeight="1">
      <c r="A621" s="191"/>
      <c r="B621" s="195"/>
      <c r="C621" s="193"/>
      <c r="D621" s="193"/>
      <c r="E621" s="197"/>
      <c r="F621" s="185"/>
      <c r="G621" s="185" t="str">
        <f>IFERROR(IF($F621="","",VLOOKUP($F621,'Data Mercado'!$A$7:$I$300,IF($B$6="P90",2,IF($B$6="P75",3,IF($B$6="P50",4,IF($B$6="P25",5,IF($B$6="P10",6))))),0)),"ND")</f>
      </c>
      <c r="H621" s="186" t="str">
        <f>IFERROR(IF(AND($E621&lt;&gt;"",$G621&lt;&gt;""),$E621/$G621,""),"")</f>
      </c>
      <c r="I621" s="187" t="str">
        <f>IF(H621="","",0%)</f>
      </c>
      <c r="J621" s="187" t="str">
        <f>IF(H621="","",IF($H621&gt;1.2, 0, IF($H621&gt;=1.1, $B$8*(1/3), IF($H621&gt;=1, ($B$8 + (($B$9-$B$8)/4)*1)*(1/3), IF($H621&gt;=0.9, ($B$8 + (($B$9-$B$8)/4)*2)*(1/3), IF($H621&gt;=0.8, ($B$8 + (($B$9-$B$8)/4)*3)*(1/3), $B$9*(1/3)))))))</f>
      </c>
      <c r="K621" s="187" t="str">
        <f>IF(H621="","",IF($H621&gt;1.2, 0, IF($H621&gt;=1.1, $B$8*(2/3), IF($H621&gt;=1, ($B$8 + (($B$9-$B$8)/4)*1)*(2/3), IF($H621&gt;=0.9, ($B$8 + (($B$9-$B$8)/4)*2)*(2/3), IF($H621&gt;=0.8, ($B$8 + (($B$9-$B$8)/4)*3)*(2/3), $B$9*(2/3)))))))</f>
      </c>
      <c r="L621" s="187" t="str">
        <f>IF(H621="","",IF($H621&gt;1.2, 0, IF($H621&gt;=1.1, $B$8, IF($H621&gt;=1, $B$8 + (($B$9-$B$8)/4)*1, IF($H621&gt;=0.9, $B$8 + (($B$9-$B$8)/4)*2, IF($H621&gt;=0.8, $B$8 + (($B$9-$B$8)/4)*3, $B$9))))))</f>
      </c>
      <c r="M621" s="188"/>
      <c r="N621" s="189">
        <f>IF(M621=1, I621, IF(M621=2, J621, IF(M621=3, K621, IF(M621=4, L621, 0))))</f>
      </c>
      <c r="O621" s="184">
        <f>IF($B$7="Porcentajes", E621 * N621, IF($R$1=0, 0, ((E621 * N621) / $R$1) * $C$7))</f>
      </c>
      <c r="P621" s="202"/>
      <c r="Q621" s="203"/>
      <c r="R621" s="184">
        <f>IF($P621="Manual",$E621*(1+$Q621),$E621+$O621)</f>
      </c>
    </row>
    <row r="622" spans="1:18" s="190" customFormat="1" ht="19" customHeight="1">
      <c r="A622" s="191"/>
      <c r="B622" s="195"/>
      <c r="C622" s="193"/>
      <c r="D622" s="193"/>
      <c r="E622" s="197"/>
      <c r="F622" s="185"/>
      <c r="G622" s="185" t="str">
        <f>IFERROR(IF($F622="","",VLOOKUP($F622,'Data Mercado'!$A$7:$I$300,IF($B$6="P90",2,IF($B$6="P75",3,IF($B$6="P50",4,IF($B$6="P25",5,IF($B$6="P10",6))))),0)),"ND")</f>
      </c>
      <c r="H622" s="186" t="str">
        <f>IFERROR(IF(AND($E622&lt;&gt;"",$G622&lt;&gt;""),$E622/$G622,""),"")</f>
      </c>
      <c r="I622" s="187" t="str">
        <f>IF(H622="","",0%)</f>
      </c>
      <c r="J622" s="187" t="str">
        <f>IF(H622="","",IF($H622&gt;1.2, 0, IF($H622&gt;=1.1, $B$8*(1/3), IF($H622&gt;=1, ($B$8 + (($B$9-$B$8)/4)*1)*(1/3), IF($H622&gt;=0.9, ($B$8 + (($B$9-$B$8)/4)*2)*(1/3), IF($H622&gt;=0.8, ($B$8 + (($B$9-$B$8)/4)*3)*(1/3), $B$9*(1/3)))))))</f>
      </c>
      <c r="K622" s="187" t="str">
        <f>IF(H622="","",IF($H622&gt;1.2, 0, IF($H622&gt;=1.1, $B$8*(2/3), IF($H622&gt;=1, ($B$8 + (($B$9-$B$8)/4)*1)*(2/3), IF($H622&gt;=0.9, ($B$8 + (($B$9-$B$8)/4)*2)*(2/3), IF($H622&gt;=0.8, ($B$8 + (($B$9-$B$8)/4)*3)*(2/3), $B$9*(2/3)))))))</f>
      </c>
      <c r="L622" s="187" t="str">
        <f>IF(H622="","",IF($H622&gt;1.2, 0, IF($H622&gt;=1.1, $B$8, IF($H622&gt;=1, $B$8 + (($B$9-$B$8)/4)*1, IF($H622&gt;=0.9, $B$8 + (($B$9-$B$8)/4)*2, IF($H622&gt;=0.8, $B$8 + (($B$9-$B$8)/4)*3, $B$9))))))</f>
      </c>
      <c r="M622" s="188"/>
      <c r="N622" s="189">
        <f>IF(M622=1, I622, IF(M622=2, J622, IF(M622=3, K622, IF(M622=4, L622, 0))))</f>
      </c>
      <c r="O622" s="184">
        <f>IF($B$7="Porcentajes", E622 * N622, IF($R$1=0, 0, ((E622 * N622) / $R$1) * $C$7))</f>
      </c>
      <c r="P622" s="202"/>
      <c r="Q622" s="203"/>
      <c r="R622" s="184">
        <f>IF($P622="Manual",$E622*(1+$Q622),$E622+$O622)</f>
      </c>
    </row>
    <row r="623" spans="1:18" s="190" customFormat="1" ht="19" customHeight="1">
      <c r="A623" s="191"/>
      <c r="B623" s="195"/>
      <c r="C623" s="193"/>
      <c r="D623" s="193"/>
      <c r="E623" s="197"/>
      <c r="F623" s="185"/>
      <c r="G623" s="185" t="str">
        <f>IFERROR(IF($F623="","",VLOOKUP($F623,'Data Mercado'!$A$7:$I$300,IF($B$6="P90",2,IF($B$6="P75",3,IF($B$6="P50",4,IF($B$6="P25",5,IF($B$6="P10",6))))),0)),"ND")</f>
      </c>
      <c r="H623" s="186" t="str">
        <f>IFERROR(IF(AND($E623&lt;&gt;"",$G623&lt;&gt;""),$E623/$G623,""),"")</f>
      </c>
      <c r="I623" s="187" t="str">
        <f>IF(H623="","",0%)</f>
      </c>
      <c r="J623" s="187" t="str">
        <f>IF(H623="","",IF($H623&gt;1.2, 0, IF($H623&gt;=1.1, $B$8*(1/3), IF($H623&gt;=1, ($B$8 + (($B$9-$B$8)/4)*1)*(1/3), IF($H623&gt;=0.9, ($B$8 + (($B$9-$B$8)/4)*2)*(1/3), IF($H623&gt;=0.8, ($B$8 + (($B$9-$B$8)/4)*3)*(1/3), $B$9*(1/3)))))))</f>
      </c>
      <c r="K623" s="187" t="str">
        <f>IF(H623="","",IF($H623&gt;1.2, 0, IF($H623&gt;=1.1, $B$8*(2/3), IF($H623&gt;=1, ($B$8 + (($B$9-$B$8)/4)*1)*(2/3), IF($H623&gt;=0.9, ($B$8 + (($B$9-$B$8)/4)*2)*(2/3), IF($H623&gt;=0.8, ($B$8 + (($B$9-$B$8)/4)*3)*(2/3), $B$9*(2/3)))))))</f>
      </c>
      <c r="L623" s="187" t="str">
        <f>IF(H623="","",IF($H623&gt;1.2, 0, IF($H623&gt;=1.1, $B$8, IF($H623&gt;=1, $B$8 + (($B$9-$B$8)/4)*1, IF($H623&gt;=0.9, $B$8 + (($B$9-$B$8)/4)*2, IF($H623&gt;=0.8, $B$8 + (($B$9-$B$8)/4)*3, $B$9))))))</f>
      </c>
      <c r="M623" s="188"/>
      <c r="N623" s="189">
        <f>IF(M623=1, I623, IF(M623=2, J623, IF(M623=3, K623, IF(M623=4, L623, 0))))</f>
      </c>
      <c r="O623" s="184">
        <f>IF($B$7="Porcentajes", E623 * N623, IF($R$1=0, 0, ((E623 * N623) / $R$1) * $C$7))</f>
      </c>
      <c r="P623" s="202"/>
      <c r="Q623" s="203"/>
      <c r="R623" s="184">
        <f>IF($P623="Manual",$E623*(1+$Q623),$E623+$O623)</f>
      </c>
    </row>
    <row r="624" spans="1:18" s="190" customFormat="1" ht="19" customHeight="1">
      <c r="A624" s="191"/>
      <c r="B624" s="195"/>
      <c r="C624" s="193"/>
      <c r="D624" s="193"/>
      <c r="E624" s="197"/>
      <c r="F624" s="185"/>
      <c r="G624" s="185" t="str">
        <f>IFERROR(IF($F624="","",VLOOKUP($F624,'Data Mercado'!$A$7:$I$300,IF($B$6="P90",2,IF($B$6="P75",3,IF($B$6="P50",4,IF($B$6="P25",5,IF($B$6="P10",6))))),0)),"ND")</f>
      </c>
      <c r="H624" s="186" t="str">
        <f>IFERROR(IF(AND($E624&lt;&gt;"",$G624&lt;&gt;""),$E624/$G624,""),"")</f>
      </c>
      <c r="I624" s="187" t="str">
        <f>IF(H624="","",0%)</f>
      </c>
      <c r="J624" s="187" t="str">
        <f>IF(H624="","",IF($H624&gt;1.2, 0, IF($H624&gt;=1.1, $B$8*(1/3), IF($H624&gt;=1, ($B$8 + (($B$9-$B$8)/4)*1)*(1/3), IF($H624&gt;=0.9, ($B$8 + (($B$9-$B$8)/4)*2)*(1/3), IF($H624&gt;=0.8, ($B$8 + (($B$9-$B$8)/4)*3)*(1/3), $B$9*(1/3)))))))</f>
      </c>
      <c r="K624" s="187" t="str">
        <f>IF(H624="","",IF($H624&gt;1.2, 0, IF($H624&gt;=1.1, $B$8*(2/3), IF($H624&gt;=1, ($B$8 + (($B$9-$B$8)/4)*1)*(2/3), IF($H624&gt;=0.9, ($B$8 + (($B$9-$B$8)/4)*2)*(2/3), IF($H624&gt;=0.8, ($B$8 + (($B$9-$B$8)/4)*3)*(2/3), $B$9*(2/3)))))))</f>
      </c>
      <c r="L624" s="187" t="str">
        <f>IF(H624="","",IF($H624&gt;1.2, 0, IF($H624&gt;=1.1, $B$8, IF($H624&gt;=1, $B$8 + (($B$9-$B$8)/4)*1, IF($H624&gt;=0.9, $B$8 + (($B$9-$B$8)/4)*2, IF($H624&gt;=0.8, $B$8 + (($B$9-$B$8)/4)*3, $B$9))))))</f>
      </c>
      <c r="M624" s="188"/>
      <c r="N624" s="189">
        <f>IF(M624=1, I624, IF(M624=2, J624, IF(M624=3, K624, IF(M624=4, L624, 0))))</f>
      </c>
      <c r="O624" s="184">
        <f>IF($B$7="Porcentajes", E624 * N624, IF($R$1=0, 0, ((E624 * N624) / $R$1) * $C$7))</f>
      </c>
      <c r="P624" s="202"/>
      <c r="Q624" s="203"/>
      <c r="R624" s="184">
        <f>IF($P624="Manual",$E624*(1+$Q624),$E624+$O624)</f>
      </c>
    </row>
    <row r="625" spans="1:18" s="190" customFormat="1" ht="19" customHeight="1">
      <c r="A625" s="191"/>
      <c r="B625" s="195"/>
      <c r="C625" s="193"/>
      <c r="D625" s="193"/>
      <c r="E625" s="197"/>
      <c r="F625" s="185"/>
      <c r="G625" s="185" t="str">
        <f>IFERROR(IF($F625="","",VLOOKUP($F625,'Data Mercado'!$A$7:$I$300,IF($B$6="P90",2,IF($B$6="P75",3,IF($B$6="P50",4,IF($B$6="P25",5,IF($B$6="P10",6))))),0)),"ND")</f>
      </c>
      <c r="H625" s="186" t="str">
        <f>IFERROR(IF(AND($E625&lt;&gt;"",$G625&lt;&gt;""),$E625/$G625,""),"")</f>
      </c>
      <c r="I625" s="187" t="str">
        <f>IF(H625="","",0%)</f>
      </c>
      <c r="J625" s="187" t="str">
        <f>IF(H625="","",IF($H625&gt;1.2, 0, IF($H625&gt;=1.1, $B$8*(1/3), IF($H625&gt;=1, ($B$8 + (($B$9-$B$8)/4)*1)*(1/3), IF($H625&gt;=0.9, ($B$8 + (($B$9-$B$8)/4)*2)*(1/3), IF($H625&gt;=0.8, ($B$8 + (($B$9-$B$8)/4)*3)*(1/3), $B$9*(1/3)))))))</f>
      </c>
      <c r="K625" s="187" t="str">
        <f>IF(H625="","",IF($H625&gt;1.2, 0, IF($H625&gt;=1.1, $B$8*(2/3), IF($H625&gt;=1, ($B$8 + (($B$9-$B$8)/4)*1)*(2/3), IF($H625&gt;=0.9, ($B$8 + (($B$9-$B$8)/4)*2)*(2/3), IF($H625&gt;=0.8, ($B$8 + (($B$9-$B$8)/4)*3)*(2/3), $B$9*(2/3)))))))</f>
      </c>
      <c r="L625" s="187" t="str">
        <f>IF(H625="","",IF($H625&gt;1.2, 0, IF($H625&gt;=1.1, $B$8, IF($H625&gt;=1, $B$8 + (($B$9-$B$8)/4)*1, IF($H625&gt;=0.9, $B$8 + (($B$9-$B$8)/4)*2, IF($H625&gt;=0.8, $B$8 + (($B$9-$B$8)/4)*3, $B$9))))))</f>
      </c>
      <c r="M625" s="188"/>
      <c r="N625" s="189">
        <f>IF(M625=1, I625, IF(M625=2, J625, IF(M625=3, K625, IF(M625=4, L625, 0))))</f>
      </c>
      <c r="O625" s="184">
        <f>IF($B$7="Porcentajes", E625 * N625, IF($R$1=0, 0, ((E625 * N625) / $R$1) * $C$7))</f>
      </c>
      <c r="P625" s="202"/>
      <c r="Q625" s="203"/>
      <c r="R625" s="184">
        <f>IF($P625="Manual",$E625*(1+$Q625),$E625+$O625)</f>
      </c>
    </row>
    <row r="626" spans="1:18" s="190" customFormat="1" ht="19" customHeight="1">
      <c r="A626" s="191"/>
      <c r="B626" s="195"/>
      <c r="C626" s="193"/>
      <c r="D626" s="193"/>
      <c r="E626" s="197"/>
      <c r="F626" s="185"/>
      <c r="G626" s="185" t="str">
        <f>IFERROR(IF($F626="","",VLOOKUP($F626,'Data Mercado'!$A$7:$I$300,IF($B$6="P90",2,IF($B$6="P75",3,IF($B$6="P50",4,IF($B$6="P25",5,IF($B$6="P10",6))))),0)),"ND")</f>
      </c>
      <c r="H626" s="186" t="str">
        <f>IFERROR(IF(AND($E626&lt;&gt;"",$G626&lt;&gt;""),$E626/$G626,""),"")</f>
      </c>
      <c r="I626" s="187" t="str">
        <f>IF(H626="","",0%)</f>
      </c>
      <c r="J626" s="187" t="str">
        <f>IF(H626="","",IF($H626&gt;1.2, 0, IF($H626&gt;=1.1, $B$8*(1/3), IF($H626&gt;=1, ($B$8 + (($B$9-$B$8)/4)*1)*(1/3), IF($H626&gt;=0.9, ($B$8 + (($B$9-$B$8)/4)*2)*(1/3), IF($H626&gt;=0.8, ($B$8 + (($B$9-$B$8)/4)*3)*(1/3), $B$9*(1/3)))))))</f>
      </c>
      <c r="K626" s="187" t="str">
        <f>IF(H626="","",IF($H626&gt;1.2, 0, IF($H626&gt;=1.1, $B$8*(2/3), IF($H626&gt;=1, ($B$8 + (($B$9-$B$8)/4)*1)*(2/3), IF($H626&gt;=0.9, ($B$8 + (($B$9-$B$8)/4)*2)*(2/3), IF($H626&gt;=0.8, ($B$8 + (($B$9-$B$8)/4)*3)*(2/3), $B$9*(2/3)))))))</f>
      </c>
      <c r="L626" s="187" t="str">
        <f>IF(H626="","",IF($H626&gt;1.2, 0, IF($H626&gt;=1.1, $B$8, IF($H626&gt;=1, $B$8 + (($B$9-$B$8)/4)*1, IF($H626&gt;=0.9, $B$8 + (($B$9-$B$8)/4)*2, IF($H626&gt;=0.8, $B$8 + (($B$9-$B$8)/4)*3, $B$9))))))</f>
      </c>
      <c r="M626" s="188"/>
      <c r="N626" s="189">
        <f>IF(M626=1, I626, IF(M626=2, J626, IF(M626=3, K626, IF(M626=4, L626, 0))))</f>
      </c>
      <c r="O626" s="184">
        <f>IF($B$7="Porcentajes", E626 * N626, IF($R$1=0, 0, ((E626 * N626) / $R$1) * $C$7))</f>
      </c>
      <c r="P626" s="202"/>
      <c r="Q626" s="203"/>
      <c r="R626" s="184">
        <f>IF($P626="Manual",$E626*(1+$Q626),$E626+$O626)</f>
      </c>
    </row>
    <row r="627" spans="1:18" s="190" customFormat="1" ht="19" customHeight="1">
      <c r="A627" s="191"/>
      <c r="B627" s="195"/>
      <c r="C627" s="193"/>
      <c r="D627" s="193"/>
      <c r="E627" s="197"/>
      <c r="F627" s="185"/>
      <c r="G627" s="185" t="str">
        <f>IFERROR(IF($F627="","",VLOOKUP($F627,'Data Mercado'!$A$7:$I$300,IF($B$6="P90",2,IF($B$6="P75",3,IF($B$6="P50",4,IF($B$6="P25",5,IF($B$6="P10",6))))),0)),"ND")</f>
      </c>
      <c r="H627" s="186" t="str">
        <f>IFERROR(IF(AND($E627&lt;&gt;"",$G627&lt;&gt;""),$E627/$G627,""),"")</f>
      </c>
      <c r="I627" s="187" t="str">
        <f>IF(H627="","",0%)</f>
      </c>
      <c r="J627" s="187" t="str">
        <f>IF(H627="","",IF($H627&gt;1.2, 0, IF($H627&gt;=1.1, $B$8*(1/3), IF($H627&gt;=1, ($B$8 + (($B$9-$B$8)/4)*1)*(1/3), IF($H627&gt;=0.9, ($B$8 + (($B$9-$B$8)/4)*2)*(1/3), IF($H627&gt;=0.8, ($B$8 + (($B$9-$B$8)/4)*3)*(1/3), $B$9*(1/3)))))))</f>
      </c>
      <c r="K627" s="187" t="str">
        <f>IF(H627="","",IF($H627&gt;1.2, 0, IF($H627&gt;=1.1, $B$8*(2/3), IF($H627&gt;=1, ($B$8 + (($B$9-$B$8)/4)*1)*(2/3), IF($H627&gt;=0.9, ($B$8 + (($B$9-$B$8)/4)*2)*(2/3), IF($H627&gt;=0.8, ($B$8 + (($B$9-$B$8)/4)*3)*(2/3), $B$9*(2/3)))))))</f>
      </c>
      <c r="L627" s="187" t="str">
        <f>IF(H627="","",IF($H627&gt;1.2, 0, IF($H627&gt;=1.1, $B$8, IF($H627&gt;=1, $B$8 + (($B$9-$B$8)/4)*1, IF($H627&gt;=0.9, $B$8 + (($B$9-$B$8)/4)*2, IF($H627&gt;=0.8, $B$8 + (($B$9-$B$8)/4)*3, $B$9))))))</f>
      </c>
      <c r="M627" s="188"/>
      <c r="N627" s="189">
        <f>IF(M627=1, I627, IF(M627=2, J627, IF(M627=3, K627, IF(M627=4, L627, 0))))</f>
      </c>
      <c r="O627" s="184">
        <f>IF($B$7="Porcentajes", E627 * N627, IF($R$1=0, 0, ((E627 * N627) / $R$1) * $C$7))</f>
      </c>
      <c r="P627" s="202"/>
      <c r="Q627" s="203"/>
      <c r="R627" s="184">
        <f>IF($P627="Manual",$E627*(1+$Q627),$E627+$O627)</f>
      </c>
    </row>
    <row r="628" spans="1:18" s="190" customFormat="1" ht="19" customHeight="1">
      <c r="A628" s="191"/>
      <c r="B628" s="195"/>
      <c r="C628" s="193"/>
      <c r="D628" s="193"/>
      <c r="E628" s="197"/>
      <c r="F628" s="185"/>
      <c r="G628" s="185" t="str">
        <f>IFERROR(IF($F628="","",VLOOKUP($F628,'Data Mercado'!$A$7:$I$300,IF($B$6="P90",2,IF($B$6="P75",3,IF($B$6="P50",4,IF($B$6="P25",5,IF($B$6="P10",6))))),0)),"ND")</f>
      </c>
      <c r="H628" s="186" t="str">
        <f>IFERROR(IF(AND($E628&lt;&gt;"",$G628&lt;&gt;""),$E628/$G628,""),"")</f>
      </c>
      <c r="I628" s="187" t="str">
        <f>IF(H628="","",0%)</f>
      </c>
      <c r="J628" s="187" t="str">
        <f>IF(H628="","",IF($H628&gt;1.2, 0, IF($H628&gt;=1.1, $B$8*(1/3), IF($H628&gt;=1, ($B$8 + (($B$9-$B$8)/4)*1)*(1/3), IF($H628&gt;=0.9, ($B$8 + (($B$9-$B$8)/4)*2)*(1/3), IF($H628&gt;=0.8, ($B$8 + (($B$9-$B$8)/4)*3)*(1/3), $B$9*(1/3)))))))</f>
      </c>
      <c r="K628" s="187" t="str">
        <f>IF(H628="","",IF($H628&gt;1.2, 0, IF($H628&gt;=1.1, $B$8*(2/3), IF($H628&gt;=1, ($B$8 + (($B$9-$B$8)/4)*1)*(2/3), IF($H628&gt;=0.9, ($B$8 + (($B$9-$B$8)/4)*2)*(2/3), IF($H628&gt;=0.8, ($B$8 + (($B$9-$B$8)/4)*3)*(2/3), $B$9*(2/3)))))))</f>
      </c>
      <c r="L628" s="187" t="str">
        <f>IF(H628="","",IF($H628&gt;1.2, 0, IF($H628&gt;=1.1, $B$8, IF($H628&gt;=1, $B$8 + (($B$9-$B$8)/4)*1, IF($H628&gt;=0.9, $B$8 + (($B$9-$B$8)/4)*2, IF($H628&gt;=0.8, $B$8 + (($B$9-$B$8)/4)*3, $B$9))))))</f>
      </c>
      <c r="M628" s="188"/>
      <c r="N628" s="189">
        <f>IF(M628=1, I628, IF(M628=2, J628, IF(M628=3, K628, IF(M628=4, L628, 0))))</f>
      </c>
      <c r="O628" s="184">
        <f>IF($B$7="Porcentajes", E628 * N628, IF($R$1=0, 0, ((E628 * N628) / $R$1) * $C$7))</f>
      </c>
      <c r="P628" s="202"/>
      <c r="Q628" s="203"/>
      <c r="R628" s="184">
        <f>IF($P628="Manual",$E628*(1+$Q628),$E628+$O628)</f>
      </c>
    </row>
    <row r="629" spans="1:18" s="190" customFormat="1" ht="19" customHeight="1">
      <c r="A629" s="191"/>
      <c r="B629" s="195"/>
      <c r="C629" s="193"/>
      <c r="D629" s="193"/>
      <c r="E629" s="197"/>
      <c r="F629" s="185"/>
      <c r="G629" s="185" t="str">
        <f>IFERROR(IF($F629="","",VLOOKUP($F629,'Data Mercado'!$A$7:$I$300,IF($B$6="P90",2,IF($B$6="P75",3,IF($B$6="P50",4,IF($B$6="P25",5,IF($B$6="P10",6))))),0)),"ND")</f>
      </c>
      <c r="H629" s="186" t="str">
        <f>IFERROR(IF(AND($E629&lt;&gt;"",$G629&lt;&gt;""),$E629/$G629,""),"")</f>
      </c>
      <c r="I629" s="187" t="str">
        <f>IF(H629="","",0%)</f>
      </c>
      <c r="J629" s="187" t="str">
        <f>IF(H629="","",IF($H629&gt;1.2, 0, IF($H629&gt;=1.1, $B$8*(1/3), IF($H629&gt;=1, ($B$8 + (($B$9-$B$8)/4)*1)*(1/3), IF($H629&gt;=0.9, ($B$8 + (($B$9-$B$8)/4)*2)*(1/3), IF($H629&gt;=0.8, ($B$8 + (($B$9-$B$8)/4)*3)*(1/3), $B$9*(1/3)))))))</f>
      </c>
      <c r="K629" s="187" t="str">
        <f>IF(H629="","",IF($H629&gt;1.2, 0, IF($H629&gt;=1.1, $B$8*(2/3), IF($H629&gt;=1, ($B$8 + (($B$9-$B$8)/4)*1)*(2/3), IF($H629&gt;=0.9, ($B$8 + (($B$9-$B$8)/4)*2)*(2/3), IF($H629&gt;=0.8, ($B$8 + (($B$9-$B$8)/4)*3)*(2/3), $B$9*(2/3)))))))</f>
      </c>
      <c r="L629" s="187" t="str">
        <f>IF(H629="","",IF($H629&gt;1.2, 0, IF($H629&gt;=1.1, $B$8, IF($H629&gt;=1, $B$8 + (($B$9-$B$8)/4)*1, IF($H629&gt;=0.9, $B$8 + (($B$9-$B$8)/4)*2, IF($H629&gt;=0.8, $B$8 + (($B$9-$B$8)/4)*3, $B$9))))))</f>
      </c>
      <c r="M629" s="188"/>
      <c r="N629" s="189">
        <f>IF(M629=1, I629, IF(M629=2, J629, IF(M629=3, K629, IF(M629=4, L629, 0))))</f>
      </c>
      <c r="O629" s="184">
        <f>IF($B$7="Porcentajes", E629 * N629, IF($R$1=0, 0, ((E629 * N629) / $R$1) * $C$7))</f>
      </c>
      <c r="P629" s="202"/>
      <c r="Q629" s="203"/>
      <c r="R629" s="184">
        <f>IF($P629="Manual",$E629*(1+$Q629),$E629+$O629)</f>
      </c>
    </row>
    <row r="630" spans="1:18" s="190" customFormat="1" ht="19" customHeight="1">
      <c r="A630" s="191"/>
      <c r="B630" s="195"/>
      <c r="C630" s="193"/>
      <c r="D630" s="193"/>
      <c r="E630" s="197"/>
      <c r="F630" s="185"/>
      <c r="G630" s="185" t="str">
        <f>IFERROR(IF($F630="","",VLOOKUP($F630,'Data Mercado'!$A$7:$I$300,IF($B$6="P90",2,IF($B$6="P75",3,IF($B$6="P50",4,IF($B$6="P25",5,IF($B$6="P10",6))))),0)),"ND")</f>
      </c>
      <c r="H630" s="186" t="str">
        <f>IFERROR(IF(AND($E630&lt;&gt;"",$G630&lt;&gt;""),$E630/$G630,""),"")</f>
      </c>
      <c r="I630" s="187" t="str">
        <f>IF(H630="","",0%)</f>
      </c>
      <c r="J630" s="187" t="str">
        <f>IF(H630="","",IF($H630&gt;1.2, 0, IF($H630&gt;=1.1, $B$8*(1/3), IF($H630&gt;=1, ($B$8 + (($B$9-$B$8)/4)*1)*(1/3), IF($H630&gt;=0.9, ($B$8 + (($B$9-$B$8)/4)*2)*(1/3), IF($H630&gt;=0.8, ($B$8 + (($B$9-$B$8)/4)*3)*(1/3), $B$9*(1/3)))))))</f>
      </c>
      <c r="K630" s="187" t="str">
        <f>IF(H630="","",IF($H630&gt;1.2, 0, IF($H630&gt;=1.1, $B$8*(2/3), IF($H630&gt;=1, ($B$8 + (($B$9-$B$8)/4)*1)*(2/3), IF($H630&gt;=0.9, ($B$8 + (($B$9-$B$8)/4)*2)*(2/3), IF($H630&gt;=0.8, ($B$8 + (($B$9-$B$8)/4)*3)*(2/3), $B$9*(2/3)))))))</f>
      </c>
      <c r="L630" s="187" t="str">
        <f>IF(H630="","",IF($H630&gt;1.2, 0, IF($H630&gt;=1.1, $B$8, IF($H630&gt;=1, $B$8 + (($B$9-$B$8)/4)*1, IF($H630&gt;=0.9, $B$8 + (($B$9-$B$8)/4)*2, IF($H630&gt;=0.8, $B$8 + (($B$9-$B$8)/4)*3, $B$9))))))</f>
      </c>
      <c r="M630" s="188"/>
      <c r="N630" s="189">
        <f>IF(M630=1, I630, IF(M630=2, J630, IF(M630=3, K630, IF(M630=4, L630, 0))))</f>
      </c>
      <c r="O630" s="184">
        <f>IF($B$7="Porcentajes", E630 * N630, IF($R$1=0, 0, ((E630 * N630) / $R$1) * $C$7))</f>
      </c>
      <c r="P630" s="202"/>
      <c r="Q630" s="203"/>
      <c r="R630" s="184">
        <f>IF($P630="Manual",$E630*(1+$Q630),$E630+$O630)</f>
      </c>
    </row>
    <row r="631" spans="1:18" s="190" customFormat="1" ht="19" customHeight="1">
      <c r="A631" s="191"/>
      <c r="B631" s="195"/>
      <c r="C631" s="193"/>
      <c r="D631" s="193"/>
      <c r="E631" s="197"/>
      <c r="F631" s="185"/>
      <c r="G631" s="185" t="str">
        <f>IFERROR(IF($F631="","",VLOOKUP($F631,'Data Mercado'!$A$7:$I$300,IF($B$6="P90",2,IF($B$6="P75",3,IF($B$6="P50",4,IF($B$6="P25",5,IF($B$6="P10",6))))),0)),"ND")</f>
      </c>
      <c r="H631" s="186" t="str">
        <f>IFERROR(IF(AND($E631&lt;&gt;"",$G631&lt;&gt;""),$E631/$G631,""),"")</f>
      </c>
      <c r="I631" s="187" t="str">
        <f>IF(H631="","",0%)</f>
      </c>
      <c r="J631" s="187" t="str">
        <f>IF(H631="","",IF($H631&gt;1.2, 0, IF($H631&gt;=1.1, $B$8*(1/3), IF($H631&gt;=1, ($B$8 + (($B$9-$B$8)/4)*1)*(1/3), IF($H631&gt;=0.9, ($B$8 + (($B$9-$B$8)/4)*2)*(1/3), IF($H631&gt;=0.8, ($B$8 + (($B$9-$B$8)/4)*3)*(1/3), $B$9*(1/3)))))))</f>
      </c>
      <c r="K631" s="187" t="str">
        <f>IF(H631="","",IF($H631&gt;1.2, 0, IF($H631&gt;=1.1, $B$8*(2/3), IF($H631&gt;=1, ($B$8 + (($B$9-$B$8)/4)*1)*(2/3), IF($H631&gt;=0.9, ($B$8 + (($B$9-$B$8)/4)*2)*(2/3), IF($H631&gt;=0.8, ($B$8 + (($B$9-$B$8)/4)*3)*(2/3), $B$9*(2/3)))))))</f>
      </c>
      <c r="L631" s="187" t="str">
        <f>IF(H631="","",IF($H631&gt;1.2, 0, IF($H631&gt;=1.1, $B$8, IF($H631&gt;=1, $B$8 + (($B$9-$B$8)/4)*1, IF($H631&gt;=0.9, $B$8 + (($B$9-$B$8)/4)*2, IF($H631&gt;=0.8, $B$8 + (($B$9-$B$8)/4)*3, $B$9))))))</f>
      </c>
      <c r="M631" s="188"/>
      <c r="N631" s="189">
        <f>IF(M631=1, I631, IF(M631=2, J631, IF(M631=3, K631, IF(M631=4, L631, 0))))</f>
      </c>
      <c r="O631" s="184">
        <f>IF($B$7="Porcentajes", E631 * N631, IF($R$1=0, 0, ((E631 * N631) / $R$1) * $C$7))</f>
      </c>
      <c r="P631" s="202"/>
      <c r="Q631" s="203"/>
      <c r="R631" s="184">
        <f>IF($P631="Manual",$E631*(1+$Q631),$E631+$O631)</f>
      </c>
    </row>
    <row r="632" spans="1:18" s="190" customFormat="1" ht="19" customHeight="1">
      <c r="A632" s="191"/>
      <c r="B632" s="195"/>
      <c r="C632" s="193"/>
      <c r="D632" s="193"/>
      <c r="E632" s="197"/>
      <c r="F632" s="185"/>
      <c r="G632" s="185" t="str">
        <f>IFERROR(IF($F632="","",VLOOKUP($F632,'Data Mercado'!$A$7:$I$300,IF($B$6="P90",2,IF($B$6="P75",3,IF($B$6="P50",4,IF($B$6="P25",5,IF($B$6="P10",6))))),0)),"ND")</f>
      </c>
      <c r="H632" s="186" t="str">
        <f>IFERROR(IF(AND($E632&lt;&gt;"",$G632&lt;&gt;""),$E632/$G632,""),"")</f>
      </c>
      <c r="I632" s="187" t="str">
        <f>IF(H632="","",0%)</f>
      </c>
      <c r="J632" s="187" t="str">
        <f>IF(H632="","",IF($H632&gt;1.2, 0, IF($H632&gt;=1.1, $B$8*(1/3), IF($H632&gt;=1, ($B$8 + (($B$9-$B$8)/4)*1)*(1/3), IF($H632&gt;=0.9, ($B$8 + (($B$9-$B$8)/4)*2)*(1/3), IF($H632&gt;=0.8, ($B$8 + (($B$9-$B$8)/4)*3)*(1/3), $B$9*(1/3)))))))</f>
      </c>
      <c r="K632" s="187" t="str">
        <f>IF(H632="","",IF($H632&gt;1.2, 0, IF($H632&gt;=1.1, $B$8*(2/3), IF($H632&gt;=1, ($B$8 + (($B$9-$B$8)/4)*1)*(2/3), IF($H632&gt;=0.9, ($B$8 + (($B$9-$B$8)/4)*2)*(2/3), IF($H632&gt;=0.8, ($B$8 + (($B$9-$B$8)/4)*3)*(2/3), $B$9*(2/3)))))))</f>
      </c>
      <c r="L632" s="187" t="str">
        <f>IF(H632="","",IF($H632&gt;1.2, 0, IF($H632&gt;=1.1, $B$8, IF($H632&gt;=1, $B$8 + (($B$9-$B$8)/4)*1, IF($H632&gt;=0.9, $B$8 + (($B$9-$B$8)/4)*2, IF($H632&gt;=0.8, $B$8 + (($B$9-$B$8)/4)*3, $B$9))))))</f>
      </c>
      <c r="M632" s="188"/>
      <c r="N632" s="189">
        <f>IF(M632=1, I632, IF(M632=2, J632, IF(M632=3, K632, IF(M632=4, L632, 0))))</f>
      </c>
      <c r="O632" s="184">
        <f>IF($B$7="Porcentajes", E632 * N632, IF($R$1=0, 0, ((E632 * N632) / $R$1) * $C$7))</f>
      </c>
      <c r="P632" s="202"/>
      <c r="Q632" s="203"/>
      <c r="R632" s="184">
        <f>IF($P632="Manual",$E632*(1+$Q632),$E632+$O632)</f>
      </c>
    </row>
    <row r="633" spans="1:18" s="190" customFormat="1" ht="19" customHeight="1">
      <c r="A633" s="191"/>
      <c r="B633" s="195"/>
      <c r="C633" s="193"/>
      <c r="D633" s="193"/>
      <c r="E633" s="197"/>
      <c r="F633" s="185"/>
      <c r="G633" s="185" t="str">
        <f>IFERROR(IF($F633="","",VLOOKUP($F633,'Data Mercado'!$A$7:$I$300,IF($B$6="P90",2,IF($B$6="P75",3,IF($B$6="P50",4,IF($B$6="P25",5,IF($B$6="P10",6))))),0)),"ND")</f>
      </c>
      <c r="H633" s="186" t="str">
        <f>IFERROR(IF(AND($E633&lt;&gt;"",$G633&lt;&gt;""),$E633/$G633,""),"")</f>
      </c>
      <c r="I633" s="187" t="str">
        <f>IF(H633="","",0%)</f>
      </c>
      <c r="J633" s="187" t="str">
        <f>IF(H633="","",IF($H633&gt;1.2, 0, IF($H633&gt;=1.1, $B$8*(1/3), IF($H633&gt;=1, ($B$8 + (($B$9-$B$8)/4)*1)*(1/3), IF($H633&gt;=0.9, ($B$8 + (($B$9-$B$8)/4)*2)*(1/3), IF($H633&gt;=0.8, ($B$8 + (($B$9-$B$8)/4)*3)*(1/3), $B$9*(1/3)))))))</f>
      </c>
      <c r="K633" s="187" t="str">
        <f>IF(H633="","",IF($H633&gt;1.2, 0, IF($H633&gt;=1.1, $B$8*(2/3), IF($H633&gt;=1, ($B$8 + (($B$9-$B$8)/4)*1)*(2/3), IF($H633&gt;=0.9, ($B$8 + (($B$9-$B$8)/4)*2)*(2/3), IF($H633&gt;=0.8, ($B$8 + (($B$9-$B$8)/4)*3)*(2/3), $B$9*(2/3)))))))</f>
      </c>
      <c r="L633" s="187" t="str">
        <f>IF(H633="","",IF($H633&gt;1.2, 0, IF($H633&gt;=1.1, $B$8, IF($H633&gt;=1, $B$8 + (($B$9-$B$8)/4)*1, IF($H633&gt;=0.9, $B$8 + (($B$9-$B$8)/4)*2, IF($H633&gt;=0.8, $B$8 + (($B$9-$B$8)/4)*3, $B$9))))))</f>
      </c>
      <c r="M633" s="188"/>
      <c r="N633" s="189">
        <f>IF(M633=1, I633, IF(M633=2, J633, IF(M633=3, K633, IF(M633=4, L633, 0))))</f>
      </c>
      <c r="O633" s="184">
        <f>IF($B$7="Porcentajes", E633 * N633, IF($R$1=0, 0, ((E633 * N633) / $R$1) * $C$7))</f>
      </c>
      <c r="P633" s="202"/>
      <c r="Q633" s="203"/>
      <c r="R633" s="184">
        <f>IF($P633="Manual",$E633*(1+$Q633),$E633+$O633)</f>
      </c>
    </row>
    <row r="634" spans="1:18" s="190" customFormat="1" ht="19" customHeight="1">
      <c r="A634" s="191"/>
      <c r="B634" s="195"/>
      <c r="C634" s="193"/>
      <c r="D634" s="193"/>
      <c r="E634" s="197"/>
      <c r="F634" s="185"/>
      <c r="G634" s="185" t="str">
        <f>IFERROR(IF($F634="","",VLOOKUP($F634,'Data Mercado'!$A$7:$I$300,IF($B$6="P90",2,IF($B$6="P75",3,IF($B$6="P50",4,IF($B$6="P25",5,IF($B$6="P10",6))))),0)),"ND")</f>
      </c>
      <c r="H634" s="186" t="str">
        <f>IFERROR(IF(AND($E634&lt;&gt;"",$G634&lt;&gt;""),$E634/$G634,""),"")</f>
      </c>
      <c r="I634" s="187" t="str">
        <f>IF(H634="","",0%)</f>
      </c>
      <c r="J634" s="187" t="str">
        <f>IF(H634="","",IF($H634&gt;1.2, 0, IF($H634&gt;=1.1, $B$8*(1/3), IF($H634&gt;=1, ($B$8 + (($B$9-$B$8)/4)*1)*(1/3), IF($H634&gt;=0.9, ($B$8 + (($B$9-$B$8)/4)*2)*(1/3), IF($H634&gt;=0.8, ($B$8 + (($B$9-$B$8)/4)*3)*(1/3), $B$9*(1/3)))))))</f>
      </c>
      <c r="K634" s="187" t="str">
        <f>IF(H634="","",IF($H634&gt;1.2, 0, IF($H634&gt;=1.1, $B$8*(2/3), IF($H634&gt;=1, ($B$8 + (($B$9-$B$8)/4)*1)*(2/3), IF($H634&gt;=0.9, ($B$8 + (($B$9-$B$8)/4)*2)*(2/3), IF($H634&gt;=0.8, ($B$8 + (($B$9-$B$8)/4)*3)*(2/3), $B$9*(2/3)))))))</f>
      </c>
      <c r="L634" s="187" t="str">
        <f>IF(H634="","",IF($H634&gt;1.2, 0, IF($H634&gt;=1.1, $B$8, IF($H634&gt;=1, $B$8 + (($B$9-$B$8)/4)*1, IF($H634&gt;=0.9, $B$8 + (($B$9-$B$8)/4)*2, IF($H634&gt;=0.8, $B$8 + (($B$9-$B$8)/4)*3, $B$9))))))</f>
      </c>
      <c r="M634" s="188"/>
      <c r="N634" s="189">
        <f>IF(M634=1, I634, IF(M634=2, J634, IF(M634=3, K634, IF(M634=4, L634, 0))))</f>
      </c>
      <c r="O634" s="184">
        <f>IF($B$7="Porcentajes", E634 * N634, IF($R$1=0, 0, ((E634 * N634) / $R$1) * $C$7))</f>
      </c>
      <c r="P634" s="202"/>
      <c r="Q634" s="203"/>
      <c r="R634" s="184">
        <f>IF($P634="Manual",$E634*(1+$Q634),$E634+$O634)</f>
      </c>
    </row>
    <row r="635" spans="1:18" s="190" customFormat="1" ht="19" customHeight="1">
      <c r="A635" s="191"/>
      <c r="B635" s="195"/>
      <c r="C635" s="193"/>
      <c r="D635" s="193"/>
      <c r="E635" s="197"/>
      <c r="F635" s="185"/>
      <c r="G635" s="185" t="str">
        <f>IFERROR(IF($F635="","",VLOOKUP($F635,'Data Mercado'!$A$7:$I$300,IF($B$6="P90",2,IF($B$6="P75",3,IF($B$6="P50",4,IF($B$6="P25",5,IF($B$6="P10",6))))),0)),"ND")</f>
      </c>
      <c r="H635" s="186" t="str">
        <f>IFERROR(IF(AND($E635&lt;&gt;"",$G635&lt;&gt;""),$E635/$G635,""),"")</f>
      </c>
      <c r="I635" s="187" t="str">
        <f>IF(H635="","",0%)</f>
      </c>
      <c r="J635" s="187" t="str">
        <f>IF(H635="","",IF($H635&gt;1.2, 0, IF($H635&gt;=1.1, $B$8*(1/3), IF($H635&gt;=1, ($B$8 + (($B$9-$B$8)/4)*1)*(1/3), IF($H635&gt;=0.9, ($B$8 + (($B$9-$B$8)/4)*2)*(1/3), IF($H635&gt;=0.8, ($B$8 + (($B$9-$B$8)/4)*3)*(1/3), $B$9*(1/3)))))))</f>
      </c>
      <c r="K635" s="187" t="str">
        <f>IF(H635="","",IF($H635&gt;1.2, 0, IF($H635&gt;=1.1, $B$8*(2/3), IF($H635&gt;=1, ($B$8 + (($B$9-$B$8)/4)*1)*(2/3), IF($H635&gt;=0.9, ($B$8 + (($B$9-$B$8)/4)*2)*(2/3), IF($H635&gt;=0.8, ($B$8 + (($B$9-$B$8)/4)*3)*(2/3), $B$9*(2/3)))))))</f>
      </c>
      <c r="L635" s="187" t="str">
        <f>IF(H635="","",IF($H635&gt;1.2, 0, IF($H635&gt;=1.1, $B$8, IF($H635&gt;=1, $B$8 + (($B$9-$B$8)/4)*1, IF($H635&gt;=0.9, $B$8 + (($B$9-$B$8)/4)*2, IF($H635&gt;=0.8, $B$8 + (($B$9-$B$8)/4)*3, $B$9))))))</f>
      </c>
      <c r="M635" s="188"/>
      <c r="N635" s="189">
        <f>IF(M635=1, I635, IF(M635=2, J635, IF(M635=3, K635, IF(M635=4, L635, 0))))</f>
      </c>
      <c r="O635" s="184">
        <f>IF($B$7="Porcentajes", E635 * N635, IF($R$1=0, 0, ((E635 * N635) / $R$1) * $C$7))</f>
      </c>
      <c r="P635" s="202"/>
      <c r="Q635" s="203"/>
      <c r="R635" s="184">
        <f>IF($P635="Manual",$E635*(1+$Q635),$E635+$O635)</f>
      </c>
    </row>
    <row r="636" spans="1:18" s="190" customFormat="1" ht="19" customHeight="1">
      <c r="A636" s="191"/>
      <c r="B636" s="195"/>
      <c r="C636" s="193"/>
      <c r="D636" s="193"/>
      <c r="E636" s="197"/>
      <c r="F636" s="185"/>
      <c r="G636" s="185" t="str">
        <f>IFERROR(IF($F636="","",VLOOKUP($F636,'Data Mercado'!$A$7:$I$300,IF($B$6="P90",2,IF($B$6="P75",3,IF($B$6="P50",4,IF($B$6="P25",5,IF($B$6="P10",6))))),0)),"ND")</f>
      </c>
      <c r="H636" s="186" t="str">
        <f>IFERROR(IF(AND($E636&lt;&gt;"",$G636&lt;&gt;""),$E636/$G636,""),"")</f>
      </c>
      <c r="I636" s="187" t="str">
        <f>IF(H636="","",0%)</f>
      </c>
      <c r="J636" s="187" t="str">
        <f>IF(H636="","",IF($H636&gt;1.2, 0, IF($H636&gt;=1.1, $B$8*(1/3), IF($H636&gt;=1, ($B$8 + (($B$9-$B$8)/4)*1)*(1/3), IF($H636&gt;=0.9, ($B$8 + (($B$9-$B$8)/4)*2)*(1/3), IF($H636&gt;=0.8, ($B$8 + (($B$9-$B$8)/4)*3)*(1/3), $B$9*(1/3)))))))</f>
      </c>
      <c r="K636" s="187" t="str">
        <f>IF(H636="","",IF($H636&gt;1.2, 0, IF($H636&gt;=1.1, $B$8*(2/3), IF($H636&gt;=1, ($B$8 + (($B$9-$B$8)/4)*1)*(2/3), IF($H636&gt;=0.9, ($B$8 + (($B$9-$B$8)/4)*2)*(2/3), IF($H636&gt;=0.8, ($B$8 + (($B$9-$B$8)/4)*3)*(2/3), $B$9*(2/3)))))))</f>
      </c>
      <c r="L636" s="187" t="str">
        <f>IF(H636="","",IF($H636&gt;1.2, 0, IF($H636&gt;=1.1, $B$8, IF($H636&gt;=1, $B$8 + (($B$9-$B$8)/4)*1, IF($H636&gt;=0.9, $B$8 + (($B$9-$B$8)/4)*2, IF($H636&gt;=0.8, $B$8 + (($B$9-$B$8)/4)*3, $B$9))))))</f>
      </c>
      <c r="M636" s="188"/>
      <c r="N636" s="189">
        <f>IF(M636=1, I636, IF(M636=2, J636, IF(M636=3, K636, IF(M636=4, L636, 0))))</f>
      </c>
      <c r="O636" s="184">
        <f>IF($B$7="Porcentajes", E636 * N636, IF($R$1=0, 0, ((E636 * N636) / $R$1) * $C$7))</f>
      </c>
      <c r="P636" s="202"/>
      <c r="Q636" s="203"/>
      <c r="R636" s="184">
        <f>IF($P636="Manual",$E636*(1+$Q636),$E636+$O636)</f>
      </c>
    </row>
    <row r="637" spans="1:18" s="190" customFormat="1" ht="19" customHeight="1">
      <c r="A637" s="191"/>
      <c r="B637" s="195"/>
      <c r="C637" s="193"/>
      <c r="D637" s="193"/>
      <c r="E637" s="197"/>
      <c r="F637" s="185"/>
      <c r="G637" s="185" t="str">
        <f>IFERROR(IF($F637="","",VLOOKUP($F637,'Data Mercado'!$A$7:$I$300,IF($B$6="P90",2,IF($B$6="P75",3,IF($B$6="P50",4,IF($B$6="P25",5,IF($B$6="P10",6))))),0)),"ND")</f>
      </c>
      <c r="H637" s="186" t="str">
        <f>IFERROR(IF(AND($E637&lt;&gt;"",$G637&lt;&gt;""),$E637/$G637,""),"")</f>
      </c>
      <c r="I637" s="187" t="str">
        <f>IF(H637="","",0%)</f>
      </c>
      <c r="J637" s="187" t="str">
        <f>IF(H637="","",IF($H637&gt;1.2, 0, IF($H637&gt;=1.1, $B$8*(1/3), IF($H637&gt;=1, ($B$8 + (($B$9-$B$8)/4)*1)*(1/3), IF($H637&gt;=0.9, ($B$8 + (($B$9-$B$8)/4)*2)*(1/3), IF($H637&gt;=0.8, ($B$8 + (($B$9-$B$8)/4)*3)*(1/3), $B$9*(1/3)))))))</f>
      </c>
      <c r="K637" s="187" t="str">
        <f>IF(H637="","",IF($H637&gt;1.2, 0, IF($H637&gt;=1.1, $B$8*(2/3), IF($H637&gt;=1, ($B$8 + (($B$9-$B$8)/4)*1)*(2/3), IF($H637&gt;=0.9, ($B$8 + (($B$9-$B$8)/4)*2)*(2/3), IF($H637&gt;=0.8, ($B$8 + (($B$9-$B$8)/4)*3)*(2/3), $B$9*(2/3)))))))</f>
      </c>
      <c r="L637" s="187" t="str">
        <f>IF(H637="","",IF($H637&gt;1.2, 0, IF($H637&gt;=1.1, $B$8, IF($H637&gt;=1, $B$8 + (($B$9-$B$8)/4)*1, IF($H637&gt;=0.9, $B$8 + (($B$9-$B$8)/4)*2, IF($H637&gt;=0.8, $B$8 + (($B$9-$B$8)/4)*3, $B$9))))))</f>
      </c>
      <c r="M637" s="188"/>
      <c r="N637" s="189">
        <f>IF(M637=1, I637, IF(M637=2, J637, IF(M637=3, K637, IF(M637=4, L637, 0))))</f>
      </c>
      <c r="O637" s="184">
        <f>IF($B$7="Porcentajes", E637 * N637, IF($R$1=0, 0, ((E637 * N637) / $R$1) * $C$7))</f>
      </c>
      <c r="P637" s="202"/>
      <c r="Q637" s="203"/>
      <c r="R637" s="184">
        <f>IF($P637="Manual",$E637*(1+$Q637),$E637+$O637)</f>
      </c>
    </row>
    <row r="638" spans="1:18" s="190" customFormat="1" ht="19" customHeight="1">
      <c r="A638" s="191"/>
      <c r="B638" s="195"/>
      <c r="C638" s="193"/>
      <c r="D638" s="193"/>
      <c r="E638" s="197"/>
      <c r="F638" s="185"/>
      <c r="G638" s="185" t="str">
        <f>IFERROR(IF($F638="","",VLOOKUP($F638,'Data Mercado'!$A$7:$I$300,IF($B$6="P90",2,IF($B$6="P75",3,IF($B$6="P50",4,IF($B$6="P25",5,IF($B$6="P10",6))))),0)),"ND")</f>
      </c>
      <c r="H638" s="186" t="str">
        <f>IFERROR(IF(AND($E638&lt;&gt;"",$G638&lt;&gt;""),$E638/$G638,""),"")</f>
      </c>
      <c r="I638" s="187" t="str">
        <f>IF(H638="","",0%)</f>
      </c>
      <c r="J638" s="187" t="str">
        <f>IF(H638="","",IF($H638&gt;1.2, 0, IF($H638&gt;=1.1, $B$8*(1/3), IF($H638&gt;=1, ($B$8 + (($B$9-$B$8)/4)*1)*(1/3), IF($H638&gt;=0.9, ($B$8 + (($B$9-$B$8)/4)*2)*(1/3), IF($H638&gt;=0.8, ($B$8 + (($B$9-$B$8)/4)*3)*(1/3), $B$9*(1/3)))))))</f>
      </c>
      <c r="K638" s="187" t="str">
        <f>IF(H638="","",IF($H638&gt;1.2, 0, IF($H638&gt;=1.1, $B$8*(2/3), IF($H638&gt;=1, ($B$8 + (($B$9-$B$8)/4)*1)*(2/3), IF($H638&gt;=0.9, ($B$8 + (($B$9-$B$8)/4)*2)*(2/3), IF($H638&gt;=0.8, ($B$8 + (($B$9-$B$8)/4)*3)*(2/3), $B$9*(2/3)))))))</f>
      </c>
      <c r="L638" s="187" t="str">
        <f>IF(H638="","",IF($H638&gt;1.2, 0, IF($H638&gt;=1.1, $B$8, IF($H638&gt;=1, $B$8 + (($B$9-$B$8)/4)*1, IF($H638&gt;=0.9, $B$8 + (($B$9-$B$8)/4)*2, IF($H638&gt;=0.8, $B$8 + (($B$9-$B$8)/4)*3, $B$9))))))</f>
      </c>
      <c r="M638" s="188"/>
      <c r="N638" s="189">
        <f>IF(M638=1, I638, IF(M638=2, J638, IF(M638=3, K638, IF(M638=4, L638, 0))))</f>
      </c>
      <c r="O638" s="184">
        <f>IF($B$7="Porcentajes", E638 * N638, IF($R$1=0, 0, ((E638 * N638) / $R$1) * $C$7))</f>
      </c>
      <c r="P638" s="202"/>
      <c r="Q638" s="203"/>
      <c r="R638" s="184">
        <f>IF($P638="Manual",$E638*(1+$Q638),$E638+$O638)</f>
      </c>
    </row>
    <row r="639" spans="1:18" s="190" customFormat="1" ht="19" customHeight="1">
      <c r="A639" s="191"/>
      <c r="B639" s="195"/>
      <c r="C639" s="193"/>
      <c r="D639" s="193"/>
      <c r="E639" s="197"/>
      <c r="F639" s="185"/>
      <c r="G639" s="185" t="str">
        <f>IFERROR(IF($F639="","",VLOOKUP($F639,'Data Mercado'!$A$7:$I$300,IF($B$6="P90",2,IF($B$6="P75",3,IF($B$6="P50",4,IF($B$6="P25",5,IF($B$6="P10",6))))),0)),"ND")</f>
      </c>
      <c r="H639" s="186" t="str">
        <f>IFERROR(IF(AND($E639&lt;&gt;"",$G639&lt;&gt;""),$E639/$G639,""),"")</f>
      </c>
      <c r="I639" s="187" t="str">
        <f>IF(H639="","",0%)</f>
      </c>
      <c r="J639" s="187" t="str">
        <f>IF(H639="","",IF($H639&gt;1.2, 0, IF($H639&gt;=1.1, $B$8*(1/3), IF($H639&gt;=1, ($B$8 + (($B$9-$B$8)/4)*1)*(1/3), IF($H639&gt;=0.9, ($B$8 + (($B$9-$B$8)/4)*2)*(1/3), IF($H639&gt;=0.8, ($B$8 + (($B$9-$B$8)/4)*3)*(1/3), $B$9*(1/3)))))))</f>
      </c>
      <c r="K639" s="187" t="str">
        <f>IF(H639="","",IF($H639&gt;1.2, 0, IF($H639&gt;=1.1, $B$8*(2/3), IF($H639&gt;=1, ($B$8 + (($B$9-$B$8)/4)*1)*(2/3), IF($H639&gt;=0.9, ($B$8 + (($B$9-$B$8)/4)*2)*(2/3), IF($H639&gt;=0.8, ($B$8 + (($B$9-$B$8)/4)*3)*(2/3), $B$9*(2/3)))))))</f>
      </c>
      <c r="L639" s="187" t="str">
        <f>IF(H639="","",IF($H639&gt;1.2, 0, IF($H639&gt;=1.1, $B$8, IF($H639&gt;=1, $B$8 + (($B$9-$B$8)/4)*1, IF($H639&gt;=0.9, $B$8 + (($B$9-$B$8)/4)*2, IF($H639&gt;=0.8, $B$8 + (($B$9-$B$8)/4)*3, $B$9))))))</f>
      </c>
      <c r="M639" s="188"/>
      <c r="N639" s="189">
        <f>IF(M639=1, I639, IF(M639=2, J639, IF(M639=3, K639, IF(M639=4, L639, 0))))</f>
      </c>
      <c r="O639" s="184">
        <f>IF($B$7="Porcentajes", E639 * N639, IF($R$1=0, 0, ((E639 * N639) / $R$1) * $C$7))</f>
      </c>
      <c r="P639" s="202"/>
      <c r="Q639" s="203"/>
      <c r="R639" s="184">
        <f>IF($P639="Manual",$E639*(1+$Q639),$E639+$O639)</f>
      </c>
    </row>
    <row r="640" spans="1:18" s="190" customFormat="1" ht="19" customHeight="1">
      <c r="A640" s="191"/>
      <c r="B640" s="195"/>
      <c r="C640" s="193"/>
      <c r="D640" s="193"/>
      <c r="E640" s="197"/>
      <c r="F640" s="185"/>
      <c r="G640" s="185" t="str">
        <f>IFERROR(IF($F640="","",VLOOKUP($F640,'Data Mercado'!$A$7:$I$300,IF($B$6="P90",2,IF($B$6="P75",3,IF($B$6="P50",4,IF($B$6="P25",5,IF($B$6="P10",6))))),0)),"ND")</f>
      </c>
      <c r="H640" s="186" t="str">
        <f>IFERROR(IF(AND($E640&lt;&gt;"",$G640&lt;&gt;""),$E640/$G640,""),"")</f>
      </c>
      <c r="I640" s="187" t="str">
        <f>IF(H640="","",0%)</f>
      </c>
      <c r="J640" s="187" t="str">
        <f>IF(H640="","",IF($H640&gt;1.2, 0, IF($H640&gt;=1.1, $B$8*(1/3), IF($H640&gt;=1, ($B$8 + (($B$9-$B$8)/4)*1)*(1/3), IF($H640&gt;=0.9, ($B$8 + (($B$9-$B$8)/4)*2)*(1/3), IF($H640&gt;=0.8, ($B$8 + (($B$9-$B$8)/4)*3)*(1/3), $B$9*(1/3)))))))</f>
      </c>
      <c r="K640" s="187" t="str">
        <f>IF(H640="","",IF($H640&gt;1.2, 0, IF($H640&gt;=1.1, $B$8*(2/3), IF($H640&gt;=1, ($B$8 + (($B$9-$B$8)/4)*1)*(2/3), IF($H640&gt;=0.9, ($B$8 + (($B$9-$B$8)/4)*2)*(2/3), IF($H640&gt;=0.8, ($B$8 + (($B$9-$B$8)/4)*3)*(2/3), $B$9*(2/3)))))))</f>
      </c>
      <c r="L640" s="187" t="str">
        <f>IF(H640="","",IF($H640&gt;1.2, 0, IF($H640&gt;=1.1, $B$8, IF($H640&gt;=1, $B$8 + (($B$9-$B$8)/4)*1, IF($H640&gt;=0.9, $B$8 + (($B$9-$B$8)/4)*2, IF($H640&gt;=0.8, $B$8 + (($B$9-$B$8)/4)*3, $B$9))))))</f>
      </c>
      <c r="M640" s="188"/>
      <c r="N640" s="189">
        <f>IF(M640=1, I640, IF(M640=2, J640, IF(M640=3, K640, IF(M640=4, L640, 0))))</f>
      </c>
      <c r="O640" s="184">
        <f>IF($B$7="Porcentajes", E640 * N640, IF($R$1=0, 0, ((E640 * N640) / $R$1) * $C$7))</f>
      </c>
      <c r="P640" s="202"/>
      <c r="Q640" s="203"/>
      <c r="R640" s="184">
        <f>IF($P640="Manual",$E640*(1+$Q640),$E640+$O640)</f>
      </c>
    </row>
    <row r="641" spans="1:18" s="190" customFormat="1" ht="19" customHeight="1">
      <c r="A641" s="191"/>
      <c r="B641" s="195"/>
      <c r="C641" s="193"/>
      <c r="D641" s="193"/>
      <c r="E641" s="197"/>
      <c r="F641" s="185"/>
      <c r="G641" s="185" t="str">
        <f>IFERROR(IF($F641="","",VLOOKUP($F641,'Data Mercado'!$A$7:$I$300,IF($B$6="P90",2,IF($B$6="P75",3,IF($B$6="P50",4,IF($B$6="P25",5,IF($B$6="P10",6))))),0)),"ND")</f>
      </c>
      <c r="H641" s="186" t="str">
        <f>IFERROR(IF(AND($E641&lt;&gt;"",$G641&lt;&gt;""),$E641/$G641,""),"")</f>
      </c>
      <c r="I641" s="187" t="str">
        <f>IF(H641="","",0%)</f>
      </c>
      <c r="J641" s="187" t="str">
        <f>IF(H641="","",IF($H641&gt;1.2, 0, IF($H641&gt;=1.1, $B$8*(1/3), IF($H641&gt;=1, ($B$8 + (($B$9-$B$8)/4)*1)*(1/3), IF($H641&gt;=0.9, ($B$8 + (($B$9-$B$8)/4)*2)*(1/3), IF($H641&gt;=0.8, ($B$8 + (($B$9-$B$8)/4)*3)*(1/3), $B$9*(1/3)))))))</f>
      </c>
      <c r="K641" s="187" t="str">
        <f>IF(H641="","",IF($H641&gt;1.2, 0, IF($H641&gt;=1.1, $B$8*(2/3), IF($H641&gt;=1, ($B$8 + (($B$9-$B$8)/4)*1)*(2/3), IF($H641&gt;=0.9, ($B$8 + (($B$9-$B$8)/4)*2)*(2/3), IF($H641&gt;=0.8, ($B$8 + (($B$9-$B$8)/4)*3)*(2/3), $B$9*(2/3)))))))</f>
      </c>
      <c r="L641" s="187" t="str">
        <f>IF(H641="","",IF($H641&gt;1.2, 0, IF($H641&gt;=1.1, $B$8, IF($H641&gt;=1, $B$8 + (($B$9-$B$8)/4)*1, IF($H641&gt;=0.9, $B$8 + (($B$9-$B$8)/4)*2, IF($H641&gt;=0.8, $B$8 + (($B$9-$B$8)/4)*3, $B$9))))))</f>
      </c>
      <c r="M641" s="188"/>
      <c r="N641" s="189">
        <f>IF(M641=1, I641, IF(M641=2, J641, IF(M641=3, K641, IF(M641=4, L641, 0))))</f>
      </c>
      <c r="O641" s="184">
        <f>IF($B$7="Porcentajes", E641 * N641, IF($R$1=0, 0, ((E641 * N641) / $R$1) * $C$7))</f>
      </c>
      <c r="P641" s="202"/>
      <c r="Q641" s="203"/>
      <c r="R641" s="184">
        <f>IF($P641="Manual",$E641*(1+$Q641),$E641+$O641)</f>
      </c>
    </row>
    <row r="642" spans="1:18" s="190" customFormat="1" ht="19" customHeight="1">
      <c r="A642" s="191"/>
      <c r="B642" s="195"/>
      <c r="C642" s="193"/>
      <c r="D642" s="193"/>
      <c r="E642" s="197"/>
      <c r="F642" s="185"/>
      <c r="G642" s="185" t="str">
        <f>IFERROR(IF($F642="","",VLOOKUP($F642,'Data Mercado'!$A$7:$I$300,IF($B$6="P90",2,IF($B$6="P75",3,IF($B$6="P50",4,IF($B$6="P25",5,IF($B$6="P10",6))))),0)),"ND")</f>
      </c>
      <c r="H642" s="186" t="str">
        <f>IFERROR(IF(AND($E642&lt;&gt;"",$G642&lt;&gt;""),$E642/$G642,""),"")</f>
      </c>
      <c r="I642" s="187" t="str">
        <f>IF(H642="","",0%)</f>
      </c>
      <c r="J642" s="187" t="str">
        <f>IF(H642="","",IF($H642&gt;1.2, 0, IF($H642&gt;=1.1, $B$8*(1/3), IF($H642&gt;=1, ($B$8 + (($B$9-$B$8)/4)*1)*(1/3), IF($H642&gt;=0.9, ($B$8 + (($B$9-$B$8)/4)*2)*(1/3), IF($H642&gt;=0.8, ($B$8 + (($B$9-$B$8)/4)*3)*(1/3), $B$9*(1/3)))))))</f>
      </c>
      <c r="K642" s="187" t="str">
        <f>IF(H642="","",IF($H642&gt;1.2, 0, IF($H642&gt;=1.1, $B$8*(2/3), IF($H642&gt;=1, ($B$8 + (($B$9-$B$8)/4)*1)*(2/3), IF($H642&gt;=0.9, ($B$8 + (($B$9-$B$8)/4)*2)*(2/3), IF($H642&gt;=0.8, ($B$8 + (($B$9-$B$8)/4)*3)*(2/3), $B$9*(2/3)))))))</f>
      </c>
      <c r="L642" s="187" t="str">
        <f>IF(H642="","",IF($H642&gt;1.2, 0, IF($H642&gt;=1.1, $B$8, IF($H642&gt;=1, $B$8 + (($B$9-$B$8)/4)*1, IF($H642&gt;=0.9, $B$8 + (($B$9-$B$8)/4)*2, IF($H642&gt;=0.8, $B$8 + (($B$9-$B$8)/4)*3, $B$9))))))</f>
      </c>
      <c r="M642" s="188"/>
      <c r="N642" s="189">
        <f>IF(M642=1, I642, IF(M642=2, J642, IF(M642=3, K642, IF(M642=4, L642, 0))))</f>
      </c>
      <c r="O642" s="184">
        <f>IF($B$7="Porcentajes", E642 * N642, IF($R$1=0, 0, ((E642 * N642) / $R$1) * $C$7))</f>
      </c>
      <c r="P642" s="202"/>
      <c r="Q642" s="203"/>
      <c r="R642" s="184">
        <f>IF($P642="Manual",$E642*(1+$Q642),$E642+$O642)</f>
      </c>
    </row>
    <row r="643" spans="1:18" s="190" customFormat="1" ht="19" customHeight="1">
      <c r="A643" s="191"/>
      <c r="B643" s="195"/>
      <c r="C643" s="193"/>
      <c r="D643" s="193"/>
      <c r="E643" s="197"/>
      <c r="F643" s="185"/>
      <c r="G643" s="185" t="str">
        <f>IFERROR(IF($F643="","",VLOOKUP($F643,'Data Mercado'!$A$7:$I$300,IF($B$6="P90",2,IF($B$6="P75",3,IF($B$6="P50",4,IF($B$6="P25",5,IF($B$6="P10",6))))),0)),"ND")</f>
      </c>
      <c r="H643" s="186" t="str">
        <f>IFERROR(IF(AND($E643&lt;&gt;"",$G643&lt;&gt;""),$E643/$G643,""),"")</f>
      </c>
      <c r="I643" s="187" t="str">
        <f>IF(H643="","",0%)</f>
      </c>
      <c r="J643" s="187" t="str">
        <f>IF(H643="","",IF($H643&gt;1.2, 0, IF($H643&gt;=1.1, $B$8*(1/3), IF($H643&gt;=1, ($B$8 + (($B$9-$B$8)/4)*1)*(1/3), IF($H643&gt;=0.9, ($B$8 + (($B$9-$B$8)/4)*2)*(1/3), IF($H643&gt;=0.8, ($B$8 + (($B$9-$B$8)/4)*3)*(1/3), $B$9*(1/3)))))))</f>
      </c>
      <c r="K643" s="187" t="str">
        <f>IF(H643="","",IF($H643&gt;1.2, 0, IF($H643&gt;=1.1, $B$8*(2/3), IF($H643&gt;=1, ($B$8 + (($B$9-$B$8)/4)*1)*(2/3), IF($H643&gt;=0.9, ($B$8 + (($B$9-$B$8)/4)*2)*(2/3), IF($H643&gt;=0.8, ($B$8 + (($B$9-$B$8)/4)*3)*(2/3), $B$9*(2/3)))))))</f>
      </c>
      <c r="L643" s="187" t="str">
        <f>IF(H643="","",IF($H643&gt;1.2, 0, IF($H643&gt;=1.1, $B$8, IF($H643&gt;=1, $B$8 + (($B$9-$B$8)/4)*1, IF($H643&gt;=0.9, $B$8 + (($B$9-$B$8)/4)*2, IF($H643&gt;=0.8, $B$8 + (($B$9-$B$8)/4)*3, $B$9))))))</f>
      </c>
      <c r="M643" s="188"/>
      <c r="N643" s="189">
        <f>IF(M643=1, I643, IF(M643=2, J643, IF(M643=3, K643, IF(M643=4, L643, 0))))</f>
      </c>
      <c r="O643" s="184">
        <f>IF($B$7="Porcentajes", E643 * N643, IF($R$1=0, 0, ((E643 * N643) / $R$1) * $C$7))</f>
      </c>
      <c r="P643" s="202"/>
      <c r="Q643" s="203"/>
      <c r="R643" s="184">
        <f>IF($P643="Manual",$E643*(1+$Q643),$E643+$O643)</f>
      </c>
    </row>
    <row r="644" spans="1:18" s="190" customFormat="1" ht="19" customHeight="1">
      <c r="A644" s="191"/>
      <c r="B644" s="195"/>
      <c r="C644" s="193"/>
      <c r="D644" s="193"/>
      <c r="E644" s="197"/>
      <c r="F644" s="185"/>
      <c r="G644" s="185" t="str">
        <f>IFERROR(IF($F644="","",VLOOKUP($F644,'Data Mercado'!$A$7:$I$300,IF($B$6="P90",2,IF($B$6="P75",3,IF($B$6="P50",4,IF($B$6="P25",5,IF($B$6="P10",6))))),0)),"ND")</f>
      </c>
      <c r="H644" s="186" t="str">
        <f>IFERROR(IF(AND($E644&lt;&gt;"",$G644&lt;&gt;""),$E644/$G644,""),"")</f>
      </c>
      <c r="I644" s="187" t="str">
        <f>IF(H644="","",0%)</f>
      </c>
      <c r="J644" s="187" t="str">
        <f>IF(H644="","",IF($H644&gt;1.2, 0, IF($H644&gt;=1.1, $B$8*(1/3), IF($H644&gt;=1, ($B$8 + (($B$9-$B$8)/4)*1)*(1/3), IF($H644&gt;=0.9, ($B$8 + (($B$9-$B$8)/4)*2)*(1/3), IF($H644&gt;=0.8, ($B$8 + (($B$9-$B$8)/4)*3)*(1/3), $B$9*(1/3)))))))</f>
      </c>
      <c r="K644" s="187" t="str">
        <f>IF(H644="","",IF($H644&gt;1.2, 0, IF($H644&gt;=1.1, $B$8*(2/3), IF($H644&gt;=1, ($B$8 + (($B$9-$B$8)/4)*1)*(2/3), IF($H644&gt;=0.9, ($B$8 + (($B$9-$B$8)/4)*2)*(2/3), IF($H644&gt;=0.8, ($B$8 + (($B$9-$B$8)/4)*3)*(2/3), $B$9*(2/3)))))))</f>
      </c>
      <c r="L644" s="187" t="str">
        <f>IF(H644="","",IF($H644&gt;1.2, 0, IF($H644&gt;=1.1, $B$8, IF($H644&gt;=1, $B$8 + (($B$9-$B$8)/4)*1, IF($H644&gt;=0.9, $B$8 + (($B$9-$B$8)/4)*2, IF($H644&gt;=0.8, $B$8 + (($B$9-$B$8)/4)*3, $B$9))))))</f>
      </c>
      <c r="M644" s="188"/>
      <c r="N644" s="189">
        <f>IF(M644=1, I644, IF(M644=2, J644, IF(M644=3, K644, IF(M644=4, L644, 0))))</f>
      </c>
      <c r="O644" s="184">
        <f>IF($B$7="Porcentajes", E644 * N644, IF($R$1=0, 0, ((E644 * N644) / $R$1) * $C$7))</f>
      </c>
      <c r="P644" s="202"/>
      <c r="Q644" s="203"/>
      <c r="R644" s="184">
        <f>IF($P644="Manual",$E644*(1+$Q644),$E644+$O644)</f>
      </c>
    </row>
    <row r="645" spans="1:18" s="190" customFormat="1" ht="19" customHeight="1">
      <c r="A645" s="191"/>
      <c r="B645" s="195"/>
      <c r="C645" s="193"/>
      <c r="D645" s="193"/>
      <c r="E645" s="197"/>
      <c r="F645" s="185"/>
      <c r="G645" s="185" t="str">
        <f>IFERROR(IF($F645="","",VLOOKUP($F645,'Data Mercado'!$A$7:$I$300,IF($B$6="P90",2,IF($B$6="P75",3,IF($B$6="P50",4,IF($B$6="P25",5,IF($B$6="P10",6))))),0)),"ND")</f>
      </c>
      <c r="H645" s="186" t="str">
        <f>IFERROR(IF(AND($E645&lt;&gt;"",$G645&lt;&gt;""),$E645/$G645,""),"")</f>
      </c>
      <c r="I645" s="187" t="str">
        <f>IF(H645="","",0%)</f>
      </c>
      <c r="J645" s="187" t="str">
        <f>IF(H645="","",IF($H645&gt;1.2, 0, IF($H645&gt;=1.1, $B$8*(1/3), IF($H645&gt;=1, ($B$8 + (($B$9-$B$8)/4)*1)*(1/3), IF($H645&gt;=0.9, ($B$8 + (($B$9-$B$8)/4)*2)*(1/3), IF($H645&gt;=0.8, ($B$8 + (($B$9-$B$8)/4)*3)*(1/3), $B$9*(1/3)))))))</f>
      </c>
      <c r="K645" s="187" t="str">
        <f>IF(H645="","",IF($H645&gt;1.2, 0, IF($H645&gt;=1.1, $B$8*(2/3), IF($H645&gt;=1, ($B$8 + (($B$9-$B$8)/4)*1)*(2/3), IF($H645&gt;=0.9, ($B$8 + (($B$9-$B$8)/4)*2)*(2/3), IF($H645&gt;=0.8, ($B$8 + (($B$9-$B$8)/4)*3)*(2/3), $B$9*(2/3)))))))</f>
      </c>
      <c r="L645" s="187" t="str">
        <f>IF(H645="","",IF($H645&gt;1.2, 0, IF($H645&gt;=1.1, $B$8, IF($H645&gt;=1, $B$8 + (($B$9-$B$8)/4)*1, IF($H645&gt;=0.9, $B$8 + (($B$9-$B$8)/4)*2, IF($H645&gt;=0.8, $B$8 + (($B$9-$B$8)/4)*3, $B$9))))))</f>
      </c>
      <c r="M645" s="188"/>
      <c r="N645" s="189">
        <f>IF(M645=1, I645, IF(M645=2, J645, IF(M645=3, K645, IF(M645=4, L645, 0))))</f>
      </c>
      <c r="O645" s="184">
        <f>IF($B$7="Porcentajes", E645 * N645, IF($R$1=0, 0, ((E645 * N645) / $R$1) * $C$7))</f>
      </c>
      <c r="P645" s="202"/>
      <c r="Q645" s="203"/>
      <c r="R645" s="184">
        <f>IF($P645="Manual",$E645*(1+$Q645),$E645+$O645)</f>
      </c>
    </row>
    <row r="646" spans="1:18" s="190" customFormat="1" ht="19" customHeight="1">
      <c r="A646" s="191"/>
      <c r="B646" s="195"/>
      <c r="C646" s="193"/>
      <c r="D646" s="193"/>
      <c r="E646" s="197"/>
      <c r="F646" s="185"/>
      <c r="G646" s="185" t="str">
        <f>IFERROR(IF($F646="","",VLOOKUP($F646,'Data Mercado'!$A$7:$I$300,IF($B$6="P90",2,IF($B$6="P75",3,IF($B$6="P50",4,IF($B$6="P25",5,IF($B$6="P10",6))))),0)),"ND")</f>
      </c>
      <c r="H646" s="186" t="str">
        <f>IFERROR(IF(AND($E646&lt;&gt;"",$G646&lt;&gt;""),$E646/$G646,""),"")</f>
      </c>
      <c r="I646" s="187" t="str">
        <f>IF(H646="","",0%)</f>
      </c>
      <c r="J646" s="187" t="str">
        <f>IF(H646="","",IF($H646&gt;1.2, 0, IF($H646&gt;=1.1, $B$8*(1/3), IF($H646&gt;=1, ($B$8 + (($B$9-$B$8)/4)*1)*(1/3), IF($H646&gt;=0.9, ($B$8 + (($B$9-$B$8)/4)*2)*(1/3), IF($H646&gt;=0.8, ($B$8 + (($B$9-$B$8)/4)*3)*(1/3), $B$9*(1/3)))))))</f>
      </c>
      <c r="K646" s="187" t="str">
        <f>IF(H646="","",IF($H646&gt;1.2, 0, IF($H646&gt;=1.1, $B$8*(2/3), IF($H646&gt;=1, ($B$8 + (($B$9-$B$8)/4)*1)*(2/3), IF($H646&gt;=0.9, ($B$8 + (($B$9-$B$8)/4)*2)*(2/3), IF($H646&gt;=0.8, ($B$8 + (($B$9-$B$8)/4)*3)*(2/3), $B$9*(2/3)))))))</f>
      </c>
      <c r="L646" s="187" t="str">
        <f>IF(H646="","",IF($H646&gt;1.2, 0, IF($H646&gt;=1.1, $B$8, IF($H646&gt;=1, $B$8 + (($B$9-$B$8)/4)*1, IF($H646&gt;=0.9, $B$8 + (($B$9-$B$8)/4)*2, IF($H646&gt;=0.8, $B$8 + (($B$9-$B$8)/4)*3, $B$9))))))</f>
      </c>
      <c r="M646" s="188"/>
      <c r="N646" s="189">
        <f>IF(M646=1, I646, IF(M646=2, J646, IF(M646=3, K646, IF(M646=4, L646, 0))))</f>
      </c>
      <c r="O646" s="184">
        <f>IF($B$7="Porcentajes", E646 * N646, IF($R$1=0, 0, ((E646 * N646) / $R$1) * $C$7))</f>
      </c>
      <c r="P646" s="202"/>
      <c r="Q646" s="203"/>
      <c r="R646" s="184">
        <f>IF($P646="Manual",$E646*(1+$Q646),$E646+$O646)</f>
      </c>
    </row>
    <row r="647" spans="1:18" s="190" customFormat="1" ht="19" customHeight="1">
      <c r="A647" s="191"/>
      <c r="B647" s="195"/>
      <c r="C647" s="193"/>
      <c r="D647" s="193"/>
      <c r="E647" s="197"/>
      <c r="F647" s="185"/>
      <c r="G647" s="185" t="str">
        <f>IFERROR(IF($F647="","",VLOOKUP($F647,'Data Mercado'!$A$7:$I$300,IF($B$6="P90",2,IF($B$6="P75",3,IF($B$6="P50",4,IF($B$6="P25",5,IF($B$6="P10",6))))),0)),"ND")</f>
      </c>
      <c r="H647" s="186" t="str">
        <f>IFERROR(IF(AND($E647&lt;&gt;"",$G647&lt;&gt;""),$E647/$G647,""),"")</f>
      </c>
      <c r="I647" s="187" t="str">
        <f>IF(H647="","",0%)</f>
      </c>
      <c r="J647" s="187" t="str">
        <f>IF(H647="","",IF($H647&gt;1.2, 0, IF($H647&gt;=1.1, $B$8*(1/3), IF($H647&gt;=1, ($B$8 + (($B$9-$B$8)/4)*1)*(1/3), IF($H647&gt;=0.9, ($B$8 + (($B$9-$B$8)/4)*2)*(1/3), IF($H647&gt;=0.8, ($B$8 + (($B$9-$B$8)/4)*3)*(1/3), $B$9*(1/3)))))))</f>
      </c>
      <c r="K647" s="187" t="str">
        <f>IF(H647="","",IF($H647&gt;1.2, 0, IF($H647&gt;=1.1, $B$8*(2/3), IF($H647&gt;=1, ($B$8 + (($B$9-$B$8)/4)*1)*(2/3), IF($H647&gt;=0.9, ($B$8 + (($B$9-$B$8)/4)*2)*(2/3), IF($H647&gt;=0.8, ($B$8 + (($B$9-$B$8)/4)*3)*(2/3), $B$9*(2/3)))))))</f>
      </c>
      <c r="L647" s="187" t="str">
        <f>IF(H647="","",IF($H647&gt;1.2, 0, IF($H647&gt;=1.1, $B$8, IF($H647&gt;=1, $B$8 + (($B$9-$B$8)/4)*1, IF($H647&gt;=0.9, $B$8 + (($B$9-$B$8)/4)*2, IF($H647&gt;=0.8, $B$8 + (($B$9-$B$8)/4)*3, $B$9))))))</f>
      </c>
      <c r="M647" s="188"/>
      <c r="N647" s="189">
        <f>IF(M647=1, I647, IF(M647=2, J647, IF(M647=3, K647, IF(M647=4, L647, 0))))</f>
      </c>
      <c r="O647" s="184">
        <f>IF($B$7="Porcentajes", E647 * N647, IF($R$1=0, 0, ((E647 * N647) / $R$1) * $C$7))</f>
      </c>
      <c r="P647" s="202"/>
      <c r="Q647" s="203"/>
      <c r="R647" s="184">
        <f>IF($P647="Manual",$E647*(1+$Q647),$E647+$O647)</f>
      </c>
    </row>
    <row r="648" spans="1:18" s="190" customFormat="1" ht="19" customHeight="1">
      <c r="A648" s="191"/>
      <c r="B648" s="195"/>
      <c r="C648" s="193"/>
      <c r="D648" s="193"/>
      <c r="E648" s="197"/>
      <c r="F648" s="185"/>
      <c r="G648" s="185" t="str">
        <f>IFERROR(IF($F648="","",VLOOKUP($F648,'Data Mercado'!$A$7:$I$300,IF($B$6="P90",2,IF($B$6="P75",3,IF($B$6="P50",4,IF($B$6="P25",5,IF($B$6="P10",6))))),0)),"ND")</f>
      </c>
      <c r="H648" s="186" t="str">
        <f>IFERROR(IF(AND($E648&lt;&gt;"",$G648&lt;&gt;""),$E648/$G648,""),"")</f>
      </c>
      <c r="I648" s="187" t="str">
        <f>IF(H648="","",0%)</f>
      </c>
      <c r="J648" s="187" t="str">
        <f>IF(H648="","",IF($H648&gt;1.2, 0, IF($H648&gt;=1.1, $B$8*(1/3), IF($H648&gt;=1, ($B$8 + (($B$9-$B$8)/4)*1)*(1/3), IF($H648&gt;=0.9, ($B$8 + (($B$9-$B$8)/4)*2)*(1/3), IF($H648&gt;=0.8, ($B$8 + (($B$9-$B$8)/4)*3)*(1/3), $B$9*(1/3)))))))</f>
      </c>
      <c r="K648" s="187" t="str">
        <f>IF(H648="","",IF($H648&gt;1.2, 0, IF($H648&gt;=1.1, $B$8*(2/3), IF($H648&gt;=1, ($B$8 + (($B$9-$B$8)/4)*1)*(2/3), IF($H648&gt;=0.9, ($B$8 + (($B$9-$B$8)/4)*2)*(2/3), IF($H648&gt;=0.8, ($B$8 + (($B$9-$B$8)/4)*3)*(2/3), $B$9*(2/3)))))))</f>
      </c>
      <c r="L648" s="187" t="str">
        <f>IF(H648="","",IF($H648&gt;1.2, 0, IF($H648&gt;=1.1, $B$8, IF($H648&gt;=1, $B$8 + (($B$9-$B$8)/4)*1, IF($H648&gt;=0.9, $B$8 + (($B$9-$B$8)/4)*2, IF($H648&gt;=0.8, $B$8 + (($B$9-$B$8)/4)*3, $B$9))))))</f>
      </c>
      <c r="M648" s="188"/>
      <c r="N648" s="189">
        <f>IF(M648=1, I648, IF(M648=2, J648, IF(M648=3, K648, IF(M648=4, L648, 0))))</f>
      </c>
      <c r="O648" s="184">
        <f>IF($B$7="Porcentajes", E648 * N648, IF($R$1=0, 0, ((E648 * N648) / $R$1) * $C$7))</f>
      </c>
      <c r="P648" s="202"/>
      <c r="Q648" s="203"/>
      <c r="R648" s="184">
        <f>IF($P648="Manual",$E648*(1+$Q648),$E648+$O648)</f>
      </c>
    </row>
    <row r="649" spans="1:18" s="190" customFormat="1" ht="19" customHeight="1">
      <c r="A649" s="191"/>
      <c r="B649" s="195"/>
      <c r="C649" s="193"/>
      <c r="D649" s="193"/>
      <c r="E649" s="197"/>
      <c r="F649" s="185"/>
      <c r="G649" s="185" t="str">
        <f>IFERROR(IF($F649="","",VLOOKUP($F649,'Data Mercado'!$A$7:$I$300,IF($B$6="P90",2,IF($B$6="P75",3,IF($B$6="P50",4,IF($B$6="P25",5,IF($B$6="P10",6))))),0)),"ND")</f>
      </c>
      <c r="H649" s="186" t="str">
        <f>IFERROR(IF(AND($E649&lt;&gt;"",$G649&lt;&gt;""),$E649/$G649,""),"")</f>
      </c>
      <c r="I649" s="187" t="str">
        <f>IF(H649="","",0%)</f>
      </c>
      <c r="J649" s="187" t="str">
        <f>IF(H649="","",IF($H649&gt;1.2, 0, IF($H649&gt;=1.1, $B$8*(1/3), IF($H649&gt;=1, ($B$8 + (($B$9-$B$8)/4)*1)*(1/3), IF($H649&gt;=0.9, ($B$8 + (($B$9-$B$8)/4)*2)*(1/3), IF($H649&gt;=0.8, ($B$8 + (($B$9-$B$8)/4)*3)*(1/3), $B$9*(1/3)))))))</f>
      </c>
      <c r="K649" s="187" t="str">
        <f>IF(H649="","",IF($H649&gt;1.2, 0, IF($H649&gt;=1.1, $B$8*(2/3), IF($H649&gt;=1, ($B$8 + (($B$9-$B$8)/4)*1)*(2/3), IF($H649&gt;=0.9, ($B$8 + (($B$9-$B$8)/4)*2)*(2/3), IF($H649&gt;=0.8, ($B$8 + (($B$9-$B$8)/4)*3)*(2/3), $B$9*(2/3)))))))</f>
      </c>
      <c r="L649" s="187" t="str">
        <f>IF(H649="","",IF($H649&gt;1.2, 0, IF($H649&gt;=1.1, $B$8, IF($H649&gt;=1, $B$8 + (($B$9-$B$8)/4)*1, IF($H649&gt;=0.9, $B$8 + (($B$9-$B$8)/4)*2, IF($H649&gt;=0.8, $B$8 + (($B$9-$B$8)/4)*3, $B$9))))))</f>
      </c>
      <c r="M649" s="188"/>
      <c r="N649" s="189">
        <f>IF(M649=1, I649, IF(M649=2, J649, IF(M649=3, K649, IF(M649=4, L649, 0))))</f>
      </c>
      <c r="O649" s="184">
        <f>IF($B$7="Porcentajes", E649 * N649, IF($R$1=0, 0, ((E649 * N649) / $R$1) * $C$7))</f>
      </c>
      <c r="P649" s="202"/>
      <c r="Q649" s="203"/>
      <c r="R649" s="184">
        <f>IF($P649="Manual",$E649*(1+$Q649),$E649+$O649)</f>
      </c>
    </row>
    <row r="650" spans="1:18" s="190" customFormat="1" ht="19" customHeight="1">
      <c r="A650" s="191"/>
      <c r="B650" s="195"/>
      <c r="C650" s="193"/>
      <c r="D650" s="193"/>
      <c r="E650" s="197"/>
      <c r="F650" s="185"/>
      <c r="G650" s="185" t="str">
        <f>IFERROR(IF($F650="","",VLOOKUP($F650,'Data Mercado'!$A$7:$I$300,IF($B$6="P90",2,IF($B$6="P75",3,IF($B$6="P50",4,IF($B$6="P25",5,IF($B$6="P10",6))))),0)),"ND")</f>
      </c>
      <c r="H650" s="186" t="str">
        <f>IFERROR(IF(AND($E650&lt;&gt;"",$G650&lt;&gt;""),$E650/$G650,""),"")</f>
      </c>
      <c r="I650" s="187" t="str">
        <f>IF(H650="","",0%)</f>
      </c>
      <c r="J650" s="187" t="str">
        <f>IF(H650="","",IF($H650&gt;1.2, 0, IF($H650&gt;=1.1, $B$8*(1/3), IF($H650&gt;=1, ($B$8 + (($B$9-$B$8)/4)*1)*(1/3), IF($H650&gt;=0.9, ($B$8 + (($B$9-$B$8)/4)*2)*(1/3), IF($H650&gt;=0.8, ($B$8 + (($B$9-$B$8)/4)*3)*(1/3), $B$9*(1/3)))))))</f>
      </c>
      <c r="K650" s="187" t="str">
        <f>IF(H650="","",IF($H650&gt;1.2, 0, IF($H650&gt;=1.1, $B$8*(2/3), IF($H650&gt;=1, ($B$8 + (($B$9-$B$8)/4)*1)*(2/3), IF($H650&gt;=0.9, ($B$8 + (($B$9-$B$8)/4)*2)*(2/3), IF($H650&gt;=0.8, ($B$8 + (($B$9-$B$8)/4)*3)*(2/3), $B$9*(2/3)))))))</f>
      </c>
      <c r="L650" s="187" t="str">
        <f>IF(H650="","",IF($H650&gt;1.2, 0, IF($H650&gt;=1.1, $B$8, IF($H650&gt;=1, $B$8 + (($B$9-$B$8)/4)*1, IF($H650&gt;=0.9, $B$8 + (($B$9-$B$8)/4)*2, IF($H650&gt;=0.8, $B$8 + (($B$9-$B$8)/4)*3, $B$9))))))</f>
      </c>
      <c r="M650" s="188"/>
      <c r="N650" s="189">
        <f>IF(M650=1, I650, IF(M650=2, J650, IF(M650=3, K650, IF(M650=4, L650, 0))))</f>
      </c>
      <c r="O650" s="184">
        <f>IF($B$7="Porcentajes", E650 * N650, IF($R$1=0, 0, ((E650 * N650) / $R$1) * $C$7))</f>
      </c>
      <c r="P650" s="202"/>
      <c r="Q650" s="203"/>
      <c r="R650" s="184">
        <f>IF($P650="Manual",$E650*(1+$Q650),$E650+$O650)</f>
      </c>
    </row>
    <row r="651" spans="1:18" s="190" customFormat="1" ht="19" customHeight="1">
      <c r="A651" s="191"/>
      <c r="B651" s="195"/>
      <c r="C651" s="193"/>
      <c r="D651" s="193"/>
      <c r="E651" s="197"/>
      <c r="F651" s="185"/>
      <c r="G651" s="185" t="str">
        <f>IFERROR(IF($F651="","",VLOOKUP($F651,'Data Mercado'!$A$7:$I$300,IF($B$6="P90",2,IF($B$6="P75",3,IF($B$6="P50",4,IF($B$6="P25",5,IF($B$6="P10",6))))),0)),"ND")</f>
      </c>
      <c r="H651" s="186" t="str">
        <f>IFERROR(IF(AND($E651&lt;&gt;"",$G651&lt;&gt;""),$E651/$G651,""),"")</f>
      </c>
      <c r="I651" s="187" t="str">
        <f>IF(H651="","",0%)</f>
      </c>
      <c r="J651" s="187" t="str">
        <f>IF(H651="","",IF($H651&gt;1.2, 0, IF($H651&gt;=1.1, $B$8*(1/3), IF($H651&gt;=1, ($B$8 + (($B$9-$B$8)/4)*1)*(1/3), IF($H651&gt;=0.9, ($B$8 + (($B$9-$B$8)/4)*2)*(1/3), IF($H651&gt;=0.8, ($B$8 + (($B$9-$B$8)/4)*3)*(1/3), $B$9*(1/3)))))))</f>
      </c>
      <c r="K651" s="187" t="str">
        <f>IF(H651="","",IF($H651&gt;1.2, 0, IF($H651&gt;=1.1, $B$8*(2/3), IF($H651&gt;=1, ($B$8 + (($B$9-$B$8)/4)*1)*(2/3), IF($H651&gt;=0.9, ($B$8 + (($B$9-$B$8)/4)*2)*(2/3), IF($H651&gt;=0.8, ($B$8 + (($B$9-$B$8)/4)*3)*(2/3), $B$9*(2/3)))))))</f>
      </c>
      <c r="L651" s="187" t="str">
        <f>IF(H651="","",IF($H651&gt;1.2, 0, IF($H651&gt;=1.1, $B$8, IF($H651&gt;=1, $B$8 + (($B$9-$B$8)/4)*1, IF($H651&gt;=0.9, $B$8 + (($B$9-$B$8)/4)*2, IF($H651&gt;=0.8, $B$8 + (($B$9-$B$8)/4)*3, $B$9))))))</f>
      </c>
      <c r="M651" s="188"/>
      <c r="N651" s="189">
        <f>IF(M651=1, I651, IF(M651=2, J651, IF(M651=3, K651, IF(M651=4, L651, 0))))</f>
      </c>
      <c r="O651" s="184">
        <f>IF($B$7="Porcentajes", E651 * N651, IF($R$1=0, 0, ((E651 * N651) / $R$1) * $C$7))</f>
      </c>
      <c r="P651" s="202"/>
      <c r="Q651" s="203"/>
      <c r="R651" s="184">
        <f>IF($P651="Manual",$E651*(1+$Q651),$E651+$O651)</f>
      </c>
    </row>
    <row r="652" spans="1:18" s="190" customFormat="1" ht="19" customHeight="1">
      <c r="A652" s="191"/>
      <c r="B652" s="195"/>
      <c r="C652" s="193"/>
      <c r="D652" s="193"/>
      <c r="E652" s="197"/>
      <c r="F652" s="185"/>
      <c r="G652" s="185" t="str">
        <f>IFERROR(IF($F652="","",VLOOKUP($F652,'Data Mercado'!$A$7:$I$300,IF($B$6="P90",2,IF($B$6="P75",3,IF($B$6="P50",4,IF($B$6="P25",5,IF($B$6="P10",6))))),0)),"ND")</f>
      </c>
      <c r="H652" s="186" t="str">
        <f>IFERROR(IF(AND($E652&lt;&gt;"",$G652&lt;&gt;""),$E652/$G652,""),"")</f>
      </c>
      <c r="I652" s="187" t="str">
        <f>IF(H652="","",0%)</f>
      </c>
      <c r="J652" s="187" t="str">
        <f>IF(H652="","",IF($H652&gt;1.2, 0, IF($H652&gt;=1.1, $B$8*(1/3), IF($H652&gt;=1, ($B$8 + (($B$9-$B$8)/4)*1)*(1/3), IF($H652&gt;=0.9, ($B$8 + (($B$9-$B$8)/4)*2)*(1/3), IF($H652&gt;=0.8, ($B$8 + (($B$9-$B$8)/4)*3)*(1/3), $B$9*(1/3)))))))</f>
      </c>
      <c r="K652" s="187" t="str">
        <f>IF(H652="","",IF($H652&gt;1.2, 0, IF($H652&gt;=1.1, $B$8*(2/3), IF($H652&gt;=1, ($B$8 + (($B$9-$B$8)/4)*1)*(2/3), IF($H652&gt;=0.9, ($B$8 + (($B$9-$B$8)/4)*2)*(2/3), IF($H652&gt;=0.8, ($B$8 + (($B$9-$B$8)/4)*3)*(2/3), $B$9*(2/3)))))))</f>
      </c>
      <c r="L652" s="187" t="str">
        <f>IF(H652="","",IF($H652&gt;1.2, 0, IF($H652&gt;=1.1, $B$8, IF($H652&gt;=1, $B$8 + (($B$9-$B$8)/4)*1, IF($H652&gt;=0.9, $B$8 + (($B$9-$B$8)/4)*2, IF($H652&gt;=0.8, $B$8 + (($B$9-$B$8)/4)*3, $B$9))))))</f>
      </c>
      <c r="M652" s="188"/>
      <c r="N652" s="189">
        <f>IF(M652=1, I652, IF(M652=2, J652, IF(M652=3, K652, IF(M652=4, L652, 0))))</f>
      </c>
      <c r="O652" s="184">
        <f>IF($B$7="Porcentajes", E652 * N652, IF($R$1=0, 0, ((E652 * N652) / $R$1) * $C$7))</f>
      </c>
      <c r="P652" s="202"/>
      <c r="Q652" s="203"/>
      <c r="R652" s="184">
        <f>IF($P652="Manual",$E652*(1+$Q652),$E652+$O652)</f>
      </c>
    </row>
    <row r="653" spans="1:18" s="190" customFormat="1" ht="19" customHeight="1">
      <c r="A653" s="191"/>
      <c r="B653" s="195"/>
      <c r="C653" s="193"/>
      <c r="D653" s="193"/>
      <c r="E653" s="197"/>
      <c r="F653" s="185"/>
      <c r="G653" s="185" t="str">
        <f>IFERROR(IF($F653="","",VLOOKUP($F653,'Data Mercado'!$A$7:$I$300,IF($B$6="P90",2,IF($B$6="P75",3,IF($B$6="P50",4,IF($B$6="P25",5,IF($B$6="P10",6))))),0)),"ND")</f>
      </c>
      <c r="H653" s="186" t="str">
        <f>IFERROR(IF(AND($E653&lt;&gt;"",$G653&lt;&gt;""),$E653/$G653,""),"")</f>
      </c>
      <c r="I653" s="187" t="str">
        <f>IF(H653="","",0%)</f>
      </c>
      <c r="J653" s="187" t="str">
        <f>IF(H653="","",IF($H653&gt;1.2, 0, IF($H653&gt;=1.1, $B$8*(1/3), IF($H653&gt;=1, ($B$8 + (($B$9-$B$8)/4)*1)*(1/3), IF($H653&gt;=0.9, ($B$8 + (($B$9-$B$8)/4)*2)*(1/3), IF($H653&gt;=0.8, ($B$8 + (($B$9-$B$8)/4)*3)*(1/3), $B$9*(1/3)))))))</f>
      </c>
      <c r="K653" s="187" t="str">
        <f>IF(H653="","",IF($H653&gt;1.2, 0, IF($H653&gt;=1.1, $B$8*(2/3), IF($H653&gt;=1, ($B$8 + (($B$9-$B$8)/4)*1)*(2/3), IF($H653&gt;=0.9, ($B$8 + (($B$9-$B$8)/4)*2)*(2/3), IF($H653&gt;=0.8, ($B$8 + (($B$9-$B$8)/4)*3)*(2/3), $B$9*(2/3)))))))</f>
      </c>
      <c r="L653" s="187" t="str">
        <f>IF(H653="","",IF($H653&gt;1.2, 0, IF($H653&gt;=1.1, $B$8, IF($H653&gt;=1, $B$8 + (($B$9-$B$8)/4)*1, IF($H653&gt;=0.9, $B$8 + (($B$9-$B$8)/4)*2, IF($H653&gt;=0.8, $B$8 + (($B$9-$B$8)/4)*3, $B$9))))))</f>
      </c>
      <c r="M653" s="188"/>
      <c r="N653" s="189">
        <f>IF(M653=1, I653, IF(M653=2, J653, IF(M653=3, K653, IF(M653=4, L653, 0))))</f>
      </c>
      <c r="O653" s="184">
        <f>IF($B$7="Porcentajes", E653 * N653, IF($R$1=0, 0, ((E653 * N653) / $R$1) * $C$7))</f>
      </c>
      <c r="P653" s="202"/>
      <c r="Q653" s="203"/>
      <c r="R653" s="184">
        <f>IF($P653="Manual",$E653*(1+$Q653),$E653+$O653)</f>
      </c>
    </row>
    <row r="654" spans="1:18" s="190" customFormat="1" ht="19" customHeight="1">
      <c r="A654" s="191"/>
      <c r="B654" s="195"/>
      <c r="C654" s="193"/>
      <c r="D654" s="193"/>
      <c r="E654" s="197"/>
      <c r="F654" s="185"/>
      <c r="G654" s="185" t="str">
        <f>IFERROR(IF($F654="","",VLOOKUP($F654,'Data Mercado'!$A$7:$I$300,IF($B$6="P90",2,IF($B$6="P75",3,IF($B$6="P50",4,IF($B$6="P25",5,IF($B$6="P10",6))))),0)),"ND")</f>
      </c>
      <c r="H654" s="186" t="str">
        <f>IFERROR(IF(AND($E654&lt;&gt;"",$G654&lt;&gt;""),$E654/$G654,""),"")</f>
      </c>
      <c r="I654" s="187" t="str">
        <f>IF(H654="","",0%)</f>
      </c>
      <c r="J654" s="187" t="str">
        <f>IF(H654="","",IF($H654&gt;1.2, 0, IF($H654&gt;=1.1, $B$8*(1/3), IF($H654&gt;=1, ($B$8 + (($B$9-$B$8)/4)*1)*(1/3), IF($H654&gt;=0.9, ($B$8 + (($B$9-$B$8)/4)*2)*(1/3), IF($H654&gt;=0.8, ($B$8 + (($B$9-$B$8)/4)*3)*(1/3), $B$9*(1/3)))))))</f>
      </c>
      <c r="K654" s="187" t="str">
        <f>IF(H654="","",IF($H654&gt;1.2, 0, IF($H654&gt;=1.1, $B$8*(2/3), IF($H654&gt;=1, ($B$8 + (($B$9-$B$8)/4)*1)*(2/3), IF($H654&gt;=0.9, ($B$8 + (($B$9-$B$8)/4)*2)*(2/3), IF($H654&gt;=0.8, ($B$8 + (($B$9-$B$8)/4)*3)*(2/3), $B$9*(2/3)))))))</f>
      </c>
      <c r="L654" s="187" t="str">
        <f>IF(H654="","",IF($H654&gt;1.2, 0, IF($H654&gt;=1.1, $B$8, IF($H654&gt;=1, $B$8 + (($B$9-$B$8)/4)*1, IF($H654&gt;=0.9, $B$8 + (($B$9-$B$8)/4)*2, IF($H654&gt;=0.8, $B$8 + (($B$9-$B$8)/4)*3, $B$9))))))</f>
      </c>
      <c r="M654" s="188"/>
      <c r="N654" s="189">
        <f>IF(M654=1, I654, IF(M654=2, J654, IF(M654=3, K654, IF(M654=4, L654, 0))))</f>
      </c>
      <c r="O654" s="184">
        <f>IF($B$7="Porcentajes", E654 * N654, IF($R$1=0, 0, ((E654 * N654) / $R$1) * $C$7))</f>
      </c>
      <c r="P654" s="202"/>
      <c r="Q654" s="203"/>
      <c r="R654" s="184">
        <f>IF($P654="Manual",$E654*(1+$Q654),$E654+$O654)</f>
      </c>
    </row>
    <row r="655" spans="1:18" s="190" customFormat="1" ht="19" customHeight="1">
      <c r="A655" s="191"/>
      <c r="B655" s="195"/>
      <c r="C655" s="193"/>
      <c r="D655" s="193"/>
      <c r="E655" s="197"/>
      <c r="F655" s="185"/>
      <c r="G655" s="185" t="str">
        <f>IFERROR(IF($F655="","",VLOOKUP($F655,'Data Mercado'!$A$7:$I$300,IF($B$6="P90",2,IF($B$6="P75",3,IF($B$6="P50",4,IF($B$6="P25",5,IF($B$6="P10",6))))),0)),"ND")</f>
      </c>
      <c r="H655" s="186" t="str">
        <f>IFERROR(IF(AND($E655&lt;&gt;"",$G655&lt;&gt;""),$E655/$G655,""),"")</f>
      </c>
      <c r="I655" s="187" t="str">
        <f>IF(H655="","",0%)</f>
      </c>
      <c r="J655" s="187" t="str">
        <f>IF(H655="","",IF($H655&gt;1.2, 0, IF($H655&gt;=1.1, $B$8*(1/3), IF($H655&gt;=1, ($B$8 + (($B$9-$B$8)/4)*1)*(1/3), IF($H655&gt;=0.9, ($B$8 + (($B$9-$B$8)/4)*2)*(1/3), IF($H655&gt;=0.8, ($B$8 + (($B$9-$B$8)/4)*3)*(1/3), $B$9*(1/3)))))))</f>
      </c>
      <c r="K655" s="187" t="str">
        <f>IF(H655="","",IF($H655&gt;1.2, 0, IF($H655&gt;=1.1, $B$8*(2/3), IF($H655&gt;=1, ($B$8 + (($B$9-$B$8)/4)*1)*(2/3), IF($H655&gt;=0.9, ($B$8 + (($B$9-$B$8)/4)*2)*(2/3), IF($H655&gt;=0.8, ($B$8 + (($B$9-$B$8)/4)*3)*(2/3), $B$9*(2/3)))))))</f>
      </c>
      <c r="L655" s="187" t="str">
        <f>IF(H655="","",IF($H655&gt;1.2, 0, IF($H655&gt;=1.1, $B$8, IF($H655&gt;=1, $B$8 + (($B$9-$B$8)/4)*1, IF($H655&gt;=0.9, $B$8 + (($B$9-$B$8)/4)*2, IF($H655&gt;=0.8, $B$8 + (($B$9-$B$8)/4)*3, $B$9))))))</f>
      </c>
      <c r="M655" s="188"/>
      <c r="N655" s="189">
        <f>IF(M655=1, I655, IF(M655=2, J655, IF(M655=3, K655, IF(M655=4, L655, 0))))</f>
      </c>
      <c r="O655" s="184">
        <f>IF($B$7="Porcentajes", E655 * N655, IF($R$1=0, 0, ((E655 * N655) / $R$1) * $C$7))</f>
      </c>
      <c r="P655" s="202"/>
      <c r="Q655" s="203"/>
      <c r="R655" s="184">
        <f>IF($P655="Manual",$E655*(1+$Q655),$E655+$O655)</f>
      </c>
    </row>
    <row r="656" spans="1:18" s="190" customFormat="1" ht="19" customHeight="1">
      <c r="A656" s="191"/>
      <c r="B656" s="195"/>
      <c r="C656" s="193"/>
      <c r="D656" s="193"/>
      <c r="E656" s="197"/>
      <c r="F656" s="185"/>
      <c r="G656" s="185" t="str">
        <f>IFERROR(IF($F656="","",VLOOKUP($F656,'Data Mercado'!$A$7:$I$300,IF($B$6="P90",2,IF($B$6="P75",3,IF($B$6="P50",4,IF($B$6="P25",5,IF($B$6="P10",6))))),0)),"ND")</f>
      </c>
      <c r="H656" s="186" t="str">
        <f>IFERROR(IF(AND($E656&lt;&gt;"",$G656&lt;&gt;""),$E656/$G656,""),"")</f>
      </c>
      <c r="I656" s="187" t="str">
        <f t="shared" ref="I656:I719" si="81">IF(H656="","",0%)</f>
        <v/>
      </c>
      <c r="J656" s="187" t="str">
        <f t="shared" ref="J656:J719" si="82">IF(H656="","",IF($H656&gt;1.2, 0, IF($H656&gt;=1.1, $B$8*(1/3), IF($H656&gt;=1, ($B$8 + (($B$9-$B$8)/4)*1)*(1/3), IF($H656&gt;=0.9, ($B$8 + (($B$9-$B$8)/4)*2)*(1/3), IF($H656&gt;=0.8, ($B$8 + (($B$9-$B$8)/4)*3)*(1/3), $B$9*(1/3)))))))</f>
        <v/>
      </c>
      <c r="K656" s="187" t="str">
        <f t="shared" ref="K656:K719" si="83">IF(H656="","",IF($H656&gt;1.2, 0, IF($H656&gt;=1.1, $B$8*(2/3), IF($H656&gt;=1, ($B$8 + (($B$9-$B$8)/4)*1)*(2/3), IF($H656&gt;=0.9, ($B$8 + (($B$9-$B$8)/4)*2)*(2/3), IF($H656&gt;=0.8, ($B$8 + (($B$9-$B$8)/4)*3)*(2/3), $B$9*(2/3)))))))</f>
        <v/>
      </c>
      <c r="L656" s="187" t="str">
        <f t="shared" ref="L656:L719" si="84">IF(H656="","",IF($H656&gt;1.2, 0, IF($H656&gt;=1.1, $B$8, IF($H656&gt;=1, $B$8 + (($B$9-$B$8)/4)*1, IF($H656&gt;=0.9, $B$8 + (($B$9-$B$8)/4)*2, IF($H656&gt;=0.8, $B$8 + (($B$9-$B$8)/4)*3, $B$9))))))</f>
        <v/>
      </c>
      <c r="M656" s="188"/>
      <c r="N656" s="189">
        <f t="shared" ref="N656:N719" si="85">IF(M656=1, I656, IF(M656=2, J656, IF(M656=3, K656, IF(M656=4, L656, 0))))</f>
        <v>0</v>
      </c>
      <c r="O656" s="184">
        <f>IF($B$7="Porcentajes", E656 * N656, IF($R$1=0, 0, ((E656 * N656) / $R$1) * $C$7))</f>
      </c>
      <c r="P656" s="202"/>
      <c r="Q656" s="203"/>
      <c r="R656" s="184">
        <f>IF($P656="Manual",$E656*(1+$Q656),$E656+$O656)</f>
      </c>
    </row>
    <row r="657" spans="1:18" s="190" customFormat="1" ht="19" customHeight="1">
      <c r="A657" s="191"/>
      <c r="B657" s="195"/>
      <c r="C657" s="193"/>
      <c r="D657" s="193"/>
      <c r="E657" s="197"/>
      <c r="F657" s="185"/>
      <c r="G657" s="185" t="str">
        <f>IFERROR(IF($F657="","",VLOOKUP($F657,'Data Mercado'!$A$7:$I$300,IF($B$6="P90",2,IF($B$6="P75",3,IF($B$6="P50",4,IF($B$6="P25",5,IF($B$6="P10",6))))),0)),"ND")</f>
      </c>
      <c r="H657" s="186" t="str">
        <f>IFERROR(IF(AND($E657&lt;&gt;"",$G657&lt;&gt;""),$E657/$G657,""),"")</f>
      </c>
      <c r="I657" s="187" t="str">
        <f>IF(H657="","",0%)</f>
      </c>
      <c r="J657" s="187" t="str">
        <f>IF(H657="","",IF($H657&gt;1.2, 0, IF($H657&gt;=1.1, $B$8*(1/3), IF($H657&gt;=1, ($B$8 + (($B$9-$B$8)/4)*1)*(1/3), IF($H657&gt;=0.9, ($B$8 + (($B$9-$B$8)/4)*2)*(1/3), IF($H657&gt;=0.8, ($B$8 + (($B$9-$B$8)/4)*3)*(1/3), $B$9*(1/3)))))))</f>
      </c>
      <c r="K657" s="187" t="str">
        <f>IF(H657="","",IF($H657&gt;1.2, 0, IF($H657&gt;=1.1, $B$8*(2/3), IF($H657&gt;=1, ($B$8 + (($B$9-$B$8)/4)*1)*(2/3), IF($H657&gt;=0.9, ($B$8 + (($B$9-$B$8)/4)*2)*(2/3), IF($H657&gt;=0.8, ($B$8 + (($B$9-$B$8)/4)*3)*(2/3), $B$9*(2/3)))))))</f>
      </c>
      <c r="L657" s="187" t="str">
        <f>IF(H657="","",IF($H657&gt;1.2, 0, IF($H657&gt;=1.1, $B$8, IF($H657&gt;=1, $B$8 + (($B$9-$B$8)/4)*1, IF($H657&gt;=0.9, $B$8 + (($B$9-$B$8)/4)*2, IF($H657&gt;=0.8, $B$8 + (($B$9-$B$8)/4)*3, $B$9))))))</f>
      </c>
      <c r="M657" s="188"/>
      <c r="N657" s="189">
        <f>IF(M657=1, I657, IF(M657=2, J657, IF(M657=3, K657, IF(M657=4, L657, 0))))</f>
      </c>
      <c r="O657" s="184">
        <f>IF($B$7="Porcentajes", E657 * N657, IF($R$1=0, 0, ((E657 * N657) / $R$1) * $C$7))</f>
      </c>
      <c r="P657" s="202"/>
      <c r="Q657" s="203"/>
      <c r="R657" s="184">
        <f>IF($P657="Manual",$E657*(1+$Q657),$E657+$O657)</f>
      </c>
    </row>
    <row r="658" spans="1:18" s="190" customFormat="1" ht="19" customHeight="1">
      <c r="A658" s="191"/>
      <c r="B658" s="195"/>
      <c r="C658" s="193"/>
      <c r="D658" s="193"/>
      <c r="E658" s="197"/>
      <c r="F658" s="185"/>
      <c r="G658" s="185" t="str">
        <f>IFERROR(IF($F658="","",VLOOKUP($F658,'Data Mercado'!$A$7:$I$300,IF($B$6="P90",2,IF($B$6="P75",3,IF($B$6="P50",4,IF($B$6="P25",5,IF($B$6="P10",6))))),0)),"ND")</f>
      </c>
      <c r="H658" s="186" t="str">
        <f>IFERROR(IF(AND($E658&lt;&gt;"",$G658&lt;&gt;""),$E658/$G658,""),"")</f>
      </c>
      <c r="I658" s="187" t="str">
        <f>IF(H658="","",0%)</f>
      </c>
      <c r="J658" s="187" t="str">
        <f>IF(H658="","",IF($H658&gt;1.2, 0, IF($H658&gt;=1.1, $B$8*(1/3), IF($H658&gt;=1, ($B$8 + (($B$9-$B$8)/4)*1)*(1/3), IF($H658&gt;=0.9, ($B$8 + (($B$9-$B$8)/4)*2)*(1/3), IF($H658&gt;=0.8, ($B$8 + (($B$9-$B$8)/4)*3)*(1/3), $B$9*(1/3)))))))</f>
      </c>
      <c r="K658" s="187" t="str">
        <f>IF(H658="","",IF($H658&gt;1.2, 0, IF($H658&gt;=1.1, $B$8*(2/3), IF($H658&gt;=1, ($B$8 + (($B$9-$B$8)/4)*1)*(2/3), IF($H658&gt;=0.9, ($B$8 + (($B$9-$B$8)/4)*2)*(2/3), IF($H658&gt;=0.8, ($B$8 + (($B$9-$B$8)/4)*3)*(2/3), $B$9*(2/3)))))))</f>
      </c>
      <c r="L658" s="187" t="str">
        <f>IF(H658="","",IF($H658&gt;1.2, 0, IF($H658&gt;=1.1, $B$8, IF($H658&gt;=1, $B$8 + (($B$9-$B$8)/4)*1, IF($H658&gt;=0.9, $B$8 + (($B$9-$B$8)/4)*2, IF($H658&gt;=0.8, $B$8 + (($B$9-$B$8)/4)*3, $B$9))))))</f>
      </c>
      <c r="M658" s="188"/>
      <c r="N658" s="189">
        <f>IF(M658=1, I658, IF(M658=2, J658, IF(M658=3, K658, IF(M658=4, L658, 0))))</f>
      </c>
      <c r="O658" s="184">
        <f>IF($B$7="Porcentajes", E658 * N658, IF($R$1=0, 0, ((E658 * N658) / $R$1) * $C$7))</f>
      </c>
      <c r="P658" s="202"/>
      <c r="Q658" s="203"/>
      <c r="R658" s="184">
        <f>IF($P658="Manual",$E658*(1+$Q658),$E658+$O658)</f>
      </c>
    </row>
    <row r="659" spans="1:18" s="190" customFormat="1" ht="19" customHeight="1">
      <c r="A659" s="191"/>
      <c r="B659" s="195"/>
      <c r="C659" s="193"/>
      <c r="D659" s="193"/>
      <c r="E659" s="197"/>
      <c r="F659" s="185"/>
      <c r="G659" s="185" t="str">
        <f>IFERROR(IF($F659="","",VLOOKUP($F659,'Data Mercado'!$A$7:$I$300,IF($B$6="P90",2,IF($B$6="P75",3,IF($B$6="P50",4,IF($B$6="P25",5,IF($B$6="P10",6))))),0)),"ND")</f>
      </c>
      <c r="H659" s="186" t="str">
        <f>IFERROR(IF(AND($E659&lt;&gt;"",$G659&lt;&gt;""),$E659/$G659,""),"")</f>
      </c>
      <c r="I659" s="187" t="str">
        <f>IF(H659="","",0%)</f>
      </c>
      <c r="J659" s="187" t="str">
        <f>IF(H659="","",IF($H659&gt;1.2, 0, IF($H659&gt;=1.1, $B$8*(1/3), IF($H659&gt;=1, ($B$8 + (($B$9-$B$8)/4)*1)*(1/3), IF($H659&gt;=0.9, ($B$8 + (($B$9-$B$8)/4)*2)*(1/3), IF($H659&gt;=0.8, ($B$8 + (($B$9-$B$8)/4)*3)*(1/3), $B$9*(1/3)))))))</f>
      </c>
      <c r="K659" s="187" t="str">
        <f>IF(H659="","",IF($H659&gt;1.2, 0, IF($H659&gt;=1.1, $B$8*(2/3), IF($H659&gt;=1, ($B$8 + (($B$9-$B$8)/4)*1)*(2/3), IF($H659&gt;=0.9, ($B$8 + (($B$9-$B$8)/4)*2)*(2/3), IF($H659&gt;=0.8, ($B$8 + (($B$9-$B$8)/4)*3)*(2/3), $B$9*(2/3)))))))</f>
      </c>
      <c r="L659" s="187" t="str">
        <f>IF(H659="","",IF($H659&gt;1.2, 0, IF($H659&gt;=1.1, $B$8, IF($H659&gt;=1, $B$8 + (($B$9-$B$8)/4)*1, IF($H659&gt;=0.9, $B$8 + (($B$9-$B$8)/4)*2, IF($H659&gt;=0.8, $B$8 + (($B$9-$B$8)/4)*3, $B$9))))))</f>
      </c>
      <c r="M659" s="188"/>
      <c r="N659" s="189">
        <f>IF(M659=1, I659, IF(M659=2, J659, IF(M659=3, K659, IF(M659=4, L659, 0))))</f>
      </c>
      <c r="O659" s="184">
        <f>IF($B$7="Porcentajes", E659 * N659, IF($R$1=0, 0, ((E659 * N659) / $R$1) * $C$7))</f>
      </c>
      <c r="P659" s="202"/>
      <c r="Q659" s="203"/>
      <c r="R659" s="184">
        <f>IF($P659="Manual",$E659*(1+$Q659),$E659+$O659)</f>
      </c>
    </row>
    <row r="660" spans="1:18" s="190" customFormat="1" ht="19" customHeight="1">
      <c r="A660" s="191"/>
      <c r="B660" s="195"/>
      <c r="C660" s="193"/>
      <c r="D660" s="193"/>
      <c r="E660" s="197"/>
      <c r="F660" s="185"/>
      <c r="G660" s="185" t="str">
        <f>IFERROR(IF($F660="","",VLOOKUP($F660,'Data Mercado'!$A$7:$I$300,IF($B$6="P90",2,IF($B$6="P75",3,IF($B$6="P50",4,IF($B$6="P25",5,IF($B$6="P10",6))))),0)),"ND")</f>
      </c>
      <c r="H660" s="186" t="str">
        <f>IFERROR(IF(AND($E660&lt;&gt;"",$G660&lt;&gt;""),$E660/$G660,""),"")</f>
      </c>
      <c r="I660" s="187" t="str">
        <f>IF(H660="","",0%)</f>
      </c>
      <c r="J660" s="187" t="str">
        <f>IF(H660="","",IF($H660&gt;1.2, 0, IF($H660&gt;=1.1, $B$8*(1/3), IF($H660&gt;=1, ($B$8 + (($B$9-$B$8)/4)*1)*(1/3), IF($H660&gt;=0.9, ($B$8 + (($B$9-$B$8)/4)*2)*(1/3), IF($H660&gt;=0.8, ($B$8 + (($B$9-$B$8)/4)*3)*(1/3), $B$9*(1/3)))))))</f>
      </c>
      <c r="K660" s="187" t="str">
        <f>IF(H660="","",IF($H660&gt;1.2, 0, IF($H660&gt;=1.1, $B$8*(2/3), IF($H660&gt;=1, ($B$8 + (($B$9-$B$8)/4)*1)*(2/3), IF($H660&gt;=0.9, ($B$8 + (($B$9-$B$8)/4)*2)*(2/3), IF($H660&gt;=0.8, ($B$8 + (($B$9-$B$8)/4)*3)*(2/3), $B$9*(2/3)))))))</f>
      </c>
      <c r="L660" s="187" t="str">
        <f>IF(H660="","",IF($H660&gt;1.2, 0, IF($H660&gt;=1.1, $B$8, IF($H660&gt;=1, $B$8 + (($B$9-$B$8)/4)*1, IF($H660&gt;=0.9, $B$8 + (($B$9-$B$8)/4)*2, IF($H660&gt;=0.8, $B$8 + (($B$9-$B$8)/4)*3, $B$9))))))</f>
      </c>
      <c r="M660" s="188"/>
      <c r="N660" s="189">
        <f>IF(M660=1, I660, IF(M660=2, J660, IF(M660=3, K660, IF(M660=4, L660, 0))))</f>
      </c>
      <c r="O660" s="184">
        <f>IF($B$7="Porcentajes", E660 * N660, IF($R$1=0, 0, ((E660 * N660) / $R$1) * $C$7))</f>
      </c>
      <c r="P660" s="202"/>
      <c r="Q660" s="203"/>
      <c r="R660" s="184">
        <f>IF($P660="Manual",$E660*(1+$Q660),$E660+$O660)</f>
      </c>
    </row>
    <row r="661" spans="1:18" s="190" customFormat="1" ht="19" customHeight="1">
      <c r="A661" s="191"/>
      <c r="B661" s="195"/>
      <c r="C661" s="193"/>
      <c r="D661" s="193"/>
      <c r="E661" s="197"/>
      <c r="F661" s="185"/>
      <c r="G661" s="185" t="str">
        <f>IFERROR(IF($F661="","",VLOOKUP($F661,'Data Mercado'!$A$7:$I$300,IF($B$6="P90",2,IF($B$6="P75",3,IF($B$6="P50",4,IF($B$6="P25",5,IF($B$6="P10",6))))),0)),"ND")</f>
      </c>
      <c r="H661" s="186" t="str">
        <f>IFERROR(IF(AND($E661&lt;&gt;"",$G661&lt;&gt;""),$E661/$G661,""),"")</f>
      </c>
      <c r="I661" s="187" t="str">
        <f>IF(H661="","",0%)</f>
      </c>
      <c r="J661" s="187" t="str">
        <f>IF(H661="","",IF($H661&gt;1.2, 0, IF($H661&gt;=1.1, $B$8*(1/3), IF($H661&gt;=1, ($B$8 + (($B$9-$B$8)/4)*1)*(1/3), IF($H661&gt;=0.9, ($B$8 + (($B$9-$B$8)/4)*2)*(1/3), IF($H661&gt;=0.8, ($B$8 + (($B$9-$B$8)/4)*3)*(1/3), $B$9*(1/3)))))))</f>
      </c>
      <c r="K661" s="187" t="str">
        <f>IF(H661="","",IF($H661&gt;1.2, 0, IF($H661&gt;=1.1, $B$8*(2/3), IF($H661&gt;=1, ($B$8 + (($B$9-$B$8)/4)*1)*(2/3), IF($H661&gt;=0.9, ($B$8 + (($B$9-$B$8)/4)*2)*(2/3), IF($H661&gt;=0.8, ($B$8 + (($B$9-$B$8)/4)*3)*(2/3), $B$9*(2/3)))))))</f>
      </c>
      <c r="L661" s="187" t="str">
        <f>IF(H661="","",IF($H661&gt;1.2, 0, IF($H661&gt;=1.1, $B$8, IF($H661&gt;=1, $B$8 + (($B$9-$B$8)/4)*1, IF($H661&gt;=0.9, $B$8 + (($B$9-$B$8)/4)*2, IF($H661&gt;=0.8, $B$8 + (($B$9-$B$8)/4)*3, $B$9))))))</f>
      </c>
      <c r="M661" s="188"/>
      <c r="N661" s="189">
        <f>IF(M661=1, I661, IF(M661=2, J661, IF(M661=3, K661, IF(M661=4, L661, 0))))</f>
      </c>
      <c r="O661" s="184">
        <f>IF($B$7="Porcentajes", E661 * N661, IF($R$1=0, 0, ((E661 * N661) / $R$1) * $C$7))</f>
      </c>
      <c r="P661" s="202"/>
      <c r="Q661" s="203"/>
      <c r="R661" s="184">
        <f>IF($P661="Manual",$E661*(1+$Q661),$E661+$O661)</f>
      </c>
    </row>
    <row r="662" spans="1:18" s="190" customFormat="1" ht="19" customHeight="1">
      <c r="A662" s="191"/>
      <c r="B662" s="195"/>
      <c r="C662" s="193"/>
      <c r="D662" s="193"/>
      <c r="E662" s="197"/>
      <c r="F662" s="185"/>
      <c r="G662" s="185" t="str">
        <f>IFERROR(IF($F662="","",VLOOKUP($F662,'Data Mercado'!$A$7:$I$300,IF($B$6="P90",2,IF($B$6="P75",3,IF($B$6="P50",4,IF($B$6="P25",5,IF($B$6="P10",6))))),0)),"ND")</f>
      </c>
      <c r="H662" s="186" t="str">
        <f>IFERROR(IF(AND($E662&lt;&gt;"",$G662&lt;&gt;""),$E662/$G662,""),"")</f>
      </c>
      <c r="I662" s="187" t="str">
        <f>IF(H662="","",0%)</f>
      </c>
      <c r="J662" s="187" t="str">
        <f>IF(H662="","",IF($H662&gt;1.2, 0, IF($H662&gt;=1.1, $B$8*(1/3), IF($H662&gt;=1, ($B$8 + (($B$9-$B$8)/4)*1)*(1/3), IF($H662&gt;=0.9, ($B$8 + (($B$9-$B$8)/4)*2)*(1/3), IF($H662&gt;=0.8, ($B$8 + (($B$9-$B$8)/4)*3)*(1/3), $B$9*(1/3)))))))</f>
      </c>
      <c r="K662" s="187" t="str">
        <f>IF(H662="","",IF($H662&gt;1.2, 0, IF($H662&gt;=1.1, $B$8*(2/3), IF($H662&gt;=1, ($B$8 + (($B$9-$B$8)/4)*1)*(2/3), IF($H662&gt;=0.9, ($B$8 + (($B$9-$B$8)/4)*2)*(2/3), IF($H662&gt;=0.8, ($B$8 + (($B$9-$B$8)/4)*3)*(2/3), $B$9*(2/3)))))))</f>
      </c>
      <c r="L662" s="187" t="str">
        <f>IF(H662="","",IF($H662&gt;1.2, 0, IF($H662&gt;=1.1, $B$8, IF($H662&gt;=1, $B$8 + (($B$9-$B$8)/4)*1, IF($H662&gt;=0.9, $B$8 + (($B$9-$B$8)/4)*2, IF($H662&gt;=0.8, $B$8 + (($B$9-$B$8)/4)*3, $B$9))))))</f>
      </c>
      <c r="M662" s="188"/>
      <c r="N662" s="189">
        <f>IF(M662=1, I662, IF(M662=2, J662, IF(M662=3, K662, IF(M662=4, L662, 0))))</f>
      </c>
      <c r="O662" s="184">
        <f>IF($B$7="Porcentajes", E662 * N662, IF($R$1=0, 0, ((E662 * N662) / $R$1) * $C$7))</f>
      </c>
      <c r="P662" s="202"/>
      <c r="Q662" s="203"/>
      <c r="R662" s="184">
        <f>IF($P662="Manual",$E662*(1+$Q662),$E662+$O662)</f>
      </c>
    </row>
    <row r="663" spans="1:18" s="190" customFormat="1" ht="19" customHeight="1">
      <c r="A663" s="191"/>
      <c r="B663" s="195"/>
      <c r="C663" s="193"/>
      <c r="D663" s="193"/>
      <c r="E663" s="197"/>
      <c r="F663" s="185"/>
      <c r="G663" s="185" t="str">
        <f>IFERROR(IF($F663="","",VLOOKUP($F663,'Data Mercado'!$A$7:$I$300,IF($B$6="P90",2,IF($B$6="P75",3,IF($B$6="P50",4,IF($B$6="P25",5,IF($B$6="P10",6))))),0)),"ND")</f>
      </c>
      <c r="H663" s="186" t="str">
        <f>IFERROR(IF(AND($E663&lt;&gt;"",$G663&lt;&gt;""),$E663/$G663,""),"")</f>
      </c>
      <c r="I663" s="187" t="str">
        <f>IF(H663="","",0%)</f>
      </c>
      <c r="J663" s="187" t="str">
        <f>IF(H663="","",IF($H663&gt;1.2, 0, IF($H663&gt;=1.1, $B$8*(1/3), IF($H663&gt;=1, ($B$8 + (($B$9-$B$8)/4)*1)*(1/3), IF($H663&gt;=0.9, ($B$8 + (($B$9-$B$8)/4)*2)*(1/3), IF($H663&gt;=0.8, ($B$8 + (($B$9-$B$8)/4)*3)*(1/3), $B$9*(1/3)))))))</f>
      </c>
      <c r="K663" s="187" t="str">
        <f>IF(H663="","",IF($H663&gt;1.2, 0, IF($H663&gt;=1.1, $B$8*(2/3), IF($H663&gt;=1, ($B$8 + (($B$9-$B$8)/4)*1)*(2/3), IF($H663&gt;=0.9, ($B$8 + (($B$9-$B$8)/4)*2)*(2/3), IF($H663&gt;=0.8, ($B$8 + (($B$9-$B$8)/4)*3)*(2/3), $B$9*(2/3)))))))</f>
      </c>
      <c r="L663" s="187" t="str">
        <f>IF(H663="","",IF($H663&gt;1.2, 0, IF($H663&gt;=1.1, $B$8, IF($H663&gt;=1, $B$8 + (($B$9-$B$8)/4)*1, IF($H663&gt;=0.9, $B$8 + (($B$9-$B$8)/4)*2, IF($H663&gt;=0.8, $B$8 + (($B$9-$B$8)/4)*3, $B$9))))))</f>
      </c>
      <c r="M663" s="188"/>
      <c r="N663" s="189">
        <f>IF(M663=1, I663, IF(M663=2, J663, IF(M663=3, K663, IF(M663=4, L663, 0))))</f>
      </c>
      <c r="O663" s="184">
        <f>IF($B$7="Porcentajes", E663 * N663, IF($R$1=0, 0, ((E663 * N663) / $R$1) * $C$7))</f>
      </c>
      <c r="P663" s="202"/>
      <c r="Q663" s="203"/>
      <c r="R663" s="184">
        <f>IF($P663="Manual",$E663*(1+$Q663),$E663+$O663)</f>
      </c>
    </row>
    <row r="664" spans="1:18" s="190" customFormat="1" ht="19" customHeight="1">
      <c r="A664" s="191"/>
      <c r="B664" s="195"/>
      <c r="C664" s="193"/>
      <c r="D664" s="193"/>
      <c r="E664" s="197"/>
      <c r="F664" s="185"/>
      <c r="G664" s="185" t="str">
        <f>IFERROR(IF($F664="","",VLOOKUP($F664,'Data Mercado'!$A$7:$I$300,IF($B$6="P90",2,IF($B$6="P75",3,IF($B$6="P50",4,IF($B$6="P25",5,IF($B$6="P10",6))))),0)),"ND")</f>
      </c>
      <c r="H664" s="186" t="str">
        <f>IFERROR(IF(AND($E664&lt;&gt;"",$G664&lt;&gt;""),$E664/$G664,""),"")</f>
      </c>
      <c r="I664" s="187" t="str">
        <f>IF(H664="","",0%)</f>
      </c>
      <c r="J664" s="187" t="str">
        <f>IF(H664="","",IF($H664&gt;1.2, 0, IF($H664&gt;=1.1, $B$8*(1/3), IF($H664&gt;=1, ($B$8 + (($B$9-$B$8)/4)*1)*(1/3), IF($H664&gt;=0.9, ($B$8 + (($B$9-$B$8)/4)*2)*(1/3), IF($H664&gt;=0.8, ($B$8 + (($B$9-$B$8)/4)*3)*(1/3), $B$9*(1/3)))))))</f>
      </c>
      <c r="K664" s="187" t="str">
        <f>IF(H664="","",IF($H664&gt;1.2, 0, IF($H664&gt;=1.1, $B$8*(2/3), IF($H664&gt;=1, ($B$8 + (($B$9-$B$8)/4)*1)*(2/3), IF($H664&gt;=0.9, ($B$8 + (($B$9-$B$8)/4)*2)*(2/3), IF($H664&gt;=0.8, ($B$8 + (($B$9-$B$8)/4)*3)*(2/3), $B$9*(2/3)))))))</f>
      </c>
      <c r="L664" s="187" t="str">
        <f>IF(H664="","",IF($H664&gt;1.2, 0, IF($H664&gt;=1.1, $B$8, IF($H664&gt;=1, $B$8 + (($B$9-$B$8)/4)*1, IF($H664&gt;=0.9, $B$8 + (($B$9-$B$8)/4)*2, IF($H664&gt;=0.8, $B$8 + (($B$9-$B$8)/4)*3, $B$9))))))</f>
      </c>
      <c r="M664" s="188"/>
      <c r="N664" s="189">
        <f>IF(M664=1, I664, IF(M664=2, J664, IF(M664=3, K664, IF(M664=4, L664, 0))))</f>
      </c>
      <c r="O664" s="184">
        <f>IF($B$7="Porcentajes", E664 * N664, IF($R$1=0, 0, ((E664 * N664) / $R$1) * $C$7))</f>
      </c>
      <c r="P664" s="202"/>
      <c r="Q664" s="203"/>
      <c r="R664" s="184">
        <f>IF($P664="Manual",$E664*(1+$Q664),$E664+$O664)</f>
      </c>
    </row>
    <row r="665" spans="1:18" s="190" customFormat="1" ht="19" customHeight="1">
      <c r="A665" s="191"/>
      <c r="B665" s="195"/>
      <c r="C665" s="193"/>
      <c r="D665" s="193"/>
      <c r="E665" s="197"/>
      <c r="F665" s="185"/>
      <c r="G665" s="185" t="str">
        <f>IFERROR(IF($F665="","",VLOOKUP($F665,'Data Mercado'!$A$7:$I$300,IF($B$6="P90",2,IF($B$6="P75",3,IF($B$6="P50",4,IF($B$6="P25",5,IF($B$6="P10",6))))),0)),"ND")</f>
      </c>
      <c r="H665" s="186" t="str">
        <f>IFERROR(IF(AND($E665&lt;&gt;"",$G665&lt;&gt;""),$E665/$G665,""),"")</f>
      </c>
      <c r="I665" s="187" t="str">
        <f>IF(H665="","",0%)</f>
      </c>
      <c r="J665" s="187" t="str">
        <f>IF(H665="","",IF($H665&gt;1.2, 0, IF($H665&gt;=1.1, $B$8*(1/3), IF($H665&gt;=1, ($B$8 + (($B$9-$B$8)/4)*1)*(1/3), IF($H665&gt;=0.9, ($B$8 + (($B$9-$B$8)/4)*2)*(1/3), IF($H665&gt;=0.8, ($B$8 + (($B$9-$B$8)/4)*3)*(1/3), $B$9*(1/3)))))))</f>
      </c>
      <c r="K665" s="187" t="str">
        <f>IF(H665="","",IF($H665&gt;1.2, 0, IF($H665&gt;=1.1, $B$8*(2/3), IF($H665&gt;=1, ($B$8 + (($B$9-$B$8)/4)*1)*(2/3), IF($H665&gt;=0.9, ($B$8 + (($B$9-$B$8)/4)*2)*(2/3), IF($H665&gt;=0.8, ($B$8 + (($B$9-$B$8)/4)*3)*(2/3), $B$9*(2/3)))))))</f>
      </c>
      <c r="L665" s="187" t="str">
        <f>IF(H665="","",IF($H665&gt;1.2, 0, IF($H665&gt;=1.1, $B$8, IF($H665&gt;=1, $B$8 + (($B$9-$B$8)/4)*1, IF($H665&gt;=0.9, $B$8 + (($B$9-$B$8)/4)*2, IF($H665&gt;=0.8, $B$8 + (($B$9-$B$8)/4)*3, $B$9))))))</f>
      </c>
      <c r="M665" s="188"/>
      <c r="N665" s="189">
        <f>IF(M665=1, I665, IF(M665=2, J665, IF(M665=3, K665, IF(M665=4, L665, 0))))</f>
      </c>
      <c r="O665" s="184">
        <f>IF($B$7="Porcentajes", E665 * N665, IF($R$1=0, 0, ((E665 * N665) / $R$1) * $C$7))</f>
      </c>
      <c r="P665" s="202"/>
      <c r="Q665" s="203"/>
      <c r="R665" s="184">
        <f>IF($P665="Manual",$E665*(1+$Q665),$E665+$O665)</f>
      </c>
    </row>
    <row r="666" spans="1:18" s="190" customFormat="1" ht="19" customHeight="1">
      <c r="A666" s="191"/>
      <c r="B666" s="195"/>
      <c r="C666" s="193"/>
      <c r="D666" s="193"/>
      <c r="E666" s="197"/>
      <c r="F666" s="185"/>
      <c r="G666" s="185" t="str">
        <f>IFERROR(IF($F666="","",VLOOKUP($F666,'Data Mercado'!$A$7:$I$300,IF($B$6="P90",2,IF($B$6="P75",3,IF($B$6="P50",4,IF($B$6="P25",5,IF($B$6="P10",6))))),0)),"ND")</f>
      </c>
      <c r="H666" s="186" t="str">
        <f>IFERROR(IF(AND($E666&lt;&gt;"",$G666&lt;&gt;""),$E666/$G666,""),"")</f>
      </c>
      <c r="I666" s="187" t="str">
        <f>IF(H666="","",0%)</f>
      </c>
      <c r="J666" s="187" t="str">
        <f>IF(H666="","",IF($H666&gt;1.2, 0, IF($H666&gt;=1.1, $B$8*(1/3), IF($H666&gt;=1, ($B$8 + (($B$9-$B$8)/4)*1)*(1/3), IF($H666&gt;=0.9, ($B$8 + (($B$9-$B$8)/4)*2)*(1/3), IF($H666&gt;=0.8, ($B$8 + (($B$9-$B$8)/4)*3)*(1/3), $B$9*(1/3)))))))</f>
      </c>
      <c r="K666" s="187" t="str">
        <f>IF(H666="","",IF($H666&gt;1.2, 0, IF($H666&gt;=1.1, $B$8*(2/3), IF($H666&gt;=1, ($B$8 + (($B$9-$B$8)/4)*1)*(2/3), IF($H666&gt;=0.9, ($B$8 + (($B$9-$B$8)/4)*2)*(2/3), IF($H666&gt;=0.8, ($B$8 + (($B$9-$B$8)/4)*3)*(2/3), $B$9*(2/3)))))))</f>
      </c>
      <c r="L666" s="187" t="str">
        <f>IF(H666="","",IF($H666&gt;1.2, 0, IF($H666&gt;=1.1, $B$8, IF($H666&gt;=1, $B$8 + (($B$9-$B$8)/4)*1, IF($H666&gt;=0.9, $B$8 + (($B$9-$B$8)/4)*2, IF($H666&gt;=0.8, $B$8 + (($B$9-$B$8)/4)*3, $B$9))))))</f>
      </c>
      <c r="M666" s="188"/>
      <c r="N666" s="189">
        <f>IF(M666=1, I666, IF(M666=2, J666, IF(M666=3, K666, IF(M666=4, L666, 0))))</f>
      </c>
      <c r="O666" s="184">
        <f>IF($B$7="Porcentajes", E666 * N666, IF($R$1=0, 0, ((E666 * N666) / $R$1) * $C$7))</f>
      </c>
      <c r="P666" s="202"/>
      <c r="Q666" s="203"/>
      <c r="R666" s="184">
        <f>IF($P666="Manual",$E666*(1+$Q666),$E666+$O666)</f>
      </c>
    </row>
    <row r="667" spans="1:18" s="190" customFormat="1" ht="19" customHeight="1">
      <c r="A667" s="191"/>
      <c r="B667" s="195"/>
      <c r="C667" s="193"/>
      <c r="D667" s="193"/>
      <c r="E667" s="197"/>
      <c r="F667" s="185"/>
      <c r="G667" s="185" t="str">
        <f>IFERROR(IF($F667="","",VLOOKUP($F667,'Data Mercado'!$A$7:$I$300,IF($B$6="P90",2,IF($B$6="P75",3,IF($B$6="P50",4,IF($B$6="P25",5,IF($B$6="P10",6))))),0)),"ND")</f>
      </c>
      <c r="H667" s="186" t="str">
        <f>IFERROR(IF(AND($E667&lt;&gt;"",$G667&lt;&gt;""),$E667/$G667,""),"")</f>
      </c>
      <c r="I667" s="187" t="str">
        <f>IF(H667="","",0%)</f>
      </c>
      <c r="J667" s="187" t="str">
        <f>IF(H667="","",IF($H667&gt;1.2, 0, IF($H667&gt;=1.1, $B$8*(1/3), IF($H667&gt;=1, ($B$8 + (($B$9-$B$8)/4)*1)*(1/3), IF($H667&gt;=0.9, ($B$8 + (($B$9-$B$8)/4)*2)*(1/3), IF($H667&gt;=0.8, ($B$8 + (($B$9-$B$8)/4)*3)*(1/3), $B$9*(1/3)))))))</f>
      </c>
      <c r="K667" s="187" t="str">
        <f>IF(H667="","",IF($H667&gt;1.2, 0, IF($H667&gt;=1.1, $B$8*(2/3), IF($H667&gt;=1, ($B$8 + (($B$9-$B$8)/4)*1)*(2/3), IF($H667&gt;=0.9, ($B$8 + (($B$9-$B$8)/4)*2)*(2/3), IF($H667&gt;=0.8, ($B$8 + (($B$9-$B$8)/4)*3)*(2/3), $B$9*(2/3)))))))</f>
      </c>
      <c r="L667" s="187" t="str">
        <f>IF(H667="","",IF($H667&gt;1.2, 0, IF($H667&gt;=1.1, $B$8, IF($H667&gt;=1, $B$8 + (($B$9-$B$8)/4)*1, IF($H667&gt;=0.9, $B$8 + (($B$9-$B$8)/4)*2, IF($H667&gt;=0.8, $B$8 + (($B$9-$B$8)/4)*3, $B$9))))))</f>
      </c>
      <c r="M667" s="188"/>
      <c r="N667" s="189">
        <f>IF(M667=1, I667, IF(M667=2, J667, IF(M667=3, K667, IF(M667=4, L667, 0))))</f>
      </c>
      <c r="O667" s="184">
        <f>IF($B$7="Porcentajes", E667 * N667, IF($R$1=0, 0, ((E667 * N667) / $R$1) * $C$7))</f>
      </c>
      <c r="P667" s="202"/>
      <c r="Q667" s="203"/>
      <c r="R667" s="184">
        <f>IF($P667="Manual",$E667*(1+$Q667),$E667+$O667)</f>
      </c>
    </row>
    <row r="668" spans="1:18" s="190" customFormat="1" ht="19" customHeight="1">
      <c r="A668" s="191"/>
      <c r="B668" s="195"/>
      <c r="C668" s="193"/>
      <c r="D668" s="193"/>
      <c r="E668" s="197"/>
      <c r="F668" s="185"/>
      <c r="G668" s="185" t="str">
        <f>IFERROR(IF($F668="","",VLOOKUP($F668,'Data Mercado'!$A$7:$I$300,IF($B$6="P90",2,IF($B$6="P75",3,IF($B$6="P50",4,IF($B$6="P25",5,IF($B$6="P10",6))))),0)),"ND")</f>
      </c>
      <c r="H668" s="186" t="str">
        <f>IFERROR(IF(AND($E668&lt;&gt;"",$G668&lt;&gt;""),$E668/$G668,""),"")</f>
      </c>
      <c r="I668" s="187" t="str">
        <f>IF(H668="","",0%)</f>
      </c>
      <c r="J668" s="187" t="str">
        <f>IF(H668="","",IF($H668&gt;1.2, 0, IF($H668&gt;=1.1, $B$8*(1/3), IF($H668&gt;=1, ($B$8 + (($B$9-$B$8)/4)*1)*(1/3), IF($H668&gt;=0.9, ($B$8 + (($B$9-$B$8)/4)*2)*(1/3), IF($H668&gt;=0.8, ($B$8 + (($B$9-$B$8)/4)*3)*(1/3), $B$9*(1/3)))))))</f>
      </c>
      <c r="K668" s="187" t="str">
        <f>IF(H668="","",IF($H668&gt;1.2, 0, IF($H668&gt;=1.1, $B$8*(2/3), IF($H668&gt;=1, ($B$8 + (($B$9-$B$8)/4)*1)*(2/3), IF($H668&gt;=0.9, ($B$8 + (($B$9-$B$8)/4)*2)*(2/3), IF($H668&gt;=0.8, ($B$8 + (($B$9-$B$8)/4)*3)*(2/3), $B$9*(2/3)))))))</f>
      </c>
      <c r="L668" s="187" t="str">
        <f>IF(H668="","",IF($H668&gt;1.2, 0, IF($H668&gt;=1.1, $B$8, IF($H668&gt;=1, $B$8 + (($B$9-$B$8)/4)*1, IF($H668&gt;=0.9, $B$8 + (($B$9-$B$8)/4)*2, IF($H668&gt;=0.8, $B$8 + (($B$9-$B$8)/4)*3, $B$9))))))</f>
      </c>
      <c r="M668" s="188"/>
      <c r="N668" s="189">
        <f>IF(M668=1, I668, IF(M668=2, J668, IF(M668=3, K668, IF(M668=4, L668, 0))))</f>
      </c>
      <c r="O668" s="184">
        <f>IF($B$7="Porcentajes", E668 * N668, IF($R$1=0, 0, ((E668 * N668) / $R$1) * $C$7))</f>
      </c>
      <c r="P668" s="202"/>
      <c r="Q668" s="203"/>
      <c r="R668" s="184">
        <f>IF($P668="Manual",$E668*(1+$Q668),$E668+$O668)</f>
      </c>
    </row>
    <row r="669" spans="1:18" s="190" customFormat="1" ht="19" customHeight="1">
      <c r="A669" s="191"/>
      <c r="B669" s="195"/>
      <c r="C669" s="193"/>
      <c r="D669" s="193"/>
      <c r="E669" s="197"/>
      <c r="F669" s="185"/>
      <c r="G669" s="185" t="str">
        <f>IFERROR(IF($F669="","",VLOOKUP($F669,'Data Mercado'!$A$7:$I$300,IF($B$6="P90",2,IF($B$6="P75",3,IF($B$6="P50",4,IF($B$6="P25",5,IF($B$6="P10",6))))),0)),"ND")</f>
      </c>
      <c r="H669" s="186" t="str">
        <f>IFERROR(IF(AND($E669&lt;&gt;"",$G669&lt;&gt;""),$E669/$G669,""),"")</f>
      </c>
      <c r="I669" s="187" t="str">
        <f>IF(H669="","",0%)</f>
      </c>
      <c r="J669" s="187" t="str">
        <f>IF(H669="","",IF($H669&gt;1.2, 0, IF($H669&gt;=1.1, $B$8*(1/3), IF($H669&gt;=1, ($B$8 + (($B$9-$B$8)/4)*1)*(1/3), IF($H669&gt;=0.9, ($B$8 + (($B$9-$B$8)/4)*2)*(1/3), IF($H669&gt;=0.8, ($B$8 + (($B$9-$B$8)/4)*3)*(1/3), $B$9*(1/3)))))))</f>
      </c>
      <c r="K669" s="187" t="str">
        <f>IF(H669="","",IF($H669&gt;1.2, 0, IF($H669&gt;=1.1, $B$8*(2/3), IF($H669&gt;=1, ($B$8 + (($B$9-$B$8)/4)*1)*(2/3), IF($H669&gt;=0.9, ($B$8 + (($B$9-$B$8)/4)*2)*(2/3), IF($H669&gt;=0.8, ($B$8 + (($B$9-$B$8)/4)*3)*(2/3), $B$9*(2/3)))))))</f>
      </c>
      <c r="L669" s="187" t="str">
        <f>IF(H669="","",IF($H669&gt;1.2, 0, IF($H669&gt;=1.1, $B$8, IF($H669&gt;=1, $B$8 + (($B$9-$B$8)/4)*1, IF($H669&gt;=0.9, $B$8 + (($B$9-$B$8)/4)*2, IF($H669&gt;=0.8, $B$8 + (($B$9-$B$8)/4)*3, $B$9))))))</f>
      </c>
      <c r="M669" s="188"/>
      <c r="N669" s="189">
        <f>IF(M669=1, I669, IF(M669=2, J669, IF(M669=3, K669, IF(M669=4, L669, 0))))</f>
      </c>
      <c r="O669" s="184">
        <f>IF($B$7="Porcentajes", E669 * N669, IF($R$1=0, 0, ((E669 * N669) / $R$1) * $C$7))</f>
      </c>
      <c r="P669" s="202"/>
      <c r="Q669" s="203"/>
      <c r="R669" s="184">
        <f>IF($P669="Manual",$E669*(1+$Q669),$E669+$O669)</f>
      </c>
    </row>
    <row r="670" spans="1:18" s="190" customFormat="1" ht="19" customHeight="1">
      <c r="A670" s="191"/>
      <c r="B670" s="195"/>
      <c r="C670" s="193"/>
      <c r="D670" s="193"/>
      <c r="E670" s="197"/>
      <c r="F670" s="185"/>
      <c r="G670" s="185" t="str">
        <f>IFERROR(IF($F670="","",VLOOKUP($F670,'Data Mercado'!$A$7:$I$300,IF($B$6="P90",2,IF($B$6="P75",3,IF($B$6="P50",4,IF($B$6="P25",5,IF($B$6="P10",6))))),0)),"ND")</f>
      </c>
      <c r="H670" s="186" t="str">
        <f>IFERROR(IF(AND($E670&lt;&gt;"",$G670&lt;&gt;""),$E670/$G670,""),"")</f>
      </c>
      <c r="I670" s="187" t="str">
        <f>IF(H670="","",0%)</f>
      </c>
      <c r="J670" s="187" t="str">
        <f>IF(H670="","",IF($H670&gt;1.2, 0, IF($H670&gt;=1.1, $B$8*(1/3), IF($H670&gt;=1, ($B$8 + (($B$9-$B$8)/4)*1)*(1/3), IF($H670&gt;=0.9, ($B$8 + (($B$9-$B$8)/4)*2)*(1/3), IF($H670&gt;=0.8, ($B$8 + (($B$9-$B$8)/4)*3)*(1/3), $B$9*(1/3)))))))</f>
      </c>
      <c r="K670" s="187" t="str">
        <f>IF(H670="","",IF($H670&gt;1.2, 0, IF($H670&gt;=1.1, $B$8*(2/3), IF($H670&gt;=1, ($B$8 + (($B$9-$B$8)/4)*1)*(2/3), IF($H670&gt;=0.9, ($B$8 + (($B$9-$B$8)/4)*2)*(2/3), IF($H670&gt;=0.8, ($B$8 + (($B$9-$B$8)/4)*3)*(2/3), $B$9*(2/3)))))))</f>
      </c>
      <c r="L670" s="187" t="str">
        <f>IF(H670="","",IF($H670&gt;1.2, 0, IF($H670&gt;=1.1, $B$8, IF($H670&gt;=1, $B$8 + (($B$9-$B$8)/4)*1, IF($H670&gt;=0.9, $B$8 + (($B$9-$B$8)/4)*2, IF($H670&gt;=0.8, $B$8 + (($B$9-$B$8)/4)*3, $B$9))))))</f>
      </c>
      <c r="M670" s="188"/>
      <c r="N670" s="189">
        <f>IF(M670=1, I670, IF(M670=2, J670, IF(M670=3, K670, IF(M670=4, L670, 0))))</f>
      </c>
      <c r="O670" s="184">
        <f>IF($B$7="Porcentajes", E670 * N670, IF($R$1=0, 0, ((E670 * N670) / $R$1) * $C$7))</f>
      </c>
      <c r="P670" s="202"/>
      <c r="Q670" s="203"/>
      <c r="R670" s="184">
        <f>IF($P670="Manual",$E670*(1+$Q670),$E670+$O670)</f>
      </c>
    </row>
    <row r="671" spans="1:18" s="190" customFormat="1" ht="19" customHeight="1">
      <c r="A671" s="191"/>
      <c r="B671" s="195"/>
      <c r="C671" s="193"/>
      <c r="D671" s="193"/>
      <c r="E671" s="197"/>
      <c r="F671" s="185"/>
      <c r="G671" s="185" t="str">
        <f>IFERROR(IF($F671="","",VLOOKUP($F671,'Data Mercado'!$A$7:$I$300,IF($B$6="P90",2,IF($B$6="P75",3,IF($B$6="P50",4,IF($B$6="P25",5,IF($B$6="P10",6))))),0)),"ND")</f>
      </c>
      <c r="H671" s="186" t="str">
        <f>IFERROR(IF(AND($E671&lt;&gt;"",$G671&lt;&gt;""),$E671/$G671,""),"")</f>
      </c>
      <c r="I671" s="187" t="str">
        <f>IF(H671="","",0%)</f>
      </c>
      <c r="J671" s="187" t="str">
        <f>IF(H671="","",IF($H671&gt;1.2, 0, IF($H671&gt;=1.1, $B$8*(1/3), IF($H671&gt;=1, ($B$8 + (($B$9-$B$8)/4)*1)*(1/3), IF($H671&gt;=0.9, ($B$8 + (($B$9-$B$8)/4)*2)*(1/3), IF($H671&gt;=0.8, ($B$8 + (($B$9-$B$8)/4)*3)*(1/3), $B$9*(1/3)))))))</f>
      </c>
      <c r="K671" s="187" t="str">
        <f>IF(H671="","",IF($H671&gt;1.2, 0, IF($H671&gt;=1.1, $B$8*(2/3), IF($H671&gt;=1, ($B$8 + (($B$9-$B$8)/4)*1)*(2/3), IF($H671&gt;=0.9, ($B$8 + (($B$9-$B$8)/4)*2)*(2/3), IF($H671&gt;=0.8, ($B$8 + (($B$9-$B$8)/4)*3)*(2/3), $B$9*(2/3)))))))</f>
      </c>
      <c r="L671" s="187" t="str">
        <f>IF(H671="","",IF($H671&gt;1.2, 0, IF($H671&gt;=1.1, $B$8, IF($H671&gt;=1, $B$8 + (($B$9-$B$8)/4)*1, IF($H671&gt;=0.9, $B$8 + (($B$9-$B$8)/4)*2, IF($H671&gt;=0.8, $B$8 + (($B$9-$B$8)/4)*3, $B$9))))))</f>
      </c>
      <c r="M671" s="188"/>
      <c r="N671" s="189">
        <f>IF(M671=1, I671, IF(M671=2, J671, IF(M671=3, K671, IF(M671=4, L671, 0))))</f>
      </c>
      <c r="O671" s="184">
        <f>IF($B$7="Porcentajes", E671 * N671, IF($R$1=0, 0, ((E671 * N671) / $R$1) * $C$7))</f>
      </c>
      <c r="P671" s="202"/>
      <c r="Q671" s="203"/>
      <c r="R671" s="184">
        <f>IF($P671="Manual",$E671*(1+$Q671),$E671+$O671)</f>
      </c>
    </row>
    <row r="672" spans="1:18" s="190" customFormat="1" ht="19" customHeight="1">
      <c r="A672" s="191"/>
      <c r="B672" s="195"/>
      <c r="C672" s="193"/>
      <c r="D672" s="193"/>
      <c r="E672" s="197"/>
      <c r="F672" s="185"/>
      <c r="G672" s="185" t="str">
        <f>IFERROR(IF($F672="","",VLOOKUP($F672,'Data Mercado'!$A$7:$I$300,IF($B$6="P90",2,IF($B$6="P75",3,IF($B$6="P50",4,IF($B$6="P25",5,IF($B$6="P10",6))))),0)),"ND")</f>
      </c>
      <c r="H672" s="186" t="str">
        <f>IFERROR(IF(AND($E672&lt;&gt;"",$G672&lt;&gt;""),$E672/$G672,""),"")</f>
      </c>
      <c r="I672" s="187" t="str">
        <f>IF(H672="","",0%)</f>
      </c>
      <c r="J672" s="187" t="str">
        <f>IF(H672="","",IF($H672&gt;1.2, 0, IF($H672&gt;=1.1, $B$8*(1/3), IF($H672&gt;=1, ($B$8 + (($B$9-$B$8)/4)*1)*(1/3), IF($H672&gt;=0.9, ($B$8 + (($B$9-$B$8)/4)*2)*(1/3), IF($H672&gt;=0.8, ($B$8 + (($B$9-$B$8)/4)*3)*(1/3), $B$9*(1/3)))))))</f>
      </c>
      <c r="K672" s="187" t="str">
        <f>IF(H672="","",IF($H672&gt;1.2, 0, IF($H672&gt;=1.1, $B$8*(2/3), IF($H672&gt;=1, ($B$8 + (($B$9-$B$8)/4)*1)*(2/3), IF($H672&gt;=0.9, ($B$8 + (($B$9-$B$8)/4)*2)*(2/3), IF($H672&gt;=0.8, ($B$8 + (($B$9-$B$8)/4)*3)*(2/3), $B$9*(2/3)))))))</f>
      </c>
      <c r="L672" s="187" t="str">
        <f>IF(H672="","",IF($H672&gt;1.2, 0, IF($H672&gt;=1.1, $B$8, IF($H672&gt;=1, $B$8 + (($B$9-$B$8)/4)*1, IF($H672&gt;=0.9, $B$8 + (($B$9-$B$8)/4)*2, IF($H672&gt;=0.8, $B$8 + (($B$9-$B$8)/4)*3, $B$9))))))</f>
      </c>
      <c r="M672" s="188"/>
      <c r="N672" s="189">
        <f>IF(M672=1, I672, IF(M672=2, J672, IF(M672=3, K672, IF(M672=4, L672, 0))))</f>
      </c>
      <c r="O672" s="184">
        <f>IF($B$7="Porcentajes", E672 * N672, IF($R$1=0, 0, ((E672 * N672) / $R$1) * $C$7))</f>
      </c>
      <c r="P672" s="202"/>
      <c r="Q672" s="203"/>
      <c r="R672" s="184">
        <f>IF($P672="Manual",$E672*(1+$Q672),$E672+$O672)</f>
      </c>
    </row>
    <row r="673" spans="1:18" s="190" customFormat="1" ht="19" customHeight="1">
      <c r="A673" s="191"/>
      <c r="B673" s="195"/>
      <c r="C673" s="193"/>
      <c r="D673" s="193"/>
      <c r="E673" s="197"/>
      <c r="F673" s="185"/>
      <c r="G673" s="185" t="str">
        <f>IFERROR(IF($F673="","",VLOOKUP($F673,'Data Mercado'!$A$7:$I$300,IF($B$6="P90",2,IF($B$6="P75",3,IF($B$6="P50",4,IF($B$6="P25",5,IF($B$6="P10",6))))),0)),"ND")</f>
      </c>
      <c r="H673" s="186" t="str">
        <f>IFERROR(IF(AND($E673&lt;&gt;"",$G673&lt;&gt;""),$E673/$G673,""),"")</f>
      </c>
      <c r="I673" s="187" t="str">
        <f>IF(H673="","",0%)</f>
      </c>
      <c r="J673" s="187" t="str">
        <f>IF(H673="","",IF($H673&gt;1.2, 0, IF($H673&gt;=1.1, $B$8*(1/3), IF($H673&gt;=1, ($B$8 + (($B$9-$B$8)/4)*1)*(1/3), IF($H673&gt;=0.9, ($B$8 + (($B$9-$B$8)/4)*2)*(1/3), IF($H673&gt;=0.8, ($B$8 + (($B$9-$B$8)/4)*3)*(1/3), $B$9*(1/3)))))))</f>
      </c>
      <c r="K673" s="187" t="str">
        <f>IF(H673="","",IF($H673&gt;1.2, 0, IF($H673&gt;=1.1, $B$8*(2/3), IF($H673&gt;=1, ($B$8 + (($B$9-$B$8)/4)*1)*(2/3), IF($H673&gt;=0.9, ($B$8 + (($B$9-$B$8)/4)*2)*(2/3), IF($H673&gt;=0.8, ($B$8 + (($B$9-$B$8)/4)*3)*(2/3), $B$9*(2/3)))))))</f>
      </c>
      <c r="L673" s="187" t="str">
        <f>IF(H673="","",IF($H673&gt;1.2, 0, IF($H673&gt;=1.1, $B$8, IF($H673&gt;=1, $B$8 + (($B$9-$B$8)/4)*1, IF($H673&gt;=0.9, $B$8 + (($B$9-$B$8)/4)*2, IF($H673&gt;=0.8, $B$8 + (($B$9-$B$8)/4)*3, $B$9))))))</f>
      </c>
      <c r="M673" s="188"/>
      <c r="N673" s="189">
        <f>IF(M673=1, I673, IF(M673=2, J673, IF(M673=3, K673, IF(M673=4, L673, 0))))</f>
      </c>
      <c r="O673" s="184">
        <f>IF($B$7="Porcentajes", E673 * N673, IF($R$1=0, 0, ((E673 * N673) / $R$1) * $C$7))</f>
      </c>
      <c r="P673" s="202"/>
      <c r="Q673" s="203"/>
      <c r="R673" s="184">
        <f>IF($P673="Manual",$E673*(1+$Q673),$E673+$O673)</f>
      </c>
    </row>
    <row r="674" spans="1:18" s="190" customFormat="1" ht="19" customHeight="1">
      <c r="A674" s="191"/>
      <c r="B674" s="195"/>
      <c r="C674" s="193"/>
      <c r="D674" s="193"/>
      <c r="E674" s="197"/>
      <c r="F674" s="185"/>
      <c r="G674" s="185" t="str">
        <f>IFERROR(IF($F674="","",VLOOKUP($F674,'Data Mercado'!$A$7:$I$300,IF($B$6="P90",2,IF($B$6="P75",3,IF($B$6="P50",4,IF($B$6="P25",5,IF($B$6="P10",6))))),0)),"ND")</f>
      </c>
      <c r="H674" s="186" t="str">
        <f>IFERROR(IF(AND($E674&lt;&gt;"",$G674&lt;&gt;""),$E674/$G674,""),"")</f>
      </c>
      <c r="I674" s="187" t="str">
        <f>IF(H674="","",0%)</f>
      </c>
      <c r="J674" s="187" t="str">
        <f>IF(H674="","",IF($H674&gt;1.2, 0, IF($H674&gt;=1.1, $B$8*(1/3), IF($H674&gt;=1, ($B$8 + (($B$9-$B$8)/4)*1)*(1/3), IF($H674&gt;=0.9, ($B$8 + (($B$9-$B$8)/4)*2)*(1/3), IF($H674&gt;=0.8, ($B$8 + (($B$9-$B$8)/4)*3)*(1/3), $B$9*(1/3)))))))</f>
      </c>
      <c r="K674" s="187" t="str">
        <f>IF(H674="","",IF($H674&gt;1.2, 0, IF($H674&gt;=1.1, $B$8*(2/3), IF($H674&gt;=1, ($B$8 + (($B$9-$B$8)/4)*1)*(2/3), IF($H674&gt;=0.9, ($B$8 + (($B$9-$B$8)/4)*2)*(2/3), IF($H674&gt;=0.8, ($B$8 + (($B$9-$B$8)/4)*3)*(2/3), $B$9*(2/3)))))))</f>
      </c>
      <c r="L674" s="187" t="str">
        <f>IF(H674="","",IF($H674&gt;1.2, 0, IF($H674&gt;=1.1, $B$8, IF($H674&gt;=1, $B$8 + (($B$9-$B$8)/4)*1, IF($H674&gt;=0.9, $B$8 + (($B$9-$B$8)/4)*2, IF($H674&gt;=0.8, $B$8 + (($B$9-$B$8)/4)*3, $B$9))))))</f>
      </c>
      <c r="M674" s="188"/>
      <c r="N674" s="189">
        <f>IF(M674=1, I674, IF(M674=2, J674, IF(M674=3, K674, IF(M674=4, L674, 0))))</f>
      </c>
      <c r="O674" s="184">
        <f>IF($B$7="Porcentajes", E674 * N674, IF($R$1=0, 0, ((E674 * N674) / $R$1) * $C$7))</f>
      </c>
      <c r="P674" s="202"/>
      <c r="Q674" s="203"/>
      <c r="R674" s="184">
        <f>IF($P674="Manual",$E674*(1+$Q674),$E674+$O674)</f>
      </c>
    </row>
    <row r="675" spans="1:18" s="190" customFormat="1" ht="19" customHeight="1">
      <c r="A675" s="191"/>
      <c r="B675" s="195"/>
      <c r="C675" s="193"/>
      <c r="D675" s="193"/>
      <c r="E675" s="197"/>
      <c r="F675" s="185"/>
      <c r="G675" s="185" t="str">
        <f>IFERROR(IF($F675="","",VLOOKUP($F675,'Data Mercado'!$A$7:$I$300,IF($B$6="P90",2,IF($B$6="P75",3,IF($B$6="P50",4,IF($B$6="P25",5,IF($B$6="P10",6))))),0)),"ND")</f>
      </c>
      <c r="H675" s="186" t="str">
        <f>IFERROR(IF(AND($E675&lt;&gt;"",$G675&lt;&gt;""),$E675/$G675,""),"")</f>
      </c>
      <c r="I675" s="187" t="str">
        <f>IF(H675="","",0%)</f>
      </c>
      <c r="J675" s="187" t="str">
        <f>IF(H675="","",IF($H675&gt;1.2, 0, IF($H675&gt;=1.1, $B$8*(1/3), IF($H675&gt;=1, ($B$8 + (($B$9-$B$8)/4)*1)*(1/3), IF($H675&gt;=0.9, ($B$8 + (($B$9-$B$8)/4)*2)*(1/3), IF($H675&gt;=0.8, ($B$8 + (($B$9-$B$8)/4)*3)*(1/3), $B$9*(1/3)))))))</f>
      </c>
      <c r="K675" s="187" t="str">
        <f>IF(H675="","",IF($H675&gt;1.2, 0, IF($H675&gt;=1.1, $B$8*(2/3), IF($H675&gt;=1, ($B$8 + (($B$9-$B$8)/4)*1)*(2/3), IF($H675&gt;=0.9, ($B$8 + (($B$9-$B$8)/4)*2)*(2/3), IF($H675&gt;=0.8, ($B$8 + (($B$9-$B$8)/4)*3)*(2/3), $B$9*(2/3)))))))</f>
      </c>
      <c r="L675" s="187" t="str">
        <f>IF(H675="","",IF($H675&gt;1.2, 0, IF($H675&gt;=1.1, $B$8, IF($H675&gt;=1, $B$8 + (($B$9-$B$8)/4)*1, IF($H675&gt;=0.9, $B$8 + (($B$9-$B$8)/4)*2, IF($H675&gt;=0.8, $B$8 + (($B$9-$B$8)/4)*3, $B$9))))))</f>
      </c>
      <c r="M675" s="188"/>
      <c r="N675" s="189">
        <f>IF(M675=1, I675, IF(M675=2, J675, IF(M675=3, K675, IF(M675=4, L675, 0))))</f>
      </c>
      <c r="O675" s="184">
        <f>IF($B$7="Porcentajes", E675 * N675, IF($R$1=0, 0, ((E675 * N675) / $R$1) * $C$7))</f>
      </c>
      <c r="P675" s="202"/>
      <c r="Q675" s="203"/>
      <c r="R675" s="184">
        <f>IF($P675="Manual",$E675*(1+$Q675),$E675+$O675)</f>
      </c>
    </row>
    <row r="676" spans="1:18" s="190" customFormat="1" ht="19" customHeight="1">
      <c r="A676" s="191"/>
      <c r="B676" s="195"/>
      <c r="C676" s="193"/>
      <c r="D676" s="193"/>
      <c r="E676" s="197"/>
      <c r="F676" s="185"/>
      <c r="G676" s="185" t="str">
        <f>IFERROR(IF($F676="","",VLOOKUP($F676,'Data Mercado'!$A$7:$I$300,IF($B$6="P90",2,IF($B$6="P75",3,IF($B$6="P50",4,IF($B$6="P25",5,IF($B$6="P10",6))))),0)),"ND")</f>
      </c>
      <c r="H676" s="186" t="str">
        <f>IFERROR(IF(AND($E676&lt;&gt;"",$G676&lt;&gt;""),$E676/$G676,""),"")</f>
      </c>
      <c r="I676" s="187" t="str">
        <f>IF(H676="","",0%)</f>
      </c>
      <c r="J676" s="187" t="str">
        <f>IF(H676="","",IF($H676&gt;1.2, 0, IF($H676&gt;=1.1, $B$8*(1/3), IF($H676&gt;=1, ($B$8 + (($B$9-$B$8)/4)*1)*(1/3), IF($H676&gt;=0.9, ($B$8 + (($B$9-$B$8)/4)*2)*(1/3), IF($H676&gt;=0.8, ($B$8 + (($B$9-$B$8)/4)*3)*(1/3), $B$9*(1/3)))))))</f>
      </c>
      <c r="K676" s="187" t="str">
        <f>IF(H676="","",IF($H676&gt;1.2, 0, IF($H676&gt;=1.1, $B$8*(2/3), IF($H676&gt;=1, ($B$8 + (($B$9-$B$8)/4)*1)*(2/3), IF($H676&gt;=0.9, ($B$8 + (($B$9-$B$8)/4)*2)*(2/3), IF($H676&gt;=0.8, ($B$8 + (($B$9-$B$8)/4)*3)*(2/3), $B$9*(2/3)))))))</f>
      </c>
      <c r="L676" s="187" t="str">
        <f>IF(H676="","",IF($H676&gt;1.2, 0, IF($H676&gt;=1.1, $B$8, IF($H676&gt;=1, $B$8 + (($B$9-$B$8)/4)*1, IF($H676&gt;=0.9, $B$8 + (($B$9-$B$8)/4)*2, IF($H676&gt;=0.8, $B$8 + (($B$9-$B$8)/4)*3, $B$9))))))</f>
      </c>
      <c r="M676" s="188"/>
      <c r="N676" s="189">
        <f>IF(M676=1, I676, IF(M676=2, J676, IF(M676=3, K676, IF(M676=4, L676, 0))))</f>
      </c>
      <c r="O676" s="184">
        <f>IF($B$7="Porcentajes", E676 * N676, IF($R$1=0, 0, ((E676 * N676) / $R$1) * $C$7))</f>
      </c>
      <c r="P676" s="202"/>
      <c r="Q676" s="203"/>
      <c r="R676" s="184">
        <f>IF($P676="Manual",$E676*(1+$Q676),$E676+$O676)</f>
      </c>
    </row>
    <row r="677" spans="1:18" s="190" customFormat="1" ht="19" customHeight="1">
      <c r="A677" s="191"/>
      <c r="B677" s="195"/>
      <c r="C677" s="193"/>
      <c r="D677" s="193"/>
      <c r="E677" s="197"/>
      <c r="F677" s="185"/>
      <c r="G677" s="185" t="str">
        <f>IFERROR(IF($F677="","",VLOOKUP($F677,'Data Mercado'!$A$7:$I$300,IF($B$6="P90",2,IF($B$6="P75",3,IF($B$6="P50",4,IF($B$6="P25",5,IF($B$6="P10",6))))),0)),"ND")</f>
      </c>
      <c r="H677" s="186" t="str">
        <f>IFERROR(IF(AND($E677&lt;&gt;"",$G677&lt;&gt;""),$E677/$G677,""),"")</f>
      </c>
      <c r="I677" s="187" t="str">
        <f>IF(H677="","",0%)</f>
      </c>
      <c r="J677" s="187" t="str">
        <f>IF(H677="","",IF($H677&gt;1.2, 0, IF($H677&gt;=1.1, $B$8*(1/3), IF($H677&gt;=1, ($B$8 + (($B$9-$B$8)/4)*1)*(1/3), IF($H677&gt;=0.9, ($B$8 + (($B$9-$B$8)/4)*2)*(1/3), IF($H677&gt;=0.8, ($B$8 + (($B$9-$B$8)/4)*3)*(1/3), $B$9*(1/3)))))))</f>
      </c>
      <c r="K677" s="187" t="str">
        <f>IF(H677="","",IF($H677&gt;1.2, 0, IF($H677&gt;=1.1, $B$8*(2/3), IF($H677&gt;=1, ($B$8 + (($B$9-$B$8)/4)*1)*(2/3), IF($H677&gt;=0.9, ($B$8 + (($B$9-$B$8)/4)*2)*(2/3), IF($H677&gt;=0.8, ($B$8 + (($B$9-$B$8)/4)*3)*(2/3), $B$9*(2/3)))))))</f>
      </c>
      <c r="L677" s="187" t="str">
        <f>IF(H677="","",IF($H677&gt;1.2, 0, IF($H677&gt;=1.1, $B$8, IF($H677&gt;=1, $B$8 + (($B$9-$B$8)/4)*1, IF($H677&gt;=0.9, $B$8 + (($B$9-$B$8)/4)*2, IF($H677&gt;=0.8, $B$8 + (($B$9-$B$8)/4)*3, $B$9))))))</f>
      </c>
      <c r="M677" s="188"/>
      <c r="N677" s="189">
        <f>IF(M677=1, I677, IF(M677=2, J677, IF(M677=3, K677, IF(M677=4, L677, 0))))</f>
      </c>
      <c r="O677" s="184">
        <f>IF($B$7="Porcentajes", E677 * N677, IF($R$1=0, 0, ((E677 * N677) / $R$1) * $C$7))</f>
      </c>
      <c r="P677" s="202"/>
      <c r="Q677" s="203"/>
      <c r="R677" s="184">
        <f>IF($P677="Manual",$E677*(1+$Q677),$E677+$O677)</f>
      </c>
    </row>
    <row r="678" spans="1:18" s="190" customFormat="1" ht="19" customHeight="1">
      <c r="A678" s="191"/>
      <c r="B678" s="195"/>
      <c r="C678" s="193"/>
      <c r="D678" s="193"/>
      <c r="E678" s="197"/>
      <c r="F678" s="185"/>
      <c r="G678" s="185" t="str">
        <f>IFERROR(IF($F678="","",VLOOKUP($F678,'Data Mercado'!$A$7:$I$300,IF($B$6="P90",2,IF($B$6="P75",3,IF($B$6="P50",4,IF($B$6="P25",5,IF($B$6="P10",6))))),0)),"ND")</f>
      </c>
      <c r="H678" s="186" t="str">
        <f>IFERROR(IF(AND($E678&lt;&gt;"",$G678&lt;&gt;""),$E678/$G678,""),"")</f>
      </c>
      <c r="I678" s="187" t="str">
        <f>IF(H678="","",0%)</f>
      </c>
      <c r="J678" s="187" t="str">
        <f>IF(H678="","",IF($H678&gt;1.2, 0, IF($H678&gt;=1.1, $B$8*(1/3), IF($H678&gt;=1, ($B$8 + (($B$9-$B$8)/4)*1)*(1/3), IF($H678&gt;=0.9, ($B$8 + (($B$9-$B$8)/4)*2)*(1/3), IF($H678&gt;=0.8, ($B$8 + (($B$9-$B$8)/4)*3)*(1/3), $B$9*(1/3)))))))</f>
      </c>
      <c r="K678" s="187" t="str">
        <f>IF(H678="","",IF($H678&gt;1.2, 0, IF($H678&gt;=1.1, $B$8*(2/3), IF($H678&gt;=1, ($B$8 + (($B$9-$B$8)/4)*1)*(2/3), IF($H678&gt;=0.9, ($B$8 + (($B$9-$B$8)/4)*2)*(2/3), IF($H678&gt;=0.8, ($B$8 + (($B$9-$B$8)/4)*3)*(2/3), $B$9*(2/3)))))))</f>
      </c>
      <c r="L678" s="187" t="str">
        <f>IF(H678="","",IF($H678&gt;1.2, 0, IF($H678&gt;=1.1, $B$8, IF($H678&gt;=1, $B$8 + (($B$9-$B$8)/4)*1, IF($H678&gt;=0.9, $B$8 + (($B$9-$B$8)/4)*2, IF($H678&gt;=0.8, $B$8 + (($B$9-$B$8)/4)*3, $B$9))))))</f>
      </c>
      <c r="M678" s="188"/>
      <c r="N678" s="189">
        <f>IF(M678=1, I678, IF(M678=2, J678, IF(M678=3, K678, IF(M678=4, L678, 0))))</f>
      </c>
      <c r="O678" s="184">
        <f>IF($B$7="Porcentajes", E678 * N678, IF($R$1=0, 0, ((E678 * N678) / $R$1) * $C$7))</f>
      </c>
      <c r="P678" s="202"/>
      <c r="Q678" s="203"/>
      <c r="R678" s="184">
        <f>IF($P678="Manual",$E678*(1+$Q678),$E678+$O678)</f>
      </c>
    </row>
    <row r="679" spans="1:18" s="190" customFormat="1" ht="19" customHeight="1">
      <c r="A679" s="191"/>
      <c r="B679" s="195"/>
      <c r="C679" s="193"/>
      <c r="D679" s="193"/>
      <c r="E679" s="197"/>
      <c r="F679" s="185"/>
      <c r="G679" s="185" t="str">
        <f>IFERROR(IF($F679="","",VLOOKUP($F679,'Data Mercado'!$A$7:$I$300,IF($B$6="P90",2,IF($B$6="P75",3,IF($B$6="P50",4,IF($B$6="P25",5,IF($B$6="P10",6))))),0)),"ND")</f>
      </c>
      <c r="H679" s="186" t="str">
        <f>IFERROR(IF(AND($E679&lt;&gt;"",$G679&lt;&gt;""),$E679/$G679,""),"")</f>
      </c>
      <c r="I679" s="187" t="str">
        <f>IF(H679="","",0%)</f>
      </c>
      <c r="J679" s="187" t="str">
        <f>IF(H679="","",IF($H679&gt;1.2, 0, IF($H679&gt;=1.1, $B$8*(1/3), IF($H679&gt;=1, ($B$8 + (($B$9-$B$8)/4)*1)*(1/3), IF($H679&gt;=0.9, ($B$8 + (($B$9-$B$8)/4)*2)*(1/3), IF($H679&gt;=0.8, ($B$8 + (($B$9-$B$8)/4)*3)*(1/3), $B$9*(1/3)))))))</f>
      </c>
      <c r="K679" s="187" t="str">
        <f>IF(H679="","",IF($H679&gt;1.2, 0, IF($H679&gt;=1.1, $B$8*(2/3), IF($H679&gt;=1, ($B$8 + (($B$9-$B$8)/4)*1)*(2/3), IF($H679&gt;=0.9, ($B$8 + (($B$9-$B$8)/4)*2)*(2/3), IF($H679&gt;=0.8, ($B$8 + (($B$9-$B$8)/4)*3)*(2/3), $B$9*(2/3)))))))</f>
      </c>
      <c r="L679" s="187" t="str">
        <f>IF(H679="","",IF($H679&gt;1.2, 0, IF($H679&gt;=1.1, $B$8, IF($H679&gt;=1, $B$8 + (($B$9-$B$8)/4)*1, IF($H679&gt;=0.9, $B$8 + (($B$9-$B$8)/4)*2, IF($H679&gt;=0.8, $B$8 + (($B$9-$B$8)/4)*3, $B$9))))))</f>
      </c>
      <c r="M679" s="188"/>
      <c r="N679" s="189">
        <f>IF(M679=1, I679, IF(M679=2, J679, IF(M679=3, K679, IF(M679=4, L679, 0))))</f>
      </c>
      <c r="O679" s="184">
        <f>IF($B$7="Porcentajes", E679 * N679, IF($R$1=0, 0, ((E679 * N679) / $R$1) * $C$7))</f>
      </c>
      <c r="P679" s="202"/>
      <c r="Q679" s="203"/>
      <c r="R679" s="184">
        <f>IF($P679="Manual",$E679*(1+$Q679),$E679+$O679)</f>
      </c>
    </row>
    <row r="680" spans="1:18" s="190" customFormat="1" ht="19" customHeight="1">
      <c r="A680" s="191"/>
      <c r="B680" s="195"/>
      <c r="C680" s="193"/>
      <c r="D680" s="193"/>
      <c r="E680" s="197"/>
      <c r="F680" s="185"/>
      <c r="G680" s="185" t="str">
        <f>IFERROR(IF($F680="","",VLOOKUP($F680,'Data Mercado'!$A$7:$I$300,IF($B$6="P90",2,IF($B$6="P75",3,IF($B$6="P50",4,IF($B$6="P25",5,IF($B$6="P10",6))))),0)),"ND")</f>
      </c>
      <c r="H680" s="186" t="str">
        <f>IFERROR(IF(AND($E680&lt;&gt;"",$G680&lt;&gt;""),$E680/$G680,""),"")</f>
      </c>
      <c r="I680" s="187" t="str">
        <f>IF(H680="","",0%)</f>
      </c>
      <c r="J680" s="187" t="str">
        <f>IF(H680="","",IF($H680&gt;1.2, 0, IF($H680&gt;=1.1, $B$8*(1/3), IF($H680&gt;=1, ($B$8 + (($B$9-$B$8)/4)*1)*(1/3), IF($H680&gt;=0.9, ($B$8 + (($B$9-$B$8)/4)*2)*(1/3), IF($H680&gt;=0.8, ($B$8 + (($B$9-$B$8)/4)*3)*(1/3), $B$9*(1/3)))))))</f>
      </c>
      <c r="K680" s="187" t="str">
        <f>IF(H680="","",IF($H680&gt;1.2, 0, IF($H680&gt;=1.1, $B$8*(2/3), IF($H680&gt;=1, ($B$8 + (($B$9-$B$8)/4)*1)*(2/3), IF($H680&gt;=0.9, ($B$8 + (($B$9-$B$8)/4)*2)*(2/3), IF($H680&gt;=0.8, ($B$8 + (($B$9-$B$8)/4)*3)*(2/3), $B$9*(2/3)))))))</f>
      </c>
      <c r="L680" s="187" t="str">
        <f>IF(H680="","",IF($H680&gt;1.2, 0, IF($H680&gt;=1.1, $B$8, IF($H680&gt;=1, $B$8 + (($B$9-$B$8)/4)*1, IF($H680&gt;=0.9, $B$8 + (($B$9-$B$8)/4)*2, IF($H680&gt;=0.8, $B$8 + (($B$9-$B$8)/4)*3, $B$9))))))</f>
      </c>
      <c r="M680" s="188"/>
      <c r="N680" s="189">
        <f>IF(M680=1, I680, IF(M680=2, J680, IF(M680=3, K680, IF(M680=4, L680, 0))))</f>
      </c>
      <c r="O680" s="184">
        <f>IF($B$7="Porcentajes", E680 * N680, IF($R$1=0, 0, ((E680 * N680) / $R$1) * $C$7))</f>
      </c>
      <c r="P680" s="202"/>
      <c r="Q680" s="203"/>
      <c r="R680" s="184">
        <f>IF($P680="Manual",$E680*(1+$Q680),$E680+$O680)</f>
      </c>
    </row>
    <row r="681" spans="1:18" s="190" customFormat="1" ht="19" customHeight="1">
      <c r="A681" s="191"/>
      <c r="B681" s="195"/>
      <c r="C681" s="193"/>
      <c r="D681" s="193"/>
      <c r="E681" s="197"/>
      <c r="F681" s="185"/>
      <c r="G681" s="185" t="str">
        <f>IFERROR(IF($F681="","",VLOOKUP($F681,'Data Mercado'!$A$7:$I$300,IF($B$6="P90",2,IF($B$6="P75",3,IF($B$6="P50",4,IF($B$6="P25",5,IF($B$6="P10",6))))),0)),"ND")</f>
      </c>
      <c r="H681" s="186" t="str">
        <f>IFERROR(IF(AND($E681&lt;&gt;"",$G681&lt;&gt;""),$E681/$G681,""),"")</f>
      </c>
      <c r="I681" s="187" t="str">
        <f>IF(H681="","",0%)</f>
      </c>
      <c r="J681" s="187" t="str">
        <f>IF(H681="","",IF($H681&gt;1.2, 0, IF($H681&gt;=1.1, $B$8*(1/3), IF($H681&gt;=1, ($B$8 + (($B$9-$B$8)/4)*1)*(1/3), IF($H681&gt;=0.9, ($B$8 + (($B$9-$B$8)/4)*2)*(1/3), IF($H681&gt;=0.8, ($B$8 + (($B$9-$B$8)/4)*3)*(1/3), $B$9*(1/3)))))))</f>
      </c>
      <c r="K681" s="187" t="str">
        <f>IF(H681="","",IF($H681&gt;1.2, 0, IF($H681&gt;=1.1, $B$8*(2/3), IF($H681&gt;=1, ($B$8 + (($B$9-$B$8)/4)*1)*(2/3), IF($H681&gt;=0.9, ($B$8 + (($B$9-$B$8)/4)*2)*(2/3), IF($H681&gt;=0.8, ($B$8 + (($B$9-$B$8)/4)*3)*(2/3), $B$9*(2/3)))))))</f>
      </c>
      <c r="L681" s="187" t="str">
        <f>IF(H681="","",IF($H681&gt;1.2, 0, IF($H681&gt;=1.1, $B$8, IF($H681&gt;=1, $B$8 + (($B$9-$B$8)/4)*1, IF($H681&gt;=0.9, $B$8 + (($B$9-$B$8)/4)*2, IF($H681&gt;=0.8, $B$8 + (($B$9-$B$8)/4)*3, $B$9))))))</f>
      </c>
      <c r="M681" s="188"/>
      <c r="N681" s="189">
        <f>IF(M681=1, I681, IF(M681=2, J681, IF(M681=3, K681, IF(M681=4, L681, 0))))</f>
      </c>
      <c r="O681" s="184">
        <f>IF($B$7="Porcentajes", E681 * N681, IF($R$1=0, 0, ((E681 * N681) / $R$1) * $C$7))</f>
      </c>
      <c r="P681" s="202"/>
      <c r="Q681" s="203"/>
      <c r="R681" s="184">
        <f>IF($P681="Manual",$E681*(1+$Q681),$E681+$O681)</f>
      </c>
    </row>
    <row r="682" spans="1:18" s="190" customFormat="1" ht="19" customHeight="1">
      <c r="A682" s="191"/>
      <c r="B682" s="195"/>
      <c r="C682" s="193"/>
      <c r="D682" s="193"/>
      <c r="E682" s="197"/>
      <c r="F682" s="185"/>
      <c r="G682" s="185" t="str">
        <f>IFERROR(IF($F682="","",VLOOKUP($F682,'Data Mercado'!$A$7:$I$300,IF($B$6="P90",2,IF($B$6="P75",3,IF($B$6="P50",4,IF($B$6="P25",5,IF($B$6="P10",6))))),0)),"ND")</f>
      </c>
      <c r="H682" s="186" t="str">
        <f>IFERROR(IF(AND($E682&lt;&gt;"",$G682&lt;&gt;""),$E682/$G682,""),"")</f>
      </c>
      <c r="I682" s="187" t="str">
        <f>IF(H682="","",0%)</f>
      </c>
      <c r="J682" s="187" t="str">
        <f>IF(H682="","",IF($H682&gt;1.2, 0, IF($H682&gt;=1.1, $B$8*(1/3), IF($H682&gt;=1, ($B$8 + (($B$9-$B$8)/4)*1)*(1/3), IF($H682&gt;=0.9, ($B$8 + (($B$9-$B$8)/4)*2)*(1/3), IF($H682&gt;=0.8, ($B$8 + (($B$9-$B$8)/4)*3)*(1/3), $B$9*(1/3)))))))</f>
      </c>
      <c r="K682" s="187" t="str">
        <f>IF(H682="","",IF($H682&gt;1.2, 0, IF($H682&gt;=1.1, $B$8*(2/3), IF($H682&gt;=1, ($B$8 + (($B$9-$B$8)/4)*1)*(2/3), IF($H682&gt;=0.9, ($B$8 + (($B$9-$B$8)/4)*2)*(2/3), IF($H682&gt;=0.8, ($B$8 + (($B$9-$B$8)/4)*3)*(2/3), $B$9*(2/3)))))))</f>
      </c>
      <c r="L682" s="187" t="str">
        <f>IF(H682="","",IF($H682&gt;1.2, 0, IF($H682&gt;=1.1, $B$8, IF($H682&gt;=1, $B$8 + (($B$9-$B$8)/4)*1, IF($H682&gt;=0.9, $B$8 + (($B$9-$B$8)/4)*2, IF($H682&gt;=0.8, $B$8 + (($B$9-$B$8)/4)*3, $B$9))))))</f>
      </c>
      <c r="M682" s="188"/>
      <c r="N682" s="189">
        <f>IF(M682=1, I682, IF(M682=2, J682, IF(M682=3, K682, IF(M682=4, L682, 0))))</f>
      </c>
      <c r="O682" s="184">
        <f>IF($B$7="Porcentajes", E682 * N682, IF($R$1=0, 0, ((E682 * N682) / $R$1) * $C$7))</f>
      </c>
      <c r="P682" s="202"/>
      <c r="Q682" s="203"/>
      <c r="R682" s="184">
        <f>IF($P682="Manual",$E682*(1+$Q682),$E682+$O682)</f>
      </c>
    </row>
    <row r="683" spans="1:18" s="190" customFormat="1" ht="19" customHeight="1">
      <c r="A683" s="191"/>
      <c r="B683" s="195"/>
      <c r="C683" s="193"/>
      <c r="D683" s="193"/>
      <c r="E683" s="197"/>
      <c r="F683" s="185"/>
      <c r="G683" s="185" t="str">
        <f>IFERROR(IF($F683="","",VLOOKUP($F683,'Data Mercado'!$A$7:$I$300,IF($B$6="P90",2,IF($B$6="P75",3,IF($B$6="P50",4,IF($B$6="P25",5,IF($B$6="P10",6))))),0)),"ND")</f>
      </c>
      <c r="H683" s="186" t="str">
        <f>IFERROR(IF(AND($E683&lt;&gt;"",$G683&lt;&gt;""),$E683/$G683,""),"")</f>
      </c>
      <c r="I683" s="187" t="str">
        <f>IF(H683="","",0%)</f>
      </c>
      <c r="J683" s="187" t="str">
        <f>IF(H683="","",IF($H683&gt;1.2, 0, IF($H683&gt;=1.1, $B$8*(1/3), IF($H683&gt;=1, ($B$8 + (($B$9-$B$8)/4)*1)*(1/3), IF($H683&gt;=0.9, ($B$8 + (($B$9-$B$8)/4)*2)*(1/3), IF($H683&gt;=0.8, ($B$8 + (($B$9-$B$8)/4)*3)*(1/3), $B$9*(1/3)))))))</f>
      </c>
      <c r="K683" s="187" t="str">
        <f>IF(H683="","",IF($H683&gt;1.2, 0, IF($H683&gt;=1.1, $B$8*(2/3), IF($H683&gt;=1, ($B$8 + (($B$9-$B$8)/4)*1)*(2/3), IF($H683&gt;=0.9, ($B$8 + (($B$9-$B$8)/4)*2)*(2/3), IF($H683&gt;=0.8, ($B$8 + (($B$9-$B$8)/4)*3)*(2/3), $B$9*(2/3)))))))</f>
      </c>
      <c r="L683" s="187" t="str">
        <f>IF(H683="","",IF($H683&gt;1.2, 0, IF($H683&gt;=1.1, $B$8, IF($H683&gt;=1, $B$8 + (($B$9-$B$8)/4)*1, IF($H683&gt;=0.9, $B$8 + (($B$9-$B$8)/4)*2, IF($H683&gt;=0.8, $B$8 + (($B$9-$B$8)/4)*3, $B$9))))))</f>
      </c>
      <c r="M683" s="188"/>
      <c r="N683" s="189">
        <f>IF(M683=1, I683, IF(M683=2, J683, IF(M683=3, K683, IF(M683=4, L683, 0))))</f>
      </c>
      <c r="O683" s="184">
        <f>IF($B$7="Porcentajes", E683 * N683, IF($R$1=0, 0, ((E683 * N683) / $R$1) * $C$7))</f>
      </c>
      <c r="P683" s="202"/>
      <c r="Q683" s="203"/>
      <c r="R683" s="184">
        <f>IF($P683="Manual",$E683*(1+$Q683),$E683+$O683)</f>
      </c>
    </row>
    <row r="684" spans="1:18" s="190" customFormat="1" ht="19" customHeight="1">
      <c r="A684" s="191"/>
      <c r="B684" s="195"/>
      <c r="C684" s="193"/>
      <c r="D684" s="193"/>
      <c r="E684" s="197"/>
      <c r="F684" s="185"/>
      <c r="G684" s="185" t="str">
        <f>IFERROR(IF($F684="","",VLOOKUP($F684,'Data Mercado'!$A$7:$I$300,IF($B$6="P90",2,IF($B$6="P75",3,IF($B$6="P50",4,IF($B$6="P25",5,IF($B$6="P10",6))))),0)),"ND")</f>
      </c>
      <c r="H684" s="186" t="str">
        <f>IFERROR(IF(AND($E684&lt;&gt;"",$G684&lt;&gt;""),$E684/$G684,""),"")</f>
      </c>
      <c r="I684" s="187" t="str">
        <f>IF(H684="","",0%)</f>
      </c>
      <c r="J684" s="187" t="str">
        <f>IF(H684="","",IF($H684&gt;1.2, 0, IF($H684&gt;=1.1, $B$8*(1/3), IF($H684&gt;=1, ($B$8 + (($B$9-$B$8)/4)*1)*(1/3), IF($H684&gt;=0.9, ($B$8 + (($B$9-$B$8)/4)*2)*(1/3), IF($H684&gt;=0.8, ($B$8 + (($B$9-$B$8)/4)*3)*(1/3), $B$9*(1/3)))))))</f>
      </c>
      <c r="K684" s="187" t="str">
        <f>IF(H684="","",IF($H684&gt;1.2, 0, IF($H684&gt;=1.1, $B$8*(2/3), IF($H684&gt;=1, ($B$8 + (($B$9-$B$8)/4)*1)*(2/3), IF($H684&gt;=0.9, ($B$8 + (($B$9-$B$8)/4)*2)*(2/3), IF($H684&gt;=0.8, ($B$8 + (($B$9-$B$8)/4)*3)*(2/3), $B$9*(2/3)))))))</f>
      </c>
      <c r="L684" s="187" t="str">
        <f>IF(H684="","",IF($H684&gt;1.2, 0, IF($H684&gt;=1.1, $B$8, IF($H684&gt;=1, $B$8 + (($B$9-$B$8)/4)*1, IF($H684&gt;=0.9, $B$8 + (($B$9-$B$8)/4)*2, IF($H684&gt;=0.8, $B$8 + (($B$9-$B$8)/4)*3, $B$9))))))</f>
      </c>
      <c r="M684" s="188"/>
      <c r="N684" s="189">
        <f>IF(M684=1, I684, IF(M684=2, J684, IF(M684=3, K684, IF(M684=4, L684, 0))))</f>
      </c>
      <c r="O684" s="184">
        <f>IF($B$7="Porcentajes", E684 * N684, IF($R$1=0, 0, ((E684 * N684) / $R$1) * $C$7))</f>
      </c>
      <c r="P684" s="202"/>
      <c r="Q684" s="203"/>
      <c r="R684" s="184">
        <f>IF($P684="Manual",$E684*(1+$Q684),$E684+$O684)</f>
      </c>
    </row>
    <row r="685" spans="1:18" s="190" customFormat="1" ht="19" customHeight="1">
      <c r="A685" s="191"/>
      <c r="B685" s="195"/>
      <c r="C685" s="193"/>
      <c r="D685" s="193"/>
      <c r="E685" s="197"/>
      <c r="F685" s="185"/>
      <c r="G685" s="185" t="str">
        <f>IFERROR(IF($F685="","",VLOOKUP($F685,'Data Mercado'!$A$7:$I$300,IF($B$6="P90",2,IF($B$6="P75",3,IF($B$6="P50",4,IF($B$6="P25",5,IF($B$6="P10",6))))),0)),"ND")</f>
      </c>
      <c r="H685" s="186" t="str">
        <f>IFERROR(IF(AND($E685&lt;&gt;"",$G685&lt;&gt;""),$E685/$G685,""),"")</f>
      </c>
      <c r="I685" s="187" t="str">
        <f>IF(H685="","",0%)</f>
      </c>
      <c r="J685" s="187" t="str">
        <f>IF(H685="","",IF($H685&gt;1.2, 0, IF($H685&gt;=1.1, $B$8*(1/3), IF($H685&gt;=1, ($B$8 + (($B$9-$B$8)/4)*1)*(1/3), IF($H685&gt;=0.9, ($B$8 + (($B$9-$B$8)/4)*2)*(1/3), IF($H685&gt;=0.8, ($B$8 + (($B$9-$B$8)/4)*3)*(1/3), $B$9*(1/3)))))))</f>
      </c>
      <c r="K685" s="187" t="str">
        <f>IF(H685="","",IF($H685&gt;1.2, 0, IF($H685&gt;=1.1, $B$8*(2/3), IF($H685&gt;=1, ($B$8 + (($B$9-$B$8)/4)*1)*(2/3), IF($H685&gt;=0.9, ($B$8 + (($B$9-$B$8)/4)*2)*(2/3), IF($H685&gt;=0.8, ($B$8 + (($B$9-$B$8)/4)*3)*(2/3), $B$9*(2/3)))))))</f>
      </c>
      <c r="L685" s="187" t="str">
        <f>IF(H685="","",IF($H685&gt;1.2, 0, IF($H685&gt;=1.1, $B$8, IF($H685&gt;=1, $B$8 + (($B$9-$B$8)/4)*1, IF($H685&gt;=0.9, $B$8 + (($B$9-$B$8)/4)*2, IF($H685&gt;=0.8, $B$8 + (($B$9-$B$8)/4)*3, $B$9))))))</f>
      </c>
      <c r="M685" s="188"/>
      <c r="N685" s="189">
        <f>IF(M685=1, I685, IF(M685=2, J685, IF(M685=3, K685, IF(M685=4, L685, 0))))</f>
      </c>
      <c r="O685" s="184">
        <f>IF($B$7="Porcentajes", E685 * N685, IF($R$1=0, 0, ((E685 * N685) / $R$1) * $C$7))</f>
      </c>
      <c r="P685" s="202"/>
      <c r="Q685" s="203"/>
      <c r="R685" s="184">
        <f>IF($P685="Manual",$E685*(1+$Q685),$E685+$O685)</f>
      </c>
    </row>
    <row r="686" spans="1:18" s="190" customFormat="1" ht="19" customHeight="1">
      <c r="A686" s="191"/>
      <c r="B686" s="195"/>
      <c r="C686" s="193"/>
      <c r="D686" s="193"/>
      <c r="E686" s="197"/>
      <c r="F686" s="185"/>
      <c r="G686" s="185" t="str">
        <f>IFERROR(IF($F686="","",VLOOKUP($F686,'Data Mercado'!$A$7:$I$300,IF($B$6="P90",2,IF($B$6="P75",3,IF($B$6="P50",4,IF($B$6="P25",5,IF($B$6="P10",6))))),0)),"ND")</f>
      </c>
      <c r="H686" s="186" t="str">
        <f>IFERROR(IF(AND($E686&lt;&gt;"",$G686&lt;&gt;""),$E686/$G686,""),"")</f>
      </c>
      <c r="I686" s="187" t="str">
        <f>IF(H686="","",0%)</f>
      </c>
      <c r="J686" s="187" t="str">
        <f>IF(H686="","",IF($H686&gt;1.2, 0, IF($H686&gt;=1.1, $B$8*(1/3), IF($H686&gt;=1, ($B$8 + (($B$9-$B$8)/4)*1)*(1/3), IF($H686&gt;=0.9, ($B$8 + (($B$9-$B$8)/4)*2)*(1/3), IF($H686&gt;=0.8, ($B$8 + (($B$9-$B$8)/4)*3)*(1/3), $B$9*(1/3)))))))</f>
      </c>
      <c r="K686" s="187" t="str">
        <f>IF(H686="","",IF($H686&gt;1.2, 0, IF($H686&gt;=1.1, $B$8*(2/3), IF($H686&gt;=1, ($B$8 + (($B$9-$B$8)/4)*1)*(2/3), IF($H686&gt;=0.9, ($B$8 + (($B$9-$B$8)/4)*2)*(2/3), IF($H686&gt;=0.8, ($B$8 + (($B$9-$B$8)/4)*3)*(2/3), $B$9*(2/3)))))))</f>
      </c>
      <c r="L686" s="187" t="str">
        <f>IF(H686="","",IF($H686&gt;1.2, 0, IF($H686&gt;=1.1, $B$8, IF($H686&gt;=1, $B$8 + (($B$9-$B$8)/4)*1, IF($H686&gt;=0.9, $B$8 + (($B$9-$B$8)/4)*2, IF($H686&gt;=0.8, $B$8 + (($B$9-$B$8)/4)*3, $B$9))))))</f>
      </c>
      <c r="M686" s="188"/>
      <c r="N686" s="189">
        <f>IF(M686=1, I686, IF(M686=2, J686, IF(M686=3, K686, IF(M686=4, L686, 0))))</f>
      </c>
      <c r="O686" s="184">
        <f>IF($B$7="Porcentajes", E686 * N686, IF($R$1=0, 0, ((E686 * N686) / $R$1) * $C$7))</f>
      </c>
      <c r="P686" s="202"/>
      <c r="Q686" s="203"/>
      <c r="R686" s="184">
        <f>IF($P686="Manual",$E686*(1+$Q686),$E686+$O686)</f>
      </c>
    </row>
    <row r="687" spans="1:18" s="190" customFormat="1" ht="19" customHeight="1">
      <c r="A687" s="191"/>
      <c r="B687" s="195"/>
      <c r="C687" s="193"/>
      <c r="D687" s="193"/>
      <c r="E687" s="197"/>
      <c r="F687" s="185"/>
      <c r="G687" s="185" t="str">
        <f>IFERROR(IF($F687="","",VLOOKUP($F687,'Data Mercado'!$A$7:$I$300,IF($B$6="P90",2,IF($B$6="P75",3,IF($B$6="P50",4,IF($B$6="P25",5,IF($B$6="P10",6))))),0)),"ND")</f>
      </c>
      <c r="H687" s="186" t="str">
        <f>IFERROR(IF(AND($E687&lt;&gt;"",$G687&lt;&gt;""),$E687/$G687,""),"")</f>
      </c>
      <c r="I687" s="187" t="str">
        <f>IF(H687="","",0%)</f>
      </c>
      <c r="J687" s="187" t="str">
        <f>IF(H687="","",IF($H687&gt;1.2, 0, IF($H687&gt;=1.1, $B$8*(1/3), IF($H687&gt;=1, ($B$8 + (($B$9-$B$8)/4)*1)*(1/3), IF($H687&gt;=0.9, ($B$8 + (($B$9-$B$8)/4)*2)*(1/3), IF($H687&gt;=0.8, ($B$8 + (($B$9-$B$8)/4)*3)*(1/3), $B$9*(1/3)))))))</f>
      </c>
      <c r="K687" s="187" t="str">
        <f>IF(H687="","",IF($H687&gt;1.2, 0, IF($H687&gt;=1.1, $B$8*(2/3), IF($H687&gt;=1, ($B$8 + (($B$9-$B$8)/4)*1)*(2/3), IF($H687&gt;=0.9, ($B$8 + (($B$9-$B$8)/4)*2)*(2/3), IF($H687&gt;=0.8, ($B$8 + (($B$9-$B$8)/4)*3)*(2/3), $B$9*(2/3)))))))</f>
      </c>
      <c r="L687" s="187" t="str">
        <f>IF(H687="","",IF($H687&gt;1.2, 0, IF($H687&gt;=1.1, $B$8, IF($H687&gt;=1, $B$8 + (($B$9-$B$8)/4)*1, IF($H687&gt;=0.9, $B$8 + (($B$9-$B$8)/4)*2, IF($H687&gt;=0.8, $B$8 + (($B$9-$B$8)/4)*3, $B$9))))))</f>
      </c>
      <c r="M687" s="188"/>
      <c r="N687" s="189">
        <f>IF(M687=1, I687, IF(M687=2, J687, IF(M687=3, K687, IF(M687=4, L687, 0))))</f>
      </c>
      <c r="O687" s="184">
        <f>IF($B$7="Porcentajes", E687 * N687, IF($R$1=0, 0, ((E687 * N687) / $R$1) * $C$7))</f>
      </c>
      <c r="P687" s="202"/>
      <c r="Q687" s="203"/>
      <c r="R687" s="184">
        <f>IF($P687="Manual",$E687*(1+$Q687),$E687+$O687)</f>
      </c>
    </row>
    <row r="688" spans="1:18" s="190" customFormat="1" ht="19" customHeight="1">
      <c r="A688" s="191"/>
      <c r="B688" s="195"/>
      <c r="C688" s="193"/>
      <c r="D688" s="193"/>
      <c r="E688" s="197"/>
      <c r="F688" s="185"/>
      <c r="G688" s="185" t="str">
        <f>IFERROR(IF($F688="","",VLOOKUP($F688,'Data Mercado'!$A$7:$I$300,IF($B$6="P90",2,IF($B$6="P75",3,IF($B$6="P50",4,IF($B$6="P25",5,IF($B$6="P10",6))))),0)),"ND")</f>
      </c>
      <c r="H688" s="186" t="str">
        <f>IFERROR(IF(AND($E688&lt;&gt;"",$G688&lt;&gt;""),$E688/$G688,""),"")</f>
      </c>
      <c r="I688" s="187" t="str">
        <f>IF(H688="","",0%)</f>
      </c>
      <c r="J688" s="187" t="str">
        <f>IF(H688="","",IF($H688&gt;1.2, 0, IF($H688&gt;=1.1, $B$8*(1/3), IF($H688&gt;=1, ($B$8 + (($B$9-$B$8)/4)*1)*(1/3), IF($H688&gt;=0.9, ($B$8 + (($B$9-$B$8)/4)*2)*(1/3), IF($H688&gt;=0.8, ($B$8 + (($B$9-$B$8)/4)*3)*(1/3), $B$9*(1/3)))))))</f>
      </c>
      <c r="K688" s="187" t="str">
        <f>IF(H688="","",IF($H688&gt;1.2, 0, IF($H688&gt;=1.1, $B$8*(2/3), IF($H688&gt;=1, ($B$8 + (($B$9-$B$8)/4)*1)*(2/3), IF($H688&gt;=0.9, ($B$8 + (($B$9-$B$8)/4)*2)*(2/3), IF($H688&gt;=0.8, ($B$8 + (($B$9-$B$8)/4)*3)*(2/3), $B$9*(2/3)))))))</f>
      </c>
      <c r="L688" s="187" t="str">
        <f>IF(H688="","",IF($H688&gt;1.2, 0, IF($H688&gt;=1.1, $B$8, IF($H688&gt;=1, $B$8 + (($B$9-$B$8)/4)*1, IF($H688&gt;=0.9, $B$8 + (($B$9-$B$8)/4)*2, IF($H688&gt;=0.8, $B$8 + (($B$9-$B$8)/4)*3, $B$9))))))</f>
      </c>
      <c r="M688" s="188"/>
      <c r="N688" s="189">
        <f>IF(M688=1, I688, IF(M688=2, J688, IF(M688=3, K688, IF(M688=4, L688, 0))))</f>
      </c>
      <c r="O688" s="184">
        <f>IF($B$7="Porcentajes", E688 * N688, IF($R$1=0, 0, ((E688 * N688) / $R$1) * $C$7))</f>
      </c>
      <c r="P688" s="202"/>
      <c r="Q688" s="203"/>
      <c r="R688" s="184">
        <f>IF($P688="Manual",$E688*(1+$Q688),$E688+$O688)</f>
      </c>
    </row>
    <row r="689" spans="1:18" s="190" customFormat="1" ht="19" customHeight="1">
      <c r="A689" s="191"/>
      <c r="B689" s="195"/>
      <c r="C689" s="193"/>
      <c r="D689" s="193"/>
      <c r="E689" s="197"/>
      <c r="F689" s="185"/>
      <c r="G689" s="185" t="str">
        <f>IFERROR(IF($F689="","",VLOOKUP($F689,'Data Mercado'!$A$7:$I$300,IF($B$6="P90",2,IF($B$6="P75",3,IF($B$6="P50",4,IF($B$6="P25",5,IF($B$6="P10",6))))),0)),"ND")</f>
      </c>
      <c r="H689" s="186" t="str">
        <f>IFERROR(IF(AND($E689&lt;&gt;"",$G689&lt;&gt;""),$E689/$G689,""),"")</f>
      </c>
      <c r="I689" s="187" t="str">
        <f>IF(H689="","",0%)</f>
      </c>
      <c r="J689" s="187" t="str">
        <f>IF(H689="","",IF($H689&gt;1.2, 0, IF($H689&gt;=1.1, $B$8*(1/3), IF($H689&gt;=1, ($B$8 + (($B$9-$B$8)/4)*1)*(1/3), IF($H689&gt;=0.9, ($B$8 + (($B$9-$B$8)/4)*2)*(1/3), IF($H689&gt;=0.8, ($B$8 + (($B$9-$B$8)/4)*3)*(1/3), $B$9*(1/3)))))))</f>
      </c>
      <c r="K689" s="187" t="str">
        <f>IF(H689="","",IF($H689&gt;1.2, 0, IF($H689&gt;=1.1, $B$8*(2/3), IF($H689&gt;=1, ($B$8 + (($B$9-$B$8)/4)*1)*(2/3), IF($H689&gt;=0.9, ($B$8 + (($B$9-$B$8)/4)*2)*(2/3), IF($H689&gt;=0.8, ($B$8 + (($B$9-$B$8)/4)*3)*(2/3), $B$9*(2/3)))))))</f>
      </c>
      <c r="L689" s="187" t="str">
        <f>IF(H689="","",IF($H689&gt;1.2, 0, IF($H689&gt;=1.1, $B$8, IF($H689&gt;=1, $B$8 + (($B$9-$B$8)/4)*1, IF($H689&gt;=0.9, $B$8 + (($B$9-$B$8)/4)*2, IF($H689&gt;=0.8, $B$8 + (($B$9-$B$8)/4)*3, $B$9))))))</f>
      </c>
      <c r="M689" s="188"/>
      <c r="N689" s="189">
        <f>IF(M689=1, I689, IF(M689=2, J689, IF(M689=3, K689, IF(M689=4, L689, 0))))</f>
      </c>
      <c r="O689" s="184">
        <f>IF($B$7="Porcentajes", E689 * N689, IF($R$1=0, 0, ((E689 * N689) / $R$1) * $C$7))</f>
      </c>
      <c r="P689" s="202"/>
      <c r="Q689" s="203"/>
      <c r="R689" s="184">
        <f>IF($P689="Manual",$E689*(1+$Q689),$E689+$O689)</f>
      </c>
    </row>
    <row r="690" spans="1:18" s="190" customFormat="1" ht="19" customHeight="1">
      <c r="A690" s="191"/>
      <c r="B690" s="195"/>
      <c r="C690" s="193"/>
      <c r="D690" s="193"/>
      <c r="E690" s="197"/>
      <c r="F690" s="185"/>
      <c r="G690" s="185" t="str">
        <f>IFERROR(IF($F690="","",VLOOKUP($F690,'Data Mercado'!$A$7:$I$300,IF($B$6="P90",2,IF($B$6="P75",3,IF($B$6="P50",4,IF($B$6="P25",5,IF($B$6="P10",6))))),0)),"ND")</f>
      </c>
      <c r="H690" s="186" t="str">
        <f>IFERROR(IF(AND($E690&lt;&gt;"",$G690&lt;&gt;""),$E690/$G690,""),"")</f>
      </c>
      <c r="I690" s="187" t="str">
        <f>IF(H690="","",0%)</f>
      </c>
      <c r="J690" s="187" t="str">
        <f>IF(H690="","",IF($H690&gt;1.2, 0, IF($H690&gt;=1.1, $B$8*(1/3), IF($H690&gt;=1, ($B$8 + (($B$9-$B$8)/4)*1)*(1/3), IF($H690&gt;=0.9, ($B$8 + (($B$9-$B$8)/4)*2)*(1/3), IF($H690&gt;=0.8, ($B$8 + (($B$9-$B$8)/4)*3)*(1/3), $B$9*(1/3)))))))</f>
      </c>
      <c r="K690" s="187" t="str">
        <f>IF(H690="","",IF($H690&gt;1.2, 0, IF($H690&gt;=1.1, $B$8*(2/3), IF($H690&gt;=1, ($B$8 + (($B$9-$B$8)/4)*1)*(2/3), IF($H690&gt;=0.9, ($B$8 + (($B$9-$B$8)/4)*2)*(2/3), IF($H690&gt;=0.8, ($B$8 + (($B$9-$B$8)/4)*3)*(2/3), $B$9*(2/3)))))))</f>
      </c>
      <c r="L690" s="187" t="str">
        <f>IF(H690="","",IF($H690&gt;1.2, 0, IF($H690&gt;=1.1, $B$8, IF($H690&gt;=1, $B$8 + (($B$9-$B$8)/4)*1, IF($H690&gt;=0.9, $B$8 + (($B$9-$B$8)/4)*2, IF($H690&gt;=0.8, $B$8 + (($B$9-$B$8)/4)*3, $B$9))))))</f>
      </c>
      <c r="M690" s="188"/>
      <c r="N690" s="189">
        <f>IF(M690=1, I690, IF(M690=2, J690, IF(M690=3, K690, IF(M690=4, L690, 0))))</f>
      </c>
      <c r="O690" s="184">
        <f>IF($B$7="Porcentajes", E690 * N690, IF($R$1=0, 0, ((E690 * N690) / $R$1) * $C$7))</f>
      </c>
      <c r="P690" s="202"/>
      <c r="Q690" s="203"/>
      <c r="R690" s="184">
        <f>IF($P690="Manual",$E690*(1+$Q690),$E690+$O690)</f>
      </c>
    </row>
    <row r="691" spans="1:18" s="190" customFormat="1" ht="19" customHeight="1">
      <c r="A691" s="191"/>
      <c r="B691" s="195"/>
      <c r="C691" s="193"/>
      <c r="D691" s="193"/>
      <c r="E691" s="197"/>
      <c r="F691" s="185"/>
      <c r="G691" s="185" t="str">
        <f>IFERROR(IF($F691="","",VLOOKUP($F691,'Data Mercado'!$A$7:$I$300,IF($B$6="P90",2,IF($B$6="P75",3,IF($B$6="P50",4,IF($B$6="P25",5,IF($B$6="P10",6))))),0)),"ND")</f>
      </c>
      <c r="H691" s="186" t="str">
        <f>IFERROR(IF(AND($E691&lt;&gt;"",$G691&lt;&gt;""),$E691/$G691,""),"")</f>
      </c>
      <c r="I691" s="187" t="str">
        <f>IF(H691="","",0%)</f>
      </c>
      <c r="J691" s="187" t="str">
        <f>IF(H691="","",IF($H691&gt;1.2, 0, IF($H691&gt;=1.1, $B$8*(1/3), IF($H691&gt;=1, ($B$8 + (($B$9-$B$8)/4)*1)*(1/3), IF($H691&gt;=0.9, ($B$8 + (($B$9-$B$8)/4)*2)*(1/3), IF($H691&gt;=0.8, ($B$8 + (($B$9-$B$8)/4)*3)*(1/3), $B$9*(1/3)))))))</f>
      </c>
      <c r="K691" s="187" t="str">
        <f>IF(H691="","",IF($H691&gt;1.2, 0, IF($H691&gt;=1.1, $B$8*(2/3), IF($H691&gt;=1, ($B$8 + (($B$9-$B$8)/4)*1)*(2/3), IF($H691&gt;=0.9, ($B$8 + (($B$9-$B$8)/4)*2)*(2/3), IF($H691&gt;=0.8, ($B$8 + (($B$9-$B$8)/4)*3)*(2/3), $B$9*(2/3)))))))</f>
      </c>
      <c r="L691" s="187" t="str">
        <f>IF(H691="","",IF($H691&gt;1.2, 0, IF($H691&gt;=1.1, $B$8, IF($H691&gt;=1, $B$8 + (($B$9-$B$8)/4)*1, IF($H691&gt;=0.9, $B$8 + (($B$9-$B$8)/4)*2, IF($H691&gt;=0.8, $B$8 + (($B$9-$B$8)/4)*3, $B$9))))))</f>
      </c>
      <c r="M691" s="188"/>
      <c r="N691" s="189">
        <f>IF(M691=1, I691, IF(M691=2, J691, IF(M691=3, K691, IF(M691=4, L691, 0))))</f>
      </c>
      <c r="O691" s="184">
        <f>IF($B$7="Porcentajes", E691 * N691, IF($R$1=0, 0, ((E691 * N691) / $R$1) * $C$7))</f>
      </c>
      <c r="P691" s="202"/>
      <c r="Q691" s="203"/>
      <c r="R691" s="184">
        <f>IF($P691="Manual",$E691*(1+$Q691),$E691+$O691)</f>
      </c>
    </row>
    <row r="692" spans="1:18" s="190" customFormat="1" ht="19" customHeight="1">
      <c r="A692" s="191"/>
      <c r="B692" s="195"/>
      <c r="C692" s="193"/>
      <c r="D692" s="193"/>
      <c r="E692" s="197"/>
      <c r="F692" s="185"/>
      <c r="G692" s="185" t="str">
        <f>IFERROR(IF($F692="","",VLOOKUP($F692,'Data Mercado'!$A$7:$I$300,IF($B$6="P90",2,IF($B$6="P75",3,IF($B$6="P50",4,IF($B$6="P25",5,IF($B$6="P10",6))))),0)),"ND")</f>
      </c>
      <c r="H692" s="186" t="str">
        <f>IFERROR(IF(AND($E692&lt;&gt;"",$G692&lt;&gt;""),$E692/$G692,""),"")</f>
      </c>
      <c r="I692" s="187" t="str">
        <f>IF(H692="","",0%)</f>
      </c>
      <c r="J692" s="187" t="str">
        <f>IF(H692="","",IF($H692&gt;1.2, 0, IF($H692&gt;=1.1, $B$8*(1/3), IF($H692&gt;=1, ($B$8 + (($B$9-$B$8)/4)*1)*(1/3), IF($H692&gt;=0.9, ($B$8 + (($B$9-$B$8)/4)*2)*(1/3), IF($H692&gt;=0.8, ($B$8 + (($B$9-$B$8)/4)*3)*(1/3), $B$9*(1/3)))))))</f>
      </c>
      <c r="K692" s="187" t="str">
        <f>IF(H692="","",IF($H692&gt;1.2, 0, IF($H692&gt;=1.1, $B$8*(2/3), IF($H692&gt;=1, ($B$8 + (($B$9-$B$8)/4)*1)*(2/3), IF($H692&gt;=0.9, ($B$8 + (($B$9-$B$8)/4)*2)*(2/3), IF($H692&gt;=0.8, ($B$8 + (($B$9-$B$8)/4)*3)*(2/3), $B$9*(2/3)))))))</f>
      </c>
      <c r="L692" s="187" t="str">
        <f>IF(H692="","",IF($H692&gt;1.2, 0, IF($H692&gt;=1.1, $B$8, IF($H692&gt;=1, $B$8 + (($B$9-$B$8)/4)*1, IF($H692&gt;=0.9, $B$8 + (($B$9-$B$8)/4)*2, IF($H692&gt;=0.8, $B$8 + (($B$9-$B$8)/4)*3, $B$9))))))</f>
      </c>
      <c r="M692" s="188"/>
      <c r="N692" s="189">
        <f>IF(M692=1, I692, IF(M692=2, J692, IF(M692=3, K692, IF(M692=4, L692, 0))))</f>
      </c>
      <c r="O692" s="184">
        <f>IF($B$7="Porcentajes", E692 * N692, IF($R$1=0, 0, ((E692 * N692) / $R$1) * $C$7))</f>
      </c>
      <c r="P692" s="202"/>
      <c r="Q692" s="203"/>
      <c r="R692" s="184">
        <f>IF($P692="Manual",$E692*(1+$Q692),$E692+$O692)</f>
      </c>
    </row>
    <row r="693" spans="1:18" s="190" customFormat="1" ht="19" customHeight="1">
      <c r="A693" s="191"/>
      <c r="B693" s="195"/>
      <c r="C693" s="193"/>
      <c r="D693" s="193"/>
      <c r="E693" s="197"/>
      <c r="F693" s="185"/>
      <c r="G693" s="185" t="str">
        <f>IFERROR(IF($F693="","",VLOOKUP($F693,'Data Mercado'!$A$7:$I$300,IF($B$6="P90",2,IF($B$6="P75",3,IF($B$6="P50",4,IF($B$6="P25",5,IF($B$6="P10",6))))),0)),"ND")</f>
      </c>
      <c r="H693" s="186" t="str">
        <f>IFERROR(IF(AND($E693&lt;&gt;"",$G693&lt;&gt;""),$E693/$G693,""),"")</f>
      </c>
      <c r="I693" s="187" t="str">
        <f>IF(H693="","",0%)</f>
      </c>
      <c r="J693" s="187" t="str">
        <f>IF(H693="","",IF($H693&gt;1.2, 0, IF($H693&gt;=1.1, $B$8*(1/3), IF($H693&gt;=1, ($B$8 + (($B$9-$B$8)/4)*1)*(1/3), IF($H693&gt;=0.9, ($B$8 + (($B$9-$B$8)/4)*2)*(1/3), IF($H693&gt;=0.8, ($B$8 + (($B$9-$B$8)/4)*3)*(1/3), $B$9*(1/3)))))))</f>
      </c>
      <c r="K693" s="187" t="str">
        <f>IF(H693="","",IF($H693&gt;1.2, 0, IF($H693&gt;=1.1, $B$8*(2/3), IF($H693&gt;=1, ($B$8 + (($B$9-$B$8)/4)*1)*(2/3), IF($H693&gt;=0.9, ($B$8 + (($B$9-$B$8)/4)*2)*(2/3), IF($H693&gt;=0.8, ($B$8 + (($B$9-$B$8)/4)*3)*(2/3), $B$9*(2/3)))))))</f>
      </c>
      <c r="L693" s="187" t="str">
        <f>IF(H693="","",IF($H693&gt;1.2, 0, IF($H693&gt;=1.1, $B$8, IF($H693&gt;=1, $B$8 + (($B$9-$B$8)/4)*1, IF($H693&gt;=0.9, $B$8 + (($B$9-$B$8)/4)*2, IF($H693&gt;=0.8, $B$8 + (($B$9-$B$8)/4)*3, $B$9))))))</f>
      </c>
      <c r="M693" s="188"/>
      <c r="N693" s="189">
        <f>IF(M693=1, I693, IF(M693=2, J693, IF(M693=3, K693, IF(M693=4, L693, 0))))</f>
      </c>
      <c r="O693" s="184">
        <f>IF($B$7="Porcentajes", E693 * N693, IF($R$1=0, 0, ((E693 * N693) / $R$1) * $C$7))</f>
      </c>
      <c r="P693" s="202"/>
      <c r="Q693" s="203"/>
      <c r="R693" s="184">
        <f>IF($P693="Manual",$E693*(1+$Q693),$E693+$O693)</f>
      </c>
    </row>
    <row r="694" spans="1:18" s="190" customFormat="1" ht="19" customHeight="1">
      <c r="A694" s="191"/>
      <c r="B694" s="195"/>
      <c r="C694" s="193"/>
      <c r="D694" s="193"/>
      <c r="E694" s="197"/>
      <c r="F694" s="185"/>
      <c r="G694" s="185" t="str">
        <f>IFERROR(IF($F694="","",VLOOKUP($F694,'Data Mercado'!$A$7:$I$300,IF($B$6="P90",2,IF($B$6="P75",3,IF($B$6="P50",4,IF($B$6="P25",5,IF($B$6="P10",6))))),0)),"ND")</f>
      </c>
      <c r="H694" s="186" t="str">
        <f>IFERROR(IF(AND($E694&lt;&gt;"",$G694&lt;&gt;""),$E694/$G694,""),"")</f>
      </c>
      <c r="I694" s="187" t="str">
        <f>IF(H694="","",0%)</f>
      </c>
      <c r="J694" s="187" t="str">
        <f>IF(H694="","",IF($H694&gt;1.2, 0, IF($H694&gt;=1.1, $B$8*(1/3), IF($H694&gt;=1, ($B$8 + (($B$9-$B$8)/4)*1)*(1/3), IF($H694&gt;=0.9, ($B$8 + (($B$9-$B$8)/4)*2)*(1/3), IF($H694&gt;=0.8, ($B$8 + (($B$9-$B$8)/4)*3)*(1/3), $B$9*(1/3)))))))</f>
      </c>
      <c r="K694" s="187" t="str">
        <f>IF(H694="","",IF($H694&gt;1.2, 0, IF($H694&gt;=1.1, $B$8*(2/3), IF($H694&gt;=1, ($B$8 + (($B$9-$B$8)/4)*1)*(2/3), IF($H694&gt;=0.9, ($B$8 + (($B$9-$B$8)/4)*2)*(2/3), IF($H694&gt;=0.8, ($B$8 + (($B$9-$B$8)/4)*3)*(2/3), $B$9*(2/3)))))))</f>
      </c>
      <c r="L694" s="187" t="str">
        <f>IF(H694="","",IF($H694&gt;1.2, 0, IF($H694&gt;=1.1, $B$8, IF($H694&gt;=1, $B$8 + (($B$9-$B$8)/4)*1, IF($H694&gt;=0.9, $B$8 + (($B$9-$B$8)/4)*2, IF($H694&gt;=0.8, $B$8 + (($B$9-$B$8)/4)*3, $B$9))))))</f>
      </c>
      <c r="M694" s="188"/>
      <c r="N694" s="189">
        <f>IF(M694=1, I694, IF(M694=2, J694, IF(M694=3, K694, IF(M694=4, L694, 0))))</f>
      </c>
      <c r="O694" s="184">
        <f>IF($B$7="Porcentajes", E694 * N694, IF($R$1=0, 0, ((E694 * N694) / $R$1) * $C$7))</f>
      </c>
      <c r="P694" s="202"/>
      <c r="Q694" s="203"/>
      <c r="R694" s="184">
        <f>IF($P694="Manual",$E694*(1+$Q694),$E694+$O694)</f>
      </c>
    </row>
    <row r="695" spans="1:18" s="190" customFormat="1" ht="19" customHeight="1">
      <c r="A695" s="191"/>
      <c r="B695" s="195"/>
      <c r="C695" s="193"/>
      <c r="D695" s="193"/>
      <c r="E695" s="197"/>
      <c r="F695" s="185"/>
      <c r="G695" s="185" t="str">
        <f>IFERROR(IF($F695="","",VLOOKUP($F695,'Data Mercado'!$A$7:$I$300,IF($B$6="P90",2,IF($B$6="P75",3,IF($B$6="P50",4,IF($B$6="P25",5,IF($B$6="P10",6))))),0)),"ND")</f>
      </c>
      <c r="H695" s="186" t="str">
        <f>IFERROR(IF(AND($E695&lt;&gt;"",$G695&lt;&gt;""),$E695/$G695,""),"")</f>
      </c>
      <c r="I695" s="187" t="str">
        <f>IF(H695="","",0%)</f>
      </c>
      <c r="J695" s="187" t="str">
        <f>IF(H695="","",IF($H695&gt;1.2, 0, IF($H695&gt;=1.1, $B$8*(1/3), IF($H695&gt;=1, ($B$8 + (($B$9-$B$8)/4)*1)*(1/3), IF($H695&gt;=0.9, ($B$8 + (($B$9-$B$8)/4)*2)*(1/3), IF($H695&gt;=0.8, ($B$8 + (($B$9-$B$8)/4)*3)*(1/3), $B$9*(1/3)))))))</f>
      </c>
      <c r="K695" s="187" t="str">
        <f>IF(H695="","",IF($H695&gt;1.2, 0, IF($H695&gt;=1.1, $B$8*(2/3), IF($H695&gt;=1, ($B$8 + (($B$9-$B$8)/4)*1)*(2/3), IF($H695&gt;=0.9, ($B$8 + (($B$9-$B$8)/4)*2)*(2/3), IF($H695&gt;=0.8, ($B$8 + (($B$9-$B$8)/4)*3)*(2/3), $B$9*(2/3)))))))</f>
      </c>
      <c r="L695" s="187" t="str">
        <f>IF(H695="","",IF($H695&gt;1.2, 0, IF($H695&gt;=1.1, $B$8, IF($H695&gt;=1, $B$8 + (($B$9-$B$8)/4)*1, IF($H695&gt;=0.9, $B$8 + (($B$9-$B$8)/4)*2, IF($H695&gt;=0.8, $B$8 + (($B$9-$B$8)/4)*3, $B$9))))))</f>
      </c>
      <c r="M695" s="188"/>
      <c r="N695" s="189">
        <f>IF(M695=1, I695, IF(M695=2, J695, IF(M695=3, K695, IF(M695=4, L695, 0))))</f>
      </c>
      <c r="O695" s="184">
        <f>IF($B$7="Porcentajes", E695 * N695, IF($R$1=0, 0, ((E695 * N695) / $R$1) * $C$7))</f>
      </c>
      <c r="P695" s="202"/>
      <c r="Q695" s="203"/>
      <c r="R695" s="184">
        <f>IF($P695="Manual",$E695*(1+$Q695),$E695+$O695)</f>
      </c>
    </row>
    <row r="696" spans="1:18" s="190" customFormat="1" ht="19" customHeight="1">
      <c r="A696" s="191"/>
      <c r="B696" s="195"/>
      <c r="C696" s="193"/>
      <c r="D696" s="193"/>
      <c r="E696" s="197"/>
      <c r="F696" s="185"/>
      <c r="G696" s="185" t="str">
        <f>IFERROR(IF($F696="","",VLOOKUP($F696,'Data Mercado'!$A$7:$I$300,IF($B$6="P90",2,IF($B$6="P75",3,IF($B$6="P50",4,IF($B$6="P25",5,IF($B$6="P10",6))))),0)),"ND")</f>
      </c>
      <c r="H696" s="186" t="str">
        <f>IFERROR(IF(AND($E696&lt;&gt;"",$G696&lt;&gt;""),$E696/$G696,""),"")</f>
      </c>
      <c r="I696" s="187" t="str">
        <f>IF(H696="","",0%)</f>
      </c>
      <c r="J696" s="187" t="str">
        <f>IF(H696="","",IF($H696&gt;1.2, 0, IF($H696&gt;=1.1, $B$8*(1/3), IF($H696&gt;=1, ($B$8 + (($B$9-$B$8)/4)*1)*(1/3), IF($H696&gt;=0.9, ($B$8 + (($B$9-$B$8)/4)*2)*(1/3), IF($H696&gt;=0.8, ($B$8 + (($B$9-$B$8)/4)*3)*(1/3), $B$9*(1/3)))))))</f>
      </c>
      <c r="K696" s="187" t="str">
        <f>IF(H696="","",IF($H696&gt;1.2, 0, IF($H696&gt;=1.1, $B$8*(2/3), IF($H696&gt;=1, ($B$8 + (($B$9-$B$8)/4)*1)*(2/3), IF($H696&gt;=0.9, ($B$8 + (($B$9-$B$8)/4)*2)*(2/3), IF($H696&gt;=0.8, ($B$8 + (($B$9-$B$8)/4)*3)*(2/3), $B$9*(2/3)))))))</f>
      </c>
      <c r="L696" s="187" t="str">
        <f>IF(H696="","",IF($H696&gt;1.2, 0, IF($H696&gt;=1.1, $B$8, IF($H696&gt;=1, $B$8 + (($B$9-$B$8)/4)*1, IF($H696&gt;=0.9, $B$8 + (($B$9-$B$8)/4)*2, IF($H696&gt;=0.8, $B$8 + (($B$9-$B$8)/4)*3, $B$9))))))</f>
      </c>
      <c r="M696" s="188"/>
      <c r="N696" s="189">
        <f>IF(M696=1, I696, IF(M696=2, J696, IF(M696=3, K696, IF(M696=4, L696, 0))))</f>
      </c>
      <c r="O696" s="184">
        <f>IF($B$7="Porcentajes", E696 * N696, IF($R$1=0, 0, ((E696 * N696) / $R$1) * $C$7))</f>
      </c>
      <c r="P696" s="202"/>
      <c r="Q696" s="203"/>
      <c r="R696" s="184">
        <f>IF($P696="Manual",$E696*(1+$Q696),$E696+$O696)</f>
      </c>
    </row>
    <row r="697" spans="1:18" s="190" customFormat="1" ht="19" customHeight="1">
      <c r="A697" s="191"/>
      <c r="B697" s="195"/>
      <c r="C697" s="193"/>
      <c r="D697" s="193"/>
      <c r="E697" s="197"/>
      <c r="F697" s="185"/>
      <c r="G697" s="185" t="str">
        <f>IFERROR(IF($F697="","",VLOOKUP($F697,'Data Mercado'!$A$7:$I$300,IF($B$6="P90",2,IF($B$6="P75",3,IF($B$6="P50",4,IF($B$6="P25",5,IF($B$6="P10",6))))),0)),"ND")</f>
      </c>
      <c r="H697" s="186" t="str">
        <f>IFERROR(IF(AND($E697&lt;&gt;"",$G697&lt;&gt;""),$E697/$G697,""),"")</f>
      </c>
      <c r="I697" s="187" t="str">
        <f>IF(H697="","",0%)</f>
      </c>
      <c r="J697" s="187" t="str">
        <f>IF(H697="","",IF($H697&gt;1.2, 0, IF($H697&gt;=1.1, $B$8*(1/3), IF($H697&gt;=1, ($B$8 + (($B$9-$B$8)/4)*1)*(1/3), IF($H697&gt;=0.9, ($B$8 + (($B$9-$B$8)/4)*2)*(1/3), IF($H697&gt;=0.8, ($B$8 + (($B$9-$B$8)/4)*3)*(1/3), $B$9*(1/3)))))))</f>
      </c>
      <c r="K697" s="187" t="str">
        <f>IF(H697="","",IF($H697&gt;1.2, 0, IF($H697&gt;=1.1, $B$8*(2/3), IF($H697&gt;=1, ($B$8 + (($B$9-$B$8)/4)*1)*(2/3), IF($H697&gt;=0.9, ($B$8 + (($B$9-$B$8)/4)*2)*(2/3), IF($H697&gt;=0.8, ($B$8 + (($B$9-$B$8)/4)*3)*(2/3), $B$9*(2/3)))))))</f>
      </c>
      <c r="L697" s="187" t="str">
        <f>IF(H697="","",IF($H697&gt;1.2, 0, IF($H697&gt;=1.1, $B$8, IF($H697&gt;=1, $B$8 + (($B$9-$B$8)/4)*1, IF($H697&gt;=0.9, $B$8 + (($B$9-$B$8)/4)*2, IF($H697&gt;=0.8, $B$8 + (($B$9-$B$8)/4)*3, $B$9))))))</f>
      </c>
      <c r="M697" s="188"/>
      <c r="N697" s="189">
        <f>IF(M697=1, I697, IF(M697=2, J697, IF(M697=3, K697, IF(M697=4, L697, 0))))</f>
      </c>
      <c r="O697" s="184">
        <f>IF($B$7="Porcentajes", E697 * N697, IF($R$1=0, 0, ((E697 * N697) / $R$1) * $C$7))</f>
      </c>
      <c r="P697" s="202"/>
      <c r="Q697" s="203"/>
      <c r="R697" s="184">
        <f>IF($P697="Manual",$E697*(1+$Q697),$E697+$O697)</f>
      </c>
    </row>
    <row r="698" spans="1:18" s="190" customFormat="1" ht="19" customHeight="1">
      <c r="A698" s="191"/>
      <c r="B698" s="195"/>
      <c r="C698" s="193"/>
      <c r="D698" s="193"/>
      <c r="E698" s="197"/>
      <c r="F698" s="185"/>
      <c r="G698" s="185" t="str">
        <f>IFERROR(IF($F698="","",VLOOKUP($F698,'Data Mercado'!$A$7:$I$300,IF($B$6="P90",2,IF($B$6="P75",3,IF($B$6="P50",4,IF($B$6="P25",5,IF($B$6="P10",6))))),0)),"ND")</f>
      </c>
      <c r="H698" s="186" t="str">
        <f>IFERROR(IF(AND($E698&lt;&gt;"",$G698&lt;&gt;""),$E698/$G698,""),"")</f>
      </c>
      <c r="I698" s="187" t="str">
        <f>IF(H698="","",0%)</f>
      </c>
      <c r="J698" s="187" t="str">
        <f>IF(H698="","",IF($H698&gt;1.2, 0, IF($H698&gt;=1.1, $B$8*(1/3), IF($H698&gt;=1, ($B$8 + (($B$9-$B$8)/4)*1)*(1/3), IF($H698&gt;=0.9, ($B$8 + (($B$9-$B$8)/4)*2)*(1/3), IF($H698&gt;=0.8, ($B$8 + (($B$9-$B$8)/4)*3)*(1/3), $B$9*(1/3)))))))</f>
      </c>
      <c r="K698" s="187" t="str">
        <f>IF(H698="","",IF($H698&gt;1.2, 0, IF($H698&gt;=1.1, $B$8*(2/3), IF($H698&gt;=1, ($B$8 + (($B$9-$B$8)/4)*1)*(2/3), IF($H698&gt;=0.9, ($B$8 + (($B$9-$B$8)/4)*2)*(2/3), IF($H698&gt;=0.8, ($B$8 + (($B$9-$B$8)/4)*3)*(2/3), $B$9*(2/3)))))))</f>
      </c>
      <c r="L698" s="187" t="str">
        <f>IF(H698="","",IF($H698&gt;1.2, 0, IF($H698&gt;=1.1, $B$8, IF($H698&gt;=1, $B$8 + (($B$9-$B$8)/4)*1, IF($H698&gt;=0.9, $B$8 + (($B$9-$B$8)/4)*2, IF($H698&gt;=0.8, $B$8 + (($B$9-$B$8)/4)*3, $B$9))))))</f>
      </c>
      <c r="M698" s="188"/>
      <c r="N698" s="189">
        <f>IF(M698=1, I698, IF(M698=2, J698, IF(M698=3, K698, IF(M698=4, L698, 0))))</f>
      </c>
      <c r="O698" s="184">
        <f>IF($B$7="Porcentajes", E698 * N698, IF($R$1=0, 0, ((E698 * N698) / $R$1) * $C$7))</f>
      </c>
      <c r="P698" s="202"/>
      <c r="Q698" s="203"/>
      <c r="R698" s="184">
        <f>IF($P698="Manual",$E698*(1+$Q698),$E698+$O698)</f>
      </c>
    </row>
    <row r="699" spans="1:18" s="190" customFormat="1" ht="19" customHeight="1">
      <c r="A699" s="191"/>
      <c r="B699" s="195"/>
      <c r="C699" s="193"/>
      <c r="D699" s="193"/>
      <c r="E699" s="197"/>
      <c r="F699" s="185"/>
      <c r="G699" s="185" t="str">
        <f>IFERROR(IF($F699="","",VLOOKUP($F699,'Data Mercado'!$A$7:$I$300,IF($B$6="P90",2,IF($B$6="P75",3,IF($B$6="P50",4,IF($B$6="P25",5,IF($B$6="P10",6))))),0)),"ND")</f>
      </c>
      <c r="H699" s="186" t="str">
        <f>IFERROR(IF(AND($E699&lt;&gt;"",$G699&lt;&gt;""),$E699/$G699,""),"")</f>
      </c>
      <c r="I699" s="187" t="str">
        <f>IF(H699="","",0%)</f>
      </c>
      <c r="J699" s="187" t="str">
        <f>IF(H699="","",IF($H699&gt;1.2, 0, IF($H699&gt;=1.1, $B$8*(1/3), IF($H699&gt;=1, ($B$8 + (($B$9-$B$8)/4)*1)*(1/3), IF($H699&gt;=0.9, ($B$8 + (($B$9-$B$8)/4)*2)*(1/3), IF($H699&gt;=0.8, ($B$8 + (($B$9-$B$8)/4)*3)*(1/3), $B$9*(1/3)))))))</f>
      </c>
      <c r="K699" s="187" t="str">
        <f>IF(H699="","",IF($H699&gt;1.2, 0, IF($H699&gt;=1.1, $B$8*(2/3), IF($H699&gt;=1, ($B$8 + (($B$9-$B$8)/4)*1)*(2/3), IF($H699&gt;=0.9, ($B$8 + (($B$9-$B$8)/4)*2)*(2/3), IF($H699&gt;=0.8, ($B$8 + (($B$9-$B$8)/4)*3)*(2/3), $B$9*(2/3)))))))</f>
      </c>
      <c r="L699" s="187" t="str">
        <f>IF(H699="","",IF($H699&gt;1.2, 0, IF($H699&gt;=1.1, $B$8, IF($H699&gt;=1, $B$8 + (($B$9-$B$8)/4)*1, IF($H699&gt;=0.9, $B$8 + (($B$9-$B$8)/4)*2, IF($H699&gt;=0.8, $B$8 + (($B$9-$B$8)/4)*3, $B$9))))))</f>
      </c>
      <c r="M699" s="188"/>
      <c r="N699" s="189">
        <f>IF(M699=1, I699, IF(M699=2, J699, IF(M699=3, K699, IF(M699=4, L699, 0))))</f>
      </c>
      <c r="O699" s="184">
        <f>IF($B$7="Porcentajes", E699 * N699, IF($R$1=0, 0, ((E699 * N699) / $R$1) * $C$7))</f>
      </c>
      <c r="P699" s="202"/>
      <c r="Q699" s="203"/>
      <c r="R699" s="184">
        <f>IF($P699="Manual",$E699*(1+$Q699),$E699+$O699)</f>
      </c>
    </row>
    <row r="700" spans="1:18" s="190" customFormat="1" ht="19" customHeight="1">
      <c r="A700" s="191"/>
      <c r="B700" s="195"/>
      <c r="C700" s="193"/>
      <c r="D700" s="193"/>
      <c r="E700" s="197"/>
      <c r="F700" s="185"/>
      <c r="G700" s="185" t="str">
        <f>IFERROR(IF($F700="","",VLOOKUP($F700,'Data Mercado'!$A$7:$I$300,IF($B$6="P90",2,IF($B$6="P75",3,IF($B$6="P50",4,IF($B$6="P25",5,IF($B$6="P10",6))))),0)),"ND")</f>
      </c>
      <c r="H700" s="186" t="str">
        <f>IFERROR(IF(AND($E700&lt;&gt;"",$G700&lt;&gt;""),$E700/$G700,""),"")</f>
      </c>
      <c r="I700" s="187" t="str">
        <f>IF(H700="","",0%)</f>
      </c>
      <c r="J700" s="187" t="str">
        <f>IF(H700="","",IF($H700&gt;1.2, 0, IF($H700&gt;=1.1, $B$8*(1/3), IF($H700&gt;=1, ($B$8 + (($B$9-$B$8)/4)*1)*(1/3), IF($H700&gt;=0.9, ($B$8 + (($B$9-$B$8)/4)*2)*(1/3), IF($H700&gt;=0.8, ($B$8 + (($B$9-$B$8)/4)*3)*(1/3), $B$9*(1/3)))))))</f>
      </c>
      <c r="K700" s="187" t="str">
        <f>IF(H700="","",IF($H700&gt;1.2, 0, IF($H700&gt;=1.1, $B$8*(2/3), IF($H700&gt;=1, ($B$8 + (($B$9-$B$8)/4)*1)*(2/3), IF($H700&gt;=0.9, ($B$8 + (($B$9-$B$8)/4)*2)*(2/3), IF($H700&gt;=0.8, ($B$8 + (($B$9-$B$8)/4)*3)*(2/3), $B$9*(2/3)))))))</f>
      </c>
      <c r="L700" s="187" t="str">
        <f>IF(H700="","",IF($H700&gt;1.2, 0, IF($H700&gt;=1.1, $B$8, IF($H700&gt;=1, $B$8 + (($B$9-$B$8)/4)*1, IF($H700&gt;=0.9, $B$8 + (($B$9-$B$8)/4)*2, IF($H700&gt;=0.8, $B$8 + (($B$9-$B$8)/4)*3, $B$9))))))</f>
      </c>
      <c r="M700" s="188"/>
      <c r="N700" s="189">
        <f>IF(M700=1, I700, IF(M700=2, J700, IF(M700=3, K700, IF(M700=4, L700, 0))))</f>
      </c>
      <c r="O700" s="184">
        <f>IF($B$7="Porcentajes", E700 * N700, IF($R$1=0, 0, ((E700 * N700) / $R$1) * $C$7))</f>
      </c>
      <c r="P700" s="202"/>
      <c r="Q700" s="203"/>
      <c r="R700" s="184">
        <f>IF($P700="Manual",$E700*(1+$Q700),$E700+$O700)</f>
      </c>
    </row>
    <row r="701" spans="1:18" s="190" customFormat="1" ht="19" customHeight="1">
      <c r="A701" s="191"/>
      <c r="B701" s="195"/>
      <c r="C701" s="193"/>
      <c r="D701" s="193"/>
      <c r="E701" s="197"/>
      <c r="F701" s="185"/>
      <c r="G701" s="185" t="str">
        <f>IFERROR(IF($F701="","",VLOOKUP($F701,'Data Mercado'!$A$7:$I$300,IF($B$6="P90",2,IF($B$6="P75",3,IF($B$6="P50",4,IF($B$6="P25",5,IF($B$6="P10",6))))),0)),"ND")</f>
      </c>
      <c r="H701" s="186" t="str">
        <f>IFERROR(IF(AND($E701&lt;&gt;"",$G701&lt;&gt;""),$E701/$G701,""),"")</f>
      </c>
      <c r="I701" s="187" t="str">
        <f>IF(H701="","",0%)</f>
      </c>
      <c r="J701" s="187" t="str">
        <f>IF(H701="","",IF($H701&gt;1.2, 0, IF($H701&gt;=1.1, $B$8*(1/3), IF($H701&gt;=1, ($B$8 + (($B$9-$B$8)/4)*1)*(1/3), IF($H701&gt;=0.9, ($B$8 + (($B$9-$B$8)/4)*2)*(1/3), IF($H701&gt;=0.8, ($B$8 + (($B$9-$B$8)/4)*3)*(1/3), $B$9*(1/3)))))))</f>
      </c>
      <c r="K701" s="187" t="str">
        <f>IF(H701="","",IF($H701&gt;1.2, 0, IF($H701&gt;=1.1, $B$8*(2/3), IF($H701&gt;=1, ($B$8 + (($B$9-$B$8)/4)*1)*(2/3), IF($H701&gt;=0.9, ($B$8 + (($B$9-$B$8)/4)*2)*(2/3), IF($H701&gt;=0.8, ($B$8 + (($B$9-$B$8)/4)*3)*(2/3), $B$9*(2/3)))))))</f>
      </c>
      <c r="L701" s="187" t="str">
        <f>IF(H701="","",IF($H701&gt;1.2, 0, IF($H701&gt;=1.1, $B$8, IF($H701&gt;=1, $B$8 + (($B$9-$B$8)/4)*1, IF($H701&gt;=0.9, $B$8 + (($B$9-$B$8)/4)*2, IF($H701&gt;=0.8, $B$8 + (($B$9-$B$8)/4)*3, $B$9))))))</f>
      </c>
      <c r="M701" s="188"/>
      <c r="N701" s="189">
        <f>IF(M701=1, I701, IF(M701=2, J701, IF(M701=3, K701, IF(M701=4, L701, 0))))</f>
      </c>
      <c r="O701" s="184">
        <f>IF($B$7="Porcentajes", E701 * N701, IF($R$1=0, 0, ((E701 * N701) / $R$1) * $C$7))</f>
      </c>
      <c r="P701" s="202"/>
      <c r="Q701" s="203"/>
      <c r="R701" s="184">
        <f>IF($P701="Manual",$E701*(1+$Q701),$E701+$O701)</f>
      </c>
    </row>
    <row r="702" spans="1:18" s="190" customFormat="1" ht="19" customHeight="1">
      <c r="A702" s="191"/>
      <c r="B702" s="195"/>
      <c r="C702" s="193"/>
      <c r="D702" s="193"/>
      <c r="E702" s="197"/>
      <c r="F702" s="185"/>
      <c r="G702" s="185" t="str">
        <f>IFERROR(IF($F702="","",VLOOKUP($F702,'Data Mercado'!$A$7:$I$300,IF($B$6="P90",2,IF($B$6="P75",3,IF($B$6="P50",4,IF($B$6="P25",5,IF($B$6="P10",6))))),0)),"ND")</f>
      </c>
      <c r="H702" s="186" t="str">
        <f>IFERROR(IF(AND($E702&lt;&gt;"",$G702&lt;&gt;""),$E702/$G702,""),"")</f>
      </c>
      <c r="I702" s="187" t="str">
        <f>IF(H702="","",0%)</f>
      </c>
      <c r="J702" s="187" t="str">
        <f>IF(H702="","",IF($H702&gt;1.2, 0, IF($H702&gt;=1.1, $B$8*(1/3), IF($H702&gt;=1, ($B$8 + (($B$9-$B$8)/4)*1)*(1/3), IF($H702&gt;=0.9, ($B$8 + (($B$9-$B$8)/4)*2)*(1/3), IF($H702&gt;=0.8, ($B$8 + (($B$9-$B$8)/4)*3)*(1/3), $B$9*(1/3)))))))</f>
      </c>
      <c r="K702" s="187" t="str">
        <f>IF(H702="","",IF($H702&gt;1.2, 0, IF($H702&gt;=1.1, $B$8*(2/3), IF($H702&gt;=1, ($B$8 + (($B$9-$B$8)/4)*1)*(2/3), IF($H702&gt;=0.9, ($B$8 + (($B$9-$B$8)/4)*2)*(2/3), IF($H702&gt;=0.8, ($B$8 + (($B$9-$B$8)/4)*3)*(2/3), $B$9*(2/3)))))))</f>
      </c>
      <c r="L702" s="187" t="str">
        <f>IF(H702="","",IF($H702&gt;1.2, 0, IF($H702&gt;=1.1, $B$8, IF($H702&gt;=1, $B$8 + (($B$9-$B$8)/4)*1, IF($H702&gt;=0.9, $B$8 + (($B$9-$B$8)/4)*2, IF($H702&gt;=0.8, $B$8 + (($B$9-$B$8)/4)*3, $B$9))))))</f>
      </c>
      <c r="M702" s="188"/>
      <c r="N702" s="189">
        <f>IF(M702=1, I702, IF(M702=2, J702, IF(M702=3, K702, IF(M702=4, L702, 0))))</f>
      </c>
      <c r="O702" s="184">
        <f>IF($B$7="Porcentajes", E702 * N702, IF($R$1=0, 0, ((E702 * N702) / $R$1) * $C$7))</f>
      </c>
      <c r="P702" s="202"/>
      <c r="Q702" s="203"/>
      <c r="R702" s="184">
        <f>IF($P702="Manual",$E702*(1+$Q702),$E702+$O702)</f>
      </c>
    </row>
    <row r="703" spans="1:18" s="190" customFormat="1" ht="19" customHeight="1">
      <c r="A703" s="191"/>
      <c r="B703" s="195"/>
      <c r="C703" s="193"/>
      <c r="D703" s="193"/>
      <c r="E703" s="197"/>
      <c r="F703" s="185"/>
      <c r="G703" s="185" t="str">
        <f>IFERROR(IF($F703="","",VLOOKUP($F703,'Data Mercado'!$A$7:$I$300,IF($B$6="P90",2,IF($B$6="P75",3,IF($B$6="P50",4,IF($B$6="P25",5,IF($B$6="P10",6))))),0)),"ND")</f>
      </c>
      <c r="H703" s="186" t="str">
        <f>IFERROR(IF(AND($E703&lt;&gt;"",$G703&lt;&gt;""),$E703/$G703,""),"")</f>
      </c>
      <c r="I703" s="187" t="str">
        <f>IF(H703="","",0%)</f>
      </c>
      <c r="J703" s="187" t="str">
        <f>IF(H703="","",IF($H703&gt;1.2, 0, IF($H703&gt;=1.1, $B$8*(1/3), IF($H703&gt;=1, ($B$8 + (($B$9-$B$8)/4)*1)*(1/3), IF($H703&gt;=0.9, ($B$8 + (($B$9-$B$8)/4)*2)*(1/3), IF($H703&gt;=0.8, ($B$8 + (($B$9-$B$8)/4)*3)*(1/3), $B$9*(1/3)))))))</f>
      </c>
      <c r="K703" s="187" t="str">
        <f>IF(H703="","",IF($H703&gt;1.2, 0, IF($H703&gt;=1.1, $B$8*(2/3), IF($H703&gt;=1, ($B$8 + (($B$9-$B$8)/4)*1)*(2/3), IF($H703&gt;=0.9, ($B$8 + (($B$9-$B$8)/4)*2)*(2/3), IF($H703&gt;=0.8, ($B$8 + (($B$9-$B$8)/4)*3)*(2/3), $B$9*(2/3)))))))</f>
      </c>
      <c r="L703" s="187" t="str">
        <f>IF(H703="","",IF($H703&gt;1.2, 0, IF($H703&gt;=1.1, $B$8, IF($H703&gt;=1, $B$8 + (($B$9-$B$8)/4)*1, IF($H703&gt;=0.9, $B$8 + (($B$9-$B$8)/4)*2, IF($H703&gt;=0.8, $B$8 + (($B$9-$B$8)/4)*3, $B$9))))))</f>
      </c>
      <c r="M703" s="188"/>
      <c r="N703" s="189">
        <f>IF(M703=1, I703, IF(M703=2, J703, IF(M703=3, K703, IF(M703=4, L703, 0))))</f>
      </c>
      <c r="O703" s="184">
        <f>IF($B$7="Porcentajes", E703 * N703, IF($R$1=0, 0, ((E703 * N703) / $R$1) * $C$7))</f>
      </c>
      <c r="P703" s="202"/>
      <c r="Q703" s="203"/>
      <c r="R703" s="184">
        <f>IF($P703="Manual",$E703*(1+$Q703),$E703+$O703)</f>
      </c>
    </row>
    <row r="704" spans="1:18" s="190" customFormat="1" ht="19" customHeight="1">
      <c r="A704" s="191"/>
      <c r="B704" s="195"/>
      <c r="C704" s="193"/>
      <c r="D704" s="193"/>
      <c r="E704" s="197"/>
      <c r="F704" s="185"/>
      <c r="G704" s="185" t="str">
        <f>IFERROR(IF($F704="","",VLOOKUP($F704,'Data Mercado'!$A$7:$I$300,IF($B$6="P90",2,IF($B$6="P75",3,IF($B$6="P50",4,IF($B$6="P25",5,IF($B$6="P10",6))))),0)),"ND")</f>
      </c>
      <c r="H704" s="186" t="str">
        <f>IFERROR(IF(AND($E704&lt;&gt;"",$G704&lt;&gt;""),$E704/$G704,""),"")</f>
      </c>
      <c r="I704" s="187" t="str">
        <f>IF(H704="","",0%)</f>
      </c>
      <c r="J704" s="187" t="str">
        <f>IF(H704="","",IF($H704&gt;1.2, 0, IF($H704&gt;=1.1, $B$8*(1/3), IF($H704&gt;=1, ($B$8 + (($B$9-$B$8)/4)*1)*(1/3), IF($H704&gt;=0.9, ($B$8 + (($B$9-$B$8)/4)*2)*(1/3), IF($H704&gt;=0.8, ($B$8 + (($B$9-$B$8)/4)*3)*(1/3), $B$9*(1/3)))))))</f>
      </c>
      <c r="K704" s="187" t="str">
        <f>IF(H704="","",IF($H704&gt;1.2, 0, IF($H704&gt;=1.1, $B$8*(2/3), IF($H704&gt;=1, ($B$8 + (($B$9-$B$8)/4)*1)*(2/3), IF($H704&gt;=0.9, ($B$8 + (($B$9-$B$8)/4)*2)*(2/3), IF($H704&gt;=0.8, ($B$8 + (($B$9-$B$8)/4)*3)*(2/3), $B$9*(2/3)))))))</f>
      </c>
      <c r="L704" s="187" t="str">
        <f>IF(H704="","",IF($H704&gt;1.2, 0, IF($H704&gt;=1.1, $B$8, IF($H704&gt;=1, $B$8 + (($B$9-$B$8)/4)*1, IF($H704&gt;=0.9, $B$8 + (($B$9-$B$8)/4)*2, IF($H704&gt;=0.8, $B$8 + (($B$9-$B$8)/4)*3, $B$9))))))</f>
      </c>
      <c r="M704" s="188"/>
      <c r="N704" s="189">
        <f>IF(M704=1, I704, IF(M704=2, J704, IF(M704=3, K704, IF(M704=4, L704, 0))))</f>
      </c>
      <c r="O704" s="184">
        <f>IF($B$7="Porcentajes", E704 * N704, IF($R$1=0, 0, ((E704 * N704) / $R$1) * $C$7))</f>
      </c>
      <c r="P704" s="202"/>
      <c r="Q704" s="203"/>
      <c r="R704" s="184">
        <f>IF($P704="Manual",$E704*(1+$Q704),$E704+$O704)</f>
      </c>
    </row>
    <row r="705" spans="1:18" s="190" customFormat="1" ht="19" customHeight="1">
      <c r="A705" s="191"/>
      <c r="B705" s="195"/>
      <c r="C705" s="193"/>
      <c r="D705" s="193"/>
      <c r="E705" s="197"/>
      <c r="F705" s="185"/>
      <c r="G705" s="185" t="str">
        <f>IFERROR(IF($F705="","",VLOOKUP($F705,'Data Mercado'!$A$7:$I$300,IF($B$6="P90",2,IF($B$6="P75",3,IF($B$6="P50",4,IF($B$6="P25",5,IF($B$6="P10",6))))),0)),"ND")</f>
      </c>
      <c r="H705" s="186" t="str">
        <f>IFERROR(IF(AND($E705&lt;&gt;"",$G705&lt;&gt;""),$E705/$G705,""),"")</f>
      </c>
      <c r="I705" s="187" t="str">
        <f>IF(H705="","",0%)</f>
      </c>
      <c r="J705" s="187" t="str">
        <f>IF(H705="","",IF($H705&gt;1.2, 0, IF($H705&gt;=1.1, $B$8*(1/3), IF($H705&gt;=1, ($B$8 + (($B$9-$B$8)/4)*1)*(1/3), IF($H705&gt;=0.9, ($B$8 + (($B$9-$B$8)/4)*2)*(1/3), IF($H705&gt;=0.8, ($B$8 + (($B$9-$B$8)/4)*3)*(1/3), $B$9*(1/3)))))))</f>
      </c>
      <c r="K705" s="187" t="str">
        <f>IF(H705="","",IF($H705&gt;1.2, 0, IF($H705&gt;=1.1, $B$8*(2/3), IF($H705&gt;=1, ($B$8 + (($B$9-$B$8)/4)*1)*(2/3), IF($H705&gt;=0.9, ($B$8 + (($B$9-$B$8)/4)*2)*(2/3), IF($H705&gt;=0.8, ($B$8 + (($B$9-$B$8)/4)*3)*(2/3), $B$9*(2/3)))))))</f>
      </c>
      <c r="L705" s="187" t="str">
        <f>IF(H705="","",IF($H705&gt;1.2, 0, IF($H705&gt;=1.1, $B$8, IF($H705&gt;=1, $B$8 + (($B$9-$B$8)/4)*1, IF($H705&gt;=0.9, $B$8 + (($B$9-$B$8)/4)*2, IF($H705&gt;=0.8, $B$8 + (($B$9-$B$8)/4)*3, $B$9))))))</f>
      </c>
      <c r="M705" s="188"/>
      <c r="N705" s="189">
        <f>IF(M705=1, I705, IF(M705=2, J705, IF(M705=3, K705, IF(M705=4, L705, 0))))</f>
      </c>
      <c r="O705" s="184">
        <f>IF($B$7="Porcentajes", E705 * N705, IF($R$1=0, 0, ((E705 * N705) / $R$1) * $C$7))</f>
      </c>
      <c r="P705" s="202"/>
      <c r="Q705" s="203"/>
      <c r="R705" s="184">
        <f>IF($P705="Manual",$E705*(1+$Q705),$E705+$O705)</f>
      </c>
    </row>
    <row r="706" spans="1:18" s="190" customFormat="1" ht="19" customHeight="1">
      <c r="A706" s="191"/>
      <c r="B706" s="195"/>
      <c r="C706" s="193"/>
      <c r="D706" s="193"/>
      <c r="E706" s="197"/>
      <c r="F706" s="185"/>
      <c r="G706" s="185" t="str">
        <f>IFERROR(IF($F706="","",VLOOKUP($F706,'Data Mercado'!$A$7:$I$300,IF($B$6="P90",2,IF($B$6="P75",3,IF($B$6="P50",4,IF($B$6="P25",5,IF($B$6="P10",6))))),0)),"ND")</f>
      </c>
      <c r="H706" s="186" t="str">
        <f>IFERROR(IF(AND($E706&lt;&gt;"",$G706&lt;&gt;""),$E706/$G706,""),"")</f>
      </c>
      <c r="I706" s="187" t="str">
        <f>IF(H706="","",0%)</f>
      </c>
      <c r="J706" s="187" t="str">
        <f>IF(H706="","",IF($H706&gt;1.2, 0, IF($H706&gt;=1.1, $B$8*(1/3), IF($H706&gt;=1, ($B$8 + (($B$9-$B$8)/4)*1)*(1/3), IF($H706&gt;=0.9, ($B$8 + (($B$9-$B$8)/4)*2)*(1/3), IF($H706&gt;=0.8, ($B$8 + (($B$9-$B$8)/4)*3)*(1/3), $B$9*(1/3)))))))</f>
      </c>
      <c r="K706" s="187" t="str">
        <f>IF(H706="","",IF($H706&gt;1.2, 0, IF($H706&gt;=1.1, $B$8*(2/3), IF($H706&gt;=1, ($B$8 + (($B$9-$B$8)/4)*1)*(2/3), IF($H706&gt;=0.9, ($B$8 + (($B$9-$B$8)/4)*2)*(2/3), IF($H706&gt;=0.8, ($B$8 + (($B$9-$B$8)/4)*3)*(2/3), $B$9*(2/3)))))))</f>
      </c>
      <c r="L706" s="187" t="str">
        <f>IF(H706="","",IF($H706&gt;1.2, 0, IF($H706&gt;=1.1, $B$8, IF($H706&gt;=1, $B$8 + (($B$9-$B$8)/4)*1, IF($H706&gt;=0.9, $B$8 + (($B$9-$B$8)/4)*2, IF($H706&gt;=0.8, $B$8 + (($B$9-$B$8)/4)*3, $B$9))))))</f>
      </c>
      <c r="M706" s="188"/>
      <c r="N706" s="189">
        <f>IF(M706=1, I706, IF(M706=2, J706, IF(M706=3, K706, IF(M706=4, L706, 0))))</f>
      </c>
      <c r="O706" s="184">
        <f>IF($B$7="Porcentajes", E706 * N706, IF($R$1=0, 0, ((E706 * N706) / $R$1) * $C$7))</f>
      </c>
      <c r="P706" s="202"/>
      <c r="Q706" s="203"/>
      <c r="R706" s="184">
        <f>IF($P706="Manual",$E706*(1+$Q706),$E706+$O706)</f>
      </c>
    </row>
    <row r="707" spans="1:18" s="190" customFormat="1" ht="19" customHeight="1">
      <c r="A707" s="191"/>
      <c r="B707" s="195"/>
      <c r="C707" s="193"/>
      <c r="D707" s="193"/>
      <c r="E707" s="197"/>
      <c r="F707" s="185"/>
      <c r="G707" s="185" t="str">
        <f>IFERROR(IF($F707="","",VLOOKUP($F707,'Data Mercado'!$A$7:$I$300,IF($B$6="P90",2,IF($B$6="P75",3,IF($B$6="P50",4,IF($B$6="P25",5,IF($B$6="P10",6))))),0)),"ND")</f>
      </c>
      <c r="H707" s="186" t="str">
        <f>IFERROR(IF(AND($E707&lt;&gt;"",$G707&lt;&gt;""),$E707/$G707,""),"")</f>
      </c>
      <c r="I707" s="187" t="str">
        <f>IF(H707="","",0%)</f>
      </c>
      <c r="J707" s="187" t="str">
        <f>IF(H707="","",IF($H707&gt;1.2, 0, IF($H707&gt;=1.1, $B$8*(1/3), IF($H707&gt;=1, ($B$8 + (($B$9-$B$8)/4)*1)*(1/3), IF($H707&gt;=0.9, ($B$8 + (($B$9-$B$8)/4)*2)*(1/3), IF($H707&gt;=0.8, ($B$8 + (($B$9-$B$8)/4)*3)*(1/3), $B$9*(1/3)))))))</f>
      </c>
      <c r="K707" s="187" t="str">
        <f>IF(H707="","",IF($H707&gt;1.2, 0, IF($H707&gt;=1.1, $B$8*(2/3), IF($H707&gt;=1, ($B$8 + (($B$9-$B$8)/4)*1)*(2/3), IF($H707&gt;=0.9, ($B$8 + (($B$9-$B$8)/4)*2)*(2/3), IF($H707&gt;=0.8, ($B$8 + (($B$9-$B$8)/4)*3)*(2/3), $B$9*(2/3)))))))</f>
      </c>
      <c r="L707" s="187" t="str">
        <f>IF(H707="","",IF($H707&gt;1.2, 0, IF($H707&gt;=1.1, $B$8, IF($H707&gt;=1, $B$8 + (($B$9-$B$8)/4)*1, IF($H707&gt;=0.9, $B$8 + (($B$9-$B$8)/4)*2, IF($H707&gt;=0.8, $B$8 + (($B$9-$B$8)/4)*3, $B$9))))))</f>
      </c>
      <c r="M707" s="188"/>
      <c r="N707" s="189">
        <f>IF(M707=1, I707, IF(M707=2, J707, IF(M707=3, K707, IF(M707=4, L707, 0))))</f>
      </c>
      <c r="O707" s="184">
        <f>IF($B$7="Porcentajes", E707 * N707, IF($R$1=0, 0, ((E707 * N707) / $R$1) * $C$7))</f>
      </c>
      <c r="P707" s="202"/>
      <c r="Q707" s="203"/>
      <c r="R707" s="184">
        <f>IF($P707="Manual",$E707*(1+$Q707),$E707+$O707)</f>
      </c>
    </row>
    <row r="708" spans="1:18" s="190" customFormat="1" ht="19" customHeight="1">
      <c r="A708" s="191"/>
      <c r="B708" s="195"/>
      <c r="C708" s="193"/>
      <c r="D708" s="193"/>
      <c r="E708" s="197"/>
      <c r="F708" s="185"/>
      <c r="G708" s="185" t="str">
        <f>IFERROR(IF($F708="","",VLOOKUP($F708,'Data Mercado'!$A$7:$I$300,IF($B$6="P90",2,IF($B$6="P75",3,IF($B$6="P50",4,IF($B$6="P25",5,IF($B$6="P10",6))))),0)),"ND")</f>
      </c>
      <c r="H708" s="186" t="str">
        <f>IFERROR(IF(AND($E708&lt;&gt;"",$G708&lt;&gt;""),$E708/$G708,""),"")</f>
      </c>
      <c r="I708" s="187" t="str">
        <f>IF(H708="","",0%)</f>
      </c>
      <c r="J708" s="187" t="str">
        <f>IF(H708="","",IF($H708&gt;1.2, 0, IF($H708&gt;=1.1, $B$8*(1/3), IF($H708&gt;=1, ($B$8 + (($B$9-$B$8)/4)*1)*(1/3), IF($H708&gt;=0.9, ($B$8 + (($B$9-$B$8)/4)*2)*(1/3), IF($H708&gt;=0.8, ($B$8 + (($B$9-$B$8)/4)*3)*(1/3), $B$9*(1/3)))))))</f>
      </c>
      <c r="K708" s="187" t="str">
        <f>IF(H708="","",IF($H708&gt;1.2, 0, IF($H708&gt;=1.1, $B$8*(2/3), IF($H708&gt;=1, ($B$8 + (($B$9-$B$8)/4)*1)*(2/3), IF($H708&gt;=0.9, ($B$8 + (($B$9-$B$8)/4)*2)*(2/3), IF($H708&gt;=0.8, ($B$8 + (($B$9-$B$8)/4)*3)*(2/3), $B$9*(2/3)))))))</f>
      </c>
      <c r="L708" s="187" t="str">
        <f>IF(H708="","",IF($H708&gt;1.2, 0, IF($H708&gt;=1.1, $B$8, IF($H708&gt;=1, $B$8 + (($B$9-$B$8)/4)*1, IF($H708&gt;=0.9, $B$8 + (($B$9-$B$8)/4)*2, IF($H708&gt;=0.8, $B$8 + (($B$9-$B$8)/4)*3, $B$9))))))</f>
      </c>
      <c r="M708" s="188"/>
      <c r="N708" s="189">
        <f>IF(M708=1, I708, IF(M708=2, J708, IF(M708=3, K708, IF(M708=4, L708, 0))))</f>
      </c>
      <c r="O708" s="184">
        <f>IF($B$7="Porcentajes", E708 * N708, IF($R$1=0, 0, ((E708 * N708) / $R$1) * $C$7))</f>
      </c>
      <c r="P708" s="202"/>
      <c r="Q708" s="203"/>
      <c r="R708" s="184">
        <f>IF($P708="Manual",$E708*(1+$Q708),$E708+$O708)</f>
      </c>
    </row>
    <row r="709" spans="1:18" s="190" customFormat="1" ht="19" customHeight="1">
      <c r="A709" s="191"/>
      <c r="B709" s="195"/>
      <c r="C709" s="193"/>
      <c r="D709" s="193"/>
      <c r="E709" s="197"/>
      <c r="F709" s="185"/>
      <c r="G709" s="185" t="str">
        <f>IFERROR(IF($F709="","",VLOOKUP($F709,'Data Mercado'!$A$7:$I$300,IF($B$6="P90",2,IF($B$6="P75",3,IF($B$6="P50",4,IF($B$6="P25",5,IF($B$6="P10",6))))),0)),"ND")</f>
      </c>
      <c r="H709" s="186" t="str">
        <f>IFERROR(IF(AND($E709&lt;&gt;"",$G709&lt;&gt;""),$E709/$G709,""),"")</f>
      </c>
      <c r="I709" s="187" t="str">
        <f>IF(H709="","",0%)</f>
      </c>
      <c r="J709" s="187" t="str">
        <f>IF(H709="","",IF($H709&gt;1.2, 0, IF($H709&gt;=1.1, $B$8*(1/3), IF($H709&gt;=1, ($B$8 + (($B$9-$B$8)/4)*1)*(1/3), IF($H709&gt;=0.9, ($B$8 + (($B$9-$B$8)/4)*2)*(1/3), IF($H709&gt;=0.8, ($B$8 + (($B$9-$B$8)/4)*3)*(1/3), $B$9*(1/3)))))))</f>
      </c>
      <c r="K709" s="187" t="str">
        <f>IF(H709="","",IF($H709&gt;1.2, 0, IF($H709&gt;=1.1, $B$8*(2/3), IF($H709&gt;=1, ($B$8 + (($B$9-$B$8)/4)*1)*(2/3), IF($H709&gt;=0.9, ($B$8 + (($B$9-$B$8)/4)*2)*(2/3), IF($H709&gt;=0.8, ($B$8 + (($B$9-$B$8)/4)*3)*(2/3), $B$9*(2/3)))))))</f>
      </c>
      <c r="L709" s="187" t="str">
        <f>IF(H709="","",IF($H709&gt;1.2, 0, IF($H709&gt;=1.1, $B$8, IF($H709&gt;=1, $B$8 + (($B$9-$B$8)/4)*1, IF($H709&gt;=0.9, $B$8 + (($B$9-$B$8)/4)*2, IF($H709&gt;=0.8, $B$8 + (($B$9-$B$8)/4)*3, $B$9))))))</f>
      </c>
      <c r="M709" s="188"/>
      <c r="N709" s="189">
        <f>IF(M709=1, I709, IF(M709=2, J709, IF(M709=3, K709, IF(M709=4, L709, 0))))</f>
      </c>
      <c r="O709" s="184">
        <f>IF($B$7="Porcentajes", E709 * N709, IF($R$1=0, 0, ((E709 * N709) / $R$1) * $C$7))</f>
      </c>
      <c r="P709" s="202"/>
      <c r="Q709" s="203"/>
      <c r="R709" s="184">
        <f>IF($P709="Manual",$E709*(1+$Q709),$E709+$O709)</f>
      </c>
    </row>
    <row r="710" spans="1:18" s="190" customFormat="1" ht="19" customHeight="1">
      <c r="A710" s="191"/>
      <c r="B710" s="195"/>
      <c r="C710" s="193"/>
      <c r="D710" s="193"/>
      <c r="E710" s="197"/>
      <c r="F710" s="185"/>
      <c r="G710" s="185" t="str">
        <f>IFERROR(IF($F710="","",VLOOKUP($F710,'Data Mercado'!$A$7:$I$300,IF($B$6="P90",2,IF($B$6="P75",3,IF($B$6="P50",4,IF($B$6="P25",5,IF($B$6="P10",6))))),0)),"ND")</f>
      </c>
      <c r="H710" s="186" t="str">
        <f>IFERROR(IF(AND($E710&lt;&gt;"",$G710&lt;&gt;""),$E710/$G710,""),"")</f>
      </c>
      <c r="I710" s="187" t="str">
        <f>IF(H710="","",0%)</f>
      </c>
      <c r="J710" s="187" t="str">
        <f>IF(H710="","",IF($H710&gt;1.2, 0, IF($H710&gt;=1.1, $B$8*(1/3), IF($H710&gt;=1, ($B$8 + (($B$9-$B$8)/4)*1)*(1/3), IF($H710&gt;=0.9, ($B$8 + (($B$9-$B$8)/4)*2)*(1/3), IF($H710&gt;=0.8, ($B$8 + (($B$9-$B$8)/4)*3)*(1/3), $B$9*(1/3)))))))</f>
      </c>
      <c r="K710" s="187" t="str">
        <f>IF(H710="","",IF($H710&gt;1.2, 0, IF($H710&gt;=1.1, $B$8*(2/3), IF($H710&gt;=1, ($B$8 + (($B$9-$B$8)/4)*1)*(2/3), IF($H710&gt;=0.9, ($B$8 + (($B$9-$B$8)/4)*2)*(2/3), IF($H710&gt;=0.8, ($B$8 + (($B$9-$B$8)/4)*3)*(2/3), $B$9*(2/3)))))))</f>
      </c>
      <c r="L710" s="187" t="str">
        <f>IF(H710="","",IF($H710&gt;1.2, 0, IF($H710&gt;=1.1, $B$8, IF($H710&gt;=1, $B$8 + (($B$9-$B$8)/4)*1, IF($H710&gt;=0.9, $B$8 + (($B$9-$B$8)/4)*2, IF($H710&gt;=0.8, $B$8 + (($B$9-$B$8)/4)*3, $B$9))))))</f>
      </c>
      <c r="M710" s="188"/>
      <c r="N710" s="189">
        <f>IF(M710=1, I710, IF(M710=2, J710, IF(M710=3, K710, IF(M710=4, L710, 0))))</f>
      </c>
      <c r="O710" s="184">
        <f>IF($B$7="Porcentajes", E710 * N710, IF($R$1=0, 0, ((E710 * N710) / $R$1) * $C$7))</f>
      </c>
      <c r="P710" s="202"/>
      <c r="Q710" s="203"/>
      <c r="R710" s="184">
        <f>IF($P710="Manual",$E710*(1+$Q710),$E710+$O710)</f>
      </c>
    </row>
    <row r="711" spans="1:18" s="190" customFormat="1" ht="19" customHeight="1">
      <c r="A711" s="191"/>
      <c r="B711" s="195"/>
      <c r="C711" s="193"/>
      <c r="D711" s="193"/>
      <c r="E711" s="197"/>
      <c r="F711" s="185"/>
      <c r="G711" s="185" t="str">
        <f>IFERROR(IF($F711="","",VLOOKUP($F711,'Data Mercado'!$A$7:$I$300,IF($B$6="P90",2,IF($B$6="P75",3,IF($B$6="P50",4,IF($B$6="P25",5,IF($B$6="P10",6))))),0)),"ND")</f>
      </c>
      <c r="H711" s="186" t="str">
        <f>IFERROR(IF(AND($E711&lt;&gt;"",$G711&lt;&gt;""),$E711/$G711,""),"")</f>
      </c>
      <c r="I711" s="187" t="str">
        <f>IF(H711="","",0%)</f>
      </c>
      <c r="J711" s="187" t="str">
        <f>IF(H711="","",IF($H711&gt;1.2, 0, IF($H711&gt;=1.1, $B$8*(1/3), IF($H711&gt;=1, ($B$8 + (($B$9-$B$8)/4)*1)*(1/3), IF($H711&gt;=0.9, ($B$8 + (($B$9-$B$8)/4)*2)*(1/3), IF($H711&gt;=0.8, ($B$8 + (($B$9-$B$8)/4)*3)*(1/3), $B$9*(1/3)))))))</f>
      </c>
      <c r="K711" s="187" t="str">
        <f>IF(H711="","",IF($H711&gt;1.2, 0, IF($H711&gt;=1.1, $B$8*(2/3), IF($H711&gt;=1, ($B$8 + (($B$9-$B$8)/4)*1)*(2/3), IF($H711&gt;=0.9, ($B$8 + (($B$9-$B$8)/4)*2)*(2/3), IF($H711&gt;=0.8, ($B$8 + (($B$9-$B$8)/4)*3)*(2/3), $B$9*(2/3)))))))</f>
      </c>
      <c r="L711" s="187" t="str">
        <f>IF(H711="","",IF($H711&gt;1.2, 0, IF($H711&gt;=1.1, $B$8, IF($H711&gt;=1, $B$8 + (($B$9-$B$8)/4)*1, IF($H711&gt;=0.9, $B$8 + (($B$9-$B$8)/4)*2, IF($H711&gt;=0.8, $B$8 + (($B$9-$B$8)/4)*3, $B$9))))))</f>
      </c>
      <c r="M711" s="188"/>
      <c r="N711" s="189">
        <f>IF(M711=1, I711, IF(M711=2, J711, IF(M711=3, K711, IF(M711=4, L711, 0))))</f>
      </c>
      <c r="O711" s="184">
        <f>IF($B$7="Porcentajes", E711 * N711, IF($R$1=0, 0, ((E711 * N711) / $R$1) * $C$7))</f>
      </c>
      <c r="P711" s="202"/>
      <c r="Q711" s="203"/>
      <c r="R711" s="184">
        <f>IF($P711="Manual",$E711*(1+$Q711),$E711+$O711)</f>
      </c>
    </row>
    <row r="712" spans="1:18" s="190" customFormat="1" ht="19" customHeight="1">
      <c r="A712" s="191"/>
      <c r="B712" s="195"/>
      <c r="C712" s="193"/>
      <c r="D712" s="193"/>
      <c r="E712" s="197"/>
      <c r="F712" s="185"/>
      <c r="G712" s="185" t="str">
        <f>IFERROR(IF($F712="","",VLOOKUP($F712,'Data Mercado'!$A$7:$I$300,IF($B$6="P90",2,IF($B$6="P75",3,IF($B$6="P50",4,IF($B$6="P25",5,IF($B$6="P10",6))))),0)),"ND")</f>
      </c>
      <c r="H712" s="186" t="str">
        <f>IFERROR(IF(AND($E712&lt;&gt;"",$G712&lt;&gt;""),$E712/$G712,""),"")</f>
      </c>
      <c r="I712" s="187" t="str">
        <f>IF(H712="","",0%)</f>
      </c>
      <c r="J712" s="187" t="str">
        <f>IF(H712="","",IF($H712&gt;1.2, 0, IF($H712&gt;=1.1, $B$8*(1/3), IF($H712&gt;=1, ($B$8 + (($B$9-$B$8)/4)*1)*(1/3), IF($H712&gt;=0.9, ($B$8 + (($B$9-$B$8)/4)*2)*(1/3), IF($H712&gt;=0.8, ($B$8 + (($B$9-$B$8)/4)*3)*(1/3), $B$9*(1/3)))))))</f>
      </c>
      <c r="K712" s="187" t="str">
        <f>IF(H712="","",IF($H712&gt;1.2, 0, IF($H712&gt;=1.1, $B$8*(2/3), IF($H712&gt;=1, ($B$8 + (($B$9-$B$8)/4)*1)*(2/3), IF($H712&gt;=0.9, ($B$8 + (($B$9-$B$8)/4)*2)*(2/3), IF($H712&gt;=0.8, ($B$8 + (($B$9-$B$8)/4)*3)*(2/3), $B$9*(2/3)))))))</f>
      </c>
      <c r="L712" s="187" t="str">
        <f>IF(H712="","",IF($H712&gt;1.2, 0, IF($H712&gt;=1.1, $B$8, IF($H712&gt;=1, $B$8 + (($B$9-$B$8)/4)*1, IF($H712&gt;=0.9, $B$8 + (($B$9-$B$8)/4)*2, IF($H712&gt;=0.8, $B$8 + (($B$9-$B$8)/4)*3, $B$9))))))</f>
      </c>
      <c r="M712" s="188"/>
      <c r="N712" s="189">
        <f>IF(M712=1, I712, IF(M712=2, J712, IF(M712=3, K712, IF(M712=4, L712, 0))))</f>
      </c>
      <c r="O712" s="184">
        <f>IF($B$7="Porcentajes", E712 * N712, IF($R$1=0, 0, ((E712 * N712) / $R$1) * $C$7))</f>
      </c>
      <c r="P712" s="202"/>
      <c r="Q712" s="203"/>
      <c r="R712" s="184">
        <f>IF($P712="Manual",$E712*(1+$Q712),$E712+$O712)</f>
      </c>
    </row>
    <row r="713" spans="1:18" s="190" customFormat="1" ht="19" customHeight="1">
      <c r="A713" s="191"/>
      <c r="B713" s="195"/>
      <c r="C713" s="193"/>
      <c r="D713" s="193"/>
      <c r="E713" s="197"/>
      <c r="F713" s="185"/>
      <c r="G713" s="185" t="str">
        <f>IFERROR(IF($F713="","",VLOOKUP($F713,'Data Mercado'!$A$7:$I$300,IF($B$6="P90",2,IF($B$6="P75",3,IF($B$6="P50",4,IF($B$6="P25",5,IF($B$6="P10",6))))),0)),"ND")</f>
      </c>
      <c r="H713" s="186" t="str">
        <f>IFERROR(IF(AND($E713&lt;&gt;"",$G713&lt;&gt;""),$E713/$G713,""),"")</f>
      </c>
      <c r="I713" s="187" t="str">
        <f>IF(H713="","",0%)</f>
      </c>
      <c r="J713" s="187" t="str">
        <f>IF(H713="","",IF($H713&gt;1.2, 0, IF($H713&gt;=1.1, $B$8*(1/3), IF($H713&gt;=1, ($B$8 + (($B$9-$B$8)/4)*1)*(1/3), IF($H713&gt;=0.9, ($B$8 + (($B$9-$B$8)/4)*2)*(1/3), IF($H713&gt;=0.8, ($B$8 + (($B$9-$B$8)/4)*3)*(1/3), $B$9*(1/3)))))))</f>
      </c>
      <c r="K713" s="187" t="str">
        <f>IF(H713="","",IF($H713&gt;1.2, 0, IF($H713&gt;=1.1, $B$8*(2/3), IF($H713&gt;=1, ($B$8 + (($B$9-$B$8)/4)*1)*(2/3), IF($H713&gt;=0.9, ($B$8 + (($B$9-$B$8)/4)*2)*(2/3), IF($H713&gt;=0.8, ($B$8 + (($B$9-$B$8)/4)*3)*(2/3), $B$9*(2/3)))))))</f>
      </c>
      <c r="L713" s="187" t="str">
        <f>IF(H713="","",IF($H713&gt;1.2, 0, IF($H713&gt;=1.1, $B$8, IF($H713&gt;=1, $B$8 + (($B$9-$B$8)/4)*1, IF($H713&gt;=0.9, $B$8 + (($B$9-$B$8)/4)*2, IF($H713&gt;=0.8, $B$8 + (($B$9-$B$8)/4)*3, $B$9))))))</f>
      </c>
      <c r="M713" s="188"/>
      <c r="N713" s="189">
        <f>IF(M713=1, I713, IF(M713=2, J713, IF(M713=3, K713, IF(M713=4, L713, 0))))</f>
      </c>
      <c r="O713" s="184">
        <f>IF($B$7="Porcentajes", E713 * N713, IF($R$1=0, 0, ((E713 * N713) / $R$1) * $C$7))</f>
      </c>
      <c r="P713" s="202"/>
      <c r="Q713" s="203"/>
      <c r="R713" s="184">
        <f>IF($P713="Manual",$E713*(1+$Q713),$E713+$O713)</f>
      </c>
    </row>
    <row r="714" spans="1:18" s="190" customFormat="1" ht="19" customHeight="1">
      <c r="A714" s="191"/>
      <c r="B714" s="195"/>
      <c r="C714" s="193"/>
      <c r="D714" s="193"/>
      <c r="E714" s="197"/>
      <c r="F714" s="185"/>
      <c r="G714" s="185" t="str">
        <f>IFERROR(IF($F714="","",VLOOKUP($F714,'Data Mercado'!$A$7:$I$300,IF($B$6="P90",2,IF($B$6="P75",3,IF($B$6="P50",4,IF($B$6="P25",5,IF($B$6="P10",6))))),0)),"ND")</f>
      </c>
      <c r="H714" s="186" t="str">
        <f>IFERROR(IF(AND($E714&lt;&gt;"",$G714&lt;&gt;""),$E714/$G714,""),"")</f>
      </c>
      <c r="I714" s="187" t="str">
        <f>IF(H714="","",0%)</f>
      </c>
      <c r="J714" s="187" t="str">
        <f>IF(H714="","",IF($H714&gt;1.2, 0, IF($H714&gt;=1.1, $B$8*(1/3), IF($H714&gt;=1, ($B$8 + (($B$9-$B$8)/4)*1)*(1/3), IF($H714&gt;=0.9, ($B$8 + (($B$9-$B$8)/4)*2)*(1/3), IF($H714&gt;=0.8, ($B$8 + (($B$9-$B$8)/4)*3)*(1/3), $B$9*(1/3)))))))</f>
      </c>
      <c r="K714" s="187" t="str">
        <f>IF(H714="","",IF($H714&gt;1.2, 0, IF($H714&gt;=1.1, $B$8*(2/3), IF($H714&gt;=1, ($B$8 + (($B$9-$B$8)/4)*1)*(2/3), IF($H714&gt;=0.9, ($B$8 + (($B$9-$B$8)/4)*2)*(2/3), IF($H714&gt;=0.8, ($B$8 + (($B$9-$B$8)/4)*3)*(2/3), $B$9*(2/3)))))))</f>
      </c>
      <c r="L714" s="187" t="str">
        <f>IF(H714="","",IF($H714&gt;1.2, 0, IF($H714&gt;=1.1, $B$8, IF($H714&gt;=1, $B$8 + (($B$9-$B$8)/4)*1, IF($H714&gt;=0.9, $B$8 + (($B$9-$B$8)/4)*2, IF($H714&gt;=0.8, $B$8 + (($B$9-$B$8)/4)*3, $B$9))))))</f>
      </c>
      <c r="M714" s="188"/>
      <c r="N714" s="189">
        <f>IF(M714=1, I714, IF(M714=2, J714, IF(M714=3, K714, IF(M714=4, L714, 0))))</f>
      </c>
      <c r="O714" s="184">
        <f>IF($B$7="Porcentajes", E714 * N714, IF($R$1=0, 0, ((E714 * N714) / $R$1) * $C$7))</f>
      </c>
      <c r="P714" s="202"/>
      <c r="Q714" s="203"/>
      <c r="R714" s="184">
        <f>IF($P714="Manual",$E714*(1+$Q714),$E714+$O714)</f>
      </c>
    </row>
    <row r="715" spans="1:18" s="190" customFormat="1" ht="19" customHeight="1">
      <c r="A715" s="191"/>
      <c r="B715" s="195"/>
      <c r="C715" s="193"/>
      <c r="D715" s="193"/>
      <c r="E715" s="197"/>
      <c r="F715" s="185"/>
      <c r="G715" s="185" t="str">
        <f>IFERROR(IF($F715="","",VLOOKUP($F715,'Data Mercado'!$A$7:$I$300,IF($B$6="P90",2,IF($B$6="P75",3,IF($B$6="P50",4,IF($B$6="P25",5,IF($B$6="P10",6))))),0)),"ND")</f>
      </c>
      <c r="H715" s="186" t="str">
        <f>IFERROR(IF(AND($E715&lt;&gt;"",$G715&lt;&gt;""),$E715/$G715,""),"")</f>
      </c>
      <c r="I715" s="187" t="str">
        <f>IF(H715="","",0%)</f>
      </c>
      <c r="J715" s="187" t="str">
        <f>IF(H715="","",IF($H715&gt;1.2, 0, IF($H715&gt;=1.1, $B$8*(1/3), IF($H715&gt;=1, ($B$8 + (($B$9-$B$8)/4)*1)*(1/3), IF($H715&gt;=0.9, ($B$8 + (($B$9-$B$8)/4)*2)*(1/3), IF($H715&gt;=0.8, ($B$8 + (($B$9-$B$8)/4)*3)*(1/3), $B$9*(1/3)))))))</f>
      </c>
      <c r="K715" s="187" t="str">
        <f>IF(H715="","",IF($H715&gt;1.2, 0, IF($H715&gt;=1.1, $B$8*(2/3), IF($H715&gt;=1, ($B$8 + (($B$9-$B$8)/4)*1)*(2/3), IF($H715&gt;=0.9, ($B$8 + (($B$9-$B$8)/4)*2)*(2/3), IF($H715&gt;=0.8, ($B$8 + (($B$9-$B$8)/4)*3)*(2/3), $B$9*(2/3)))))))</f>
      </c>
      <c r="L715" s="187" t="str">
        <f>IF(H715="","",IF($H715&gt;1.2, 0, IF($H715&gt;=1.1, $B$8, IF($H715&gt;=1, $B$8 + (($B$9-$B$8)/4)*1, IF($H715&gt;=0.9, $B$8 + (($B$9-$B$8)/4)*2, IF($H715&gt;=0.8, $B$8 + (($B$9-$B$8)/4)*3, $B$9))))))</f>
      </c>
      <c r="M715" s="188"/>
      <c r="N715" s="189">
        <f>IF(M715=1, I715, IF(M715=2, J715, IF(M715=3, K715, IF(M715=4, L715, 0))))</f>
      </c>
      <c r="O715" s="184">
        <f>IF($B$7="Porcentajes", E715 * N715, IF($R$1=0, 0, ((E715 * N715) / $R$1) * $C$7))</f>
      </c>
      <c r="P715" s="202"/>
      <c r="Q715" s="203"/>
      <c r="R715" s="184">
        <f>IF($P715="Manual",$E715*(1+$Q715),$E715+$O715)</f>
      </c>
    </row>
    <row r="716" spans="1:18" s="190" customFormat="1" ht="19" customHeight="1">
      <c r="A716" s="191"/>
      <c r="B716" s="195"/>
      <c r="C716" s="193"/>
      <c r="D716" s="193"/>
      <c r="E716" s="197"/>
      <c r="F716" s="185"/>
      <c r="G716" s="185" t="str">
        <f>IFERROR(IF($F716="","",VLOOKUP($F716,'Data Mercado'!$A$7:$I$300,IF($B$6="P90",2,IF($B$6="P75",3,IF($B$6="P50",4,IF($B$6="P25",5,IF($B$6="P10",6))))),0)),"ND")</f>
      </c>
      <c r="H716" s="186" t="str">
        <f>IFERROR(IF(AND($E716&lt;&gt;"",$G716&lt;&gt;""),$E716/$G716,""),"")</f>
      </c>
      <c r="I716" s="187" t="str">
        <f>IF(H716="","",0%)</f>
      </c>
      <c r="J716" s="187" t="str">
        <f>IF(H716="","",IF($H716&gt;1.2, 0, IF($H716&gt;=1.1, $B$8*(1/3), IF($H716&gt;=1, ($B$8 + (($B$9-$B$8)/4)*1)*(1/3), IF($H716&gt;=0.9, ($B$8 + (($B$9-$B$8)/4)*2)*(1/3), IF($H716&gt;=0.8, ($B$8 + (($B$9-$B$8)/4)*3)*(1/3), $B$9*(1/3)))))))</f>
      </c>
      <c r="K716" s="187" t="str">
        <f>IF(H716="","",IF($H716&gt;1.2, 0, IF($H716&gt;=1.1, $B$8*(2/3), IF($H716&gt;=1, ($B$8 + (($B$9-$B$8)/4)*1)*(2/3), IF($H716&gt;=0.9, ($B$8 + (($B$9-$B$8)/4)*2)*(2/3), IF($H716&gt;=0.8, ($B$8 + (($B$9-$B$8)/4)*3)*(2/3), $B$9*(2/3)))))))</f>
      </c>
      <c r="L716" s="187" t="str">
        <f>IF(H716="","",IF($H716&gt;1.2, 0, IF($H716&gt;=1.1, $B$8, IF($H716&gt;=1, $B$8 + (($B$9-$B$8)/4)*1, IF($H716&gt;=0.9, $B$8 + (($B$9-$B$8)/4)*2, IF($H716&gt;=0.8, $B$8 + (($B$9-$B$8)/4)*3, $B$9))))))</f>
      </c>
      <c r="M716" s="188"/>
      <c r="N716" s="189">
        <f>IF(M716=1, I716, IF(M716=2, J716, IF(M716=3, K716, IF(M716=4, L716, 0))))</f>
      </c>
      <c r="O716" s="184">
        <f>IF($B$7="Porcentajes", E716 * N716, IF($R$1=0, 0, ((E716 * N716) / $R$1) * $C$7))</f>
      </c>
      <c r="P716" s="202"/>
      <c r="Q716" s="203"/>
      <c r="R716" s="184">
        <f>IF($P716="Manual",$E716*(1+$Q716),$E716+$O716)</f>
      </c>
    </row>
    <row r="717" spans="1:18" s="190" customFormat="1" ht="19" customHeight="1">
      <c r="A717" s="191"/>
      <c r="B717" s="195"/>
      <c r="C717" s="193"/>
      <c r="D717" s="193"/>
      <c r="E717" s="197"/>
      <c r="F717" s="185"/>
      <c r="G717" s="185" t="str">
        <f>IFERROR(IF($F717="","",VLOOKUP($F717,'Data Mercado'!$A$7:$I$300,IF($B$6="P90",2,IF($B$6="P75",3,IF($B$6="P50",4,IF($B$6="P25",5,IF($B$6="P10",6))))),0)),"ND")</f>
      </c>
      <c r="H717" s="186" t="str">
        <f>IFERROR(IF(AND($E717&lt;&gt;"",$G717&lt;&gt;""),$E717/$G717,""),"")</f>
      </c>
      <c r="I717" s="187" t="str">
        <f>IF(H717="","",0%)</f>
      </c>
      <c r="J717" s="187" t="str">
        <f>IF(H717="","",IF($H717&gt;1.2, 0, IF($H717&gt;=1.1, $B$8*(1/3), IF($H717&gt;=1, ($B$8 + (($B$9-$B$8)/4)*1)*(1/3), IF($H717&gt;=0.9, ($B$8 + (($B$9-$B$8)/4)*2)*(1/3), IF($H717&gt;=0.8, ($B$8 + (($B$9-$B$8)/4)*3)*(1/3), $B$9*(1/3)))))))</f>
      </c>
      <c r="K717" s="187" t="str">
        <f>IF(H717="","",IF($H717&gt;1.2, 0, IF($H717&gt;=1.1, $B$8*(2/3), IF($H717&gt;=1, ($B$8 + (($B$9-$B$8)/4)*1)*(2/3), IF($H717&gt;=0.9, ($B$8 + (($B$9-$B$8)/4)*2)*(2/3), IF($H717&gt;=0.8, ($B$8 + (($B$9-$B$8)/4)*3)*(2/3), $B$9*(2/3)))))))</f>
      </c>
      <c r="L717" s="187" t="str">
        <f>IF(H717="","",IF($H717&gt;1.2, 0, IF($H717&gt;=1.1, $B$8, IF($H717&gt;=1, $B$8 + (($B$9-$B$8)/4)*1, IF($H717&gt;=0.9, $B$8 + (($B$9-$B$8)/4)*2, IF($H717&gt;=0.8, $B$8 + (($B$9-$B$8)/4)*3, $B$9))))))</f>
      </c>
      <c r="M717" s="188"/>
      <c r="N717" s="189">
        <f>IF(M717=1, I717, IF(M717=2, J717, IF(M717=3, K717, IF(M717=4, L717, 0))))</f>
      </c>
      <c r="O717" s="184">
        <f>IF($B$7="Porcentajes", E717 * N717, IF($R$1=0, 0, ((E717 * N717) / $R$1) * $C$7))</f>
      </c>
      <c r="P717" s="202"/>
      <c r="Q717" s="203"/>
      <c r="R717" s="184">
        <f>IF($P717="Manual",$E717*(1+$Q717),$E717+$O717)</f>
      </c>
    </row>
    <row r="718" spans="1:18" s="190" customFormat="1" ht="19" customHeight="1">
      <c r="A718" s="191"/>
      <c r="B718" s="195"/>
      <c r="C718" s="193"/>
      <c r="D718" s="193"/>
      <c r="E718" s="197"/>
      <c r="F718" s="185"/>
      <c r="G718" s="185" t="str">
        <f>IFERROR(IF($F718="","",VLOOKUP($F718,'Data Mercado'!$A$7:$I$300,IF($B$6="P90",2,IF($B$6="P75",3,IF($B$6="P50",4,IF($B$6="P25",5,IF($B$6="P10",6))))),0)),"ND")</f>
      </c>
      <c r="H718" s="186" t="str">
        <f>IFERROR(IF(AND($E718&lt;&gt;"",$G718&lt;&gt;""),$E718/$G718,""),"")</f>
      </c>
      <c r="I718" s="187" t="str">
        <f>IF(H718="","",0%)</f>
      </c>
      <c r="J718" s="187" t="str">
        <f>IF(H718="","",IF($H718&gt;1.2, 0, IF($H718&gt;=1.1, $B$8*(1/3), IF($H718&gt;=1, ($B$8 + (($B$9-$B$8)/4)*1)*(1/3), IF($H718&gt;=0.9, ($B$8 + (($B$9-$B$8)/4)*2)*(1/3), IF($H718&gt;=0.8, ($B$8 + (($B$9-$B$8)/4)*3)*(1/3), $B$9*(1/3)))))))</f>
      </c>
      <c r="K718" s="187" t="str">
        <f>IF(H718="","",IF($H718&gt;1.2, 0, IF($H718&gt;=1.1, $B$8*(2/3), IF($H718&gt;=1, ($B$8 + (($B$9-$B$8)/4)*1)*(2/3), IF($H718&gt;=0.9, ($B$8 + (($B$9-$B$8)/4)*2)*(2/3), IF($H718&gt;=0.8, ($B$8 + (($B$9-$B$8)/4)*3)*(2/3), $B$9*(2/3)))))))</f>
      </c>
      <c r="L718" s="187" t="str">
        <f>IF(H718="","",IF($H718&gt;1.2, 0, IF($H718&gt;=1.1, $B$8, IF($H718&gt;=1, $B$8 + (($B$9-$B$8)/4)*1, IF($H718&gt;=0.9, $B$8 + (($B$9-$B$8)/4)*2, IF($H718&gt;=0.8, $B$8 + (($B$9-$B$8)/4)*3, $B$9))))))</f>
      </c>
      <c r="M718" s="188"/>
      <c r="N718" s="189">
        <f>IF(M718=1, I718, IF(M718=2, J718, IF(M718=3, K718, IF(M718=4, L718, 0))))</f>
      </c>
      <c r="O718" s="184">
        <f>IF($B$7="Porcentajes", E718 * N718, IF($R$1=0, 0, ((E718 * N718) / $R$1) * $C$7))</f>
      </c>
      <c r="P718" s="202"/>
      <c r="Q718" s="203"/>
      <c r="R718" s="184">
        <f>IF($P718="Manual",$E718*(1+$Q718),$E718+$O718)</f>
      </c>
    </row>
    <row r="719" spans="1:18" s="190" customFormat="1" ht="19" customHeight="1">
      <c r="A719" s="191"/>
      <c r="B719" s="195"/>
      <c r="C719" s="193"/>
      <c r="D719" s="193"/>
      <c r="E719" s="197"/>
      <c r="F719" s="185"/>
      <c r="G719" s="185" t="str">
        <f>IFERROR(IF($F719="","",VLOOKUP($F719,'Data Mercado'!$A$7:$I$300,IF($B$6="P90",2,IF($B$6="P75",3,IF($B$6="P50",4,IF($B$6="P25",5,IF($B$6="P10",6))))),0)),"ND")</f>
      </c>
      <c r="H719" s="186" t="str">
        <f>IFERROR(IF(AND($E719&lt;&gt;"",$G719&lt;&gt;""),$E719/$G719,""),"")</f>
      </c>
      <c r="I719" s="187" t="str">
        <f>IF(H719="","",0%)</f>
      </c>
      <c r="J719" s="187" t="str">
        <f>IF(H719="","",IF($H719&gt;1.2, 0, IF($H719&gt;=1.1, $B$8*(1/3), IF($H719&gt;=1, ($B$8 + (($B$9-$B$8)/4)*1)*(1/3), IF($H719&gt;=0.9, ($B$8 + (($B$9-$B$8)/4)*2)*(1/3), IF($H719&gt;=0.8, ($B$8 + (($B$9-$B$8)/4)*3)*(1/3), $B$9*(1/3)))))))</f>
      </c>
      <c r="K719" s="187" t="str">
        <f>IF(H719="","",IF($H719&gt;1.2, 0, IF($H719&gt;=1.1, $B$8*(2/3), IF($H719&gt;=1, ($B$8 + (($B$9-$B$8)/4)*1)*(2/3), IF($H719&gt;=0.9, ($B$8 + (($B$9-$B$8)/4)*2)*(2/3), IF($H719&gt;=0.8, ($B$8 + (($B$9-$B$8)/4)*3)*(2/3), $B$9*(2/3)))))))</f>
      </c>
      <c r="L719" s="187" t="str">
        <f>IF(H719="","",IF($H719&gt;1.2, 0, IF($H719&gt;=1.1, $B$8, IF($H719&gt;=1, $B$8 + (($B$9-$B$8)/4)*1, IF($H719&gt;=0.9, $B$8 + (($B$9-$B$8)/4)*2, IF($H719&gt;=0.8, $B$8 + (($B$9-$B$8)/4)*3, $B$9))))))</f>
      </c>
      <c r="M719" s="188"/>
      <c r="N719" s="189">
        <f>IF(M719=1, I719, IF(M719=2, J719, IF(M719=3, K719, IF(M719=4, L719, 0))))</f>
      </c>
      <c r="O719" s="184">
        <f>IF($B$7="Porcentajes", E719 * N719, IF($R$1=0, 0, ((E719 * N719) / $R$1) * $C$7))</f>
      </c>
      <c r="P719" s="202"/>
      <c r="Q719" s="203"/>
      <c r="R719" s="184">
        <f>IF($P719="Manual",$E719*(1+$Q719),$E719+$O719)</f>
      </c>
    </row>
    <row r="720" spans="1:18" s="190" customFormat="1" ht="19" customHeight="1">
      <c r="A720" s="191"/>
      <c r="B720" s="195"/>
      <c r="C720" s="193"/>
      <c r="D720" s="193"/>
      <c r="E720" s="197"/>
      <c r="F720" s="185"/>
      <c r="G720" s="185" t="str">
        <f>IFERROR(IF($F720="","",VLOOKUP($F720,'Data Mercado'!$A$7:$I$300,IF($B$6="P90",2,IF($B$6="P75",3,IF($B$6="P50",4,IF($B$6="P25",5,IF($B$6="P10",6))))),0)),"ND")</f>
      </c>
      <c r="H720" s="186" t="str">
        <f>IFERROR(IF(AND($E720&lt;&gt;"",$G720&lt;&gt;""),$E720/$G720,""),"")</f>
      </c>
      <c r="I720" s="187" t="str">
        <f t="shared" ref="I720:I783" si="89">IF(H720="","",0%)</f>
        <v/>
      </c>
      <c r="J720" s="187" t="str">
        <f t="shared" ref="J720:J783" si="90">IF(H720="","",IF($H720&gt;1.2, 0, IF($H720&gt;=1.1, $B$8*(1/3), IF($H720&gt;=1, ($B$8 + (($B$9-$B$8)/4)*1)*(1/3), IF($H720&gt;=0.9, ($B$8 + (($B$9-$B$8)/4)*2)*(1/3), IF($H720&gt;=0.8, ($B$8 + (($B$9-$B$8)/4)*3)*(1/3), $B$9*(1/3)))))))</f>
        <v/>
      </c>
      <c r="K720" s="187" t="str">
        <f t="shared" ref="K720:K783" si="91">IF(H720="","",IF($H720&gt;1.2, 0, IF($H720&gt;=1.1, $B$8*(2/3), IF($H720&gt;=1, ($B$8 + (($B$9-$B$8)/4)*1)*(2/3), IF($H720&gt;=0.9, ($B$8 + (($B$9-$B$8)/4)*2)*(2/3), IF($H720&gt;=0.8, ($B$8 + (($B$9-$B$8)/4)*3)*(2/3), $B$9*(2/3)))))))</f>
        <v/>
      </c>
      <c r="L720" s="187" t="str">
        <f t="shared" ref="L720:L783" si="92">IF(H720="","",IF($H720&gt;1.2, 0, IF($H720&gt;=1.1, $B$8, IF($H720&gt;=1, $B$8 + (($B$9-$B$8)/4)*1, IF($H720&gt;=0.9, $B$8 + (($B$9-$B$8)/4)*2, IF($H720&gt;=0.8, $B$8 + (($B$9-$B$8)/4)*3, $B$9))))))</f>
        <v/>
      </c>
      <c r="M720" s="188"/>
      <c r="N720" s="189">
        <f t="shared" ref="N720:N783" si="93">IF(M720=1, I720, IF(M720=2, J720, IF(M720=3, K720, IF(M720=4, L720, 0))))</f>
        <v>0</v>
      </c>
      <c r="O720" s="184">
        <f>IF($B$7="Porcentajes", E720 * N720, IF($R$1=0, 0, ((E720 * N720) / $R$1) * $C$7))</f>
      </c>
      <c r="P720" s="202"/>
      <c r="Q720" s="203"/>
      <c r="R720" s="184">
        <f>IF($P720="Manual",$E720*(1+$Q720),$E720+$O720)</f>
      </c>
    </row>
    <row r="721" spans="1:18" s="190" customFormat="1" ht="19" customHeight="1">
      <c r="A721" s="191"/>
      <c r="B721" s="195"/>
      <c r="C721" s="193"/>
      <c r="D721" s="193"/>
      <c r="E721" s="197"/>
      <c r="F721" s="185"/>
      <c r="G721" s="185" t="str">
        <f>IFERROR(IF($F721="","",VLOOKUP($F721,'Data Mercado'!$A$7:$I$300,IF($B$6="P90",2,IF($B$6="P75",3,IF($B$6="P50",4,IF($B$6="P25",5,IF($B$6="P10",6))))),0)),"ND")</f>
      </c>
      <c r="H721" s="186" t="str">
        <f>IFERROR(IF(AND($E721&lt;&gt;"",$G721&lt;&gt;""),$E721/$G721,""),"")</f>
      </c>
      <c r="I721" s="187" t="str">
        <f>IF(H721="","",0%)</f>
      </c>
      <c r="J721" s="187" t="str">
        <f>IF(H721="","",IF($H721&gt;1.2, 0, IF($H721&gt;=1.1, $B$8*(1/3), IF($H721&gt;=1, ($B$8 + (($B$9-$B$8)/4)*1)*(1/3), IF($H721&gt;=0.9, ($B$8 + (($B$9-$B$8)/4)*2)*(1/3), IF($H721&gt;=0.8, ($B$8 + (($B$9-$B$8)/4)*3)*(1/3), $B$9*(1/3)))))))</f>
      </c>
      <c r="K721" s="187" t="str">
        <f>IF(H721="","",IF($H721&gt;1.2, 0, IF($H721&gt;=1.1, $B$8*(2/3), IF($H721&gt;=1, ($B$8 + (($B$9-$B$8)/4)*1)*(2/3), IF($H721&gt;=0.9, ($B$8 + (($B$9-$B$8)/4)*2)*(2/3), IF($H721&gt;=0.8, ($B$8 + (($B$9-$B$8)/4)*3)*(2/3), $B$9*(2/3)))))))</f>
      </c>
      <c r="L721" s="187" t="str">
        <f>IF(H721="","",IF($H721&gt;1.2, 0, IF($H721&gt;=1.1, $B$8, IF($H721&gt;=1, $B$8 + (($B$9-$B$8)/4)*1, IF($H721&gt;=0.9, $B$8 + (($B$9-$B$8)/4)*2, IF($H721&gt;=0.8, $B$8 + (($B$9-$B$8)/4)*3, $B$9))))))</f>
      </c>
      <c r="M721" s="188"/>
      <c r="N721" s="189">
        <f>IF(M721=1, I721, IF(M721=2, J721, IF(M721=3, K721, IF(M721=4, L721, 0))))</f>
      </c>
      <c r="O721" s="184">
        <f>IF($B$7="Porcentajes", E721 * N721, IF($R$1=0, 0, ((E721 * N721) / $R$1) * $C$7))</f>
      </c>
      <c r="P721" s="202"/>
      <c r="Q721" s="203"/>
      <c r="R721" s="184">
        <f>IF($P721="Manual",$E721*(1+$Q721),$E721+$O721)</f>
      </c>
    </row>
    <row r="722" spans="1:18" s="190" customFormat="1" ht="19" customHeight="1">
      <c r="A722" s="191"/>
      <c r="B722" s="195"/>
      <c r="C722" s="193"/>
      <c r="D722" s="193"/>
      <c r="E722" s="197"/>
      <c r="F722" s="185"/>
      <c r="G722" s="185" t="str">
        <f>IFERROR(IF($F722="","",VLOOKUP($F722,'Data Mercado'!$A$7:$I$300,IF($B$6="P90",2,IF($B$6="P75",3,IF($B$6="P50",4,IF($B$6="P25",5,IF($B$6="P10",6))))),0)),"ND")</f>
      </c>
      <c r="H722" s="186" t="str">
        <f>IFERROR(IF(AND($E722&lt;&gt;"",$G722&lt;&gt;""),$E722/$G722,""),"")</f>
      </c>
      <c r="I722" s="187" t="str">
        <f>IF(H722="","",0%)</f>
      </c>
      <c r="J722" s="187" t="str">
        <f>IF(H722="","",IF($H722&gt;1.2, 0, IF($H722&gt;=1.1, $B$8*(1/3), IF($H722&gt;=1, ($B$8 + (($B$9-$B$8)/4)*1)*(1/3), IF($H722&gt;=0.9, ($B$8 + (($B$9-$B$8)/4)*2)*(1/3), IF($H722&gt;=0.8, ($B$8 + (($B$9-$B$8)/4)*3)*(1/3), $B$9*(1/3)))))))</f>
      </c>
      <c r="K722" s="187" t="str">
        <f>IF(H722="","",IF($H722&gt;1.2, 0, IF($H722&gt;=1.1, $B$8*(2/3), IF($H722&gt;=1, ($B$8 + (($B$9-$B$8)/4)*1)*(2/3), IF($H722&gt;=0.9, ($B$8 + (($B$9-$B$8)/4)*2)*(2/3), IF($H722&gt;=0.8, ($B$8 + (($B$9-$B$8)/4)*3)*(2/3), $B$9*(2/3)))))))</f>
      </c>
      <c r="L722" s="187" t="str">
        <f>IF(H722="","",IF($H722&gt;1.2, 0, IF($H722&gt;=1.1, $B$8, IF($H722&gt;=1, $B$8 + (($B$9-$B$8)/4)*1, IF($H722&gt;=0.9, $B$8 + (($B$9-$B$8)/4)*2, IF($H722&gt;=0.8, $B$8 + (($B$9-$B$8)/4)*3, $B$9))))))</f>
      </c>
      <c r="M722" s="188"/>
      <c r="N722" s="189">
        <f>IF(M722=1, I722, IF(M722=2, J722, IF(M722=3, K722, IF(M722=4, L722, 0))))</f>
      </c>
      <c r="O722" s="184">
        <f>IF($B$7="Porcentajes", E722 * N722, IF($R$1=0, 0, ((E722 * N722) / $R$1) * $C$7))</f>
      </c>
      <c r="P722" s="202"/>
      <c r="Q722" s="203"/>
      <c r="R722" s="184">
        <f>IF($P722="Manual",$E722*(1+$Q722),$E722+$O722)</f>
      </c>
    </row>
    <row r="723" spans="1:18" s="190" customFormat="1" ht="19" customHeight="1">
      <c r="A723" s="191"/>
      <c r="B723" s="195"/>
      <c r="C723" s="193"/>
      <c r="D723" s="193"/>
      <c r="E723" s="197"/>
      <c r="F723" s="185"/>
      <c r="G723" s="185" t="str">
        <f>IFERROR(IF($F723="","",VLOOKUP($F723,'Data Mercado'!$A$7:$I$300,IF($B$6="P90",2,IF($B$6="P75",3,IF($B$6="P50",4,IF($B$6="P25",5,IF($B$6="P10",6))))),0)),"ND")</f>
      </c>
      <c r="H723" s="186" t="str">
        <f>IFERROR(IF(AND($E723&lt;&gt;"",$G723&lt;&gt;""),$E723/$G723,""),"")</f>
      </c>
      <c r="I723" s="187" t="str">
        <f>IF(H723="","",0%)</f>
      </c>
      <c r="J723" s="187" t="str">
        <f>IF(H723="","",IF($H723&gt;1.2, 0, IF($H723&gt;=1.1, $B$8*(1/3), IF($H723&gt;=1, ($B$8 + (($B$9-$B$8)/4)*1)*(1/3), IF($H723&gt;=0.9, ($B$8 + (($B$9-$B$8)/4)*2)*(1/3), IF($H723&gt;=0.8, ($B$8 + (($B$9-$B$8)/4)*3)*(1/3), $B$9*(1/3)))))))</f>
      </c>
      <c r="K723" s="187" t="str">
        <f>IF(H723="","",IF($H723&gt;1.2, 0, IF($H723&gt;=1.1, $B$8*(2/3), IF($H723&gt;=1, ($B$8 + (($B$9-$B$8)/4)*1)*(2/3), IF($H723&gt;=0.9, ($B$8 + (($B$9-$B$8)/4)*2)*(2/3), IF($H723&gt;=0.8, ($B$8 + (($B$9-$B$8)/4)*3)*(2/3), $B$9*(2/3)))))))</f>
      </c>
      <c r="L723" s="187" t="str">
        <f>IF(H723="","",IF($H723&gt;1.2, 0, IF($H723&gt;=1.1, $B$8, IF($H723&gt;=1, $B$8 + (($B$9-$B$8)/4)*1, IF($H723&gt;=0.9, $B$8 + (($B$9-$B$8)/4)*2, IF($H723&gt;=0.8, $B$8 + (($B$9-$B$8)/4)*3, $B$9))))))</f>
      </c>
      <c r="M723" s="188"/>
      <c r="N723" s="189">
        <f>IF(M723=1, I723, IF(M723=2, J723, IF(M723=3, K723, IF(M723=4, L723, 0))))</f>
      </c>
      <c r="O723" s="184">
        <f>IF($B$7="Porcentajes", E723 * N723, IF($R$1=0, 0, ((E723 * N723) / $R$1) * $C$7))</f>
      </c>
      <c r="P723" s="202"/>
      <c r="Q723" s="203"/>
      <c r="R723" s="184">
        <f>IF($P723="Manual",$E723*(1+$Q723),$E723+$O723)</f>
      </c>
    </row>
    <row r="724" spans="1:18" s="190" customFormat="1" ht="19" customHeight="1">
      <c r="A724" s="191"/>
      <c r="B724" s="195"/>
      <c r="C724" s="193"/>
      <c r="D724" s="193"/>
      <c r="E724" s="197"/>
      <c r="F724" s="185"/>
      <c r="G724" s="185" t="str">
        <f>IFERROR(IF($F724="","",VLOOKUP($F724,'Data Mercado'!$A$7:$I$300,IF($B$6="P90",2,IF($B$6="P75",3,IF($B$6="P50",4,IF($B$6="P25",5,IF($B$6="P10",6))))),0)),"ND")</f>
      </c>
      <c r="H724" s="186" t="str">
        <f>IFERROR(IF(AND($E724&lt;&gt;"",$G724&lt;&gt;""),$E724/$G724,""),"")</f>
      </c>
      <c r="I724" s="187" t="str">
        <f>IF(H724="","",0%)</f>
      </c>
      <c r="J724" s="187" t="str">
        <f>IF(H724="","",IF($H724&gt;1.2, 0, IF($H724&gt;=1.1, $B$8*(1/3), IF($H724&gt;=1, ($B$8 + (($B$9-$B$8)/4)*1)*(1/3), IF($H724&gt;=0.9, ($B$8 + (($B$9-$B$8)/4)*2)*(1/3), IF($H724&gt;=0.8, ($B$8 + (($B$9-$B$8)/4)*3)*(1/3), $B$9*(1/3)))))))</f>
      </c>
      <c r="K724" s="187" t="str">
        <f>IF(H724="","",IF($H724&gt;1.2, 0, IF($H724&gt;=1.1, $B$8*(2/3), IF($H724&gt;=1, ($B$8 + (($B$9-$B$8)/4)*1)*(2/3), IF($H724&gt;=0.9, ($B$8 + (($B$9-$B$8)/4)*2)*(2/3), IF($H724&gt;=0.8, ($B$8 + (($B$9-$B$8)/4)*3)*(2/3), $B$9*(2/3)))))))</f>
      </c>
      <c r="L724" s="187" t="str">
        <f>IF(H724="","",IF($H724&gt;1.2, 0, IF($H724&gt;=1.1, $B$8, IF($H724&gt;=1, $B$8 + (($B$9-$B$8)/4)*1, IF($H724&gt;=0.9, $B$8 + (($B$9-$B$8)/4)*2, IF($H724&gt;=0.8, $B$8 + (($B$9-$B$8)/4)*3, $B$9))))))</f>
      </c>
      <c r="M724" s="188"/>
      <c r="N724" s="189">
        <f>IF(M724=1, I724, IF(M724=2, J724, IF(M724=3, K724, IF(M724=4, L724, 0))))</f>
      </c>
      <c r="O724" s="184">
        <f>IF($B$7="Porcentajes", E724 * N724, IF($R$1=0, 0, ((E724 * N724) / $R$1) * $C$7))</f>
      </c>
      <c r="P724" s="202"/>
      <c r="Q724" s="203"/>
      <c r="R724" s="184">
        <f>IF($P724="Manual",$E724*(1+$Q724),$E724+$O724)</f>
      </c>
    </row>
    <row r="725" spans="1:18" s="190" customFormat="1" ht="19" customHeight="1">
      <c r="A725" s="191"/>
      <c r="B725" s="195"/>
      <c r="C725" s="193"/>
      <c r="D725" s="193"/>
      <c r="E725" s="197"/>
      <c r="F725" s="185"/>
      <c r="G725" s="185" t="str">
        <f>IFERROR(IF($F725="","",VLOOKUP($F725,'Data Mercado'!$A$7:$I$300,IF($B$6="P90",2,IF($B$6="P75",3,IF($B$6="P50",4,IF($B$6="P25",5,IF($B$6="P10",6))))),0)),"ND")</f>
      </c>
      <c r="H725" s="186" t="str">
        <f>IFERROR(IF(AND($E725&lt;&gt;"",$G725&lt;&gt;""),$E725/$G725,""),"")</f>
      </c>
      <c r="I725" s="187" t="str">
        <f>IF(H725="","",0%)</f>
      </c>
      <c r="J725" s="187" t="str">
        <f>IF(H725="","",IF($H725&gt;1.2, 0, IF($H725&gt;=1.1, $B$8*(1/3), IF($H725&gt;=1, ($B$8 + (($B$9-$B$8)/4)*1)*(1/3), IF($H725&gt;=0.9, ($B$8 + (($B$9-$B$8)/4)*2)*(1/3), IF($H725&gt;=0.8, ($B$8 + (($B$9-$B$8)/4)*3)*(1/3), $B$9*(1/3)))))))</f>
      </c>
      <c r="K725" s="187" t="str">
        <f>IF(H725="","",IF($H725&gt;1.2, 0, IF($H725&gt;=1.1, $B$8*(2/3), IF($H725&gt;=1, ($B$8 + (($B$9-$B$8)/4)*1)*(2/3), IF($H725&gt;=0.9, ($B$8 + (($B$9-$B$8)/4)*2)*(2/3), IF($H725&gt;=0.8, ($B$8 + (($B$9-$B$8)/4)*3)*(2/3), $B$9*(2/3)))))))</f>
      </c>
      <c r="L725" s="187" t="str">
        <f>IF(H725="","",IF($H725&gt;1.2, 0, IF($H725&gt;=1.1, $B$8, IF($H725&gt;=1, $B$8 + (($B$9-$B$8)/4)*1, IF($H725&gt;=0.9, $B$8 + (($B$9-$B$8)/4)*2, IF($H725&gt;=0.8, $B$8 + (($B$9-$B$8)/4)*3, $B$9))))))</f>
      </c>
      <c r="M725" s="188"/>
      <c r="N725" s="189">
        <f>IF(M725=1, I725, IF(M725=2, J725, IF(M725=3, K725, IF(M725=4, L725, 0))))</f>
      </c>
      <c r="O725" s="184">
        <f>IF($B$7="Porcentajes", E725 * N725, IF($R$1=0, 0, ((E725 * N725) / $R$1) * $C$7))</f>
      </c>
      <c r="P725" s="202"/>
      <c r="Q725" s="203"/>
      <c r="R725" s="184">
        <f>IF($P725="Manual",$E725*(1+$Q725),$E725+$O725)</f>
      </c>
    </row>
    <row r="726" spans="1:18" s="190" customFormat="1" ht="19" customHeight="1">
      <c r="A726" s="191"/>
      <c r="B726" s="195"/>
      <c r="C726" s="193"/>
      <c r="D726" s="193"/>
      <c r="E726" s="197"/>
      <c r="F726" s="185"/>
      <c r="G726" s="185" t="str">
        <f>IFERROR(IF($F726="","",VLOOKUP($F726,'Data Mercado'!$A$7:$I$300,IF($B$6="P90",2,IF($B$6="P75",3,IF($B$6="P50",4,IF($B$6="P25",5,IF($B$6="P10",6))))),0)),"ND")</f>
      </c>
      <c r="H726" s="186" t="str">
        <f>IFERROR(IF(AND($E726&lt;&gt;"",$G726&lt;&gt;""),$E726/$G726,""),"")</f>
      </c>
      <c r="I726" s="187" t="str">
        <f>IF(H726="","",0%)</f>
      </c>
      <c r="J726" s="187" t="str">
        <f>IF(H726="","",IF($H726&gt;1.2, 0, IF($H726&gt;=1.1, $B$8*(1/3), IF($H726&gt;=1, ($B$8 + (($B$9-$B$8)/4)*1)*(1/3), IF($H726&gt;=0.9, ($B$8 + (($B$9-$B$8)/4)*2)*(1/3), IF($H726&gt;=0.8, ($B$8 + (($B$9-$B$8)/4)*3)*(1/3), $B$9*(1/3)))))))</f>
      </c>
      <c r="K726" s="187" t="str">
        <f>IF(H726="","",IF($H726&gt;1.2, 0, IF($H726&gt;=1.1, $B$8*(2/3), IF($H726&gt;=1, ($B$8 + (($B$9-$B$8)/4)*1)*(2/3), IF($H726&gt;=0.9, ($B$8 + (($B$9-$B$8)/4)*2)*(2/3), IF($H726&gt;=0.8, ($B$8 + (($B$9-$B$8)/4)*3)*(2/3), $B$9*(2/3)))))))</f>
      </c>
      <c r="L726" s="187" t="str">
        <f>IF(H726="","",IF($H726&gt;1.2, 0, IF($H726&gt;=1.1, $B$8, IF($H726&gt;=1, $B$8 + (($B$9-$B$8)/4)*1, IF($H726&gt;=0.9, $B$8 + (($B$9-$B$8)/4)*2, IF($H726&gt;=0.8, $B$8 + (($B$9-$B$8)/4)*3, $B$9))))))</f>
      </c>
      <c r="M726" s="188"/>
      <c r="N726" s="189">
        <f>IF(M726=1, I726, IF(M726=2, J726, IF(M726=3, K726, IF(M726=4, L726, 0))))</f>
      </c>
      <c r="O726" s="184">
        <f>IF($B$7="Porcentajes", E726 * N726, IF($R$1=0, 0, ((E726 * N726) / $R$1) * $C$7))</f>
      </c>
      <c r="P726" s="202"/>
      <c r="Q726" s="203"/>
      <c r="R726" s="184">
        <f>IF($P726="Manual",$E726*(1+$Q726),$E726+$O726)</f>
      </c>
    </row>
    <row r="727" spans="1:18" s="190" customFormat="1" ht="19" customHeight="1">
      <c r="A727" s="191"/>
      <c r="B727" s="195"/>
      <c r="C727" s="193"/>
      <c r="D727" s="193"/>
      <c r="E727" s="197"/>
      <c r="F727" s="185"/>
      <c r="G727" s="185" t="str">
        <f>IFERROR(IF($F727="","",VLOOKUP($F727,'Data Mercado'!$A$7:$I$300,IF($B$6="P90",2,IF($B$6="P75",3,IF($B$6="P50",4,IF($B$6="P25",5,IF($B$6="P10",6))))),0)),"ND")</f>
      </c>
      <c r="H727" s="186" t="str">
        <f>IFERROR(IF(AND($E727&lt;&gt;"",$G727&lt;&gt;""),$E727/$G727,""),"")</f>
      </c>
      <c r="I727" s="187" t="str">
        <f>IF(H727="","",0%)</f>
      </c>
      <c r="J727" s="187" t="str">
        <f>IF(H727="","",IF($H727&gt;1.2, 0, IF($H727&gt;=1.1, $B$8*(1/3), IF($H727&gt;=1, ($B$8 + (($B$9-$B$8)/4)*1)*(1/3), IF($H727&gt;=0.9, ($B$8 + (($B$9-$B$8)/4)*2)*(1/3), IF($H727&gt;=0.8, ($B$8 + (($B$9-$B$8)/4)*3)*(1/3), $B$9*(1/3)))))))</f>
      </c>
      <c r="K727" s="187" t="str">
        <f>IF(H727="","",IF($H727&gt;1.2, 0, IF($H727&gt;=1.1, $B$8*(2/3), IF($H727&gt;=1, ($B$8 + (($B$9-$B$8)/4)*1)*(2/3), IF($H727&gt;=0.9, ($B$8 + (($B$9-$B$8)/4)*2)*(2/3), IF($H727&gt;=0.8, ($B$8 + (($B$9-$B$8)/4)*3)*(2/3), $B$9*(2/3)))))))</f>
      </c>
      <c r="L727" s="187" t="str">
        <f>IF(H727="","",IF($H727&gt;1.2, 0, IF($H727&gt;=1.1, $B$8, IF($H727&gt;=1, $B$8 + (($B$9-$B$8)/4)*1, IF($H727&gt;=0.9, $B$8 + (($B$9-$B$8)/4)*2, IF($H727&gt;=0.8, $B$8 + (($B$9-$B$8)/4)*3, $B$9))))))</f>
      </c>
      <c r="M727" s="188"/>
      <c r="N727" s="189">
        <f>IF(M727=1, I727, IF(M727=2, J727, IF(M727=3, K727, IF(M727=4, L727, 0))))</f>
      </c>
      <c r="O727" s="184">
        <f>IF($B$7="Porcentajes", E727 * N727, IF($R$1=0, 0, ((E727 * N727) / $R$1) * $C$7))</f>
      </c>
      <c r="P727" s="202"/>
      <c r="Q727" s="203"/>
      <c r="R727" s="184">
        <f>IF($P727="Manual",$E727*(1+$Q727),$E727+$O727)</f>
      </c>
    </row>
    <row r="728" spans="1:18" s="190" customFormat="1" ht="19" customHeight="1">
      <c r="A728" s="191"/>
      <c r="B728" s="195"/>
      <c r="C728" s="193"/>
      <c r="D728" s="193"/>
      <c r="E728" s="197"/>
      <c r="F728" s="185"/>
      <c r="G728" s="185" t="str">
        <f>IFERROR(IF($F728="","",VLOOKUP($F728,'Data Mercado'!$A$7:$I$300,IF($B$6="P90",2,IF($B$6="P75",3,IF($B$6="P50",4,IF($B$6="P25",5,IF($B$6="P10",6))))),0)),"ND")</f>
      </c>
      <c r="H728" s="186" t="str">
        <f>IFERROR(IF(AND($E728&lt;&gt;"",$G728&lt;&gt;""),$E728/$G728,""),"")</f>
      </c>
      <c r="I728" s="187" t="str">
        <f>IF(H728="","",0%)</f>
      </c>
      <c r="J728" s="187" t="str">
        <f>IF(H728="","",IF($H728&gt;1.2, 0, IF($H728&gt;=1.1, $B$8*(1/3), IF($H728&gt;=1, ($B$8 + (($B$9-$B$8)/4)*1)*(1/3), IF($H728&gt;=0.9, ($B$8 + (($B$9-$B$8)/4)*2)*(1/3), IF($H728&gt;=0.8, ($B$8 + (($B$9-$B$8)/4)*3)*(1/3), $B$9*(1/3)))))))</f>
      </c>
      <c r="K728" s="187" t="str">
        <f>IF(H728="","",IF($H728&gt;1.2, 0, IF($H728&gt;=1.1, $B$8*(2/3), IF($H728&gt;=1, ($B$8 + (($B$9-$B$8)/4)*1)*(2/3), IF($H728&gt;=0.9, ($B$8 + (($B$9-$B$8)/4)*2)*(2/3), IF($H728&gt;=0.8, ($B$8 + (($B$9-$B$8)/4)*3)*(2/3), $B$9*(2/3)))))))</f>
      </c>
      <c r="L728" s="187" t="str">
        <f>IF(H728="","",IF($H728&gt;1.2, 0, IF($H728&gt;=1.1, $B$8, IF($H728&gt;=1, $B$8 + (($B$9-$B$8)/4)*1, IF($H728&gt;=0.9, $B$8 + (($B$9-$B$8)/4)*2, IF($H728&gt;=0.8, $B$8 + (($B$9-$B$8)/4)*3, $B$9))))))</f>
      </c>
      <c r="M728" s="188"/>
      <c r="N728" s="189">
        <f>IF(M728=1, I728, IF(M728=2, J728, IF(M728=3, K728, IF(M728=4, L728, 0))))</f>
      </c>
      <c r="O728" s="184">
        <f>IF($B$7="Porcentajes", E728 * N728, IF($R$1=0, 0, ((E728 * N728) / $R$1) * $C$7))</f>
      </c>
      <c r="P728" s="202"/>
      <c r="Q728" s="203"/>
      <c r="R728" s="184">
        <f>IF($P728="Manual",$E728*(1+$Q728),$E728+$O728)</f>
      </c>
    </row>
    <row r="729" spans="1:18" s="190" customFormat="1" ht="19" customHeight="1">
      <c r="A729" s="191"/>
      <c r="B729" s="195"/>
      <c r="C729" s="193"/>
      <c r="D729" s="193"/>
      <c r="E729" s="197"/>
      <c r="F729" s="185"/>
      <c r="G729" s="185" t="str">
        <f>IFERROR(IF($F729="","",VLOOKUP($F729,'Data Mercado'!$A$7:$I$300,IF($B$6="P90",2,IF($B$6="P75",3,IF($B$6="P50",4,IF($B$6="P25",5,IF($B$6="P10",6))))),0)),"ND")</f>
      </c>
      <c r="H729" s="186" t="str">
        <f>IFERROR(IF(AND($E729&lt;&gt;"",$G729&lt;&gt;""),$E729/$G729,""),"")</f>
      </c>
      <c r="I729" s="187" t="str">
        <f>IF(H729="","",0%)</f>
      </c>
      <c r="J729" s="187" t="str">
        <f>IF(H729="","",IF($H729&gt;1.2, 0, IF($H729&gt;=1.1, $B$8*(1/3), IF($H729&gt;=1, ($B$8 + (($B$9-$B$8)/4)*1)*(1/3), IF($H729&gt;=0.9, ($B$8 + (($B$9-$B$8)/4)*2)*(1/3), IF($H729&gt;=0.8, ($B$8 + (($B$9-$B$8)/4)*3)*(1/3), $B$9*(1/3)))))))</f>
      </c>
      <c r="K729" s="187" t="str">
        <f>IF(H729="","",IF($H729&gt;1.2, 0, IF($H729&gt;=1.1, $B$8*(2/3), IF($H729&gt;=1, ($B$8 + (($B$9-$B$8)/4)*1)*(2/3), IF($H729&gt;=0.9, ($B$8 + (($B$9-$B$8)/4)*2)*(2/3), IF($H729&gt;=0.8, ($B$8 + (($B$9-$B$8)/4)*3)*(2/3), $B$9*(2/3)))))))</f>
      </c>
      <c r="L729" s="187" t="str">
        <f>IF(H729="","",IF($H729&gt;1.2, 0, IF($H729&gt;=1.1, $B$8, IF($H729&gt;=1, $B$8 + (($B$9-$B$8)/4)*1, IF($H729&gt;=0.9, $B$8 + (($B$9-$B$8)/4)*2, IF($H729&gt;=0.8, $B$8 + (($B$9-$B$8)/4)*3, $B$9))))))</f>
      </c>
      <c r="M729" s="188"/>
      <c r="N729" s="189">
        <f>IF(M729=1, I729, IF(M729=2, J729, IF(M729=3, K729, IF(M729=4, L729, 0))))</f>
      </c>
      <c r="O729" s="184">
        <f>IF($B$7="Porcentajes", E729 * N729, IF($R$1=0, 0, ((E729 * N729) / $R$1) * $C$7))</f>
      </c>
      <c r="P729" s="202"/>
      <c r="Q729" s="203"/>
      <c r="R729" s="184">
        <f>IF($P729="Manual",$E729*(1+$Q729),$E729+$O729)</f>
      </c>
    </row>
    <row r="730" spans="1:18" s="190" customFormat="1" ht="19" customHeight="1">
      <c r="A730" s="191"/>
      <c r="B730" s="195"/>
      <c r="C730" s="193"/>
      <c r="D730" s="193"/>
      <c r="E730" s="197"/>
      <c r="F730" s="185"/>
      <c r="G730" s="185" t="str">
        <f>IFERROR(IF($F730="","",VLOOKUP($F730,'Data Mercado'!$A$7:$I$300,IF($B$6="P90",2,IF($B$6="P75",3,IF($B$6="P50",4,IF($B$6="P25",5,IF($B$6="P10",6))))),0)),"ND")</f>
      </c>
      <c r="H730" s="186" t="str">
        <f>IFERROR(IF(AND($E730&lt;&gt;"",$G730&lt;&gt;""),$E730/$G730,""),"")</f>
      </c>
      <c r="I730" s="187" t="str">
        <f>IF(H730="","",0%)</f>
      </c>
      <c r="J730" s="187" t="str">
        <f>IF(H730="","",IF($H730&gt;1.2, 0, IF($H730&gt;=1.1, $B$8*(1/3), IF($H730&gt;=1, ($B$8 + (($B$9-$B$8)/4)*1)*(1/3), IF($H730&gt;=0.9, ($B$8 + (($B$9-$B$8)/4)*2)*(1/3), IF($H730&gt;=0.8, ($B$8 + (($B$9-$B$8)/4)*3)*(1/3), $B$9*(1/3)))))))</f>
      </c>
      <c r="K730" s="187" t="str">
        <f>IF(H730="","",IF($H730&gt;1.2, 0, IF($H730&gt;=1.1, $B$8*(2/3), IF($H730&gt;=1, ($B$8 + (($B$9-$B$8)/4)*1)*(2/3), IF($H730&gt;=0.9, ($B$8 + (($B$9-$B$8)/4)*2)*(2/3), IF($H730&gt;=0.8, ($B$8 + (($B$9-$B$8)/4)*3)*(2/3), $B$9*(2/3)))))))</f>
      </c>
      <c r="L730" s="187" t="str">
        <f>IF(H730="","",IF($H730&gt;1.2, 0, IF($H730&gt;=1.1, $B$8, IF($H730&gt;=1, $B$8 + (($B$9-$B$8)/4)*1, IF($H730&gt;=0.9, $B$8 + (($B$9-$B$8)/4)*2, IF($H730&gt;=0.8, $B$8 + (($B$9-$B$8)/4)*3, $B$9))))))</f>
      </c>
      <c r="M730" s="188"/>
      <c r="N730" s="189">
        <f>IF(M730=1, I730, IF(M730=2, J730, IF(M730=3, K730, IF(M730=4, L730, 0))))</f>
      </c>
      <c r="O730" s="184">
        <f>IF($B$7="Porcentajes", E730 * N730, IF($R$1=0, 0, ((E730 * N730) / $R$1) * $C$7))</f>
      </c>
      <c r="P730" s="202"/>
      <c r="Q730" s="203"/>
      <c r="R730" s="184">
        <f>IF($P730="Manual",$E730*(1+$Q730),$E730+$O730)</f>
      </c>
    </row>
    <row r="731" spans="1:18" s="190" customFormat="1" ht="19" customHeight="1">
      <c r="A731" s="191"/>
      <c r="B731" s="195"/>
      <c r="C731" s="193"/>
      <c r="D731" s="193"/>
      <c r="E731" s="197"/>
      <c r="F731" s="185"/>
      <c r="G731" s="185" t="str">
        <f>IFERROR(IF($F731="","",VLOOKUP($F731,'Data Mercado'!$A$7:$I$300,IF($B$6="P90",2,IF($B$6="P75",3,IF($B$6="P50",4,IF($B$6="P25",5,IF($B$6="P10",6))))),0)),"ND")</f>
      </c>
      <c r="H731" s="186" t="str">
        <f>IFERROR(IF(AND($E731&lt;&gt;"",$G731&lt;&gt;""),$E731/$G731,""),"")</f>
      </c>
      <c r="I731" s="187" t="str">
        <f>IF(H731="","",0%)</f>
      </c>
      <c r="J731" s="187" t="str">
        <f>IF(H731="","",IF($H731&gt;1.2, 0, IF($H731&gt;=1.1, $B$8*(1/3), IF($H731&gt;=1, ($B$8 + (($B$9-$B$8)/4)*1)*(1/3), IF($H731&gt;=0.9, ($B$8 + (($B$9-$B$8)/4)*2)*(1/3), IF($H731&gt;=0.8, ($B$8 + (($B$9-$B$8)/4)*3)*(1/3), $B$9*(1/3)))))))</f>
      </c>
      <c r="K731" s="187" t="str">
        <f>IF(H731="","",IF($H731&gt;1.2, 0, IF($H731&gt;=1.1, $B$8*(2/3), IF($H731&gt;=1, ($B$8 + (($B$9-$B$8)/4)*1)*(2/3), IF($H731&gt;=0.9, ($B$8 + (($B$9-$B$8)/4)*2)*(2/3), IF($H731&gt;=0.8, ($B$8 + (($B$9-$B$8)/4)*3)*(2/3), $B$9*(2/3)))))))</f>
      </c>
      <c r="L731" s="187" t="str">
        <f>IF(H731="","",IF($H731&gt;1.2, 0, IF($H731&gt;=1.1, $B$8, IF($H731&gt;=1, $B$8 + (($B$9-$B$8)/4)*1, IF($H731&gt;=0.9, $B$8 + (($B$9-$B$8)/4)*2, IF($H731&gt;=0.8, $B$8 + (($B$9-$B$8)/4)*3, $B$9))))))</f>
      </c>
      <c r="M731" s="188"/>
      <c r="N731" s="189">
        <f>IF(M731=1, I731, IF(M731=2, J731, IF(M731=3, K731, IF(M731=4, L731, 0))))</f>
      </c>
      <c r="O731" s="184">
        <f>IF($B$7="Porcentajes", E731 * N731, IF($R$1=0, 0, ((E731 * N731) / $R$1) * $C$7))</f>
      </c>
      <c r="P731" s="202"/>
      <c r="Q731" s="203"/>
      <c r="R731" s="184">
        <f>IF($P731="Manual",$E731*(1+$Q731),$E731+$O731)</f>
      </c>
    </row>
    <row r="732" spans="1:18" s="190" customFormat="1" ht="19" customHeight="1">
      <c r="A732" s="191"/>
      <c r="B732" s="195"/>
      <c r="C732" s="193"/>
      <c r="D732" s="193"/>
      <c r="E732" s="197"/>
      <c r="F732" s="185"/>
      <c r="G732" s="185" t="str">
        <f>IFERROR(IF($F732="","",VLOOKUP($F732,'Data Mercado'!$A$7:$I$300,IF($B$6="P90",2,IF($B$6="P75",3,IF($B$6="P50",4,IF($B$6="P25",5,IF($B$6="P10",6))))),0)),"ND")</f>
      </c>
      <c r="H732" s="186" t="str">
        <f>IFERROR(IF(AND($E732&lt;&gt;"",$G732&lt;&gt;""),$E732/$G732,""),"")</f>
      </c>
      <c r="I732" s="187" t="str">
        <f>IF(H732="","",0%)</f>
      </c>
      <c r="J732" s="187" t="str">
        <f>IF(H732="","",IF($H732&gt;1.2, 0, IF($H732&gt;=1.1, $B$8*(1/3), IF($H732&gt;=1, ($B$8 + (($B$9-$B$8)/4)*1)*(1/3), IF($H732&gt;=0.9, ($B$8 + (($B$9-$B$8)/4)*2)*(1/3), IF($H732&gt;=0.8, ($B$8 + (($B$9-$B$8)/4)*3)*(1/3), $B$9*(1/3)))))))</f>
      </c>
      <c r="K732" s="187" t="str">
        <f>IF(H732="","",IF($H732&gt;1.2, 0, IF($H732&gt;=1.1, $B$8*(2/3), IF($H732&gt;=1, ($B$8 + (($B$9-$B$8)/4)*1)*(2/3), IF($H732&gt;=0.9, ($B$8 + (($B$9-$B$8)/4)*2)*(2/3), IF($H732&gt;=0.8, ($B$8 + (($B$9-$B$8)/4)*3)*(2/3), $B$9*(2/3)))))))</f>
      </c>
      <c r="L732" s="187" t="str">
        <f>IF(H732="","",IF($H732&gt;1.2, 0, IF($H732&gt;=1.1, $B$8, IF($H732&gt;=1, $B$8 + (($B$9-$B$8)/4)*1, IF($H732&gt;=0.9, $B$8 + (($B$9-$B$8)/4)*2, IF($H732&gt;=0.8, $B$8 + (($B$9-$B$8)/4)*3, $B$9))))))</f>
      </c>
      <c r="M732" s="188"/>
      <c r="N732" s="189">
        <f>IF(M732=1, I732, IF(M732=2, J732, IF(M732=3, K732, IF(M732=4, L732, 0))))</f>
      </c>
      <c r="O732" s="184">
        <f>IF($B$7="Porcentajes", E732 * N732, IF($R$1=0, 0, ((E732 * N732) / $R$1) * $C$7))</f>
      </c>
      <c r="P732" s="202"/>
      <c r="Q732" s="203"/>
      <c r="R732" s="184">
        <f>IF($P732="Manual",$E732*(1+$Q732),$E732+$O732)</f>
      </c>
    </row>
    <row r="733" spans="1:18" s="190" customFormat="1" ht="19" customHeight="1">
      <c r="A733" s="191"/>
      <c r="B733" s="195"/>
      <c r="C733" s="193"/>
      <c r="D733" s="193"/>
      <c r="E733" s="197"/>
      <c r="F733" s="185"/>
      <c r="G733" s="185" t="str">
        <f>IFERROR(IF($F733="","",VLOOKUP($F733,'Data Mercado'!$A$7:$I$300,IF($B$6="P90",2,IF($B$6="P75",3,IF($B$6="P50",4,IF($B$6="P25",5,IF($B$6="P10",6))))),0)),"ND")</f>
      </c>
      <c r="H733" s="186" t="str">
        <f>IFERROR(IF(AND($E733&lt;&gt;"",$G733&lt;&gt;""),$E733/$G733,""),"")</f>
      </c>
      <c r="I733" s="187" t="str">
        <f>IF(H733="","",0%)</f>
      </c>
      <c r="J733" s="187" t="str">
        <f>IF(H733="","",IF($H733&gt;1.2, 0, IF($H733&gt;=1.1, $B$8*(1/3), IF($H733&gt;=1, ($B$8 + (($B$9-$B$8)/4)*1)*(1/3), IF($H733&gt;=0.9, ($B$8 + (($B$9-$B$8)/4)*2)*(1/3), IF($H733&gt;=0.8, ($B$8 + (($B$9-$B$8)/4)*3)*(1/3), $B$9*(1/3)))))))</f>
      </c>
      <c r="K733" s="187" t="str">
        <f>IF(H733="","",IF($H733&gt;1.2, 0, IF($H733&gt;=1.1, $B$8*(2/3), IF($H733&gt;=1, ($B$8 + (($B$9-$B$8)/4)*1)*(2/3), IF($H733&gt;=0.9, ($B$8 + (($B$9-$B$8)/4)*2)*(2/3), IF($H733&gt;=0.8, ($B$8 + (($B$9-$B$8)/4)*3)*(2/3), $B$9*(2/3)))))))</f>
      </c>
      <c r="L733" s="187" t="str">
        <f>IF(H733="","",IF($H733&gt;1.2, 0, IF($H733&gt;=1.1, $B$8, IF($H733&gt;=1, $B$8 + (($B$9-$B$8)/4)*1, IF($H733&gt;=0.9, $B$8 + (($B$9-$B$8)/4)*2, IF($H733&gt;=0.8, $B$8 + (($B$9-$B$8)/4)*3, $B$9))))))</f>
      </c>
      <c r="M733" s="188"/>
      <c r="N733" s="189">
        <f>IF(M733=1, I733, IF(M733=2, J733, IF(M733=3, K733, IF(M733=4, L733, 0))))</f>
      </c>
      <c r="O733" s="184">
        <f>IF($B$7="Porcentajes", E733 * N733, IF($R$1=0, 0, ((E733 * N733) / $R$1) * $C$7))</f>
      </c>
      <c r="P733" s="202"/>
      <c r="Q733" s="203"/>
      <c r="R733" s="184">
        <f>IF($P733="Manual",$E733*(1+$Q733),$E733+$O733)</f>
      </c>
    </row>
    <row r="734" spans="1:18" s="190" customFormat="1" ht="19" customHeight="1">
      <c r="A734" s="191"/>
      <c r="B734" s="195"/>
      <c r="C734" s="193"/>
      <c r="D734" s="193"/>
      <c r="E734" s="197"/>
      <c r="F734" s="185"/>
      <c r="G734" s="185" t="str">
        <f>IFERROR(IF($F734="","",VLOOKUP($F734,'Data Mercado'!$A$7:$I$300,IF($B$6="P90",2,IF($B$6="P75",3,IF($B$6="P50",4,IF($B$6="P25",5,IF($B$6="P10",6))))),0)),"ND")</f>
      </c>
      <c r="H734" s="186" t="str">
        <f>IFERROR(IF(AND($E734&lt;&gt;"",$G734&lt;&gt;""),$E734/$G734,""),"")</f>
      </c>
      <c r="I734" s="187" t="str">
        <f>IF(H734="","",0%)</f>
      </c>
      <c r="J734" s="187" t="str">
        <f>IF(H734="","",IF($H734&gt;1.2, 0, IF($H734&gt;=1.1, $B$8*(1/3), IF($H734&gt;=1, ($B$8 + (($B$9-$B$8)/4)*1)*(1/3), IF($H734&gt;=0.9, ($B$8 + (($B$9-$B$8)/4)*2)*(1/3), IF($H734&gt;=0.8, ($B$8 + (($B$9-$B$8)/4)*3)*(1/3), $B$9*(1/3)))))))</f>
      </c>
      <c r="K734" s="187" t="str">
        <f>IF(H734="","",IF($H734&gt;1.2, 0, IF($H734&gt;=1.1, $B$8*(2/3), IF($H734&gt;=1, ($B$8 + (($B$9-$B$8)/4)*1)*(2/3), IF($H734&gt;=0.9, ($B$8 + (($B$9-$B$8)/4)*2)*(2/3), IF($H734&gt;=0.8, ($B$8 + (($B$9-$B$8)/4)*3)*(2/3), $B$9*(2/3)))))))</f>
      </c>
      <c r="L734" s="187" t="str">
        <f>IF(H734="","",IF($H734&gt;1.2, 0, IF($H734&gt;=1.1, $B$8, IF($H734&gt;=1, $B$8 + (($B$9-$B$8)/4)*1, IF($H734&gt;=0.9, $B$8 + (($B$9-$B$8)/4)*2, IF($H734&gt;=0.8, $B$8 + (($B$9-$B$8)/4)*3, $B$9))))))</f>
      </c>
      <c r="M734" s="188"/>
      <c r="N734" s="189">
        <f>IF(M734=1, I734, IF(M734=2, J734, IF(M734=3, K734, IF(M734=4, L734, 0))))</f>
      </c>
      <c r="O734" s="184">
        <f>IF($B$7="Porcentajes", E734 * N734, IF($R$1=0, 0, ((E734 * N734) / $R$1) * $C$7))</f>
      </c>
      <c r="P734" s="202"/>
      <c r="Q734" s="203"/>
      <c r="R734" s="184">
        <f>IF($P734="Manual",$E734*(1+$Q734),$E734+$O734)</f>
      </c>
    </row>
    <row r="735" spans="1:18" s="190" customFormat="1" ht="19" customHeight="1">
      <c r="A735" s="191"/>
      <c r="B735" s="195"/>
      <c r="C735" s="193"/>
      <c r="D735" s="193"/>
      <c r="E735" s="197"/>
      <c r="F735" s="185"/>
      <c r="G735" s="185" t="str">
        <f>IFERROR(IF($F735="","",VLOOKUP($F735,'Data Mercado'!$A$7:$I$300,IF($B$6="P90",2,IF($B$6="P75",3,IF($B$6="P50",4,IF($B$6="P25",5,IF($B$6="P10",6))))),0)),"ND")</f>
      </c>
      <c r="H735" s="186" t="str">
        <f>IFERROR(IF(AND($E735&lt;&gt;"",$G735&lt;&gt;""),$E735/$G735,""),"")</f>
      </c>
      <c r="I735" s="187" t="str">
        <f>IF(H735="","",0%)</f>
      </c>
      <c r="J735" s="187" t="str">
        <f>IF(H735="","",IF($H735&gt;1.2, 0, IF($H735&gt;=1.1, $B$8*(1/3), IF($H735&gt;=1, ($B$8 + (($B$9-$B$8)/4)*1)*(1/3), IF($H735&gt;=0.9, ($B$8 + (($B$9-$B$8)/4)*2)*(1/3), IF($H735&gt;=0.8, ($B$8 + (($B$9-$B$8)/4)*3)*(1/3), $B$9*(1/3)))))))</f>
      </c>
      <c r="K735" s="187" t="str">
        <f>IF(H735="","",IF($H735&gt;1.2, 0, IF($H735&gt;=1.1, $B$8*(2/3), IF($H735&gt;=1, ($B$8 + (($B$9-$B$8)/4)*1)*(2/3), IF($H735&gt;=0.9, ($B$8 + (($B$9-$B$8)/4)*2)*(2/3), IF($H735&gt;=0.8, ($B$8 + (($B$9-$B$8)/4)*3)*(2/3), $B$9*(2/3)))))))</f>
      </c>
      <c r="L735" s="187" t="str">
        <f>IF(H735="","",IF($H735&gt;1.2, 0, IF($H735&gt;=1.1, $B$8, IF($H735&gt;=1, $B$8 + (($B$9-$B$8)/4)*1, IF($H735&gt;=0.9, $B$8 + (($B$9-$B$8)/4)*2, IF($H735&gt;=0.8, $B$8 + (($B$9-$B$8)/4)*3, $B$9))))))</f>
      </c>
      <c r="M735" s="188"/>
      <c r="N735" s="189">
        <f>IF(M735=1, I735, IF(M735=2, J735, IF(M735=3, K735, IF(M735=4, L735, 0))))</f>
      </c>
      <c r="O735" s="184">
        <f>IF($B$7="Porcentajes", E735 * N735, IF($R$1=0, 0, ((E735 * N735) / $R$1) * $C$7))</f>
      </c>
      <c r="P735" s="202"/>
      <c r="Q735" s="203"/>
      <c r="R735" s="184">
        <f>IF($P735="Manual",$E735*(1+$Q735),$E735+$O735)</f>
      </c>
    </row>
    <row r="736" spans="1:18" s="190" customFormat="1" ht="19" customHeight="1">
      <c r="A736" s="191"/>
      <c r="B736" s="195"/>
      <c r="C736" s="193"/>
      <c r="D736" s="193"/>
      <c r="E736" s="197"/>
      <c r="F736" s="185"/>
      <c r="G736" s="185" t="str">
        <f>IFERROR(IF($F736="","",VLOOKUP($F736,'Data Mercado'!$A$7:$I$300,IF($B$6="P90",2,IF($B$6="P75",3,IF($B$6="P50",4,IF($B$6="P25",5,IF($B$6="P10",6))))),0)),"ND")</f>
      </c>
      <c r="H736" s="186" t="str">
        <f>IFERROR(IF(AND($E736&lt;&gt;"",$G736&lt;&gt;""),$E736/$G736,""),"")</f>
      </c>
      <c r="I736" s="187" t="str">
        <f>IF(H736="","",0%)</f>
      </c>
      <c r="J736" s="187" t="str">
        <f>IF(H736="","",IF($H736&gt;1.2, 0, IF($H736&gt;=1.1, $B$8*(1/3), IF($H736&gt;=1, ($B$8 + (($B$9-$B$8)/4)*1)*(1/3), IF($H736&gt;=0.9, ($B$8 + (($B$9-$B$8)/4)*2)*(1/3), IF($H736&gt;=0.8, ($B$8 + (($B$9-$B$8)/4)*3)*(1/3), $B$9*(1/3)))))))</f>
      </c>
      <c r="K736" s="187" t="str">
        <f>IF(H736="","",IF($H736&gt;1.2, 0, IF($H736&gt;=1.1, $B$8*(2/3), IF($H736&gt;=1, ($B$8 + (($B$9-$B$8)/4)*1)*(2/3), IF($H736&gt;=0.9, ($B$8 + (($B$9-$B$8)/4)*2)*(2/3), IF($H736&gt;=0.8, ($B$8 + (($B$9-$B$8)/4)*3)*(2/3), $B$9*(2/3)))))))</f>
      </c>
      <c r="L736" s="187" t="str">
        <f>IF(H736="","",IF($H736&gt;1.2, 0, IF($H736&gt;=1.1, $B$8, IF($H736&gt;=1, $B$8 + (($B$9-$B$8)/4)*1, IF($H736&gt;=0.9, $B$8 + (($B$9-$B$8)/4)*2, IF($H736&gt;=0.8, $B$8 + (($B$9-$B$8)/4)*3, $B$9))))))</f>
      </c>
      <c r="M736" s="188"/>
      <c r="N736" s="189">
        <f>IF(M736=1, I736, IF(M736=2, J736, IF(M736=3, K736, IF(M736=4, L736, 0))))</f>
      </c>
      <c r="O736" s="184">
        <f>IF($B$7="Porcentajes", E736 * N736, IF($R$1=0, 0, ((E736 * N736) / $R$1) * $C$7))</f>
      </c>
      <c r="P736" s="202"/>
      <c r="Q736" s="203"/>
      <c r="R736" s="184">
        <f>IF($P736="Manual",$E736*(1+$Q736),$E736+$O736)</f>
      </c>
    </row>
    <row r="737" spans="1:18" s="190" customFormat="1" ht="19" customHeight="1">
      <c r="A737" s="191"/>
      <c r="B737" s="195"/>
      <c r="C737" s="193"/>
      <c r="D737" s="193"/>
      <c r="E737" s="197"/>
      <c r="F737" s="185"/>
      <c r="G737" s="185" t="str">
        <f>IFERROR(IF($F737="","",VLOOKUP($F737,'Data Mercado'!$A$7:$I$300,IF($B$6="P90",2,IF($B$6="P75",3,IF($B$6="P50",4,IF($B$6="P25",5,IF($B$6="P10",6))))),0)),"ND")</f>
      </c>
      <c r="H737" s="186" t="str">
        <f>IFERROR(IF(AND($E737&lt;&gt;"",$G737&lt;&gt;""),$E737/$G737,""),"")</f>
      </c>
      <c r="I737" s="187" t="str">
        <f>IF(H737="","",0%)</f>
      </c>
      <c r="J737" s="187" t="str">
        <f>IF(H737="","",IF($H737&gt;1.2, 0, IF($H737&gt;=1.1, $B$8*(1/3), IF($H737&gt;=1, ($B$8 + (($B$9-$B$8)/4)*1)*(1/3), IF($H737&gt;=0.9, ($B$8 + (($B$9-$B$8)/4)*2)*(1/3), IF($H737&gt;=0.8, ($B$8 + (($B$9-$B$8)/4)*3)*(1/3), $B$9*(1/3)))))))</f>
      </c>
      <c r="K737" s="187" t="str">
        <f>IF(H737="","",IF($H737&gt;1.2, 0, IF($H737&gt;=1.1, $B$8*(2/3), IF($H737&gt;=1, ($B$8 + (($B$9-$B$8)/4)*1)*(2/3), IF($H737&gt;=0.9, ($B$8 + (($B$9-$B$8)/4)*2)*(2/3), IF($H737&gt;=0.8, ($B$8 + (($B$9-$B$8)/4)*3)*(2/3), $B$9*(2/3)))))))</f>
      </c>
      <c r="L737" s="187" t="str">
        <f>IF(H737="","",IF($H737&gt;1.2, 0, IF($H737&gt;=1.1, $B$8, IF($H737&gt;=1, $B$8 + (($B$9-$B$8)/4)*1, IF($H737&gt;=0.9, $B$8 + (($B$9-$B$8)/4)*2, IF($H737&gt;=0.8, $B$8 + (($B$9-$B$8)/4)*3, $B$9))))))</f>
      </c>
      <c r="M737" s="188"/>
      <c r="N737" s="189">
        <f>IF(M737=1, I737, IF(M737=2, J737, IF(M737=3, K737, IF(M737=4, L737, 0))))</f>
      </c>
      <c r="O737" s="184">
        <f>IF($B$7="Porcentajes", E737 * N737, IF($R$1=0, 0, ((E737 * N737) / $R$1) * $C$7))</f>
      </c>
      <c r="P737" s="202"/>
      <c r="Q737" s="203"/>
      <c r="R737" s="184">
        <f>IF($P737="Manual",$E737*(1+$Q737),$E737+$O737)</f>
      </c>
    </row>
    <row r="738" spans="1:18" s="190" customFormat="1" ht="19" customHeight="1">
      <c r="A738" s="191"/>
      <c r="B738" s="195"/>
      <c r="C738" s="193"/>
      <c r="D738" s="193"/>
      <c r="E738" s="197"/>
      <c r="F738" s="185"/>
      <c r="G738" s="185" t="str">
        <f>IFERROR(IF($F738="","",VLOOKUP($F738,'Data Mercado'!$A$7:$I$300,IF($B$6="P90",2,IF($B$6="P75",3,IF($B$6="P50",4,IF($B$6="P25",5,IF($B$6="P10",6))))),0)),"ND")</f>
      </c>
      <c r="H738" s="186" t="str">
        <f>IFERROR(IF(AND($E738&lt;&gt;"",$G738&lt;&gt;""),$E738/$G738,""),"")</f>
      </c>
      <c r="I738" s="187" t="str">
        <f>IF(H738="","",0%)</f>
      </c>
      <c r="J738" s="187" t="str">
        <f>IF(H738="","",IF($H738&gt;1.2, 0, IF($H738&gt;=1.1, $B$8*(1/3), IF($H738&gt;=1, ($B$8 + (($B$9-$B$8)/4)*1)*(1/3), IF($H738&gt;=0.9, ($B$8 + (($B$9-$B$8)/4)*2)*(1/3), IF($H738&gt;=0.8, ($B$8 + (($B$9-$B$8)/4)*3)*(1/3), $B$9*(1/3)))))))</f>
      </c>
      <c r="K738" s="187" t="str">
        <f>IF(H738="","",IF($H738&gt;1.2, 0, IF($H738&gt;=1.1, $B$8*(2/3), IF($H738&gt;=1, ($B$8 + (($B$9-$B$8)/4)*1)*(2/3), IF($H738&gt;=0.9, ($B$8 + (($B$9-$B$8)/4)*2)*(2/3), IF($H738&gt;=0.8, ($B$8 + (($B$9-$B$8)/4)*3)*(2/3), $B$9*(2/3)))))))</f>
      </c>
      <c r="L738" s="187" t="str">
        <f>IF(H738="","",IF($H738&gt;1.2, 0, IF($H738&gt;=1.1, $B$8, IF($H738&gt;=1, $B$8 + (($B$9-$B$8)/4)*1, IF($H738&gt;=0.9, $B$8 + (($B$9-$B$8)/4)*2, IF($H738&gt;=0.8, $B$8 + (($B$9-$B$8)/4)*3, $B$9))))))</f>
      </c>
      <c r="M738" s="188"/>
      <c r="N738" s="189">
        <f>IF(M738=1, I738, IF(M738=2, J738, IF(M738=3, K738, IF(M738=4, L738, 0))))</f>
      </c>
      <c r="O738" s="184">
        <f>IF($B$7="Porcentajes", E738 * N738, IF($R$1=0, 0, ((E738 * N738) / $R$1) * $C$7))</f>
      </c>
      <c r="P738" s="202"/>
      <c r="Q738" s="203"/>
      <c r="R738" s="184">
        <f>IF($P738="Manual",$E738*(1+$Q738),$E738+$O738)</f>
      </c>
    </row>
    <row r="739" spans="1:18" s="190" customFormat="1" ht="19" customHeight="1">
      <c r="A739" s="191"/>
      <c r="B739" s="195"/>
      <c r="C739" s="193"/>
      <c r="D739" s="193"/>
      <c r="E739" s="197"/>
      <c r="F739" s="185"/>
      <c r="G739" s="185" t="str">
        <f>IFERROR(IF($F739="","",VLOOKUP($F739,'Data Mercado'!$A$7:$I$300,IF($B$6="P90",2,IF($B$6="P75",3,IF($B$6="P50",4,IF($B$6="P25",5,IF($B$6="P10",6))))),0)),"ND")</f>
      </c>
      <c r="H739" s="186" t="str">
        <f>IFERROR(IF(AND($E739&lt;&gt;"",$G739&lt;&gt;""),$E739/$G739,""),"")</f>
      </c>
      <c r="I739" s="187" t="str">
        <f>IF(H739="","",0%)</f>
      </c>
      <c r="J739" s="187" t="str">
        <f>IF(H739="","",IF($H739&gt;1.2, 0, IF($H739&gt;=1.1, $B$8*(1/3), IF($H739&gt;=1, ($B$8 + (($B$9-$B$8)/4)*1)*(1/3), IF($H739&gt;=0.9, ($B$8 + (($B$9-$B$8)/4)*2)*(1/3), IF($H739&gt;=0.8, ($B$8 + (($B$9-$B$8)/4)*3)*(1/3), $B$9*(1/3)))))))</f>
      </c>
      <c r="K739" s="187" t="str">
        <f>IF(H739="","",IF($H739&gt;1.2, 0, IF($H739&gt;=1.1, $B$8*(2/3), IF($H739&gt;=1, ($B$8 + (($B$9-$B$8)/4)*1)*(2/3), IF($H739&gt;=0.9, ($B$8 + (($B$9-$B$8)/4)*2)*(2/3), IF($H739&gt;=0.8, ($B$8 + (($B$9-$B$8)/4)*3)*(2/3), $B$9*(2/3)))))))</f>
      </c>
      <c r="L739" s="187" t="str">
        <f>IF(H739="","",IF($H739&gt;1.2, 0, IF($H739&gt;=1.1, $B$8, IF($H739&gt;=1, $B$8 + (($B$9-$B$8)/4)*1, IF($H739&gt;=0.9, $B$8 + (($B$9-$B$8)/4)*2, IF($H739&gt;=0.8, $B$8 + (($B$9-$B$8)/4)*3, $B$9))))))</f>
      </c>
      <c r="M739" s="188"/>
      <c r="N739" s="189">
        <f>IF(M739=1, I739, IF(M739=2, J739, IF(M739=3, K739, IF(M739=4, L739, 0))))</f>
      </c>
      <c r="O739" s="184">
        <f>IF($B$7="Porcentajes", E739 * N739, IF($R$1=0, 0, ((E739 * N739) / $R$1) * $C$7))</f>
      </c>
      <c r="P739" s="202"/>
      <c r="Q739" s="203"/>
      <c r="R739" s="184">
        <f>IF($P739="Manual",$E739*(1+$Q739),$E739+$O739)</f>
      </c>
    </row>
    <row r="740" spans="1:18" s="190" customFormat="1" ht="19" customHeight="1">
      <c r="A740" s="191"/>
      <c r="B740" s="195"/>
      <c r="C740" s="193"/>
      <c r="D740" s="193"/>
      <c r="E740" s="197"/>
      <c r="F740" s="185"/>
      <c r="G740" s="185" t="str">
        <f>IFERROR(IF($F740="","",VLOOKUP($F740,'Data Mercado'!$A$7:$I$300,IF($B$6="P90",2,IF($B$6="P75",3,IF($B$6="P50",4,IF($B$6="P25",5,IF($B$6="P10",6))))),0)),"ND")</f>
      </c>
      <c r="H740" s="186" t="str">
        <f>IFERROR(IF(AND($E740&lt;&gt;"",$G740&lt;&gt;""),$E740/$G740,""),"")</f>
      </c>
      <c r="I740" s="187" t="str">
        <f>IF(H740="","",0%)</f>
      </c>
      <c r="J740" s="187" t="str">
        <f>IF(H740="","",IF($H740&gt;1.2, 0, IF($H740&gt;=1.1, $B$8*(1/3), IF($H740&gt;=1, ($B$8 + (($B$9-$B$8)/4)*1)*(1/3), IF($H740&gt;=0.9, ($B$8 + (($B$9-$B$8)/4)*2)*(1/3), IF($H740&gt;=0.8, ($B$8 + (($B$9-$B$8)/4)*3)*(1/3), $B$9*(1/3)))))))</f>
      </c>
      <c r="K740" s="187" t="str">
        <f>IF(H740="","",IF($H740&gt;1.2, 0, IF($H740&gt;=1.1, $B$8*(2/3), IF($H740&gt;=1, ($B$8 + (($B$9-$B$8)/4)*1)*(2/3), IF($H740&gt;=0.9, ($B$8 + (($B$9-$B$8)/4)*2)*(2/3), IF($H740&gt;=0.8, ($B$8 + (($B$9-$B$8)/4)*3)*(2/3), $B$9*(2/3)))))))</f>
      </c>
      <c r="L740" s="187" t="str">
        <f>IF(H740="","",IF($H740&gt;1.2, 0, IF($H740&gt;=1.1, $B$8, IF($H740&gt;=1, $B$8 + (($B$9-$B$8)/4)*1, IF($H740&gt;=0.9, $B$8 + (($B$9-$B$8)/4)*2, IF($H740&gt;=0.8, $B$8 + (($B$9-$B$8)/4)*3, $B$9))))))</f>
      </c>
      <c r="M740" s="188"/>
      <c r="N740" s="189">
        <f>IF(M740=1, I740, IF(M740=2, J740, IF(M740=3, K740, IF(M740=4, L740, 0))))</f>
      </c>
      <c r="O740" s="184">
        <f>IF($B$7="Porcentajes", E740 * N740, IF($R$1=0, 0, ((E740 * N740) / $R$1) * $C$7))</f>
      </c>
      <c r="P740" s="202"/>
      <c r="Q740" s="203"/>
      <c r="R740" s="184">
        <f>IF($P740="Manual",$E740*(1+$Q740),$E740+$O740)</f>
      </c>
    </row>
    <row r="741" spans="1:18" s="190" customFormat="1" ht="19" customHeight="1">
      <c r="A741" s="191"/>
      <c r="B741" s="195"/>
      <c r="C741" s="193"/>
      <c r="D741" s="193"/>
      <c r="E741" s="197"/>
      <c r="F741" s="185"/>
      <c r="G741" s="185" t="str">
        <f>IFERROR(IF($F741="","",VLOOKUP($F741,'Data Mercado'!$A$7:$I$300,IF($B$6="P90",2,IF($B$6="P75",3,IF($B$6="P50",4,IF($B$6="P25",5,IF($B$6="P10",6))))),0)),"ND")</f>
      </c>
      <c r="H741" s="186" t="str">
        <f>IFERROR(IF(AND($E741&lt;&gt;"",$G741&lt;&gt;""),$E741/$G741,""),"")</f>
      </c>
      <c r="I741" s="187" t="str">
        <f>IF(H741="","",0%)</f>
      </c>
      <c r="J741" s="187" t="str">
        <f>IF(H741="","",IF($H741&gt;1.2, 0, IF($H741&gt;=1.1, $B$8*(1/3), IF($H741&gt;=1, ($B$8 + (($B$9-$B$8)/4)*1)*(1/3), IF($H741&gt;=0.9, ($B$8 + (($B$9-$B$8)/4)*2)*(1/3), IF($H741&gt;=0.8, ($B$8 + (($B$9-$B$8)/4)*3)*(1/3), $B$9*(1/3)))))))</f>
      </c>
      <c r="K741" s="187" t="str">
        <f>IF(H741="","",IF($H741&gt;1.2, 0, IF($H741&gt;=1.1, $B$8*(2/3), IF($H741&gt;=1, ($B$8 + (($B$9-$B$8)/4)*1)*(2/3), IF($H741&gt;=0.9, ($B$8 + (($B$9-$B$8)/4)*2)*(2/3), IF($H741&gt;=0.8, ($B$8 + (($B$9-$B$8)/4)*3)*(2/3), $B$9*(2/3)))))))</f>
      </c>
      <c r="L741" s="187" t="str">
        <f>IF(H741="","",IF($H741&gt;1.2, 0, IF($H741&gt;=1.1, $B$8, IF($H741&gt;=1, $B$8 + (($B$9-$B$8)/4)*1, IF($H741&gt;=0.9, $B$8 + (($B$9-$B$8)/4)*2, IF($H741&gt;=0.8, $B$8 + (($B$9-$B$8)/4)*3, $B$9))))))</f>
      </c>
      <c r="M741" s="188"/>
      <c r="N741" s="189">
        <f>IF(M741=1, I741, IF(M741=2, J741, IF(M741=3, K741, IF(M741=4, L741, 0))))</f>
      </c>
      <c r="O741" s="184">
        <f>IF($B$7="Porcentajes", E741 * N741, IF($R$1=0, 0, ((E741 * N741) / $R$1) * $C$7))</f>
      </c>
      <c r="P741" s="202"/>
      <c r="Q741" s="203"/>
      <c r="R741" s="184">
        <f>IF($P741="Manual",$E741*(1+$Q741),$E741+$O741)</f>
      </c>
    </row>
    <row r="742" spans="1:18" s="190" customFormat="1" ht="19" customHeight="1">
      <c r="A742" s="191"/>
      <c r="B742" s="195"/>
      <c r="C742" s="193"/>
      <c r="D742" s="193"/>
      <c r="E742" s="197"/>
      <c r="F742" s="185"/>
      <c r="G742" s="185" t="str">
        <f>IFERROR(IF($F742="","",VLOOKUP($F742,'Data Mercado'!$A$7:$I$300,IF($B$6="P90",2,IF($B$6="P75",3,IF($B$6="P50",4,IF($B$6="P25",5,IF($B$6="P10",6))))),0)),"ND")</f>
      </c>
      <c r="H742" s="186" t="str">
        <f>IFERROR(IF(AND($E742&lt;&gt;"",$G742&lt;&gt;""),$E742/$G742,""),"")</f>
      </c>
      <c r="I742" s="187" t="str">
        <f>IF(H742="","",0%)</f>
      </c>
      <c r="J742" s="187" t="str">
        <f>IF(H742="","",IF($H742&gt;1.2, 0, IF($H742&gt;=1.1, $B$8*(1/3), IF($H742&gt;=1, ($B$8 + (($B$9-$B$8)/4)*1)*(1/3), IF($H742&gt;=0.9, ($B$8 + (($B$9-$B$8)/4)*2)*(1/3), IF($H742&gt;=0.8, ($B$8 + (($B$9-$B$8)/4)*3)*(1/3), $B$9*(1/3)))))))</f>
      </c>
      <c r="K742" s="187" t="str">
        <f>IF(H742="","",IF($H742&gt;1.2, 0, IF($H742&gt;=1.1, $B$8*(2/3), IF($H742&gt;=1, ($B$8 + (($B$9-$B$8)/4)*1)*(2/3), IF($H742&gt;=0.9, ($B$8 + (($B$9-$B$8)/4)*2)*(2/3), IF($H742&gt;=0.8, ($B$8 + (($B$9-$B$8)/4)*3)*(2/3), $B$9*(2/3)))))))</f>
      </c>
      <c r="L742" s="187" t="str">
        <f>IF(H742="","",IF($H742&gt;1.2, 0, IF($H742&gt;=1.1, $B$8, IF($H742&gt;=1, $B$8 + (($B$9-$B$8)/4)*1, IF($H742&gt;=0.9, $B$8 + (($B$9-$B$8)/4)*2, IF($H742&gt;=0.8, $B$8 + (($B$9-$B$8)/4)*3, $B$9))))))</f>
      </c>
      <c r="M742" s="188"/>
      <c r="N742" s="189">
        <f>IF(M742=1, I742, IF(M742=2, J742, IF(M742=3, K742, IF(M742=4, L742, 0))))</f>
      </c>
      <c r="O742" s="184">
        <f>IF($B$7="Porcentajes", E742 * N742, IF($R$1=0, 0, ((E742 * N742) / $R$1) * $C$7))</f>
      </c>
      <c r="P742" s="202"/>
      <c r="Q742" s="203"/>
      <c r="R742" s="184">
        <f>IF($P742="Manual",$E742*(1+$Q742),$E742+$O742)</f>
      </c>
    </row>
    <row r="743" spans="1:18" s="190" customFormat="1" ht="19" customHeight="1">
      <c r="A743" s="191"/>
      <c r="B743" s="195"/>
      <c r="C743" s="193"/>
      <c r="D743" s="193"/>
      <c r="E743" s="197"/>
      <c r="F743" s="185"/>
      <c r="G743" s="185" t="str">
        <f>IFERROR(IF($F743="","",VLOOKUP($F743,'Data Mercado'!$A$7:$I$300,IF($B$6="P90",2,IF($B$6="P75",3,IF($B$6="P50",4,IF($B$6="P25",5,IF($B$6="P10",6))))),0)),"ND")</f>
      </c>
      <c r="H743" s="186" t="str">
        <f>IFERROR(IF(AND($E743&lt;&gt;"",$G743&lt;&gt;""),$E743/$G743,""),"")</f>
      </c>
      <c r="I743" s="187" t="str">
        <f>IF(H743="","",0%)</f>
      </c>
      <c r="J743" s="187" t="str">
        <f>IF(H743="","",IF($H743&gt;1.2, 0, IF($H743&gt;=1.1, $B$8*(1/3), IF($H743&gt;=1, ($B$8 + (($B$9-$B$8)/4)*1)*(1/3), IF($H743&gt;=0.9, ($B$8 + (($B$9-$B$8)/4)*2)*(1/3), IF($H743&gt;=0.8, ($B$8 + (($B$9-$B$8)/4)*3)*(1/3), $B$9*(1/3)))))))</f>
      </c>
      <c r="K743" s="187" t="str">
        <f>IF(H743="","",IF($H743&gt;1.2, 0, IF($H743&gt;=1.1, $B$8*(2/3), IF($H743&gt;=1, ($B$8 + (($B$9-$B$8)/4)*1)*(2/3), IF($H743&gt;=0.9, ($B$8 + (($B$9-$B$8)/4)*2)*(2/3), IF($H743&gt;=0.8, ($B$8 + (($B$9-$B$8)/4)*3)*(2/3), $B$9*(2/3)))))))</f>
      </c>
      <c r="L743" s="187" t="str">
        <f>IF(H743="","",IF($H743&gt;1.2, 0, IF($H743&gt;=1.1, $B$8, IF($H743&gt;=1, $B$8 + (($B$9-$B$8)/4)*1, IF($H743&gt;=0.9, $B$8 + (($B$9-$B$8)/4)*2, IF($H743&gt;=0.8, $B$8 + (($B$9-$B$8)/4)*3, $B$9))))))</f>
      </c>
      <c r="M743" s="188"/>
      <c r="N743" s="189">
        <f>IF(M743=1, I743, IF(M743=2, J743, IF(M743=3, K743, IF(M743=4, L743, 0))))</f>
      </c>
      <c r="O743" s="184">
        <f>IF($B$7="Porcentajes", E743 * N743, IF($R$1=0, 0, ((E743 * N743) / $R$1) * $C$7))</f>
      </c>
      <c r="P743" s="202"/>
      <c r="Q743" s="203"/>
      <c r="R743" s="184">
        <f>IF($P743="Manual",$E743*(1+$Q743),$E743+$O743)</f>
      </c>
    </row>
    <row r="744" spans="1:18" s="190" customFormat="1" ht="19" customHeight="1">
      <c r="A744" s="191"/>
      <c r="B744" s="195"/>
      <c r="C744" s="193"/>
      <c r="D744" s="193"/>
      <c r="E744" s="197"/>
      <c r="F744" s="185"/>
      <c r="G744" s="185" t="str">
        <f>IFERROR(IF($F744="","",VLOOKUP($F744,'Data Mercado'!$A$7:$I$300,IF($B$6="P90",2,IF($B$6="P75",3,IF($B$6="P50",4,IF($B$6="P25",5,IF($B$6="P10",6))))),0)),"ND")</f>
      </c>
      <c r="H744" s="186" t="str">
        <f>IFERROR(IF(AND($E744&lt;&gt;"",$G744&lt;&gt;""),$E744/$G744,""),"")</f>
      </c>
      <c r="I744" s="187" t="str">
        <f>IF(H744="","",0%)</f>
      </c>
      <c r="J744" s="187" t="str">
        <f>IF(H744="","",IF($H744&gt;1.2, 0, IF($H744&gt;=1.1, $B$8*(1/3), IF($H744&gt;=1, ($B$8 + (($B$9-$B$8)/4)*1)*(1/3), IF($H744&gt;=0.9, ($B$8 + (($B$9-$B$8)/4)*2)*(1/3), IF($H744&gt;=0.8, ($B$8 + (($B$9-$B$8)/4)*3)*(1/3), $B$9*(1/3)))))))</f>
      </c>
      <c r="K744" s="187" t="str">
        <f>IF(H744="","",IF($H744&gt;1.2, 0, IF($H744&gt;=1.1, $B$8*(2/3), IF($H744&gt;=1, ($B$8 + (($B$9-$B$8)/4)*1)*(2/3), IF($H744&gt;=0.9, ($B$8 + (($B$9-$B$8)/4)*2)*(2/3), IF($H744&gt;=0.8, ($B$8 + (($B$9-$B$8)/4)*3)*(2/3), $B$9*(2/3)))))))</f>
      </c>
      <c r="L744" s="187" t="str">
        <f>IF(H744="","",IF($H744&gt;1.2, 0, IF($H744&gt;=1.1, $B$8, IF($H744&gt;=1, $B$8 + (($B$9-$B$8)/4)*1, IF($H744&gt;=0.9, $B$8 + (($B$9-$B$8)/4)*2, IF($H744&gt;=0.8, $B$8 + (($B$9-$B$8)/4)*3, $B$9))))))</f>
      </c>
      <c r="M744" s="188"/>
      <c r="N744" s="189">
        <f>IF(M744=1, I744, IF(M744=2, J744, IF(M744=3, K744, IF(M744=4, L744, 0))))</f>
      </c>
      <c r="O744" s="184">
        <f>IF($B$7="Porcentajes", E744 * N744, IF($R$1=0, 0, ((E744 * N744) / $R$1) * $C$7))</f>
      </c>
      <c r="P744" s="202"/>
      <c r="Q744" s="203"/>
      <c r="R744" s="184">
        <f>IF($P744="Manual",$E744*(1+$Q744),$E744+$O744)</f>
      </c>
    </row>
    <row r="745" spans="1:18" s="190" customFormat="1" ht="19" customHeight="1">
      <c r="A745" s="191"/>
      <c r="B745" s="195"/>
      <c r="C745" s="193"/>
      <c r="D745" s="193"/>
      <c r="E745" s="197"/>
      <c r="F745" s="185"/>
      <c r="G745" s="185" t="str">
        <f>IFERROR(IF($F745="","",VLOOKUP($F745,'Data Mercado'!$A$7:$I$300,IF($B$6="P90",2,IF($B$6="P75",3,IF($B$6="P50",4,IF($B$6="P25",5,IF($B$6="P10",6))))),0)),"ND")</f>
      </c>
      <c r="H745" s="186" t="str">
        <f>IFERROR(IF(AND($E745&lt;&gt;"",$G745&lt;&gt;""),$E745/$G745,""),"")</f>
      </c>
      <c r="I745" s="187" t="str">
        <f>IF(H745="","",0%)</f>
      </c>
      <c r="J745" s="187" t="str">
        <f>IF(H745="","",IF($H745&gt;1.2, 0, IF($H745&gt;=1.1, $B$8*(1/3), IF($H745&gt;=1, ($B$8 + (($B$9-$B$8)/4)*1)*(1/3), IF($H745&gt;=0.9, ($B$8 + (($B$9-$B$8)/4)*2)*(1/3), IF($H745&gt;=0.8, ($B$8 + (($B$9-$B$8)/4)*3)*(1/3), $B$9*(1/3)))))))</f>
      </c>
      <c r="K745" s="187" t="str">
        <f>IF(H745="","",IF($H745&gt;1.2, 0, IF($H745&gt;=1.1, $B$8*(2/3), IF($H745&gt;=1, ($B$8 + (($B$9-$B$8)/4)*1)*(2/3), IF($H745&gt;=0.9, ($B$8 + (($B$9-$B$8)/4)*2)*(2/3), IF($H745&gt;=0.8, ($B$8 + (($B$9-$B$8)/4)*3)*(2/3), $B$9*(2/3)))))))</f>
      </c>
      <c r="L745" s="187" t="str">
        <f>IF(H745="","",IF($H745&gt;1.2, 0, IF($H745&gt;=1.1, $B$8, IF($H745&gt;=1, $B$8 + (($B$9-$B$8)/4)*1, IF($H745&gt;=0.9, $B$8 + (($B$9-$B$8)/4)*2, IF($H745&gt;=0.8, $B$8 + (($B$9-$B$8)/4)*3, $B$9))))))</f>
      </c>
      <c r="M745" s="188"/>
      <c r="N745" s="189">
        <f>IF(M745=1, I745, IF(M745=2, J745, IF(M745=3, K745, IF(M745=4, L745, 0))))</f>
      </c>
      <c r="O745" s="184">
        <f>IF($B$7="Porcentajes", E745 * N745, IF($R$1=0, 0, ((E745 * N745) / $R$1) * $C$7))</f>
      </c>
      <c r="P745" s="202"/>
      <c r="Q745" s="203"/>
      <c r="R745" s="184">
        <f>IF($P745="Manual",$E745*(1+$Q745),$E745+$O745)</f>
      </c>
    </row>
    <row r="746" spans="1:18" s="190" customFormat="1" ht="19" customHeight="1">
      <c r="A746" s="191"/>
      <c r="B746" s="195"/>
      <c r="C746" s="193"/>
      <c r="D746" s="193"/>
      <c r="E746" s="197"/>
      <c r="F746" s="185"/>
      <c r="G746" s="185" t="str">
        <f>IFERROR(IF($F746="","",VLOOKUP($F746,'Data Mercado'!$A$7:$I$300,IF($B$6="P90",2,IF($B$6="P75",3,IF($B$6="P50",4,IF($B$6="P25",5,IF($B$6="P10",6))))),0)),"ND")</f>
      </c>
      <c r="H746" s="186" t="str">
        <f>IFERROR(IF(AND($E746&lt;&gt;"",$G746&lt;&gt;""),$E746/$G746,""),"")</f>
      </c>
      <c r="I746" s="187" t="str">
        <f>IF(H746="","",0%)</f>
      </c>
      <c r="J746" s="187" t="str">
        <f>IF(H746="","",IF($H746&gt;1.2, 0, IF($H746&gt;=1.1, $B$8*(1/3), IF($H746&gt;=1, ($B$8 + (($B$9-$B$8)/4)*1)*(1/3), IF($H746&gt;=0.9, ($B$8 + (($B$9-$B$8)/4)*2)*(1/3), IF($H746&gt;=0.8, ($B$8 + (($B$9-$B$8)/4)*3)*(1/3), $B$9*(1/3)))))))</f>
      </c>
      <c r="K746" s="187" t="str">
        <f>IF(H746="","",IF($H746&gt;1.2, 0, IF($H746&gt;=1.1, $B$8*(2/3), IF($H746&gt;=1, ($B$8 + (($B$9-$B$8)/4)*1)*(2/3), IF($H746&gt;=0.9, ($B$8 + (($B$9-$B$8)/4)*2)*(2/3), IF($H746&gt;=0.8, ($B$8 + (($B$9-$B$8)/4)*3)*(2/3), $B$9*(2/3)))))))</f>
      </c>
      <c r="L746" s="187" t="str">
        <f>IF(H746="","",IF($H746&gt;1.2, 0, IF($H746&gt;=1.1, $B$8, IF($H746&gt;=1, $B$8 + (($B$9-$B$8)/4)*1, IF($H746&gt;=0.9, $B$8 + (($B$9-$B$8)/4)*2, IF($H746&gt;=0.8, $B$8 + (($B$9-$B$8)/4)*3, $B$9))))))</f>
      </c>
      <c r="M746" s="188"/>
      <c r="N746" s="189">
        <f>IF(M746=1, I746, IF(M746=2, J746, IF(M746=3, K746, IF(M746=4, L746, 0))))</f>
      </c>
      <c r="O746" s="184">
        <f>IF($B$7="Porcentajes", E746 * N746, IF($R$1=0, 0, ((E746 * N746) / $R$1) * $C$7))</f>
      </c>
      <c r="P746" s="202"/>
      <c r="Q746" s="203"/>
      <c r="R746" s="184">
        <f>IF($P746="Manual",$E746*(1+$Q746),$E746+$O746)</f>
      </c>
    </row>
    <row r="747" spans="1:18" s="190" customFormat="1" ht="19" customHeight="1">
      <c r="A747" s="191"/>
      <c r="B747" s="195"/>
      <c r="C747" s="193"/>
      <c r="D747" s="193"/>
      <c r="E747" s="197"/>
      <c r="F747" s="185"/>
      <c r="G747" s="185" t="str">
        <f>IFERROR(IF($F747="","",VLOOKUP($F747,'Data Mercado'!$A$7:$I$300,IF($B$6="P90",2,IF($B$6="P75",3,IF($B$6="P50",4,IF($B$6="P25",5,IF($B$6="P10",6))))),0)),"ND")</f>
      </c>
      <c r="H747" s="186" t="str">
        <f>IFERROR(IF(AND($E747&lt;&gt;"",$G747&lt;&gt;""),$E747/$G747,""),"")</f>
      </c>
      <c r="I747" s="187" t="str">
        <f>IF(H747="","",0%)</f>
      </c>
      <c r="J747" s="187" t="str">
        <f>IF(H747="","",IF($H747&gt;1.2, 0, IF($H747&gt;=1.1, $B$8*(1/3), IF($H747&gt;=1, ($B$8 + (($B$9-$B$8)/4)*1)*(1/3), IF($H747&gt;=0.9, ($B$8 + (($B$9-$B$8)/4)*2)*(1/3), IF($H747&gt;=0.8, ($B$8 + (($B$9-$B$8)/4)*3)*(1/3), $B$9*(1/3)))))))</f>
      </c>
      <c r="K747" s="187" t="str">
        <f>IF(H747="","",IF($H747&gt;1.2, 0, IF($H747&gt;=1.1, $B$8*(2/3), IF($H747&gt;=1, ($B$8 + (($B$9-$B$8)/4)*1)*(2/3), IF($H747&gt;=0.9, ($B$8 + (($B$9-$B$8)/4)*2)*(2/3), IF($H747&gt;=0.8, ($B$8 + (($B$9-$B$8)/4)*3)*(2/3), $B$9*(2/3)))))))</f>
      </c>
      <c r="L747" s="187" t="str">
        <f>IF(H747="","",IF($H747&gt;1.2, 0, IF($H747&gt;=1.1, $B$8, IF($H747&gt;=1, $B$8 + (($B$9-$B$8)/4)*1, IF($H747&gt;=0.9, $B$8 + (($B$9-$B$8)/4)*2, IF($H747&gt;=0.8, $B$8 + (($B$9-$B$8)/4)*3, $B$9))))))</f>
      </c>
      <c r="M747" s="188"/>
      <c r="N747" s="189">
        <f>IF(M747=1, I747, IF(M747=2, J747, IF(M747=3, K747, IF(M747=4, L747, 0))))</f>
      </c>
      <c r="O747" s="184">
        <f>IF($B$7="Porcentajes", E747 * N747, IF($R$1=0, 0, ((E747 * N747) / $R$1) * $C$7))</f>
      </c>
      <c r="P747" s="202"/>
      <c r="Q747" s="203"/>
      <c r="R747" s="184">
        <f>IF($P747="Manual",$E747*(1+$Q747),$E747+$O747)</f>
      </c>
    </row>
    <row r="748" spans="1:18" s="190" customFormat="1" ht="19" customHeight="1">
      <c r="A748" s="191"/>
      <c r="B748" s="195"/>
      <c r="C748" s="193"/>
      <c r="D748" s="193"/>
      <c r="E748" s="197"/>
      <c r="F748" s="185"/>
      <c r="G748" s="185" t="str">
        <f>IFERROR(IF($F748="","",VLOOKUP($F748,'Data Mercado'!$A$7:$I$300,IF($B$6="P90",2,IF($B$6="P75",3,IF($B$6="P50",4,IF($B$6="P25",5,IF($B$6="P10",6))))),0)),"ND")</f>
      </c>
      <c r="H748" s="186" t="str">
        <f>IFERROR(IF(AND($E748&lt;&gt;"",$G748&lt;&gt;""),$E748/$G748,""),"")</f>
      </c>
      <c r="I748" s="187" t="str">
        <f>IF(H748="","",0%)</f>
      </c>
      <c r="J748" s="187" t="str">
        <f>IF(H748="","",IF($H748&gt;1.2, 0, IF($H748&gt;=1.1, $B$8*(1/3), IF($H748&gt;=1, ($B$8 + (($B$9-$B$8)/4)*1)*(1/3), IF($H748&gt;=0.9, ($B$8 + (($B$9-$B$8)/4)*2)*(1/3), IF($H748&gt;=0.8, ($B$8 + (($B$9-$B$8)/4)*3)*(1/3), $B$9*(1/3)))))))</f>
      </c>
      <c r="K748" s="187" t="str">
        <f>IF(H748="","",IF($H748&gt;1.2, 0, IF($H748&gt;=1.1, $B$8*(2/3), IF($H748&gt;=1, ($B$8 + (($B$9-$B$8)/4)*1)*(2/3), IF($H748&gt;=0.9, ($B$8 + (($B$9-$B$8)/4)*2)*(2/3), IF($H748&gt;=0.8, ($B$8 + (($B$9-$B$8)/4)*3)*(2/3), $B$9*(2/3)))))))</f>
      </c>
      <c r="L748" s="187" t="str">
        <f>IF(H748="","",IF($H748&gt;1.2, 0, IF($H748&gt;=1.1, $B$8, IF($H748&gt;=1, $B$8 + (($B$9-$B$8)/4)*1, IF($H748&gt;=0.9, $B$8 + (($B$9-$B$8)/4)*2, IF($H748&gt;=0.8, $B$8 + (($B$9-$B$8)/4)*3, $B$9))))))</f>
      </c>
      <c r="M748" s="188"/>
      <c r="N748" s="189">
        <f>IF(M748=1, I748, IF(M748=2, J748, IF(M748=3, K748, IF(M748=4, L748, 0))))</f>
      </c>
      <c r="O748" s="184">
        <f>IF($B$7="Porcentajes", E748 * N748, IF($R$1=0, 0, ((E748 * N748) / $R$1) * $C$7))</f>
      </c>
      <c r="P748" s="202"/>
      <c r="Q748" s="203"/>
      <c r="R748" s="184">
        <f>IF($P748="Manual",$E748*(1+$Q748),$E748+$O748)</f>
      </c>
    </row>
    <row r="749" spans="1:18" s="190" customFormat="1" ht="19" customHeight="1">
      <c r="A749" s="191"/>
      <c r="B749" s="195"/>
      <c r="C749" s="193"/>
      <c r="D749" s="193"/>
      <c r="E749" s="197"/>
      <c r="F749" s="185"/>
      <c r="G749" s="185" t="str">
        <f>IFERROR(IF($F749="","",VLOOKUP($F749,'Data Mercado'!$A$7:$I$300,IF($B$6="P90",2,IF($B$6="P75",3,IF($B$6="P50",4,IF($B$6="P25",5,IF($B$6="P10",6))))),0)),"ND")</f>
      </c>
      <c r="H749" s="186" t="str">
        <f>IFERROR(IF(AND($E749&lt;&gt;"",$G749&lt;&gt;""),$E749/$G749,""),"")</f>
      </c>
      <c r="I749" s="187" t="str">
        <f>IF(H749="","",0%)</f>
      </c>
      <c r="J749" s="187" t="str">
        <f>IF(H749="","",IF($H749&gt;1.2, 0, IF($H749&gt;=1.1, $B$8*(1/3), IF($H749&gt;=1, ($B$8 + (($B$9-$B$8)/4)*1)*(1/3), IF($H749&gt;=0.9, ($B$8 + (($B$9-$B$8)/4)*2)*(1/3), IF($H749&gt;=0.8, ($B$8 + (($B$9-$B$8)/4)*3)*(1/3), $B$9*(1/3)))))))</f>
      </c>
      <c r="K749" s="187" t="str">
        <f>IF(H749="","",IF($H749&gt;1.2, 0, IF($H749&gt;=1.1, $B$8*(2/3), IF($H749&gt;=1, ($B$8 + (($B$9-$B$8)/4)*1)*(2/3), IF($H749&gt;=0.9, ($B$8 + (($B$9-$B$8)/4)*2)*(2/3), IF($H749&gt;=0.8, ($B$8 + (($B$9-$B$8)/4)*3)*(2/3), $B$9*(2/3)))))))</f>
      </c>
      <c r="L749" s="187" t="str">
        <f>IF(H749="","",IF($H749&gt;1.2, 0, IF($H749&gt;=1.1, $B$8, IF($H749&gt;=1, $B$8 + (($B$9-$B$8)/4)*1, IF($H749&gt;=0.9, $B$8 + (($B$9-$B$8)/4)*2, IF($H749&gt;=0.8, $B$8 + (($B$9-$B$8)/4)*3, $B$9))))))</f>
      </c>
      <c r="M749" s="188"/>
      <c r="N749" s="189">
        <f>IF(M749=1, I749, IF(M749=2, J749, IF(M749=3, K749, IF(M749=4, L749, 0))))</f>
      </c>
      <c r="O749" s="184">
        <f>IF($B$7="Porcentajes", E749 * N749, IF($R$1=0, 0, ((E749 * N749) / $R$1) * $C$7))</f>
      </c>
      <c r="P749" s="202"/>
      <c r="Q749" s="203"/>
      <c r="R749" s="184">
        <f>IF($P749="Manual",$E749*(1+$Q749),$E749+$O749)</f>
      </c>
    </row>
    <row r="750" spans="1:18" s="190" customFormat="1" ht="19" customHeight="1">
      <c r="A750" s="191"/>
      <c r="B750" s="195"/>
      <c r="C750" s="193"/>
      <c r="D750" s="193"/>
      <c r="E750" s="197"/>
      <c r="F750" s="185"/>
      <c r="G750" s="185" t="str">
        <f>IFERROR(IF($F750="","",VLOOKUP($F750,'Data Mercado'!$A$7:$I$300,IF($B$6="P90",2,IF($B$6="P75",3,IF($B$6="P50",4,IF($B$6="P25",5,IF($B$6="P10",6))))),0)),"ND")</f>
      </c>
      <c r="H750" s="186" t="str">
        <f>IFERROR(IF(AND($E750&lt;&gt;"",$G750&lt;&gt;""),$E750/$G750,""),"")</f>
      </c>
      <c r="I750" s="187" t="str">
        <f>IF(H750="","",0%)</f>
      </c>
      <c r="J750" s="187" t="str">
        <f>IF(H750="","",IF($H750&gt;1.2, 0, IF($H750&gt;=1.1, $B$8*(1/3), IF($H750&gt;=1, ($B$8 + (($B$9-$B$8)/4)*1)*(1/3), IF($H750&gt;=0.9, ($B$8 + (($B$9-$B$8)/4)*2)*(1/3), IF($H750&gt;=0.8, ($B$8 + (($B$9-$B$8)/4)*3)*(1/3), $B$9*(1/3)))))))</f>
      </c>
      <c r="K750" s="187" t="str">
        <f>IF(H750="","",IF($H750&gt;1.2, 0, IF($H750&gt;=1.1, $B$8*(2/3), IF($H750&gt;=1, ($B$8 + (($B$9-$B$8)/4)*1)*(2/3), IF($H750&gt;=0.9, ($B$8 + (($B$9-$B$8)/4)*2)*(2/3), IF($H750&gt;=0.8, ($B$8 + (($B$9-$B$8)/4)*3)*(2/3), $B$9*(2/3)))))))</f>
      </c>
      <c r="L750" s="187" t="str">
        <f>IF(H750="","",IF($H750&gt;1.2, 0, IF($H750&gt;=1.1, $B$8, IF($H750&gt;=1, $B$8 + (($B$9-$B$8)/4)*1, IF($H750&gt;=0.9, $B$8 + (($B$9-$B$8)/4)*2, IF($H750&gt;=0.8, $B$8 + (($B$9-$B$8)/4)*3, $B$9))))))</f>
      </c>
      <c r="M750" s="188"/>
      <c r="N750" s="189">
        <f>IF(M750=1, I750, IF(M750=2, J750, IF(M750=3, K750, IF(M750=4, L750, 0))))</f>
      </c>
      <c r="O750" s="184">
        <f>IF($B$7="Porcentajes", E750 * N750, IF($R$1=0, 0, ((E750 * N750) / $R$1) * $C$7))</f>
      </c>
      <c r="P750" s="202"/>
      <c r="Q750" s="203"/>
      <c r="R750" s="184">
        <f>IF($P750="Manual",$E750*(1+$Q750),$E750+$O750)</f>
      </c>
    </row>
    <row r="751" spans="1:18" s="190" customFormat="1" ht="19" customHeight="1">
      <c r="A751" s="191"/>
      <c r="B751" s="195"/>
      <c r="C751" s="193"/>
      <c r="D751" s="193"/>
      <c r="E751" s="197"/>
      <c r="F751" s="185"/>
      <c r="G751" s="185" t="str">
        <f>IFERROR(IF($F751="","",VLOOKUP($F751,'Data Mercado'!$A$7:$I$300,IF($B$6="P90",2,IF($B$6="P75",3,IF($B$6="P50",4,IF($B$6="P25",5,IF($B$6="P10",6))))),0)),"ND")</f>
      </c>
      <c r="H751" s="186" t="str">
        <f>IFERROR(IF(AND($E751&lt;&gt;"",$G751&lt;&gt;""),$E751/$G751,""),"")</f>
      </c>
      <c r="I751" s="187" t="str">
        <f>IF(H751="","",0%)</f>
      </c>
      <c r="J751" s="187" t="str">
        <f>IF(H751="","",IF($H751&gt;1.2, 0, IF($H751&gt;=1.1, $B$8*(1/3), IF($H751&gt;=1, ($B$8 + (($B$9-$B$8)/4)*1)*(1/3), IF($H751&gt;=0.9, ($B$8 + (($B$9-$B$8)/4)*2)*(1/3), IF($H751&gt;=0.8, ($B$8 + (($B$9-$B$8)/4)*3)*(1/3), $B$9*(1/3)))))))</f>
      </c>
      <c r="K751" s="187" t="str">
        <f>IF(H751="","",IF($H751&gt;1.2, 0, IF($H751&gt;=1.1, $B$8*(2/3), IF($H751&gt;=1, ($B$8 + (($B$9-$B$8)/4)*1)*(2/3), IF($H751&gt;=0.9, ($B$8 + (($B$9-$B$8)/4)*2)*(2/3), IF($H751&gt;=0.8, ($B$8 + (($B$9-$B$8)/4)*3)*(2/3), $B$9*(2/3)))))))</f>
      </c>
      <c r="L751" s="187" t="str">
        <f>IF(H751="","",IF($H751&gt;1.2, 0, IF($H751&gt;=1.1, $B$8, IF($H751&gt;=1, $B$8 + (($B$9-$B$8)/4)*1, IF($H751&gt;=0.9, $B$8 + (($B$9-$B$8)/4)*2, IF($H751&gt;=0.8, $B$8 + (($B$9-$B$8)/4)*3, $B$9))))))</f>
      </c>
      <c r="M751" s="188"/>
      <c r="N751" s="189">
        <f>IF(M751=1, I751, IF(M751=2, J751, IF(M751=3, K751, IF(M751=4, L751, 0))))</f>
      </c>
      <c r="O751" s="184">
        <f>IF($B$7="Porcentajes", E751 * N751, IF($R$1=0, 0, ((E751 * N751) / $R$1) * $C$7))</f>
      </c>
      <c r="P751" s="202"/>
      <c r="Q751" s="203"/>
      <c r="R751" s="184">
        <f>IF($P751="Manual",$E751*(1+$Q751),$E751+$O751)</f>
      </c>
    </row>
    <row r="752" spans="1:18" s="190" customFormat="1" ht="19" customHeight="1">
      <c r="A752" s="191"/>
      <c r="B752" s="195"/>
      <c r="C752" s="193"/>
      <c r="D752" s="193"/>
      <c r="E752" s="197"/>
      <c r="F752" s="185"/>
      <c r="G752" s="185" t="str">
        <f>IFERROR(IF($F752="","",VLOOKUP($F752,'Data Mercado'!$A$7:$I$300,IF($B$6="P90",2,IF($B$6="P75",3,IF($B$6="P50",4,IF($B$6="P25",5,IF($B$6="P10",6))))),0)),"ND")</f>
      </c>
      <c r="H752" s="186" t="str">
        <f>IFERROR(IF(AND($E752&lt;&gt;"",$G752&lt;&gt;""),$E752/$G752,""),"")</f>
      </c>
      <c r="I752" s="187" t="str">
        <f>IF(H752="","",0%)</f>
      </c>
      <c r="J752" s="187" t="str">
        <f>IF(H752="","",IF($H752&gt;1.2, 0, IF($H752&gt;=1.1, $B$8*(1/3), IF($H752&gt;=1, ($B$8 + (($B$9-$B$8)/4)*1)*(1/3), IF($H752&gt;=0.9, ($B$8 + (($B$9-$B$8)/4)*2)*(1/3), IF($H752&gt;=0.8, ($B$8 + (($B$9-$B$8)/4)*3)*(1/3), $B$9*(1/3)))))))</f>
      </c>
      <c r="K752" s="187" t="str">
        <f>IF(H752="","",IF($H752&gt;1.2, 0, IF($H752&gt;=1.1, $B$8*(2/3), IF($H752&gt;=1, ($B$8 + (($B$9-$B$8)/4)*1)*(2/3), IF($H752&gt;=0.9, ($B$8 + (($B$9-$B$8)/4)*2)*(2/3), IF($H752&gt;=0.8, ($B$8 + (($B$9-$B$8)/4)*3)*(2/3), $B$9*(2/3)))))))</f>
      </c>
      <c r="L752" s="187" t="str">
        <f>IF(H752="","",IF($H752&gt;1.2, 0, IF($H752&gt;=1.1, $B$8, IF($H752&gt;=1, $B$8 + (($B$9-$B$8)/4)*1, IF($H752&gt;=0.9, $B$8 + (($B$9-$B$8)/4)*2, IF($H752&gt;=0.8, $B$8 + (($B$9-$B$8)/4)*3, $B$9))))))</f>
      </c>
      <c r="M752" s="188"/>
      <c r="N752" s="189">
        <f>IF(M752=1, I752, IF(M752=2, J752, IF(M752=3, K752, IF(M752=4, L752, 0))))</f>
      </c>
      <c r="O752" s="184">
        <f>IF($B$7="Porcentajes", E752 * N752, IF($R$1=0, 0, ((E752 * N752) / $R$1) * $C$7))</f>
      </c>
      <c r="P752" s="202"/>
      <c r="Q752" s="203"/>
      <c r="R752" s="184">
        <f>IF($P752="Manual",$E752*(1+$Q752),$E752+$O752)</f>
      </c>
    </row>
    <row r="753" spans="1:18" s="190" customFormat="1" ht="19" customHeight="1">
      <c r="A753" s="191"/>
      <c r="B753" s="195"/>
      <c r="C753" s="193"/>
      <c r="D753" s="193"/>
      <c r="E753" s="197"/>
      <c r="F753" s="185"/>
      <c r="G753" s="185" t="str">
        <f>IFERROR(IF($F753="","",VLOOKUP($F753,'Data Mercado'!$A$7:$I$300,IF($B$6="P90",2,IF($B$6="P75",3,IF($B$6="P50",4,IF($B$6="P25",5,IF($B$6="P10",6))))),0)),"ND")</f>
      </c>
      <c r="H753" s="186" t="str">
        <f>IFERROR(IF(AND($E753&lt;&gt;"",$G753&lt;&gt;""),$E753/$G753,""),"")</f>
      </c>
      <c r="I753" s="187" t="str">
        <f>IF(H753="","",0%)</f>
      </c>
      <c r="J753" s="187" t="str">
        <f>IF(H753="","",IF($H753&gt;1.2, 0, IF($H753&gt;=1.1, $B$8*(1/3), IF($H753&gt;=1, ($B$8 + (($B$9-$B$8)/4)*1)*(1/3), IF($H753&gt;=0.9, ($B$8 + (($B$9-$B$8)/4)*2)*(1/3), IF($H753&gt;=0.8, ($B$8 + (($B$9-$B$8)/4)*3)*(1/3), $B$9*(1/3)))))))</f>
      </c>
      <c r="K753" s="187" t="str">
        <f>IF(H753="","",IF($H753&gt;1.2, 0, IF($H753&gt;=1.1, $B$8*(2/3), IF($H753&gt;=1, ($B$8 + (($B$9-$B$8)/4)*1)*(2/3), IF($H753&gt;=0.9, ($B$8 + (($B$9-$B$8)/4)*2)*(2/3), IF($H753&gt;=0.8, ($B$8 + (($B$9-$B$8)/4)*3)*(2/3), $B$9*(2/3)))))))</f>
      </c>
      <c r="L753" s="187" t="str">
        <f>IF(H753="","",IF($H753&gt;1.2, 0, IF($H753&gt;=1.1, $B$8, IF($H753&gt;=1, $B$8 + (($B$9-$B$8)/4)*1, IF($H753&gt;=0.9, $B$8 + (($B$9-$B$8)/4)*2, IF($H753&gt;=0.8, $B$8 + (($B$9-$B$8)/4)*3, $B$9))))))</f>
      </c>
      <c r="M753" s="188"/>
      <c r="N753" s="189">
        <f>IF(M753=1, I753, IF(M753=2, J753, IF(M753=3, K753, IF(M753=4, L753, 0))))</f>
      </c>
      <c r="O753" s="184">
        <f>IF($B$7="Porcentajes", E753 * N753, IF($R$1=0, 0, ((E753 * N753) / $R$1) * $C$7))</f>
      </c>
      <c r="P753" s="202"/>
      <c r="Q753" s="203"/>
      <c r="R753" s="184">
        <f>IF($P753="Manual",$E753*(1+$Q753),$E753+$O753)</f>
      </c>
    </row>
    <row r="754" spans="1:18" s="190" customFormat="1" ht="19" customHeight="1">
      <c r="A754" s="191"/>
      <c r="B754" s="195"/>
      <c r="C754" s="193"/>
      <c r="D754" s="193"/>
      <c r="E754" s="197"/>
      <c r="F754" s="185"/>
      <c r="G754" s="185" t="str">
        <f>IFERROR(IF($F754="","",VLOOKUP($F754,'Data Mercado'!$A$7:$I$300,IF($B$6="P90",2,IF($B$6="P75",3,IF($B$6="P50",4,IF($B$6="P25",5,IF($B$6="P10",6))))),0)),"ND")</f>
      </c>
      <c r="H754" s="186" t="str">
        <f>IFERROR(IF(AND($E754&lt;&gt;"",$G754&lt;&gt;""),$E754/$G754,""),"")</f>
      </c>
      <c r="I754" s="187" t="str">
        <f>IF(H754="","",0%)</f>
      </c>
      <c r="J754" s="187" t="str">
        <f>IF(H754="","",IF($H754&gt;1.2, 0, IF($H754&gt;=1.1, $B$8*(1/3), IF($H754&gt;=1, ($B$8 + (($B$9-$B$8)/4)*1)*(1/3), IF($H754&gt;=0.9, ($B$8 + (($B$9-$B$8)/4)*2)*(1/3), IF($H754&gt;=0.8, ($B$8 + (($B$9-$B$8)/4)*3)*(1/3), $B$9*(1/3)))))))</f>
      </c>
      <c r="K754" s="187" t="str">
        <f>IF(H754="","",IF($H754&gt;1.2, 0, IF($H754&gt;=1.1, $B$8*(2/3), IF($H754&gt;=1, ($B$8 + (($B$9-$B$8)/4)*1)*(2/3), IF($H754&gt;=0.9, ($B$8 + (($B$9-$B$8)/4)*2)*(2/3), IF($H754&gt;=0.8, ($B$8 + (($B$9-$B$8)/4)*3)*(2/3), $B$9*(2/3)))))))</f>
      </c>
      <c r="L754" s="187" t="str">
        <f>IF(H754="","",IF($H754&gt;1.2, 0, IF($H754&gt;=1.1, $B$8, IF($H754&gt;=1, $B$8 + (($B$9-$B$8)/4)*1, IF($H754&gt;=0.9, $B$8 + (($B$9-$B$8)/4)*2, IF($H754&gt;=0.8, $B$8 + (($B$9-$B$8)/4)*3, $B$9))))))</f>
      </c>
      <c r="M754" s="188"/>
      <c r="N754" s="189">
        <f>IF(M754=1, I754, IF(M754=2, J754, IF(M754=3, K754, IF(M754=4, L754, 0))))</f>
      </c>
      <c r="O754" s="184">
        <f>IF($B$7="Porcentajes", E754 * N754, IF($R$1=0, 0, ((E754 * N754) / $R$1) * $C$7))</f>
      </c>
      <c r="P754" s="202"/>
      <c r="Q754" s="203"/>
      <c r="R754" s="184">
        <f>IF($P754="Manual",$E754*(1+$Q754),$E754+$O754)</f>
      </c>
    </row>
    <row r="755" spans="1:18" s="190" customFormat="1" ht="19" customHeight="1">
      <c r="A755" s="191"/>
      <c r="B755" s="195"/>
      <c r="C755" s="193"/>
      <c r="D755" s="193"/>
      <c r="E755" s="197"/>
      <c r="F755" s="185"/>
      <c r="G755" s="185" t="str">
        <f>IFERROR(IF($F755="","",VLOOKUP($F755,'Data Mercado'!$A$7:$I$300,IF($B$6="P90",2,IF($B$6="P75",3,IF($B$6="P50",4,IF($B$6="P25",5,IF($B$6="P10",6))))),0)),"ND")</f>
      </c>
      <c r="H755" s="186" t="str">
        <f>IFERROR(IF(AND($E755&lt;&gt;"",$G755&lt;&gt;""),$E755/$G755,""),"")</f>
      </c>
      <c r="I755" s="187" t="str">
        <f>IF(H755="","",0%)</f>
      </c>
      <c r="J755" s="187" t="str">
        <f>IF(H755="","",IF($H755&gt;1.2, 0, IF($H755&gt;=1.1, $B$8*(1/3), IF($H755&gt;=1, ($B$8 + (($B$9-$B$8)/4)*1)*(1/3), IF($H755&gt;=0.9, ($B$8 + (($B$9-$B$8)/4)*2)*(1/3), IF($H755&gt;=0.8, ($B$8 + (($B$9-$B$8)/4)*3)*(1/3), $B$9*(1/3)))))))</f>
      </c>
      <c r="K755" s="187" t="str">
        <f>IF(H755="","",IF($H755&gt;1.2, 0, IF($H755&gt;=1.1, $B$8*(2/3), IF($H755&gt;=1, ($B$8 + (($B$9-$B$8)/4)*1)*(2/3), IF($H755&gt;=0.9, ($B$8 + (($B$9-$B$8)/4)*2)*(2/3), IF($H755&gt;=0.8, ($B$8 + (($B$9-$B$8)/4)*3)*(2/3), $B$9*(2/3)))))))</f>
      </c>
      <c r="L755" s="187" t="str">
        <f>IF(H755="","",IF($H755&gt;1.2, 0, IF($H755&gt;=1.1, $B$8, IF($H755&gt;=1, $B$8 + (($B$9-$B$8)/4)*1, IF($H755&gt;=0.9, $B$8 + (($B$9-$B$8)/4)*2, IF($H755&gt;=0.8, $B$8 + (($B$9-$B$8)/4)*3, $B$9))))))</f>
      </c>
      <c r="M755" s="188"/>
      <c r="N755" s="189">
        <f>IF(M755=1, I755, IF(M755=2, J755, IF(M755=3, K755, IF(M755=4, L755, 0))))</f>
      </c>
      <c r="O755" s="184">
        <f>IF($B$7="Porcentajes", E755 * N755, IF($R$1=0, 0, ((E755 * N755) / $R$1) * $C$7))</f>
      </c>
      <c r="P755" s="202"/>
      <c r="Q755" s="203"/>
      <c r="R755" s="184">
        <f>IF($P755="Manual",$E755*(1+$Q755),$E755+$O755)</f>
      </c>
    </row>
    <row r="756" spans="1:18" s="190" customFormat="1" ht="19" customHeight="1">
      <c r="A756" s="191"/>
      <c r="B756" s="195"/>
      <c r="C756" s="193"/>
      <c r="D756" s="193"/>
      <c r="E756" s="197"/>
      <c r="F756" s="185"/>
      <c r="G756" s="185" t="str">
        <f>IFERROR(IF($F756="","",VLOOKUP($F756,'Data Mercado'!$A$7:$I$300,IF($B$6="P90",2,IF($B$6="P75",3,IF($B$6="P50",4,IF($B$6="P25",5,IF($B$6="P10",6))))),0)),"ND")</f>
      </c>
      <c r="H756" s="186" t="str">
        <f>IFERROR(IF(AND($E756&lt;&gt;"",$G756&lt;&gt;""),$E756/$G756,""),"")</f>
      </c>
      <c r="I756" s="187" t="str">
        <f>IF(H756="","",0%)</f>
      </c>
      <c r="J756" s="187" t="str">
        <f>IF(H756="","",IF($H756&gt;1.2, 0, IF($H756&gt;=1.1, $B$8*(1/3), IF($H756&gt;=1, ($B$8 + (($B$9-$B$8)/4)*1)*(1/3), IF($H756&gt;=0.9, ($B$8 + (($B$9-$B$8)/4)*2)*(1/3), IF($H756&gt;=0.8, ($B$8 + (($B$9-$B$8)/4)*3)*(1/3), $B$9*(1/3)))))))</f>
      </c>
      <c r="K756" s="187" t="str">
        <f>IF(H756="","",IF($H756&gt;1.2, 0, IF($H756&gt;=1.1, $B$8*(2/3), IF($H756&gt;=1, ($B$8 + (($B$9-$B$8)/4)*1)*(2/3), IF($H756&gt;=0.9, ($B$8 + (($B$9-$B$8)/4)*2)*(2/3), IF($H756&gt;=0.8, ($B$8 + (($B$9-$B$8)/4)*3)*(2/3), $B$9*(2/3)))))))</f>
      </c>
      <c r="L756" s="187" t="str">
        <f>IF(H756="","",IF($H756&gt;1.2, 0, IF($H756&gt;=1.1, $B$8, IF($H756&gt;=1, $B$8 + (($B$9-$B$8)/4)*1, IF($H756&gt;=0.9, $B$8 + (($B$9-$B$8)/4)*2, IF($H756&gt;=0.8, $B$8 + (($B$9-$B$8)/4)*3, $B$9))))))</f>
      </c>
      <c r="M756" s="188"/>
      <c r="N756" s="189">
        <f>IF(M756=1, I756, IF(M756=2, J756, IF(M756=3, K756, IF(M756=4, L756, 0))))</f>
      </c>
      <c r="O756" s="184">
        <f>IF($B$7="Porcentajes", E756 * N756, IF($R$1=0, 0, ((E756 * N756) / $R$1) * $C$7))</f>
      </c>
      <c r="P756" s="202"/>
      <c r="Q756" s="203"/>
      <c r="R756" s="184">
        <f>IF($P756="Manual",$E756*(1+$Q756),$E756+$O756)</f>
      </c>
    </row>
    <row r="757" spans="1:18" s="190" customFormat="1" ht="19" customHeight="1">
      <c r="A757" s="191"/>
      <c r="B757" s="195"/>
      <c r="C757" s="193"/>
      <c r="D757" s="193"/>
      <c r="E757" s="197"/>
      <c r="F757" s="185"/>
      <c r="G757" s="185" t="str">
        <f>IFERROR(IF($F757="","",VLOOKUP($F757,'Data Mercado'!$A$7:$I$300,IF($B$6="P90",2,IF($B$6="P75",3,IF($B$6="P50",4,IF($B$6="P25",5,IF($B$6="P10",6))))),0)),"ND")</f>
      </c>
      <c r="H757" s="186" t="str">
        <f>IFERROR(IF(AND($E757&lt;&gt;"",$G757&lt;&gt;""),$E757/$G757,""),"")</f>
      </c>
      <c r="I757" s="187" t="str">
        <f>IF(H757="","",0%)</f>
      </c>
      <c r="J757" s="187" t="str">
        <f>IF(H757="","",IF($H757&gt;1.2, 0, IF($H757&gt;=1.1, $B$8*(1/3), IF($H757&gt;=1, ($B$8 + (($B$9-$B$8)/4)*1)*(1/3), IF($H757&gt;=0.9, ($B$8 + (($B$9-$B$8)/4)*2)*(1/3), IF($H757&gt;=0.8, ($B$8 + (($B$9-$B$8)/4)*3)*(1/3), $B$9*(1/3)))))))</f>
      </c>
      <c r="K757" s="187" t="str">
        <f>IF(H757="","",IF($H757&gt;1.2, 0, IF($H757&gt;=1.1, $B$8*(2/3), IF($H757&gt;=1, ($B$8 + (($B$9-$B$8)/4)*1)*(2/3), IF($H757&gt;=0.9, ($B$8 + (($B$9-$B$8)/4)*2)*(2/3), IF($H757&gt;=0.8, ($B$8 + (($B$9-$B$8)/4)*3)*(2/3), $B$9*(2/3)))))))</f>
      </c>
      <c r="L757" s="187" t="str">
        <f>IF(H757="","",IF($H757&gt;1.2, 0, IF($H757&gt;=1.1, $B$8, IF($H757&gt;=1, $B$8 + (($B$9-$B$8)/4)*1, IF($H757&gt;=0.9, $B$8 + (($B$9-$B$8)/4)*2, IF($H757&gt;=0.8, $B$8 + (($B$9-$B$8)/4)*3, $B$9))))))</f>
      </c>
      <c r="M757" s="188"/>
      <c r="N757" s="189">
        <f>IF(M757=1, I757, IF(M757=2, J757, IF(M757=3, K757, IF(M757=4, L757, 0))))</f>
      </c>
      <c r="O757" s="184">
        <f>IF($B$7="Porcentajes", E757 * N757, IF($R$1=0, 0, ((E757 * N757) / $R$1) * $C$7))</f>
      </c>
      <c r="P757" s="202"/>
      <c r="Q757" s="203"/>
      <c r="R757" s="184">
        <f>IF($P757="Manual",$E757*(1+$Q757),$E757+$O757)</f>
      </c>
    </row>
    <row r="758" spans="1:18" s="190" customFormat="1" ht="19" customHeight="1">
      <c r="A758" s="191"/>
      <c r="B758" s="195"/>
      <c r="C758" s="193"/>
      <c r="D758" s="193"/>
      <c r="E758" s="197"/>
      <c r="F758" s="185"/>
      <c r="G758" s="185" t="str">
        <f>IFERROR(IF($F758="","",VLOOKUP($F758,'Data Mercado'!$A$7:$I$300,IF($B$6="P90",2,IF($B$6="P75",3,IF($B$6="P50",4,IF($B$6="P25",5,IF($B$6="P10",6))))),0)),"ND")</f>
      </c>
      <c r="H758" s="186" t="str">
        <f>IFERROR(IF(AND($E758&lt;&gt;"",$G758&lt;&gt;""),$E758/$G758,""),"")</f>
      </c>
      <c r="I758" s="187" t="str">
        <f>IF(H758="","",0%)</f>
      </c>
      <c r="J758" s="187" t="str">
        <f>IF(H758="","",IF($H758&gt;1.2, 0, IF($H758&gt;=1.1, $B$8*(1/3), IF($H758&gt;=1, ($B$8 + (($B$9-$B$8)/4)*1)*(1/3), IF($H758&gt;=0.9, ($B$8 + (($B$9-$B$8)/4)*2)*(1/3), IF($H758&gt;=0.8, ($B$8 + (($B$9-$B$8)/4)*3)*(1/3), $B$9*(1/3)))))))</f>
      </c>
      <c r="K758" s="187" t="str">
        <f>IF(H758="","",IF($H758&gt;1.2, 0, IF($H758&gt;=1.1, $B$8*(2/3), IF($H758&gt;=1, ($B$8 + (($B$9-$B$8)/4)*1)*(2/3), IF($H758&gt;=0.9, ($B$8 + (($B$9-$B$8)/4)*2)*(2/3), IF($H758&gt;=0.8, ($B$8 + (($B$9-$B$8)/4)*3)*(2/3), $B$9*(2/3)))))))</f>
      </c>
      <c r="L758" s="187" t="str">
        <f>IF(H758="","",IF($H758&gt;1.2, 0, IF($H758&gt;=1.1, $B$8, IF($H758&gt;=1, $B$8 + (($B$9-$B$8)/4)*1, IF($H758&gt;=0.9, $B$8 + (($B$9-$B$8)/4)*2, IF($H758&gt;=0.8, $B$8 + (($B$9-$B$8)/4)*3, $B$9))))))</f>
      </c>
      <c r="M758" s="188"/>
      <c r="N758" s="189">
        <f>IF(M758=1, I758, IF(M758=2, J758, IF(M758=3, K758, IF(M758=4, L758, 0))))</f>
      </c>
      <c r="O758" s="184">
        <f>IF($B$7="Porcentajes", E758 * N758, IF($R$1=0, 0, ((E758 * N758) / $R$1) * $C$7))</f>
      </c>
      <c r="P758" s="202"/>
      <c r="Q758" s="203"/>
      <c r="R758" s="184">
        <f>IF($P758="Manual",$E758*(1+$Q758),$E758+$O758)</f>
      </c>
    </row>
    <row r="759" spans="1:18" s="190" customFormat="1" ht="19" customHeight="1">
      <c r="A759" s="191"/>
      <c r="B759" s="195"/>
      <c r="C759" s="193"/>
      <c r="D759" s="193"/>
      <c r="E759" s="197"/>
      <c r="F759" s="185"/>
      <c r="G759" s="185" t="str">
        <f>IFERROR(IF($F759="","",VLOOKUP($F759,'Data Mercado'!$A$7:$I$300,IF($B$6="P90",2,IF($B$6="P75",3,IF($B$6="P50",4,IF($B$6="P25",5,IF($B$6="P10",6))))),0)),"ND")</f>
      </c>
      <c r="H759" s="186" t="str">
        <f>IFERROR(IF(AND($E759&lt;&gt;"",$G759&lt;&gt;""),$E759/$G759,""),"")</f>
      </c>
      <c r="I759" s="187" t="str">
        <f>IF(H759="","",0%)</f>
      </c>
      <c r="J759" s="187" t="str">
        <f>IF(H759="","",IF($H759&gt;1.2, 0, IF($H759&gt;=1.1, $B$8*(1/3), IF($H759&gt;=1, ($B$8 + (($B$9-$B$8)/4)*1)*(1/3), IF($H759&gt;=0.9, ($B$8 + (($B$9-$B$8)/4)*2)*(1/3), IF($H759&gt;=0.8, ($B$8 + (($B$9-$B$8)/4)*3)*(1/3), $B$9*(1/3)))))))</f>
      </c>
      <c r="K759" s="187" t="str">
        <f>IF(H759="","",IF($H759&gt;1.2, 0, IF($H759&gt;=1.1, $B$8*(2/3), IF($H759&gt;=1, ($B$8 + (($B$9-$B$8)/4)*1)*(2/3), IF($H759&gt;=0.9, ($B$8 + (($B$9-$B$8)/4)*2)*(2/3), IF($H759&gt;=0.8, ($B$8 + (($B$9-$B$8)/4)*3)*(2/3), $B$9*(2/3)))))))</f>
      </c>
      <c r="L759" s="187" t="str">
        <f>IF(H759="","",IF($H759&gt;1.2, 0, IF($H759&gt;=1.1, $B$8, IF($H759&gt;=1, $B$8 + (($B$9-$B$8)/4)*1, IF($H759&gt;=0.9, $B$8 + (($B$9-$B$8)/4)*2, IF($H759&gt;=0.8, $B$8 + (($B$9-$B$8)/4)*3, $B$9))))))</f>
      </c>
      <c r="M759" s="188"/>
      <c r="N759" s="189">
        <f>IF(M759=1, I759, IF(M759=2, J759, IF(M759=3, K759, IF(M759=4, L759, 0))))</f>
      </c>
      <c r="O759" s="184">
        <f>IF($B$7="Porcentajes", E759 * N759, IF($R$1=0, 0, ((E759 * N759) / $R$1) * $C$7))</f>
      </c>
      <c r="P759" s="202"/>
      <c r="Q759" s="203"/>
      <c r="R759" s="184">
        <f>IF($P759="Manual",$E759*(1+$Q759),$E759+$O759)</f>
      </c>
    </row>
    <row r="760" spans="1:18" s="190" customFormat="1" ht="19" customHeight="1">
      <c r="A760" s="191"/>
      <c r="B760" s="195"/>
      <c r="C760" s="193"/>
      <c r="D760" s="193"/>
      <c r="E760" s="197"/>
      <c r="F760" s="185"/>
      <c r="G760" s="185" t="str">
        <f>IFERROR(IF($F760="","",VLOOKUP($F760,'Data Mercado'!$A$7:$I$300,IF($B$6="P90",2,IF($B$6="P75",3,IF($B$6="P50",4,IF($B$6="P25",5,IF($B$6="P10",6))))),0)),"ND")</f>
      </c>
      <c r="H760" s="186" t="str">
        <f>IFERROR(IF(AND($E760&lt;&gt;"",$G760&lt;&gt;""),$E760/$G760,""),"")</f>
      </c>
      <c r="I760" s="187" t="str">
        <f>IF(H760="","",0%)</f>
      </c>
      <c r="J760" s="187" t="str">
        <f>IF(H760="","",IF($H760&gt;1.2, 0, IF($H760&gt;=1.1, $B$8*(1/3), IF($H760&gt;=1, ($B$8 + (($B$9-$B$8)/4)*1)*(1/3), IF($H760&gt;=0.9, ($B$8 + (($B$9-$B$8)/4)*2)*(1/3), IF($H760&gt;=0.8, ($B$8 + (($B$9-$B$8)/4)*3)*(1/3), $B$9*(1/3)))))))</f>
      </c>
      <c r="K760" s="187" t="str">
        <f>IF(H760="","",IF($H760&gt;1.2, 0, IF($H760&gt;=1.1, $B$8*(2/3), IF($H760&gt;=1, ($B$8 + (($B$9-$B$8)/4)*1)*(2/3), IF($H760&gt;=0.9, ($B$8 + (($B$9-$B$8)/4)*2)*(2/3), IF($H760&gt;=0.8, ($B$8 + (($B$9-$B$8)/4)*3)*(2/3), $B$9*(2/3)))))))</f>
      </c>
      <c r="L760" s="187" t="str">
        <f>IF(H760="","",IF($H760&gt;1.2, 0, IF($H760&gt;=1.1, $B$8, IF($H760&gt;=1, $B$8 + (($B$9-$B$8)/4)*1, IF($H760&gt;=0.9, $B$8 + (($B$9-$B$8)/4)*2, IF($H760&gt;=0.8, $B$8 + (($B$9-$B$8)/4)*3, $B$9))))))</f>
      </c>
      <c r="M760" s="188"/>
      <c r="N760" s="189">
        <f>IF(M760=1, I760, IF(M760=2, J760, IF(M760=3, K760, IF(M760=4, L760, 0))))</f>
      </c>
      <c r="O760" s="184">
        <f>IF($B$7="Porcentajes", E760 * N760, IF($R$1=0, 0, ((E760 * N760) / $R$1) * $C$7))</f>
      </c>
      <c r="P760" s="202"/>
      <c r="Q760" s="203"/>
      <c r="R760" s="184">
        <f>IF($P760="Manual",$E760*(1+$Q760),$E760+$O760)</f>
      </c>
    </row>
    <row r="761" spans="1:18" s="190" customFormat="1" ht="19" customHeight="1">
      <c r="A761" s="191"/>
      <c r="B761" s="195"/>
      <c r="C761" s="193"/>
      <c r="D761" s="193"/>
      <c r="E761" s="197"/>
      <c r="F761" s="185"/>
      <c r="G761" s="185" t="str">
        <f>IFERROR(IF($F761="","",VLOOKUP($F761,'Data Mercado'!$A$7:$I$300,IF($B$6="P90",2,IF($B$6="P75",3,IF($B$6="P50",4,IF($B$6="P25",5,IF($B$6="P10",6))))),0)),"ND")</f>
      </c>
      <c r="H761" s="186" t="str">
        <f>IFERROR(IF(AND($E761&lt;&gt;"",$G761&lt;&gt;""),$E761/$G761,""),"")</f>
      </c>
      <c r="I761" s="187" t="str">
        <f>IF(H761="","",0%)</f>
      </c>
      <c r="J761" s="187" t="str">
        <f>IF(H761="","",IF($H761&gt;1.2, 0, IF($H761&gt;=1.1, $B$8*(1/3), IF($H761&gt;=1, ($B$8 + (($B$9-$B$8)/4)*1)*(1/3), IF($H761&gt;=0.9, ($B$8 + (($B$9-$B$8)/4)*2)*(1/3), IF($H761&gt;=0.8, ($B$8 + (($B$9-$B$8)/4)*3)*(1/3), $B$9*(1/3)))))))</f>
      </c>
      <c r="K761" s="187" t="str">
        <f>IF(H761="","",IF($H761&gt;1.2, 0, IF($H761&gt;=1.1, $B$8*(2/3), IF($H761&gt;=1, ($B$8 + (($B$9-$B$8)/4)*1)*(2/3), IF($H761&gt;=0.9, ($B$8 + (($B$9-$B$8)/4)*2)*(2/3), IF($H761&gt;=0.8, ($B$8 + (($B$9-$B$8)/4)*3)*(2/3), $B$9*(2/3)))))))</f>
      </c>
      <c r="L761" s="187" t="str">
        <f>IF(H761="","",IF($H761&gt;1.2, 0, IF($H761&gt;=1.1, $B$8, IF($H761&gt;=1, $B$8 + (($B$9-$B$8)/4)*1, IF($H761&gt;=0.9, $B$8 + (($B$9-$B$8)/4)*2, IF($H761&gt;=0.8, $B$8 + (($B$9-$B$8)/4)*3, $B$9))))))</f>
      </c>
      <c r="M761" s="188"/>
      <c r="N761" s="189">
        <f>IF(M761=1, I761, IF(M761=2, J761, IF(M761=3, K761, IF(M761=4, L761, 0))))</f>
      </c>
      <c r="O761" s="184">
        <f>IF($B$7="Porcentajes", E761 * N761, IF($R$1=0, 0, ((E761 * N761) / $R$1) * $C$7))</f>
      </c>
      <c r="P761" s="202"/>
      <c r="Q761" s="203"/>
      <c r="R761" s="184">
        <f>IF($P761="Manual",$E761*(1+$Q761),$E761+$O761)</f>
      </c>
    </row>
    <row r="762" spans="1:18" s="190" customFormat="1" ht="19" customHeight="1">
      <c r="A762" s="191"/>
      <c r="B762" s="195"/>
      <c r="C762" s="193"/>
      <c r="D762" s="193"/>
      <c r="E762" s="197"/>
      <c r="F762" s="185"/>
      <c r="G762" s="185" t="str">
        <f>IFERROR(IF($F762="","",VLOOKUP($F762,'Data Mercado'!$A$7:$I$300,IF($B$6="P90",2,IF($B$6="P75",3,IF($B$6="P50",4,IF($B$6="P25",5,IF($B$6="P10",6))))),0)),"ND")</f>
      </c>
      <c r="H762" s="186" t="str">
        <f>IFERROR(IF(AND($E762&lt;&gt;"",$G762&lt;&gt;""),$E762/$G762,""),"")</f>
      </c>
      <c r="I762" s="187" t="str">
        <f>IF(H762="","",0%)</f>
      </c>
      <c r="J762" s="187" t="str">
        <f>IF(H762="","",IF($H762&gt;1.2, 0, IF($H762&gt;=1.1, $B$8*(1/3), IF($H762&gt;=1, ($B$8 + (($B$9-$B$8)/4)*1)*(1/3), IF($H762&gt;=0.9, ($B$8 + (($B$9-$B$8)/4)*2)*(1/3), IF($H762&gt;=0.8, ($B$8 + (($B$9-$B$8)/4)*3)*(1/3), $B$9*(1/3)))))))</f>
      </c>
      <c r="K762" s="187" t="str">
        <f>IF(H762="","",IF($H762&gt;1.2, 0, IF($H762&gt;=1.1, $B$8*(2/3), IF($H762&gt;=1, ($B$8 + (($B$9-$B$8)/4)*1)*(2/3), IF($H762&gt;=0.9, ($B$8 + (($B$9-$B$8)/4)*2)*(2/3), IF($H762&gt;=0.8, ($B$8 + (($B$9-$B$8)/4)*3)*(2/3), $B$9*(2/3)))))))</f>
      </c>
      <c r="L762" s="187" t="str">
        <f>IF(H762="","",IF($H762&gt;1.2, 0, IF($H762&gt;=1.1, $B$8, IF($H762&gt;=1, $B$8 + (($B$9-$B$8)/4)*1, IF($H762&gt;=0.9, $B$8 + (($B$9-$B$8)/4)*2, IF($H762&gt;=0.8, $B$8 + (($B$9-$B$8)/4)*3, $B$9))))))</f>
      </c>
      <c r="M762" s="188"/>
      <c r="N762" s="189">
        <f>IF(M762=1, I762, IF(M762=2, J762, IF(M762=3, K762, IF(M762=4, L762, 0))))</f>
      </c>
      <c r="O762" s="184">
        <f>IF($B$7="Porcentajes", E762 * N762, IF($R$1=0, 0, ((E762 * N762) / $R$1) * $C$7))</f>
      </c>
      <c r="P762" s="202"/>
      <c r="Q762" s="203"/>
      <c r="R762" s="184">
        <f>IF($P762="Manual",$E762*(1+$Q762),$E762+$O762)</f>
      </c>
    </row>
    <row r="763" spans="1:18" s="190" customFormat="1" ht="19" customHeight="1">
      <c r="A763" s="191"/>
      <c r="B763" s="195"/>
      <c r="C763" s="193"/>
      <c r="D763" s="193"/>
      <c r="E763" s="197"/>
      <c r="F763" s="185"/>
      <c r="G763" s="185" t="str">
        <f>IFERROR(IF($F763="","",VLOOKUP($F763,'Data Mercado'!$A$7:$I$300,IF($B$6="P90",2,IF($B$6="P75",3,IF($B$6="P50",4,IF($B$6="P25",5,IF($B$6="P10",6))))),0)),"ND")</f>
      </c>
      <c r="H763" s="186" t="str">
        <f>IFERROR(IF(AND($E763&lt;&gt;"",$G763&lt;&gt;""),$E763/$G763,""),"")</f>
      </c>
      <c r="I763" s="187" t="str">
        <f>IF(H763="","",0%)</f>
      </c>
      <c r="J763" s="187" t="str">
        <f>IF(H763="","",IF($H763&gt;1.2, 0, IF($H763&gt;=1.1, $B$8*(1/3), IF($H763&gt;=1, ($B$8 + (($B$9-$B$8)/4)*1)*(1/3), IF($H763&gt;=0.9, ($B$8 + (($B$9-$B$8)/4)*2)*(1/3), IF($H763&gt;=0.8, ($B$8 + (($B$9-$B$8)/4)*3)*(1/3), $B$9*(1/3)))))))</f>
      </c>
      <c r="K763" s="187" t="str">
        <f>IF(H763="","",IF($H763&gt;1.2, 0, IF($H763&gt;=1.1, $B$8*(2/3), IF($H763&gt;=1, ($B$8 + (($B$9-$B$8)/4)*1)*(2/3), IF($H763&gt;=0.9, ($B$8 + (($B$9-$B$8)/4)*2)*(2/3), IF($H763&gt;=0.8, ($B$8 + (($B$9-$B$8)/4)*3)*(2/3), $B$9*(2/3)))))))</f>
      </c>
      <c r="L763" s="187" t="str">
        <f>IF(H763="","",IF($H763&gt;1.2, 0, IF($H763&gt;=1.1, $B$8, IF($H763&gt;=1, $B$8 + (($B$9-$B$8)/4)*1, IF($H763&gt;=0.9, $B$8 + (($B$9-$B$8)/4)*2, IF($H763&gt;=0.8, $B$8 + (($B$9-$B$8)/4)*3, $B$9))))))</f>
      </c>
      <c r="M763" s="188"/>
      <c r="N763" s="189">
        <f>IF(M763=1, I763, IF(M763=2, J763, IF(M763=3, K763, IF(M763=4, L763, 0))))</f>
      </c>
      <c r="O763" s="184">
        <f>IF($B$7="Porcentajes", E763 * N763, IF($R$1=0, 0, ((E763 * N763) / $R$1) * $C$7))</f>
      </c>
      <c r="P763" s="202"/>
      <c r="Q763" s="203"/>
      <c r="R763" s="184">
        <f>IF($P763="Manual",$E763*(1+$Q763),$E763+$O763)</f>
      </c>
    </row>
    <row r="764" spans="1:18" s="190" customFormat="1" ht="19" customHeight="1">
      <c r="A764" s="191"/>
      <c r="B764" s="195"/>
      <c r="C764" s="193"/>
      <c r="D764" s="193"/>
      <c r="E764" s="197"/>
      <c r="F764" s="185"/>
      <c r="G764" s="185" t="str">
        <f>IFERROR(IF($F764="","",VLOOKUP($F764,'Data Mercado'!$A$7:$I$300,IF($B$6="P90",2,IF($B$6="P75",3,IF($B$6="P50",4,IF($B$6="P25",5,IF($B$6="P10",6))))),0)),"ND")</f>
      </c>
      <c r="H764" s="186" t="str">
        <f>IFERROR(IF(AND($E764&lt;&gt;"",$G764&lt;&gt;""),$E764/$G764,""),"")</f>
      </c>
      <c r="I764" s="187" t="str">
        <f>IF(H764="","",0%)</f>
      </c>
      <c r="J764" s="187" t="str">
        <f>IF(H764="","",IF($H764&gt;1.2, 0, IF($H764&gt;=1.1, $B$8*(1/3), IF($H764&gt;=1, ($B$8 + (($B$9-$B$8)/4)*1)*(1/3), IF($H764&gt;=0.9, ($B$8 + (($B$9-$B$8)/4)*2)*(1/3), IF($H764&gt;=0.8, ($B$8 + (($B$9-$B$8)/4)*3)*(1/3), $B$9*(1/3)))))))</f>
      </c>
      <c r="K764" s="187" t="str">
        <f>IF(H764="","",IF($H764&gt;1.2, 0, IF($H764&gt;=1.1, $B$8*(2/3), IF($H764&gt;=1, ($B$8 + (($B$9-$B$8)/4)*1)*(2/3), IF($H764&gt;=0.9, ($B$8 + (($B$9-$B$8)/4)*2)*(2/3), IF($H764&gt;=0.8, ($B$8 + (($B$9-$B$8)/4)*3)*(2/3), $B$9*(2/3)))))))</f>
      </c>
      <c r="L764" s="187" t="str">
        <f>IF(H764="","",IF($H764&gt;1.2, 0, IF($H764&gt;=1.1, $B$8, IF($H764&gt;=1, $B$8 + (($B$9-$B$8)/4)*1, IF($H764&gt;=0.9, $B$8 + (($B$9-$B$8)/4)*2, IF($H764&gt;=0.8, $B$8 + (($B$9-$B$8)/4)*3, $B$9))))))</f>
      </c>
      <c r="M764" s="188"/>
      <c r="N764" s="189">
        <f>IF(M764=1, I764, IF(M764=2, J764, IF(M764=3, K764, IF(M764=4, L764, 0))))</f>
      </c>
      <c r="O764" s="184">
        <f>IF($B$7="Porcentajes", E764 * N764, IF($R$1=0, 0, ((E764 * N764) / $R$1) * $C$7))</f>
      </c>
      <c r="P764" s="202"/>
      <c r="Q764" s="203"/>
      <c r="R764" s="184">
        <f>IF($P764="Manual",$E764*(1+$Q764),$E764+$O764)</f>
      </c>
    </row>
    <row r="765" spans="1:18" s="190" customFormat="1" ht="19" customHeight="1">
      <c r="A765" s="191"/>
      <c r="B765" s="195"/>
      <c r="C765" s="193"/>
      <c r="D765" s="193"/>
      <c r="E765" s="197"/>
      <c r="F765" s="185"/>
      <c r="G765" s="185" t="str">
        <f>IFERROR(IF($F765="","",VLOOKUP($F765,'Data Mercado'!$A$7:$I$300,IF($B$6="P90",2,IF($B$6="P75",3,IF($B$6="P50",4,IF($B$6="P25",5,IF($B$6="P10",6))))),0)),"ND")</f>
      </c>
      <c r="H765" s="186" t="str">
        <f>IFERROR(IF(AND($E765&lt;&gt;"",$G765&lt;&gt;""),$E765/$G765,""),"")</f>
      </c>
      <c r="I765" s="187" t="str">
        <f>IF(H765="","",0%)</f>
      </c>
      <c r="J765" s="187" t="str">
        <f>IF(H765="","",IF($H765&gt;1.2, 0, IF($H765&gt;=1.1, $B$8*(1/3), IF($H765&gt;=1, ($B$8 + (($B$9-$B$8)/4)*1)*(1/3), IF($H765&gt;=0.9, ($B$8 + (($B$9-$B$8)/4)*2)*(1/3), IF($H765&gt;=0.8, ($B$8 + (($B$9-$B$8)/4)*3)*(1/3), $B$9*(1/3)))))))</f>
      </c>
      <c r="K765" s="187" t="str">
        <f>IF(H765="","",IF($H765&gt;1.2, 0, IF($H765&gt;=1.1, $B$8*(2/3), IF($H765&gt;=1, ($B$8 + (($B$9-$B$8)/4)*1)*(2/3), IF($H765&gt;=0.9, ($B$8 + (($B$9-$B$8)/4)*2)*(2/3), IF($H765&gt;=0.8, ($B$8 + (($B$9-$B$8)/4)*3)*(2/3), $B$9*(2/3)))))))</f>
      </c>
      <c r="L765" s="187" t="str">
        <f>IF(H765="","",IF($H765&gt;1.2, 0, IF($H765&gt;=1.1, $B$8, IF($H765&gt;=1, $B$8 + (($B$9-$B$8)/4)*1, IF($H765&gt;=0.9, $B$8 + (($B$9-$B$8)/4)*2, IF($H765&gt;=0.8, $B$8 + (($B$9-$B$8)/4)*3, $B$9))))))</f>
      </c>
      <c r="M765" s="188"/>
      <c r="N765" s="189">
        <f>IF(M765=1, I765, IF(M765=2, J765, IF(M765=3, K765, IF(M765=4, L765, 0))))</f>
      </c>
      <c r="O765" s="184">
        <f>IF($B$7="Porcentajes", E765 * N765, IF($R$1=0, 0, ((E765 * N765) / $R$1) * $C$7))</f>
      </c>
      <c r="P765" s="202"/>
      <c r="Q765" s="203"/>
      <c r="R765" s="184">
        <f>IF($P765="Manual",$E765*(1+$Q765),$E765+$O765)</f>
      </c>
    </row>
    <row r="766" spans="1:18" s="190" customFormat="1" ht="19" customHeight="1">
      <c r="A766" s="191"/>
      <c r="B766" s="195"/>
      <c r="C766" s="193"/>
      <c r="D766" s="193"/>
      <c r="E766" s="197"/>
      <c r="F766" s="185"/>
      <c r="G766" s="185" t="str">
        <f>IFERROR(IF($F766="","",VLOOKUP($F766,'Data Mercado'!$A$7:$I$300,IF($B$6="P90",2,IF($B$6="P75",3,IF($B$6="P50",4,IF($B$6="P25",5,IF($B$6="P10",6))))),0)),"ND")</f>
      </c>
      <c r="H766" s="186" t="str">
        <f>IFERROR(IF(AND($E766&lt;&gt;"",$G766&lt;&gt;""),$E766/$G766,""),"")</f>
      </c>
      <c r="I766" s="187" t="str">
        <f>IF(H766="","",0%)</f>
      </c>
      <c r="J766" s="187" t="str">
        <f>IF(H766="","",IF($H766&gt;1.2, 0, IF($H766&gt;=1.1, $B$8*(1/3), IF($H766&gt;=1, ($B$8 + (($B$9-$B$8)/4)*1)*(1/3), IF($H766&gt;=0.9, ($B$8 + (($B$9-$B$8)/4)*2)*(1/3), IF($H766&gt;=0.8, ($B$8 + (($B$9-$B$8)/4)*3)*(1/3), $B$9*(1/3)))))))</f>
      </c>
      <c r="K766" s="187" t="str">
        <f>IF(H766="","",IF($H766&gt;1.2, 0, IF($H766&gt;=1.1, $B$8*(2/3), IF($H766&gt;=1, ($B$8 + (($B$9-$B$8)/4)*1)*(2/3), IF($H766&gt;=0.9, ($B$8 + (($B$9-$B$8)/4)*2)*(2/3), IF($H766&gt;=0.8, ($B$8 + (($B$9-$B$8)/4)*3)*(2/3), $B$9*(2/3)))))))</f>
      </c>
      <c r="L766" s="187" t="str">
        <f>IF(H766="","",IF($H766&gt;1.2, 0, IF($H766&gt;=1.1, $B$8, IF($H766&gt;=1, $B$8 + (($B$9-$B$8)/4)*1, IF($H766&gt;=0.9, $B$8 + (($B$9-$B$8)/4)*2, IF($H766&gt;=0.8, $B$8 + (($B$9-$B$8)/4)*3, $B$9))))))</f>
      </c>
      <c r="M766" s="188"/>
      <c r="N766" s="189">
        <f>IF(M766=1, I766, IF(M766=2, J766, IF(M766=3, K766, IF(M766=4, L766, 0))))</f>
      </c>
      <c r="O766" s="184">
        <f>IF($B$7="Porcentajes", E766 * N766, IF($R$1=0, 0, ((E766 * N766) / $R$1) * $C$7))</f>
      </c>
      <c r="P766" s="202"/>
      <c r="Q766" s="203"/>
      <c r="R766" s="184">
        <f>IF($P766="Manual",$E766*(1+$Q766),$E766+$O766)</f>
      </c>
    </row>
    <row r="767" spans="1:18" s="190" customFormat="1" ht="19" customHeight="1">
      <c r="A767" s="191"/>
      <c r="B767" s="195"/>
      <c r="C767" s="193"/>
      <c r="D767" s="193"/>
      <c r="E767" s="197"/>
      <c r="F767" s="185"/>
      <c r="G767" s="185" t="str">
        <f>IFERROR(IF($F767="","",VLOOKUP($F767,'Data Mercado'!$A$7:$I$300,IF($B$6="P90",2,IF($B$6="P75",3,IF($B$6="P50",4,IF($B$6="P25",5,IF($B$6="P10",6))))),0)),"ND")</f>
      </c>
      <c r="H767" s="186" t="str">
        <f>IFERROR(IF(AND($E767&lt;&gt;"",$G767&lt;&gt;""),$E767/$G767,""),"")</f>
      </c>
      <c r="I767" s="187" t="str">
        <f>IF(H767="","",0%)</f>
      </c>
      <c r="J767" s="187" t="str">
        <f>IF(H767="","",IF($H767&gt;1.2, 0, IF($H767&gt;=1.1, $B$8*(1/3), IF($H767&gt;=1, ($B$8 + (($B$9-$B$8)/4)*1)*(1/3), IF($H767&gt;=0.9, ($B$8 + (($B$9-$B$8)/4)*2)*(1/3), IF($H767&gt;=0.8, ($B$8 + (($B$9-$B$8)/4)*3)*(1/3), $B$9*(1/3)))))))</f>
      </c>
      <c r="K767" s="187" t="str">
        <f>IF(H767="","",IF($H767&gt;1.2, 0, IF($H767&gt;=1.1, $B$8*(2/3), IF($H767&gt;=1, ($B$8 + (($B$9-$B$8)/4)*1)*(2/3), IF($H767&gt;=0.9, ($B$8 + (($B$9-$B$8)/4)*2)*(2/3), IF($H767&gt;=0.8, ($B$8 + (($B$9-$B$8)/4)*3)*(2/3), $B$9*(2/3)))))))</f>
      </c>
      <c r="L767" s="187" t="str">
        <f>IF(H767="","",IF($H767&gt;1.2, 0, IF($H767&gt;=1.1, $B$8, IF($H767&gt;=1, $B$8 + (($B$9-$B$8)/4)*1, IF($H767&gt;=0.9, $B$8 + (($B$9-$B$8)/4)*2, IF($H767&gt;=0.8, $B$8 + (($B$9-$B$8)/4)*3, $B$9))))))</f>
      </c>
      <c r="M767" s="188"/>
      <c r="N767" s="189">
        <f>IF(M767=1, I767, IF(M767=2, J767, IF(M767=3, K767, IF(M767=4, L767, 0))))</f>
      </c>
      <c r="O767" s="184">
        <f>IF($B$7="Porcentajes", E767 * N767, IF($R$1=0, 0, ((E767 * N767) / $R$1) * $C$7))</f>
      </c>
      <c r="P767" s="202"/>
      <c r="Q767" s="203"/>
      <c r="R767" s="184">
        <f>IF($P767="Manual",$E767*(1+$Q767),$E767+$O767)</f>
      </c>
    </row>
    <row r="768" spans="1:18" s="190" customFormat="1" ht="19" customHeight="1">
      <c r="A768" s="191"/>
      <c r="B768" s="195"/>
      <c r="C768" s="193"/>
      <c r="D768" s="193"/>
      <c r="E768" s="197"/>
      <c r="F768" s="185"/>
      <c r="G768" s="185" t="str">
        <f>IFERROR(IF($F768="","",VLOOKUP($F768,'Data Mercado'!$A$7:$I$300,IF($B$6="P90",2,IF($B$6="P75",3,IF($B$6="P50",4,IF($B$6="P25",5,IF($B$6="P10",6))))),0)),"ND")</f>
      </c>
      <c r="H768" s="186" t="str">
        <f>IFERROR(IF(AND($E768&lt;&gt;"",$G768&lt;&gt;""),$E768/$G768,""),"")</f>
      </c>
      <c r="I768" s="187" t="str">
        <f>IF(H768="","",0%)</f>
      </c>
      <c r="J768" s="187" t="str">
        <f>IF(H768="","",IF($H768&gt;1.2, 0, IF($H768&gt;=1.1, $B$8*(1/3), IF($H768&gt;=1, ($B$8 + (($B$9-$B$8)/4)*1)*(1/3), IF($H768&gt;=0.9, ($B$8 + (($B$9-$B$8)/4)*2)*(1/3), IF($H768&gt;=0.8, ($B$8 + (($B$9-$B$8)/4)*3)*(1/3), $B$9*(1/3)))))))</f>
      </c>
      <c r="K768" s="187" t="str">
        <f>IF(H768="","",IF($H768&gt;1.2, 0, IF($H768&gt;=1.1, $B$8*(2/3), IF($H768&gt;=1, ($B$8 + (($B$9-$B$8)/4)*1)*(2/3), IF($H768&gt;=0.9, ($B$8 + (($B$9-$B$8)/4)*2)*(2/3), IF($H768&gt;=0.8, ($B$8 + (($B$9-$B$8)/4)*3)*(2/3), $B$9*(2/3)))))))</f>
      </c>
      <c r="L768" s="187" t="str">
        <f>IF(H768="","",IF($H768&gt;1.2, 0, IF($H768&gt;=1.1, $B$8, IF($H768&gt;=1, $B$8 + (($B$9-$B$8)/4)*1, IF($H768&gt;=0.9, $B$8 + (($B$9-$B$8)/4)*2, IF($H768&gt;=0.8, $B$8 + (($B$9-$B$8)/4)*3, $B$9))))))</f>
      </c>
      <c r="M768" s="188"/>
      <c r="N768" s="189">
        <f>IF(M768=1, I768, IF(M768=2, J768, IF(M768=3, K768, IF(M768=4, L768, 0))))</f>
      </c>
      <c r="O768" s="184">
        <f>IF($B$7="Porcentajes", E768 * N768, IF($R$1=0, 0, ((E768 * N768) / $R$1) * $C$7))</f>
      </c>
      <c r="P768" s="202"/>
      <c r="Q768" s="203"/>
      <c r="R768" s="184">
        <f>IF($P768="Manual",$E768*(1+$Q768),$E768+$O768)</f>
      </c>
    </row>
    <row r="769" spans="1:18" s="190" customFormat="1" ht="19" customHeight="1">
      <c r="A769" s="191"/>
      <c r="B769" s="195"/>
      <c r="C769" s="193"/>
      <c r="D769" s="193"/>
      <c r="E769" s="197"/>
      <c r="F769" s="185"/>
      <c r="G769" s="185" t="str">
        <f>IFERROR(IF($F769="","",VLOOKUP($F769,'Data Mercado'!$A$7:$I$300,IF($B$6="P90",2,IF($B$6="P75",3,IF($B$6="P50",4,IF($B$6="P25",5,IF($B$6="P10",6))))),0)),"ND")</f>
      </c>
      <c r="H769" s="186" t="str">
        <f>IFERROR(IF(AND($E769&lt;&gt;"",$G769&lt;&gt;""),$E769/$G769,""),"")</f>
      </c>
      <c r="I769" s="187" t="str">
        <f>IF(H769="","",0%)</f>
      </c>
      <c r="J769" s="187" t="str">
        <f>IF(H769="","",IF($H769&gt;1.2, 0, IF($H769&gt;=1.1, $B$8*(1/3), IF($H769&gt;=1, ($B$8 + (($B$9-$B$8)/4)*1)*(1/3), IF($H769&gt;=0.9, ($B$8 + (($B$9-$B$8)/4)*2)*(1/3), IF($H769&gt;=0.8, ($B$8 + (($B$9-$B$8)/4)*3)*(1/3), $B$9*(1/3)))))))</f>
      </c>
      <c r="K769" s="187" t="str">
        <f>IF(H769="","",IF($H769&gt;1.2, 0, IF($H769&gt;=1.1, $B$8*(2/3), IF($H769&gt;=1, ($B$8 + (($B$9-$B$8)/4)*1)*(2/3), IF($H769&gt;=0.9, ($B$8 + (($B$9-$B$8)/4)*2)*(2/3), IF($H769&gt;=0.8, ($B$8 + (($B$9-$B$8)/4)*3)*(2/3), $B$9*(2/3)))))))</f>
      </c>
      <c r="L769" s="187" t="str">
        <f>IF(H769="","",IF($H769&gt;1.2, 0, IF($H769&gt;=1.1, $B$8, IF($H769&gt;=1, $B$8 + (($B$9-$B$8)/4)*1, IF($H769&gt;=0.9, $B$8 + (($B$9-$B$8)/4)*2, IF($H769&gt;=0.8, $B$8 + (($B$9-$B$8)/4)*3, $B$9))))))</f>
      </c>
      <c r="M769" s="188"/>
      <c r="N769" s="189">
        <f>IF(M769=1, I769, IF(M769=2, J769, IF(M769=3, K769, IF(M769=4, L769, 0))))</f>
      </c>
      <c r="O769" s="184">
        <f>IF($B$7="Porcentajes", E769 * N769, IF($R$1=0, 0, ((E769 * N769) / $R$1) * $C$7))</f>
      </c>
      <c r="P769" s="202"/>
      <c r="Q769" s="203"/>
      <c r="R769" s="184">
        <f>IF($P769="Manual",$E769*(1+$Q769),$E769+$O769)</f>
      </c>
    </row>
    <row r="770" spans="1:18" s="190" customFormat="1" ht="19" customHeight="1">
      <c r="A770" s="191"/>
      <c r="B770" s="195"/>
      <c r="C770" s="193"/>
      <c r="D770" s="193"/>
      <c r="E770" s="197"/>
      <c r="F770" s="185"/>
      <c r="G770" s="185" t="str">
        <f>IFERROR(IF($F770="","",VLOOKUP($F770,'Data Mercado'!$A$7:$I$300,IF($B$6="P90",2,IF($B$6="P75",3,IF($B$6="P50",4,IF($B$6="P25",5,IF($B$6="P10",6))))),0)),"ND")</f>
      </c>
      <c r="H770" s="186" t="str">
        <f>IFERROR(IF(AND($E770&lt;&gt;"",$G770&lt;&gt;""),$E770/$G770,""),"")</f>
      </c>
      <c r="I770" s="187" t="str">
        <f>IF(H770="","",0%)</f>
      </c>
      <c r="J770" s="187" t="str">
        <f>IF(H770="","",IF($H770&gt;1.2, 0, IF($H770&gt;=1.1, $B$8*(1/3), IF($H770&gt;=1, ($B$8 + (($B$9-$B$8)/4)*1)*(1/3), IF($H770&gt;=0.9, ($B$8 + (($B$9-$B$8)/4)*2)*(1/3), IF($H770&gt;=0.8, ($B$8 + (($B$9-$B$8)/4)*3)*(1/3), $B$9*(1/3)))))))</f>
      </c>
      <c r="K770" s="187" t="str">
        <f>IF(H770="","",IF($H770&gt;1.2, 0, IF($H770&gt;=1.1, $B$8*(2/3), IF($H770&gt;=1, ($B$8 + (($B$9-$B$8)/4)*1)*(2/3), IF($H770&gt;=0.9, ($B$8 + (($B$9-$B$8)/4)*2)*(2/3), IF($H770&gt;=0.8, ($B$8 + (($B$9-$B$8)/4)*3)*(2/3), $B$9*(2/3)))))))</f>
      </c>
      <c r="L770" s="187" t="str">
        <f>IF(H770="","",IF($H770&gt;1.2, 0, IF($H770&gt;=1.1, $B$8, IF($H770&gt;=1, $B$8 + (($B$9-$B$8)/4)*1, IF($H770&gt;=0.9, $B$8 + (($B$9-$B$8)/4)*2, IF($H770&gt;=0.8, $B$8 + (($B$9-$B$8)/4)*3, $B$9))))))</f>
      </c>
      <c r="M770" s="188"/>
      <c r="N770" s="189">
        <f>IF(M770=1, I770, IF(M770=2, J770, IF(M770=3, K770, IF(M770=4, L770, 0))))</f>
      </c>
      <c r="O770" s="184">
        <f>IF($B$7="Porcentajes", E770 * N770, IF($R$1=0, 0, ((E770 * N770) / $R$1) * $C$7))</f>
      </c>
      <c r="P770" s="202"/>
      <c r="Q770" s="203"/>
      <c r="R770" s="184">
        <f>IF($P770="Manual",$E770*(1+$Q770),$E770+$O770)</f>
      </c>
    </row>
    <row r="771" spans="1:18" s="190" customFormat="1" ht="19" customHeight="1">
      <c r="A771" s="191"/>
      <c r="B771" s="195"/>
      <c r="C771" s="193"/>
      <c r="D771" s="193"/>
      <c r="E771" s="197"/>
      <c r="F771" s="185"/>
      <c r="G771" s="185" t="str">
        <f>IFERROR(IF($F771="","",VLOOKUP($F771,'Data Mercado'!$A$7:$I$300,IF($B$6="P90",2,IF($B$6="P75",3,IF($B$6="P50",4,IF($B$6="P25",5,IF($B$6="P10",6))))),0)),"ND")</f>
      </c>
      <c r="H771" s="186" t="str">
        <f>IFERROR(IF(AND($E771&lt;&gt;"",$G771&lt;&gt;""),$E771/$G771,""),"")</f>
      </c>
      <c r="I771" s="187" t="str">
        <f>IF(H771="","",0%)</f>
      </c>
      <c r="J771" s="187" t="str">
        <f>IF(H771="","",IF($H771&gt;1.2, 0, IF($H771&gt;=1.1, $B$8*(1/3), IF($H771&gt;=1, ($B$8 + (($B$9-$B$8)/4)*1)*(1/3), IF($H771&gt;=0.9, ($B$8 + (($B$9-$B$8)/4)*2)*(1/3), IF($H771&gt;=0.8, ($B$8 + (($B$9-$B$8)/4)*3)*(1/3), $B$9*(1/3)))))))</f>
      </c>
      <c r="K771" s="187" t="str">
        <f>IF(H771="","",IF($H771&gt;1.2, 0, IF($H771&gt;=1.1, $B$8*(2/3), IF($H771&gt;=1, ($B$8 + (($B$9-$B$8)/4)*1)*(2/3), IF($H771&gt;=0.9, ($B$8 + (($B$9-$B$8)/4)*2)*(2/3), IF($H771&gt;=0.8, ($B$8 + (($B$9-$B$8)/4)*3)*(2/3), $B$9*(2/3)))))))</f>
      </c>
      <c r="L771" s="187" t="str">
        <f>IF(H771="","",IF($H771&gt;1.2, 0, IF($H771&gt;=1.1, $B$8, IF($H771&gt;=1, $B$8 + (($B$9-$B$8)/4)*1, IF($H771&gt;=0.9, $B$8 + (($B$9-$B$8)/4)*2, IF($H771&gt;=0.8, $B$8 + (($B$9-$B$8)/4)*3, $B$9))))))</f>
      </c>
      <c r="M771" s="188"/>
      <c r="N771" s="189">
        <f>IF(M771=1, I771, IF(M771=2, J771, IF(M771=3, K771, IF(M771=4, L771, 0))))</f>
      </c>
      <c r="O771" s="184">
        <f>IF($B$7="Porcentajes", E771 * N771, IF($R$1=0, 0, ((E771 * N771) / $R$1) * $C$7))</f>
      </c>
      <c r="P771" s="202"/>
      <c r="Q771" s="203"/>
      <c r="R771" s="184">
        <f>IF($P771="Manual",$E771*(1+$Q771),$E771+$O771)</f>
      </c>
    </row>
    <row r="772" spans="1:18" s="190" customFormat="1" ht="19" customHeight="1">
      <c r="A772" s="191"/>
      <c r="B772" s="195"/>
      <c r="C772" s="193"/>
      <c r="D772" s="193"/>
      <c r="E772" s="197"/>
      <c r="F772" s="185"/>
      <c r="G772" s="185" t="str">
        <f>IFERROR(IF($F772="","",VLOOKUP($F772,'Data Mercado'!$A$7:$I$300,IF($B$6="P90",2,IF($B$6="P75",3,IF($B$6="P50",4,IF($B$6="P25",5,IF($B$6="P10",6))))),0)),"ND")</f>
      </c>
      <c r="H772" s="186" t="str">
        <f>IFERROR(IF(AND($E772&lt;&gt;"",$G772&lt;&gt;""),$E772/$G772,""),"")</f>
      </c>
      <c r="I772" s="187" t="str">
        <f>IF(H772="","",0%)</f>
      </c>
      <c r="J772" s="187" t="str">
        <f>IF(H772="","",IF($H772&gt;1.2, 0, IF($H772&gt;=1.1, $B$8*(1/3), IF($H772&gt;=1, ($B$8 + (($B$9-$B$8)/4)*1)*(1/3), IF($H772&gt;=0.9, ($B$8 + (($B$9-$B$8)/4)*2)*(1/3), IF($H772&gt;=0.8, ($B$8 + (($B$9-$B$8)/4)*3)*(1/3), $B$9*(1/3)))))))</f>
      </c>
      <c r="K772" s="187" t="str">
        <f>IF(H772="","",IF($H772&gt;1.2, 0, IF($H772&gt;=1.1, $B$8*(2/3), IF($H772&gt;=1, ($B$8 + (($B$9-$B$8)/4)*1)*(2/3), IF($H772&gt;=0.9, ($B$8 + (($B$9-$B$8)/4)*2)*(2/3), IF($H772&gt;=0.8, ($B$8 + (($B$9-$B$8)/4)*3)*(2/3), $B$9*(2/3)))))))</f>
      </c>
      <c r="L772" s="187" t="str">
        <f>IF(H772="","",IF($H772&gt;1.2, 0, IF($H772&gt;=1.1, $B$8, IF($H772&gt;=1, $B$8 + (($B$9-$B$8)/4)*1, IF($H772&gt;=0.9, $B$8 + (($B$9-$B$8)/4)*2, IF($H772&gt;=0.8, $B$8 + (($B$9-$B$8)/4)*3, $B$9))))))</f>
      </c>
      <c r="M772" s="188"/>
      <c r="N772" s="189">
        <f>IF(M772=1, I772, IF(M772=2, J772, IF(M772=3, K772, IF(M772=4, L772, 0))))</f>
      </c>
      <c r="O772" s="184">
        <f>IF($B$7="Porcentajes", E772 * N772, IF($R$1=0, 0, ((E772 * N772) / $R$1) * $C$7))</f>
      </c>
      <c r="P772" s="202"/>
      <c r="Q772" s="203"/>
      <c r="R772" s="184">
        <f>IF($P772="Manual",$E772*(1+$Q772),$E772+$O772)</f>
      </c>
    </row>
    <row r="773" spans="1:18" s="190" customFormat="1" ht="19" customHeight="1">
      <c r="A773" s="191"/>
      <c r="B773" s="195"/>
      <c r="C773" s="193"/>
      <c r="D773" s="193"/>
      <c r="E773" s="197"/>
      <c r="F773" s="185"/>
      <c r="G773" s="185" t="str">
        <f>IFERROR(IF($F773="","",VLOOKUP($F773,'Data Mercado'!$A$7:$I$300,IF($B$6="P90",2,IF($B$6="P75",3,IF($B$6="P50",4,IF($B$6="P25",5,IF($B$6="P10",6))))),0)),"ND")</f>
      </c>
      <c r="H773" s="186" t="str">
        <f>IFERROR(IF(AND($E773&lt;&gt;"",$G773&lt;&gt;""),$E773/$G773,""),"")</f>
      </c>
      <c r="I773" s="187" t="str">
        <f>IF(H773="","",0%)</f>
      </c>
      <c r="J773" s="187" t="str">
        <f>IF(H773="","",IF($H773&gt;1.2, 0, IF($H773&gt;=1.1, $B$8*(1/3), IF($H773&gt;=1, ($B$8 + (($B$9-$B$8)/4)*1)*(1/3), IF($H773&gt;=0.9, ($B$8 + (($B$9-$B$8)/4)*2)*(1/3), IF($H773&gt;=0.8, ($B$8 + (($B$9-$B$8)/4)*3)*(1/3), $B$9*(1/3)))))))</f>
      </c>
      <c r="K773" s="187" t="str">
        <f>IF(H773="","",IF($H773&gt;1.2, 0, IF($H773&gt;=1.1, $B$8*(2/3), IF($H773&gt;=1, ($B$8 + (($B$9-$B$8)/4)*1)*(2/3), IF($H773&gt;=0.9, ($B$8 + (($B$9-$B$8)/4)*2)*(2/3), IF($H773&gt;=0.8, ($B$8 + (($B$9-$B$8)/4)*3)*(2/3), $B$9*(2/3)))))))</f>
      </c>
      <c r="L773" s="187" t="str">
        <f>IF(H773="","",IF($H773&gt;1.2, 0, IF($H773&gt;=1.1, $B$8, IF($H773&gt;=1, $B$8 + (($B$9-$B$8)/4)*1, IF($H773&gt;=0.9, $B$8 + (($B$9-$B$8)/4)*2, IF($H773&gt;=0.8, $B$8 + (($B$9-$B$8)/4)*3, $B$9))))))</f>
      </c>
      <c r="M773" s="188"/>
      <c r="N773" s="189">
        <f>IF(M773=1, I773, IF(M773=2, J773, IF(M773=3, K773, IF(M773=4, L773, 0))))</f>
      </c>
      <c r="O773" s="184">
        <f>IF($B$7="Porcentajes", E773 * N773, IF($R$1=0, 0, ((E773 * N773) / $R$1) * $C$7))</f>
      </c>
      <c r="P773" s="202"/>
      <c r="Q773" s="203"/>
      <c r="R773" s="184">
        <f>IF($P773="Manual",$E773*(1+$Q773),$E773+$O773)</f>
      </c>
    </row>
    <row r="774" spans="1:18" s="190" customFormat="1" ht="19" customHeight="1">
      <c r="A774" s="191"/>
      <c r="B774" s="195"/>
      <c r="C774" s="193"/>
      <c r="D774" s="193"/>
      <c r="E774" s="197"/>
      <c r="F774" s="185"/>
      <c r="G774" s="185" t="str">
        <f>IFERROR(IF($F774="","",VLOOKUP($F774,'Data Mercado'!$A$7:$I$300,IF($B$6="P90",2,IF($B$6="P75",3,IF($B$6="P50",4,IF($B$6="P25",5,IF($B$6="P10",6))))),0)),"ND")</f>
      </c>
      <c r="H774" s="186" t="str">
        <f>IFERROR(IF(AND($E774&lt;&gt;"",$G774&lt;&gt;""),$E774/$G774,""),"")</f>
      </c>
      <c r="I774" s="187" t="str">
        <f>IF(H774="","",0%)</f>
      </c>
      <c r="J774" s="187" t="str">
        <f>IF(H774="","",IF($H774&gt;1.2, 0, IF($H774&gt;=1.1, $B$8*(1/3), IF($H774&gt;=1, ($B$8 + (($B$9-$B$8)/4)*1)*(1/3), IF($H774&gt;=0.9, ($B$8 + (($B$9-$B$8)/4)*2)*(1/3), IF($H774&gt;=0.8, ($B$8 + (($B$9-$B$8)/4)*3)*(1/3), $B$9*(1/3)))))))</f>
      </c>
      <c r="K774" s="187" t="str">
        <f>IF(H774="","",IF($H774&gt;1.2, 0, IF($H774&gt;=1.1, $B$8*(2/3), IF($H774&gt;=1, ($B$8 + (($B$9-$B$8)/4)*1)*(2/3), IF($H774&gt;=0.9, ($B$8 + (($B$9-$B$8)/4)*2)*(2/3), IF($H774&gt;=0.8, ($B$8 + (($B$9-$B$8)/4)*3)*(2/3), $B$9*(2/3)))))))</f>
      </c>
      <c r="L774" s="187" t="str">
        <f>IF(H774="","",IF($H774&gt;1.2, 0, IF($H774&gt;=1.1, $B$8, IF($H774&gt;=1, $B$8 + (($B$9-$B$8)/4)*1, IF($H774&gt;=0.9, $B$8 + (($B$9-$B$8)/4)*2, IF($H774&gt;=0.8, $B$8 + (($B$9-$B$8)/4)*3, $B$9))))))</f>
      </c>
      <c r="M774" s="188"/>
      <c r="N774" s="189">
        <f>IF(M774=1, I774, IF(M774=2, J774, IF(M774=3, K774, IF(M774=4, L774, 0))))</f>
      </c>
      <c r="O774" s="184">
        <f>IF($B$7="Porcentajes", E774 * N774, IF($R$1=0, 0, ((E774 * N774) / $R$1) * $C$7))</f>
      </c>
      <c r="P774" s="202"/>
      <c r="Q774" s="203"/>
      <c r="R774" s="184">
        <f>IF($P774="Manual",$E774*(1+$Q774),$E774+$O774)</f>
      </c>
    </row>
    <row r="775" spans="1:18" s="190" customFormat="1" ht="19" customHeight="1">
      <c r="A775" s="191"/>
      <c r="B775" s="195"/>
      <c r="C775" s="193"/>
      <c r="D775" s="193"/>
      <c r="E775" s="197"/>
      <c r="F775" s="185"/>
      <c r="G775" s="185" t="str">
        <f>IFERROR(IF($F775="","",VLOOKUP($F775,'Data Mercado'!$A$7:$I$300,IF($B$6="P90",2,IF($B$6="P75",3,IF($B$6="P50",4,IF($B$6="P25",5,IF($B$6="P10",6))))),0)),"ND")</f>
      </c>
      <c r="H775" s="186" t="str">
        <f>IFERROR(IF(AND($E775&lt;&gt;"",$G775&lt;&gt;""),$E775/$G775,""),"")</f>
      </c>
      <c r="I775" s="187" t="str">
        <f>IF(H775="","",0%)</f>
      </c>
      <c r="J775" s="187" t="str">
        <f>IF(H775="","",IF($H775&gt;1.2, 0, IF($H775&gt;=1.1, $B$8*(1/3), IF($H775&gt;=1, ($B$8 + (($B$9-$B$8)/4)*1)*(1/3), IF($H775&gt;=0.9, ($B$8 + (($B$9-$B$8)/4)*2)*(1/3), IF($H775&gt;=0.8, ($B$8 + (($B$9-$B$8)/4)*3)*(1/3), $B$9*(1/3)))))))</f>
      </c>
      <c r="K775" s="187" t="str">
        <f>IF(H775="","",IF($H775&gt;1.2, 0, IF($H775&gt;=1.1, $B$8*(2/3), IF($H775&gt;=1, ($B$8 + (($B$9-$B$8)/4)*1)*(2/3), IF($H775&gt;=0.9, ($B$8 + (($B$9-$B$8)/4)*2)*(2/3), IF($H775&gt;=0.8, ($B$8 + (($B$9-$B$8)/4)*3)*(2/3), $B$9*(2/3)))))))</f>
      </c>
      <c r="L775" s="187" t="str">
        <f>IF(H775="","",IF($H775&gt;1.2, 0, IF($H775&gt;=1.1, $B$8, IF($H775&gt;=1, $B$8 + (($B$9-$B$8)/4)*1, IF($H775&gt;=0.9, $B$8 + (($B$9-$B$8)/4)*2, IF($H775&gt;=0.8, $B$8 + (($B$9-$B$8)/4)*3, $B$9))))))</f>
      </c>
      <c r="M775" s="188"/>
      <c r="N775" s="189">
        <f>IF(M775=1, I775, IF(M775=2, J775, IF(M775=3, K775, IF(M775=4, L775, 0))))</f>
      </c>
      <c r="O775" s="184">
        <f>IF($B$7="Porcentajes", E775 * N775, IF($R$1=0, 0, ((E775 * N775) / $R$1) * $C$7))</f>
      </c>
      <c r="P775" s="202"/>
      <c r="Q775" s="203"/>
      <c r="R775" s="184">
        <f>IF($P775="Manual",$E775*(1+$Q775),$E775+$O775)</f>
      </c>
    </row>
    <row r="776" spans="1:18" s="190" customFormat="1" ht="19" customHeight="1">
      <c r="A776" s="191"/>
      <c r="B776" s="195"/>
      <c r="C776" s="193"/>
      <c r="D776" s="193"/>
      <c r="E776" s="197"/>
      <c r="F776" s="185"/>
      <c r="G776" s="185" t="str">
        <f>IFERROR(IF($F776="","",VLOOKUP($F776,'Data Mercado'!$A$7:$I$300,IF($B$6="P90",2,IF($B$6="P75",3,IF($B$6="P50",4,IF($B$6="P25",5,IF($B$6="P10",6))))),0)),"ND")</f>
      </c>
      <c r="H776" s="186" t="str">
        <f>IFERROR(IF(AND($E776&lt;&gt;"",$G776&lt;&gt;""),$E776/$G776,""),"")</f>
      </c>
      <c r="I776" s="187" t="str">
        <f>IF(H776="","",0%)</f>
      </c>
      <c r="J776" s="187" t="str">
        <f>IF(H776="","",IF($H776&gt;1.2, 0, IF($H776&gt;=1.1, $B$8*(1/3), IF($H776&gt;=1, ($B$8 + (($B$9-$B$8)/4)*1)*(1/3), IF($H776&gt;=0.9, ($B$8 + (($B$9-$B$8)/4)*2)*(1/3), IF($H776&gt;=0.8, ($B$8 + (($B$9-$B$8)/4)*3)*(1/3), $B$9*(1/3)))))))</f>
      </c>
      <c r="K776" s="187" t="str">
        <f>IF(H776="","",IF($H776&gt;1.2, 0, IF($H776&gt;=1.1, $B$8*(2/3), IF($H776&gt;=1, ($B$8 + (($B$9-$B$8)/4)*1)*(2/3), IF($H776&gt;=0.9, ($B$8 + (($B$9-$B$8)/4)*2)*(2/3), IF($H776&gt;=0.8, ($B$8 + (($B$9-$B$8)/4)*3)*(2/3), $B$9*(2/3)))))))</f>
      </c>
      <c r="L776" s="187" t="str">
        <f>IF(H776="","",IF($H776&gt;1.2, 0, IF($H776&gt;=1.1, $B$8, IF($H776&gt;=1, $B$8 + (($B$9-$B$8)/4)*1, IF($H776&gt;=0.9, $B$8 + (($B$9-$B$8)/4)*2, IF($H776&gt;=0.8, $B$8 + (($B$9-$B$8)/4)*3, $B$9))))))</f>
      </c>
      <c r="M776" s="188"/>
      <c r="N776" s="189">
        <f>IF(M776=1, I776, IF(M776=2, J776, IF(M776=3, K776, IF(M776=4, L776, 0))))</f>
      </c>
      <c r="O776" s="184">
        <f>IF($B$7="Porcentajes", E776 * N776, IF($R$1=0, 0, ((E776 * N776) / $R$1) * $C$7))</f>
      </c>
      <c r="P776" s="202"/>
      <c r="Q776" s="203"/>
      <c r="R776" s="184">
        <f>IF($P776="Manual",$E776*(1+$Q776),$E776+$O776)</f>
      </c>
    </row>
    <row r="777" spans="1:18" s="190" customFormat="1" ht="19" customHeight="1">
      <c r="A777" s="191"/>
      <c r="B777" s="195"/>
      <c r="C777" s="193"/>
      <c r="D777" s="193"/>
      <c r="E777" s="197"/>
      <c r="F777" s="185"/>
      <c r="G777" s="185" t="str">
        <f>IFERROR(IF($F777="","",VLOOKUP($F777,'Data Mercado'!$A$7:$I$300,IF($B$6="P90",2,IF($B$6="P75",3,IF($B$6="P50",4,IF($B$6="P25",5,IF($B$6="P10",6))))),0)),"ND")</f>
      </c>
      <c r="H777" s="186" t="str">
        <f>IFERROR(IF(AND($E777&lt;&gt;"",$G777&lt;&gt;""),$E777/$G777,""),"")</f>
      </c>
      <c r="I777" s="187" t="str">
        <f>IF(H777="","",0%)</f>
      </c>
      <c r="J777" s="187" t="str">
        <f>IF(H777="","",IF($H777&gt;1.2, 0, IF($H777&gt;=1.1, $B$8*(1/3), IF($H777&gt;=1, ($B$8 + (($B$9-$B$8)/4)*1)*(1/3), IF($H777&gt;=0.9, ($B$8 + (($B$9-$B$8)/4)*2)*(1/3), IF($H777&gt;=0.8, ($B$8 + (($B$9-$B$8)/4)*3)*(1/3), $B$9*(1/3)))))))</f>
      </c>
      <c r="K777" s="187" t="str">
        <f>IF(H777="","",IF($H777&gt;1.2, 0, IF($H777&gt;=1.1, $B$8*(2/3), IF($H777&gt;=1, ($B$8 + (($B$9-$B$8)/4)*1)*(2/3), IF($H777&gt;=0.9, ($B$8 + (($B$9-$B$8)/4)*2)*(2/3), IF($H777&gt;=0.8, ($B$8 + (($B$9-$B$8)/4)*3)*(2/3), $B$9*(2/3)))))))</f>
      </c>
      <c r="L777" s="187" t="str">
        <f>IF(H777="","",IF($H777&gt;1.2, 0, IF($H777&gt;=1.1, $B$8, IF($H777&gt;=1, $B$8 + (($B$9-$B$8)/4)*1, IF($H777&gt;=0.9, $B$8 + (($B$9-$B$8)/4)*2, IF($H777&gt;=0.8, $B$8 + (($B$9-$B$8)/4)*3, $B$9))))))</f>
      </c>
      <c r="M777" s="188"/>
      <c r="N777" s="189">
        <f>IF(M777=1, I777, IF(M777=2, J777, IF(M777=3, K777, IF(M777=4, L777, 0))))</f>
      </c>
      <c r="O777" s="184">
        <f>IF($B$7="Porcentajes", E777 * N777, IF($R$1=0, 0, ((E777 * N777) / $R$1) * $C$7))</f>
      </c>
      <c r="P777" s="202"/>
      <c r="Q777" s="203"/>
      <c r="R777" s="184">
        <f>IF($P777="Manual",$E777*(1+$Q777),$E777+$O777)</f>
      </c>
    </row>
    <row r="778" spans="1:18" s="190" customFormat="1" ht="19" customHeight="1">
      <c r="A778" s="191"/>
      <c r="B778" s="195"/>
      <c r="C778" s="193"/>
      <c r="D778" s="193"/>
      <c r="E778" s="197"/>
      <c r="F778" s="185"/>
      <c r="G778" s="185" t="str">
        <f>IFERROR(IF($F778="","",VLOOKUP($F778,'Data Mercado'!$A$7:$I$300,IF($B$6="P90",2,IF($B$6="P75",3,IF($B$6="P50",4,IF($B$6="P25",5,IF($B$6="P10",6))))),0)),"ND")</f>
      </c>
      <c r="H778" s="186" t="str">
        <f>IFERROR(IF(AND($E778&lt;&gt;"",$G778&lt;&gt;""),$E778/$G778,""),"")</f>
      </c>
      <c r="I778" s="187" t="str">
        <f>IF(H778="","",0%)</f>
      </c>
      <c r="J778" s="187" t="str">
        <f>IF(H778="","",IF($H778&gt;1.2, 0, IF($H778&gt;=1.1, $B$8*(1/3), IF($H778&gt;=1, ($B$8 + (($B$9-$B$8)/4)*1)*(1/3), IF($H778&gt;=0.9, ($B$8 + (($B$9-$B$8)/4)*2)*(1/3), IF($H778&gt;=0.8, ($B$8 + (($B$9-$B$8)/4)*3)*(1/3), $B$9*(1/3)))))))</f>
      </c>
      <c r="K778" s="187" t="str">
        <f>IF(H778="","",IF($H778&gt;1.2, 0, IF($H778&gt;=1.1, $B$8*(2/3), IF($H778&gt;=1, ($B$8 + (($B$9-$B$8)/4)*1)*(2/3), IF($H778&gt;=0.9, ($B$8 + (($B$9-$B$8)/4)*2)*(2/3), IF($H778&gt;=0.8, ($B$8 + (($B$9-$B$8)/4)*3)*(2/3), $B$9*(2/3)))))))</f>
      </c>
      <c r="L778" s="187" t="str">
        <f>IF(H778="","",IF($H778&gt;1.2, 0, IF($H778&gt;=1.1, $B$8, IF($H778&gt;=1, $B$8 + (($B$9-$B$8)/4)*1, IF($H778&gt;=0.9, $B$8 + (($B$9-$B$8)/4)*2, IF($H778&gt;=0.8, $B$8 + (($B$9-$B$8)/4)*3, $B$9))))))</f>
      </c>
      <c r="M778" s="188"/>
      <c r="N778" s="189">
        <f>IF(M778=1, I778, IF(M778=2, J778, IF(M778=3, K778, IF(M778=4, L778, 0))))</f>
      </c>
      <c r="O778" s="184">
        <f>IF($B$7="Porcentajes", E778 * N778, IF($R$1=0, 0, ((E778 * N778) / $R$1) * $C$7))</f>
      </c>
      <c r="P778" s="202"/>
      <c r="Q778" s="203"/>
      <c r="R778" s="184">
        <f>IF($P778="Manual",$E778*(1+$Q778),$E778+$O778)</f>
      </c>
    </row>
    <row r="779" spans="1:18" s="190" customFormat="1" ht="19" customHeight="1">
      <c r="A779" s="191"/>
      <c r="B779" s="195"/>
      <c r="C779" s="193"/>
      <c r="D779" s="193"/>
      <c r="E779" s="197"/>
      <c r="F779" s="185"/>
      <c r="G779" s="185" t="str">
        <f>IFERROR(IF($F779="","",VLOOKUP($F779,'Data Mercado'!$A$7:$I$300,IF($B$6="P90",2,IF($B$6="P75",3,IF($B$6="P50",4,IF($B$6="P25",5,IF($B$6="P10",6))))),0)),"ND")</f>
      </c>
      <c r="H779" s="186" t="str">
        <f>IFERROR(IF(AND($E779&lt;&gt;"",$G779&lt;&gt;""),$E779/$G779,""),"")</f>
      </c>
      <c r="I779" s="187" t="str">
        <f>IF(H779="","",0%)</f>
      </c>
      <c r="J779" s="187" t="str">
        <f>IF(H779="","",IF($H779&gt;1.2, 0, IF($H779&gt;=1.1, $B$8*(1/3), IF($H779&gt;=1, ($B$8 + (($B$9-$B$8)/4)*1)*(1/3), IF($H779&gt;=0.9, ($B$8 + (($B$9-$B$8)/4)*2)*(1/3), IF($H779&gt;=0.8, ($B$8 + (($B$9-$B$8)/4)*3)*(1/3), $B$9*(1/3)))))))</f>
      </c>
      <c r="K779" s="187" t="str">
        <f>IF(H779="","",IF($H779&gt;1.2, 0, IF($H779&gt;=1.1, $B$8*(2/3), IF($H779&gt;=1, ($B$8 + (($B$9-$B$8)/4)*1)*(2/3), IF($H779&gt;=0.9, ($B$8 + (($B$9-$B$8)/4)*2)*(2/3), IF($H779&gt;=0.8, ($B$8 + (($B$9-$B$8)/4)*3)*(2/3), $B$9*(2/3)))))))</f>
      </c>
      <c r="L779" s="187" t="str">
        <f>IF(H779="","",IF($H779&gt;1.2, 0, IF($H779&gt;=1.1, $B$8, IF($H779&gt;=1, $B$8 + (($B$9-$B$8)/4)*1, IF($H779&gt;=0.9, $B$8 + (($B$9-$B$8)/4)*2, IF($H779&gt;=0.8, $B$8 + (($B$9-$B$8)/4)*3, $B$9))))))</f>
      </c>
      <c r="M779" s="188"/>
      <c r="N779" s="189">
        <f>IF(M779=1, I779, IF(M779=2, J779, IF(M779=3, K779, IF(M779=4, L779, 0))))</f>
      </c>
      <c r="O779" s="184">
        <f>IF($B$7="Porcentajes", E779 * N779, IF($R$1=0, 0, ((E779 * N779) / $R$1) * $C$7))</f>
      </c>
      <c r="P779" s="202"/>
      <c r="Q779" s="203"/>
      <c r="R779" s="184">
        <f>IF($P779="Manual",$E779*(1+$Q779),$E779+$O779)</f>
      </c>
    </row>
    <row r="780" spans="1:18" s="190" customFormat="1" ht="19" customHeight="1">
      <c r="A780" s="191"/>
      <c r="B780" s="195"/>
      <c r="C780" s="193"/>
      <c r="D780" s="193"/>
      <c r="E780" s="197"/>
      <c r="F780" s="185"/>
      <c r="G780" s="185" t="str">
        <f>IFERROR(IF($F780="","",VLOOKUP($F780,'Data Mercado'!$A$7:$I$300,IF($B$6="P90",2,IF($B$6="P75",3,IF($B$6="P50",4,IF($B$6="P25",5,IF($B$6="P10",6))))),0)),"ND")</f>
      </c>
      <c r="H780" s="186" t="str">
        <f>IFERROR(IF(AND($E780&lt;&gt;"",$G780&lt;&gt;""),$E780/$G780,""),"")</f>
      </c>
      <c r="I780" s="187" t="str">
        <f>IF(H780="","",0%)</f>
      </c>
      <c r="J780" s="187" t="str">
        <f>IF(H780="","",IF($H780&gt;1.2, 0, IF($H780&gt;=1.1, $B$8*(1/3), IF($H780&gt;=1, ($B$8 + (($B$9-$B$8)/4)*1)*(1/3), IF($H780&gt;=0.9, ($B$8 + (($B$9-$B$8)/4)*2)*(1/3), IF($H780&gt;=0.8, ($B$8 + (($B$9-$B$8)/4)*3)*(1/3), $B$9*(1/3)))))))</f>
      </c>
      <c r="K780" s="187" t="str">
        <f>IF(H780="","",IF($H780&gt;1.2, 0, IF($H780&gt;=1.1, $B$8*(2/3), IF($H780&gt;=1, ($B$8 + (($B$9-$B$8)/4)*1)*(2/3), IF($H780&gt;=0.9, ($B$8 + (($B$9-$B$8)/4)*2)*(2/3), IF($H780&gt;=0.8, ($B$8 + (($B$9-$B$8)/4)*3)*(2/3), $B$9*(2/3)))))))</f>
      </c>
      <c r="L780" s="187" t="str">
        <f>IF(H780="","",IF($H780&gt;1.2, 0, IF($H780&gt;=1.1, $B$8, IF($H780&gt;=1, $B$8 + (($B$9-$B$8)/4)*1, IF($H780&gt;=0.9, $B$8 + (($B$9-$B$8)/4)*2, IF($H780&gt;=0.8, $B$8 + (($B$9-$B$8)/4)*3, $B$9))))))</f>
      </c>
      <c r="M780" s="188"/>
      <c r="N780" s="189">
        <f>IF(M780=1, I780, IF(M780=2, J780, IF(M780=3, K780, IF(M780=4, L780, 0))))</f>
      </c>
      <c r="O780" s="184">
        <f>IF($B$7="Porcentajes", E780 * N780, IF($R$1=0, 0, ((E780 * N780) / $R$1) * $C$7))</f>
      </c>
      <c r="P780" s="202"/>
      <c r="Q780" s="203"/>
      <c r="R780" s="184">
        <f>IF($P780="Manual",$E780*(1+$Q780),$E780+$O780)</f>
      </c>
    </row>
    <row r="781" spans="1:18" s="190" customFormat="1" ht="19" customHeight="1">
      <c r="A781" s="191"/>
      <c r="B781" s="195"/>
      <c r="C781" s="193"/>
      <c r="D781" s="193"/>
      <c r="E781" s="197"/>
      <c r="F781" s="185"/>
      <c r="G781" s="185" t="str">
        <f>IFERROR(IF($F781="","",VLOOKUP($F781,'Data Mercado'!$A$7:$I$300,IF($B$6="P90",2,IF($B$6="P75",3,IF($B$6="P50",4,IF($B$6="P25",5,IF($B$6="P10",6))))),0)),"ND")</f>
      </c>
      <c r="H781" s="186" t="str">
        <f>IFERROR(IF(AND($E781&lt;&gt;"",$G781&lt;&gt;""),$E781/$G781,""),"")</f>
      </c>
      <c r="I781" s="187" t="str">
        <f>IF(H781="","",0%)</f>
      </c>
      <c r="J781" s="187" t="str">
        <f>IF(H781="","",IF($H781&gt;1.2, 0, IF($H781&gt;=1.1, $B$8*(1/3), IF($H781&gt;=1, ($B$8 + (($B$9-$B$8)/4)*1)*(1/3), IF($H781&gt;=0.9, ($B$8 + (($B$9-$B$8)/4)*2)*(1/3), IF($H781&gt;=0.8, ($B$8 + (($B$9-$B$8)/4)*3)*(1/3), $B$9*(1/3)))))))</f>
      </c>
      <c r="K781" s="187" t="str">
        <f>IF(H781="","",IF($H781&gt;1.2, 0, IF($H781&gt;=1.1, $B$8*(2/3), IF($H781&gt;=1, ($B$8 + (($B$9-$B$8)/4)*1)*(2/3), IF($H781&gt;=0.9, ($B$8 + (($B$9-$B$8)/4)*2)*(2/3), IF($H781&gt;=0.8, ($B$8 + (($B$9-$B$8)/4)*3)*(2/3), $B$9*(2/3)))))))</f>
      </c>
      <c r="L781" s="187" t="str">
        <f>IF(H781="","",IF($H781&gt;1.2, 0, IF($H781&gt;=1.1, $B$8, IF($H781&gt;=1, $B$8 + (($B$9-$B$8)/4)*1, IF($H781&gt;=0.9, $B$8 + (($B$9-$B$8)/4)*2, IF($H781&gt;=0.8, $B$8 + (($B$9-$B$8)/4)*3, $B$9))))))</f>
      </c>
      <c r="M781" s="188"/>
      <c r="N781" s="189">
        <f>IF(M781=1, I781, IF(M781=2, J781, IF(M781=3, K781, IF(M781=4, L781, 0))))</f>
      </c>
      <c r="O781" s="184">
        <f>IF($B$7="Porcentajes", E781 * N781, IF($R$1=0, 0, ((E781 * N781) / $R$1) * $C$7))</f>
      </c>
      <c r="P781" s="202"/>
      <c r="Q781" s="203"/>
      <c r="R781" s="184">
        <f>IF($P781="Manual",$E781*(1+$Q781),$E781+$O781)</f>
      </c>
    </row>
    <row r="782" spans="1:18" s="190" customFormat="1" ht="19" customHeight="1">
      <c r="A782" s="191"/>
      <c r="B782" s="195"/>
      <c r="C782" s="193"/>
      <c r="D782" s="193"/>
      <c r="E782" s="197"/>
      <c r="F782" s="185"/>
      <c r="G782" s="185" t="str">
        <f>IFERROR(IF($F782="","",VLOOKUP($F782,'Data Mercado'!$A$7:$I$300,IF($B$6="P90",2,IF($B$6="P75",3,IF($B$6="P50",4,IF($B$6="P25",5,IF($B$6="P10",6))))),0)),"ND")</f>
      </c>
      <c r="H782" s="186" t="str">
        <f>IFERROR(IF(AND($E782&lt;&gt;"",$G782&lt;&gt;""),$E782/$G782,""),"")</f>
      </c>
      <c r="I782" s="187" t="str">
        <f>IF(H782="","",0%)</f>
      </c>
      <c r="J782" s="187" t="str">
        <f>IF(H782="","",IF($H782&gt;1.2, 0, IF($H782&gt;=1.1, $B$8*(1/3), IF($H782&gt;=1, ($B$8 + (($B$9-$B$8)/4)*1)*(1/3), IF($H782&gt;=0.9, ($B$8 + (($B$9-$B$8)/4)*2)*(1/3), IF($H782&gt;=0.8, ($B$8 + (($B$9-$B$8)/4)*3)*(1/3), $B$9*(1/3)))))))</f>
      </c>
      <c r="K782" s="187" t="str">
        <f>IF(H782="","",IF($H782&gt;1.2, 0, IF($H782&gt;=1.1, $B$8*(2/3), IF($H782&gt;=1, ($B$8 + (($B$9-$B$8)/4)*1)*(2/3), IF($H782&gt;=0.9, ($B$8 + (($B$9-$B$8)/4)*2)*(2/3), IF($H782&gt;=0.8, ($B$8 + (($B$9-$B$8)/4)*3)*(2/3), $B$9*(2/3)))))))</f>
      </c>
      <c r="L782" s="187" t="str">
        <f>IF(H782="","",IF($H782&gt;1.2, 0, IF($H782&gt;=1.1, $B$8, IF($H782&gt;=1, $B$8 + (($B$9-$B$8)/4)*1, IF($H782&gt;=0.9, $B$8 + (($B$9-$B$8)/4)*2, IF($H782&gt;=0.8, $B$8 + (($B$9-$B$8)/4)*3, $B$9))))))</f>
      </c>
      <c r="M782" s="188"/>
      <c r="N782" s="189">
        <f>IF(M782=1, I782, IF(M782=2, J782, IF(M782=3, K782, IF(M782=4, L782, 0))))</f>
      </c>
      <c r="O782" s="184">
        <f>IF($B$7="Porcentajes", E782 * N782, IF($R$1=0, 0, ((E782 * N782) / $R$1) * $C$7))</f>
      </c>
      <c r="P782" s="202"/>
      <c r="Q782" s="203"/>
      <c r="R782" s="184">
        <f>IF($P782="Manual",$E782*(1+$Q782),$E782+$O782)</f>
      </c>
    </row>
    <row r="783" spans="1:18" s="190" customFormat="1" ht="19" customHeight="1">
      <c r="A783" s="191"/>
      <c r="B783" s="195"/>
      <c r="C783" s="193"/>
      <c r="D783" s="193"/>
      <c r="E783" s="197"/>
      <c r="F783" s="185"/>
      <c r="G783" s="185" t="str">
        <f>IFERROR(IF($F783="","",VLOOKUP($F783,'Data Mercado'!$A$7:$I$300,IF($B$6="P90",2,IF($B$6="P75",3,IF($B$6="P50",4,IF($B$6="P25",5,IF($B$6="P10",6))))),0)),"ND")</f>
      </c>
      <c r="H783" s="186" t="str">
        <f>IFERROR(IF(AND($E783&lt;&gt;"",$G783&lt;&gt;""),$E783/$G783,""),"")</f>
      </c>
      <c r="I783" s="187" t="str">
        <f>IF(H783="","",0%)</f>
      </c>
      <c r="J783" s="187" t="str">
        <f>IF(H783="","",IF($H783&gt;1.2, 0, IF($H783&gt;=1.1, $B$8*(1/3), IF($H783&gt;=1, ($B$8 + (($B$9-$B$8)/4)*1)*(1/3), IF($H783&gt;=0.9, ($B$8 + (($B$9-$B$8)/4)*2)*(1/3), IF($H783&gt;=0.8, ($B$8 + (($B$9-$B$8)/4)*3)*(1/3), $B$9*(1/3)))))))</f>
      </c>
      <c r="K783" s="187" t="str">
        <f>IF(H783="","",IF($H783&gt;1.2, 0, IF($H783&gt;=1.1, $B$8*(2/3), IF($H783&gt;=1, ($B$8 + (($B$9-$B$8)/4)*1)*(2/3), IF($H783&gt;=0.9, ($B$8 + (($B$9-$B$8)/4)*2)*(2/3), IF($H783&gt;=0.8, ($B$8 + (($B$9-$B$8)/4)*3)*(2/3), $B$9*(2/3)))))))</f>
      </c>
      <c r="L783" s="187" t="str">
        <f>IF(H783="","",IF($H783&gt;1.2, 0, IF($H783&gt;=1.1, $B$8, IF($H783&gt;=1, $B$8 + (($B$9-$B$8)/4)*1, IF($H783&gt;=0.9, $B$8 + (($B$9-$B$8)/4)*2, IF($H783&gt;=0.8, $B$8 + (($B$9-$B$8)/4)*3, $B$9))))))</f>
      </c>
      <c r="M783" s="188"/>
      <c r="N783" s="189">
        <f>IF(M783=1, I783, IF(M783=2, J783, IF(M783=3, K783, IF(M783=4, L783, 0))))</f>
      </c>
      <c r="O783" s="184">
        <f>IF($B$7="Porcentajes", E783 * N783, IF($R$1=0, 0, ((E783 * N783) / $R$1) * $C$7))</f>
      </c>
      <c r="P783" s="202"/>
      <c r="Q783" s="203"/>
      <c r="R783" s="184">
        <f>IF($P783="Manual",$E783*(1+$Q783),$E783+$O783)</f>
      </c>
    </row>
    <row r="784" spans="1:18" s="190" customFormat="1" ht="19" customHeight="1">
      <c r="A784" s="191"/>
      <c r="B784" s="195"/>
      <c r="C784" s="193"/>
      <c r="D784" s="193"/>
      <c r="E784" s="197"/>
      <c r="F784" s="185"/>
      <c r="G784" s="185" t="str">
        <f>IFERROR(IF($F784="","",VLOOKUP($F784,'Data Mercado'!$A$7:$I$300,IF($B$6="P90",2,IF($B$6="P75",3,IF($B$6="P50",4,IF($B$6="P25",5,IF($B$6="P10",6))))),0)),"ND")</f>
      </c>
      <c r="H784" s="186" t="str">
        <f>IFERROR(IF(AND($E784&lt;&gt;"",$G784&lt;&gt;""),$E784/$G784,""),"")</f>
      </c>
      <c r="I784" s="187" t="str">
        <f t="shared" ref="I784:I847" si="97">IF(H784="","",0%)</f>
        <v/>
      </c>
      <c r="J784" s="187" t="str">
        <f t="shared" ref="J784:J847" si="98">IF(H784="","",IF($H784&gt;1.2, 0, IF($H784&gt;=1.1, $B$8*(1/3), IF($H784&gt;=1, ($B$8 + (($B$9-$B$8)/4)*1)*(1/3), IF($H784&gt;=0.9, ($B$8 + (($B$9-$B$8)/4)*2)*(1/3), IF($H784&gt;=0.8, ($B$8 + (($B$9-$B$8)/4)*3)*(1/3), $B$9*(1/3)))))))</f>
        <v/>
      </c>
      <c r="K784" s="187" t="str">
        <f t="shared" ref="K784:K847" si="99">IF(H784="","",IF($H784&gt;1.2, 0, IF($H784&gt;=1.1, $B$8*(2/3), IF($H784&gt;=1, ($B$8 + (($B$9-$B$8)/4)*1)*(2/3), IF($H784&gt;=0.9, ($B$8 + (($B$9-$B$8)/4)*2)*(2/3), IF($H784&gt;=0.8, ($B$8 + (($B$9-$B$8)/4)*3)*(2/3), $B$9*(2/3)))))))</f>
        <v/>
      </c>
      <c r="L784" s="187" t="str">
        <f t="shared" ref="L784:L847" si="100">IF(H784="","",IF($H784&gt;1.2, 0, IF($H784&gt;=1.1, $B$8, IF($H784&gt;=1, $B$8 + (($B$9-$B$8)/4)*1, IF($H784&gt;=0.9, $B$8 + (($B$9-$B$8)/4)*2, IF($H784&gt;=0.8, $B$8 + (($B$9-$B$8)/4)*3, $B$9))))))</f>
        <v/>
      </c>
      <c r="M784" s="188"/>
      <c r="N784" s="189">
        <f t="shared" ref="N784:N847" si="101">IF(M784=1, I784, IF(M784=2, J784, IF(M784=3, K784, IF(M784=4, L784, 0))))</f>
        <v>0</v>
      </c>
      <c r="O784" s="184">
        <f>IF($B$7="Porcentajes", E784 * N784, IF($R$1=0, 0, ((E784 * N784) / $R$1) * $C$7))</f>
      </c>
      <c r="P784" s="202"/>
      <c r="Q784" s="203"/>
      <c r="R784" s="184">
        <f>IF($P784="Manual",$E784*(1+$Q784),$E784+$O784)</f>
      </c>
    </row>
    <row r="785" spans="1:18" s="190" customFormat="1" ht="19" customHeight="1">
      <c r="A785" s="191"/>
      <c r="B785" s="195"/>
      <c r="C785" s="193"/>
      <c r="D785" s="193"/>
      <c r="E785" s="197"/>
      <c r="F785" s="185"/>
      <c r="G785" s="185" t="str">
        <f>IFERROR(IF($F785="","",VLOOKUP($F785,'Data Mercado'!$A$7:$I$300,IF($B$6="P90",2,IF($B$6="P75",3,IF($B$6="P50",4,IF($B$6="P25",5,IF($B$6="P10",6))))),0)),"ND")</f>
      </c>
      <c r="H785" s="186" t="str">
        <f>IFERROR(IF(AND($E785&lt;&gt;"",$G785&lt;&gt;""),$E785/$G785,""),"")</f>
      </c>
      <c r="I785" s="187" t="str">
        <f>IF(H785="","",0%)</f>
      </c>
      <c r="J785" s="187" t="str">
        <f>IF(H785="","",IF($H785&gt;1.2, 0, IF($H785&gt;=1.1, $B$8*(1/3), IF($H785&gt;=1, ($B$8 + (($B$9-$B$8)/4)*1)*(1/3), IF($H785&gt;=0.9, ($B$8 + (($B$9-$B$8)/4)*2)*(1/3), IF($H785&gt;=0.8, ($B$8 + (($B$9-$B$8)/4)*3)*(1/3), $B$9*(1/3)))))))</f>
      </c>
      <c r="K785" s="187" t="str">
        <f>IF(H785="","",IF($H785&gt;1.2, 0, IF($H785&gt;=1.1, $B$8*(2/3), IF($H785&gt;=1, ($B$8 + (($B$9-$B$8)/4)*1)*(2/3), IF($H785&gt;=0.9, ($B$8 + (($B$9-$B$8)/4)*2)*(2/3), IF($H785&gt;=0.8, ($B$8 + (($B$9-$B$8)/4)*3)*(2/3), $B$9*(2/3)))))))</f>
      </c>
      <c r="L785" s="187" t="str">
        <f>IF(H785="","",IF($H785&gt;1.2, 0, IF($H785&gt;=1.1, $B$8, IF($H785&gt;=1, $B$8 + (($B$9-$B$8)/4)*1, IF($H785&gt;=0.9, $B$8 + (($B$9-$B$8)/4)*2, IF($H785&gt;=0.8, $B$8 + (($B$9-$B$8)/4)*3, $B$9))))))</f>
      </c>
      <c r="M785" s="188"/>
      <c r="N785" s="189">
        <f>IF(M785=1, I785, IF(M785=2, J785, IF(M785=3, K785, IF(M785=4, L785, 0))))</f>
      </c>
      <c r="O785" s="184">
        <f>IF($B$7="Porcentajes", E785 * N785, IF($R$1=0, 0, ((E785 * N785) / $R$1) * $C$7))</f>
      </c>
      <c r="P785" s="202"/>
      <c r="Q785" s="203"/>
      <c r="R785" s="184">
        <f>IF($P785="Manual",$E785*(1+$Q785),$E785+$O785)</f>
      </c>
    </row>
    <row r="786" spans="1:18" s="190" customFormat="1" ht="19" customHeight="1">
      <c r="A786" s="191"/>
      <c r="B786" s="195"/>
      <c r="C786" s="193"/>
      <c r="D786" s="193"/>
      <c r="E786" s="197"/>
      <c r="F786" s="185"/>
      <c r="G786" s="185" t="str">
        <f>IFERROR(IF($F786="","",VLOOKUP($F786,'Data Mercado'!$A$7:$I$300,IF($B$6="P90",2,IF($B$6="P75",3,IF($B$6="P50",4,IF($B$6="P25",5,IF($B$6="P10",6))))),0)),"ND")</f>
      </c>
      <c r="H786" s="186" t="str">
        <f>IFERROR(IF(AND($E786&lt;&gt;"",$G786&lt;&gt;""),$E786/$G786,""),"")</f>
      </c>
      <c r="I786" s="187" t="str">
        <f>IF(H786="","",0%)</f>
      </c>
      <c r="J786" s="187" t="str">
        <f>IF(H786="","",IF($H786&gt;1.2, 0, IF($H786&gt;=1.1, $B$8*(1/3), IF($H786&gt;=1, ($B$8 + (($B$9-$B$8)/4)*1)*(1/3), IF($H786&gt;=0.9, ($B$8 + (($B$9-$B$8)/4)*2)*(1/3), IF($H786&gt;=0.8, ($B$8 + (($B$9-$B$8)/4)*3)*(1/3), $B$9*(1/3)))))))</f>
      </c>
      <c r="K786" s="187" t="str">
        <f>IF(H786="","",IF($H786&gt;1.2, 0, IF($H786&gt;=1.1, $B$8*(2/3), IF($H786&gt;=1, ($B$8 + (($B$9-$B$8)/4)*1)*(2/3), IF($H786&gt;=0.9, ($B$8 + (($B$9-$B$8)/4)*2)*(2/3), IF($H786&gt;=0.8, ($B$8 + (($B$9-$B$8)/4)*3)*(2/3), $B$9*(2/3)))))))</f>
      </c>
      <c r="L786" s="187" t="str">
        <f>IF(H786="","",IF($H786&gt;1.2, 0, IF($H786&gt;=1.1, $B$8, IF($H786&gt;=1, $B$8 + (($B$9-$B$8)/4)*1, IF($H786&gt;=0.9, $B$8 + (($B$9-$B$8)/4)*2, IF($H786&gt;=0.8, $B$8 + (($B$9-$B$8)/4)*3, $B$9))))))</f>
      </c>
      <c r="M786" s="188"/>
      <c r="N786" s="189">
        <f>IF(M786=1, I786, IF(M786=2, J786, IF(M786=3, K786, IF(M786=4, L786, 0))))</f>
      </c>
      <c r="O786" s="184">
        <f>IF($B$7="Porcentajes", E786 * N786, IF($R$1=0, 0, ((E786 * N786) / $R$1) * $C$7))</f>
      </c>
      <c r="P786" s="202"/>
      <c r="Q786" s="203"/>
      <c r="R786" s="184">
        <f>IF($P786="Manual",$E786*(1+$Q786),$E786+$O786)</f>
      </c>
    </row>
    <row r="787" spans="1:18" s="190" customFormat="1" ht="19" customHeight="1">
      <c r="A787" s="191"/>
      <c r="B787" s="195"/>
      <c r="C787" s="193"/>
      <c r="D787" s="193"/>
      <c r="E787" s="197"/>
      <c r="F787" s="185"/>
      <c r="G787" s="185" t="str">
        <f>IFERROR(IF($F787="","",VLOOKUP($F787,'Data Mercado'!$A$7:$I$300,IF($B$6="P90",2,IF($B$6="P75",3,IF($B$6="P50",4,IF($B$6="P25",5,IF($B$6="P10",6))))),0)),"ND")</f>
      </c>
      <c r="H787" s="186" t="str">
        <f>IFERROR(IF(AND($E787&lt;&gt;"",$G787&lt;&gt;""),$E787/$G787,""),"")</f>
      </c>
      <c r="I787" s="187" t="str">
        <f>IF(H787="","",0%)</f>
      </c>
      <c r="J787" s="187" t="str">
        <f>IF(H787="","",IF($H787&gt;1.2, 0, IF($H787&gt;=1.1, $B$8*(1/3), IF($H787&gt;=1, ($B$8 + (($B$9-$B$8)/4)*1)*(1/3), IF($H787&gt;=0.9, ($B$8 + (($B$9-$B$8)/4)*2)*(1/3), IF($H787&gt;=0.8, ($B$8 + (($B$9-$B$8)/4)*3)*(1/3), $B$9*(1/3)))))))</f>
      </c>
      <c r="K787" s="187" t="str">
        <f>IF(H787="","",IF($H787&gt;1.2, 0, IF($H787&gt;=1.1, $B$8*(2/3), IF($H787&gt;=1, ($B$8 + (($B$9-$B$8)/4)*1)*(2/3), IF($H787&gt;=0.9, ($B$8 + (($B$9-$B$8)/4)*2)*(2/3), IF($H787&gt;=0.8, ($B$8 + (($B$9-$B$8)/4)*3)*(2/3), $B$9*(2/3)))))))</f>
      </c>
      <c r="L787" s="187" t="str">
        <f>IF(H787="","",IF($H787&gt;1.2, 0, IF($H787&gt;=1.1, $B$8, IF($H787&gt;=1, $B$8 + (($B$9-$B$8)/4)*1, IF($H787&gt;=0.9, $B$8 + (($B$9-$B$8)/4)*2, IF($H787&gt;=0.8, $B$8 + (($B$9-$B$8)/4)*3, $B$9))))))</f>
      </c>
      <c r="M787" s="188"/>
      <c r="N787" s="189">
        <f>IF(M787=1, I787, IF(M787=2, J787, IF(M787=3, K787, IF(M787=4, L787, 0))))</f>
      </c>
      <c r="O787" s="184">
        <f>IF($B$7="Porcentajes", E787 * N787, IF($R$1=0, 0, ((E787 * N787) / $R$1) * $C$7))</f>
      </c>
      <c r="P787" s="202"/>
      <c r="Q787" s="203"/>
      <c r="R787" s="184">
        <f>IF($P787="Manual",$E787*(1+$Q787),$E787+$O787)</f>
      </c>
    </row>
    <row r="788" spans="1:18" s="190" customFormat="1" ht="19" customHeight="1">
      <c r="A788" s="191"/>
      <c r="B788" s="195"/>
      <c r="C788" s="193"/>
      <c r="D788" s="193"/>
      <c r="E788" s="197"/>
      <c r="F788" s="185"/>
      <c r="G788" s="185" t="str">
        <f>IFERROR(IF($F788="","",VLOOKUP($F788,'Data Mercado'!$A$7:$I$300,IF($B$6="P90",2,IF($B$6="P75",3,IF($B$6="P50",4,IF($B$6="P25",5,IF($B$6="P10",6))))),0)),"ND")</f>
      </c>
      <c r="H788" s="186" t="str">
        <f>IFERROR(IF(AND($E788&lt;&gt;"",$G788&lt;&gt;""),$E788/$G788,""),"")</f>
      </c>
      <c r="I788" s="187" t="str">
        <f>IF(H788="","",0%)</f>
      </c>
      <c r="J788" s="187" t="str">
        <f>IF(H788="","",IF($H788&gt;1.2, 0, IF($H788&gt;=1.1, $B$8*(1/3), IF($H788&gt;=1, ($B$8 + (($B$9-$B$8)/4)*1)*(1/3), IF($H788&gt;=0.9, ($B$8 + (($B$9-$B$8)/4)*2)*(1/3), IF($H788&gt;=0.8, ($B$8 + (($B$9-$B$8)/4)*3)*(1/3), $B$9*(1/3)))))))</f>
      </c>
      <c r="K788" s="187" t="str">
        <f>IF(H788="","",IF($H788&gt;1.2, 0, IF($H788&gt;=1.1, $B$8*(2/3), IF($H788&gt;=1, ($B$8 + (($B$9-$B$8)/4)*1)*(2/3), IF($H788&gt;=0.9, ($B$8 + (($B$9-$B$8)/4)*2)*(2/3), IF($H788&gt;=0.8, ($B$8 + (($B$9-$B$8)/4)*3)*(2/3), $B$9*(2/3)))))))</f>
      </c>
      <c r="L788" s="187" t="str">
        <f>IF(H788="","",IF($H788&gt;1.2, 0, IF($H788&gt;=1.1, $B$8, IF($H788&gt;=1, $B$8 + (($B$9-$B$8)/4)*1, IF($H788&gt;=0.9, $B$8 + (($B$9-$B$8)/4)*2, IF($H788&gt;=0.8, $B$8 + (($B$9-$B$8)/4)*3, $B$9))))))</f>
      </c>
      <c r="M788" s="188"/>
      <c r="N788" s="189">
        <f>IF(M788=1, I788, IF(M788=2, J788, IF(M788=3, K788, IF(M788=4, L788, 0))))</f>
      </c>
      <c r="O788" s="184">
        <f>IF($B$7="Porcentajes", E788 * N788, IF($R$1=0, 0, ((E788 * N788) / $R$1) * $C$7))</f>
      </c>
      <c r="P788" s="202"/>
      <c r="Q788" s="203"/>
      <c r="R788" s="184">
        <f>IF($P788="Manual",$E788*(1+$Q788),$E788+$O788)</f>
      </c>
    </row>
    <row r="789" spans="1:18" s="190" customFormat="1" ht="19" customHeight="1">
      <c r="A789" s="191"/>
      <c r="B789" s="195"/>
      <c r="C789" s="193"/>
      <c r="D789" s="193"/>
      <c r="E789" s="197"/>
      <c r="F789" s="185"/>
      <c r="G789" s="185" t="str">
        <f>IFERROR(IF($F789="","",VLOOKUP($F789,'Data Mercado'!$A$7:$I$300,IF($B$6="P90",2,IF($B$6="P75",3,IF($B$6="P50",4,IF($B$6="P25",5,IF($B$6="P10",6))))),0)),"ND")</f>
      </c>
      <c r="H789" s="186" t="str">
        <f>IFERROR(IF(AND($E789&lt;&gt;"",$G789&lt;&gt;""),$E789/$G789,""),"")</f>
      </c>
      <c r="I789" s="187" t="str">
        <f>IF(H789="","",0%)</f>
      </c>
      <c r="J789" s="187" t="str">
        <f>IF(H789="","",IF($H789&gt;1.2, 0, IF($H789&gt;=1.1, $B$8*(1/3), IF($H789&gt;=1, ($B$8 + (($B$9-$B$8)/4)*1)*(1/3), IF($H789&gt;=0.9, ($B$8 + (($B$9-$B$8)/4)*2)*(1/3), IF($H789&gt;=0.8, ($B$8 + (($B$9-$B$8)/4)*3)*(1/3), $B$9*(1/3)))))))</f>
      </c>
      <c r="K789" s="187" t="str">
        <f>IF(H789="","",IF($H789&gt;1.2, 0, IF($H789&gt;=1.1, $B$8*(2/3), IF($H789&gt;=1, ($B$8 + (($B$9-$B$8)/4)*1)*(2/3), IF($H789&gt;=0.9, ($B$8 + (($B$9-$B$8)/4)*2)*(2/3), IF($H789&gt;=0.8, ($B$8 + (($B$9-$B$8)/4)*3)*(2/3), $B$9*(2/3)))))))</f>
      </c>
      <c r="L789" s="187" t="str">
        <f>IF(H789="","",IF($H789&gt;1.2, 0, IF($H789&gt;=1.1, $B$8, IF($H789&gt;=1, $B$8 + (($B$9-$B$8)/4)*1, IF($H789&gt;=0.9, $B$8 + (($B$9-$B$8)/4)*2, IF($H789&gt;=0.8, $B$8 + (($B$9-$B$8)/4)*3, $B$9))))))</f>
      </c>
      <c r="M789" s="188"/>
      <c r="N789" s="189">
        <f>IF(M789=1, I789, IF(M789=2, J789, IF(M789=3, K789, IF(M789=4, L789, 0))))</f>
      </c>
      <c r="O789" s="184">
        <f>IF($B$7="Porcentajes", E789 * N789, IF($R$1=0, 0, ((E789 * N789) / $R$1) * $C$7))</f>
      </c>
      <c r="P789" s="202"/>
      <c r="Q789" s="203"/>
      <c r="R789" s="184">
        <f>IF($P789="Manual",$E789*(1+$Q789),$E789+$O789)</f>
      </c>
    </row>
    <row r="790" spans="1:18" s="190" customFormat="1" ht="19" customHeight="1">
      <c r="A790" s="191"/>
      <c r="B790" s="195"/>
      <c r="C790" s="193"/>
      <c r="D790" s="193"/>
      <c r="E790" s="197"/>
      <c r="F790" s="185"/>
      <c r="G790" s="185" t="str">
        <f>IFERROR(IF($F790="","",VLOOKUP($F790,'Data Mercado'!$A$7:$I$300,IF($B$6="P90",2,IF($B$6="P75",3,IF($B$6="P50",4,IF($B$6="P25",5,IF($B$6="P10",6))))),0)),"ND")</f>
      </c>
      <c r="H790" s="186" t="str">
        <f>IFERROR(IF(AND($E790&lt;&gt;"",$G790&lt;&gt;""),$E790/$G790,""),"")</f>
      </c>
      <c r="I790" s="187" t="str">
        <f>IF(H790="","",0%)</f>
      </c>
      <c r="J790" s="187" t="str">
        <f>IF(H790="","",IF($H790&gt;1.2, 0, IF($H790&gt;=1.1, $B$8*(1/3), IF($H790&gt;=1, ($B$8 + (($B$9-$B$8)/4)*1)*(1/3), IF($H790&gt;=0.9, ($B$8 + (($B$9-$B$8)/4)*2)*(1/3), IF($H790&gt;=0.8, ($B$8 + (($B$9-$B$8)/4)*3)*(1/3), $B$9*(1/3)))))))</f>
      </c>
      <c r="K790" s="187" t="str">
        <f>IF(H790="","",IF($H790&gt;1.2, 0, IF($H790&gt;=1.1, $B$8*(2/3), IF($H790&gt;=1, ($B$8 + (($B$9-$B$8)/4)*1)*(2/3), IF($H790&gt;=0.9, ($B$8 + (($B$9-$B$8)/4)*2)*(2/3), IF($H790&gt;=0.8, ($B$8 + (($B$9-$B$8)/4)*3)*(2/3), $B$9*(2/3)))))))</f>
      </c>
      <c r="L790" s="187" t="str">
        <f>IF(H790="","",IF($H790&gt;1.2, 0, IF($H790&gt;=1.1, $B$8, IF($H790&gt;=1, $B$8 + (($B$9-$B$8)/4)*1, IF($H790&gt;=0.9, $B$8 + (($B$9-$B$8)/4)*2, IF($H790&gt;=0.8, $B$8 + (($B$9-$B$8)/4)*3, $B$9))))))</f>
      </c>
      <c r="M790" s="188"/>
      <c r="N790" s="189">
        <f>IF(M790=1, I790, IF(M790=2, J790, IF(M790=3, K790, IF(M790=4, L790, 0))))</f>
      </c>
      <c r="O790" s="184">
        <f>IF($B$7="Porcentajes", E790 * N790, IF($R$1=0, 0, ((E790 * N790) / $R$1) * $C$7))</f>
      </c>
      <c r="P790" s="202"/>
      <c r="Q790" s="203"/>
      <c r="R790" s="184">
        <f>IF($P790="Manual",$E790*(1+$Q790),$E790+$O790)</f>
      </c>
    </row>
    <row r="791" spans="1:18" s="190" customFormat="1" ht="19" customHeight="1">
      <c r="A791" s="191"/>
      <c r="B791" s="195"/>
      <c r="C791" s="193"/>
      <c r="D791" s="193"/>
      <c r="E791" s="197"/>
      <c r="F791" s="185"/>
      <c r="G791" s="185" t="str">
        <f>IFERROR(IF($F791="","",VLOOKUP($F791,'Data Mercado'!$A$7:$I$300,IF($B$6="P90",2,IF($B$6="P75",3,IF($B$6="P50",4,IF($B$6="P25",5,IF($B$6="P10",6))))),0)),"ND")</f>
      </c>
      <c r="H791" s="186" t="str">
        <f>IFERROR(IF(AND($E791&lt;&gt;"",$G791&lt;&gt;""),$E791/$G791,""),"")</f>
      </c>
      <c r="I791" s="187" t="str">
        <f>IF(H791="","",0%)</f>
      </c>
      <c r="J791" s="187" t="str">
        <f>IF(H791="","",IF($H791&gt;1.2, 0, IF($H791&gt;=1.1, $B$8*(1/3), IF($H791&gt;=1, ($B$8 + (($B$9-$B$8)/4)*1)*(1/3), IF($H791&gt;=0.9, ($B$8 + (($B$9-$B$8)/4)*2)*(1/3), IF($H791&gt;=0.8, ($B$8 + (($B$9-$B$8)/4)*3)*(1/3), $B$9*(1/3)))))))</f>
      </c>
      <c r="K791" s="187" t="str">
        <f>IF(H791="","",IF($H791&gt;1.2, 0, IF($H791&gt;=1.1, $B$8*(2/3), IF($H791&gt;=1, ($B$8 + (($B$9-$B$8)/4)*1)*(2/3), IF($H791&gt;=0.9, ($B$8 + (($B$9-$B$8)/4)*2)*(2/3), IF($H791&gt;=0.8, ($B$8 + (($B$9-$B$8)/4)*3)*(2/3), $B$9*(2/3)))))))</f>
      </c>
      <c r="L791" s="187" t="str">
        <f>IF(H791="","",IF($H791&gt;1.2, 0, IF($H791&gt;=1.1, $B$8, IF($H791&gt;=1, $B$8 + (($B$9-$B$8)/4)*1, IF($H791&gt;=0.9, $B$8 + (($B$9-$B$8)/4)*2, IF($H791&gt;=0.8, $B$8 + (($B$9-$B$8)/4)*3, $B$9))))))</f>
      </c>
      <c r="M791" s="188"/>
      <c r="N791" s="189">
        <f>IF(M791=1, I791, IF(M791=2, J791, IF(M791=3, K791, IF(M791=4, L791, 0))))</f>
      </c>
      <c r="O791" s="184">
        <f>IF($B$7="Porcentajes", E791 * N791, IF($R$1=0, 0, ((E791 * N791) / $R$1) * $C$7))</f>
      </c>
      <c r="P791" s="202"/>
      <c r="Q791" s="203"/>
      <c r="R791" s="184">
        <f>IF($P791="Manual",$E791*(1+$Q791),$E791+$O791)</f>
      </c>
    </row>
    <row r="792" spans="1:18" s="190" customFormat="1" ht="19" customHeight="1">
      <c r="A792" s="191"/>
      <c r="B792" s="195"/>
      <c r="C792" s="193"/>
      <c r="D792" s="193"/>
      <c r="E792" s="197"/>
      <c r="F792" s="185"/>
      <c r="G792" s="185" t="str">
        <f>IFERROR(IF($F792="","",VLOOKUP($F792,'Data Mercado'!$A$7:$I$300,IF($B$6="P90",2,IF($B$6="P75",3,IF($B$6="P50",4,IF($B$6="P25",5,IF($B$6="P10",6))))),0)),"ND")</f>
      </c>
      <c r="H792" s="186" t="str">
        <f>IFERROR(IF(AND($E792&lt;&gt;"",$G792&lt;&gt;""),$E792/$G792,""),"")</f>
      </c>
      <c r="I792" s="187" t="str">
        <f>IF(H792="","",0%)</f>
      </c>
      <c r="J792" s="187" t="str">
        <f>IF(H792="","",IF($H792&gt;1.2, 0, IF($H792&gt;=1.1, $B$8*(1/3), IF($H792&gt;=1, ($B$8 + (($B$9-$B$8)/4)*1)*(1/3), IF($H792&gt;=0.9, ($B$8 + (($B$9-$B$8)/4)*2)*(1/3), IF($H792&gt;=0.8, ($B$8 + (($B$9-$B$8)/4)*3)*(1/3), $B$9*(1/3)))))))</f>
      </c>
      <c r="K792" s="187" t="str">
        <f>IF(H792="","",IF($H792&gt;1.2, 0, IF($H792&gt;=1.1, $B$8*(2/3), IF($H792&gt;=1, ($B$8 + (($B$9-$B$8)/4)*1)*(2/3), IF($H792&gt;=0.9, ($B$8 + (($B$9-$B$8)/4)*2)*(2/3), IF($H792&gt;=0.8, ($B$8 + (($B$9-$B$8)/4)*3)*(2/3), $B$9*(2/3)))))))</f>
      </c>
      <c r="L792" s="187" t="str">
        <f>IF(H792="","",IF($H792&gt;1.2, 0, IF($H792&gt;=1.1, $B$8, IF($H792&gt;=1, $B$8 + (($B$9-$B$8)/4)*1, IF($H792&gt;=0.9, $B$8 + (($B$9-$B$8)/4)*2, IF($H792&gt;=0.8, $B$8 + (($B$9-$B$8)/4)*3, $B$9))))))</f>
      </c>
      <c r="M792" s="188"/>
      <c r="N792" s="189">
        <f>IF(M792=1, I792, IF(M792=2, J792, IF(M792=3, K792, IF(M792=4, L792, 0))))</f>
      </c>
      <c r="O792" s="184">
        <f>IF($B$7="Porcentajes", E792 * N792, IF($R$1=0, 0, ((E792 * N792) / $R$1) * $C$7))</f>
      </c>
      <c r="P792" s="202"/>
      <c r="Q792" s="203"/>
      <c r="R792" s="184">
        <f>IF($P792="Manual",$E792*(1+$Q792),$E792+$O792)</f>
      </c>
    </row>
    <row r="793" spans="1:18" s="190" customFormat="1" ht="19" customHeight="1">
      <c r="A793" s="191"/>
      <c r="B793" s="195"/>
      <c r="C793" s="193"/>
      <c r="D793" s="193"/>
      <c r="E793" s="197"/>
      <c r="F793" s="185"/>
      <c r="G793" s="185" t="str">
        <f>IFERROR(IF($F793="","",VLOOKUP($F793,'Data Mercado'!$A$7:$I$300,IF($B$6="P90",2,IF($B$6="P75",3,IF($B$6="P50",4,IF($B$6="P25",5,IF($B$6="P10",6))))),0)),"ND")</f>
      </c>
      <c r="H793" s="186" t="str">
        <f>IFERROR(IF(AND($E793&lt;&gt;"",$G793&lt;&gt;""),$E793/$G793,""),"")</f>
      </c>
      <c r="I793" s="187" t="str">
        <f>IF(H793="","",0%)</f>
      </c>
      <c r="J793" s="187" t="str">
        <f>IF(H793="","",IF($H793&gt;1.2, 0, IF($H793&gt;=1.1, $B$8*(1/3), IF($H793&gt;=1, ($B$8 + (($B$9-$B$8)/4)*1)*(1/3), IF($H793&gt;=0.9, ($B$8 + (($B$9-$B$8)/4)*2)*(1/3), IF($H793&gt;=0.8, ($B$8 + (($B$9-$B$8)/4)*3)*(1/3), $B$9*(1/3)))))))</f>
      </c>
      <c r="K793" s="187" t="str">
        <f>IF(H793="","",IF($H793&gt;1.2, 0, IF($H793&gt;=1.1, $B$8*(2/3), IF($H793&gt;=1, ($B$8 + (($B$9-$B$8)/4)*1)*(2/3), IF($H793&gt;=0.9, ($B$8 + (($B$9-$B$8)/4)*2)*(2/3), IF($H793&gt;=0.8, ($B$8 + (($B$9-$B$8)/4)*3)*(2/3), $B$9*(2/3)))))))</f>
      </c>
      <c r="L793" s="187" t="str">
        <f>IF(H793="","",IF($H793&gt;1.2, 0, IF($H793&gt;=1.1, $B$8, IF($H793&gt;=1, $B$8 + (($B$9-$B$8)/4)*1, IF($H793&gt;=0.9, $B$8 + (($B$9-$B$8)/4)*2, IF($H793&gt;=0.8, $B$8 + (($B$9-$B$8)/4)*3, $B$9))))))</f>
      </c>
      <c r="M793" s="188"/>
      <c r="N793" s="189">
        <f>IF(M793=1, I793, IF(M793=2, J793, IF(M793=3, K793, IF(M793=4, L793, 0))))</f>
      </c>
      <c r="O793" s="184">
        <f>IF($B$7="Porcentajes", E793 * N793, IF($R$1=0, 0, ((E793 * N793) / $R$1) * $C$7))</f>
      </c>
      <c r="P793" s="202"/>
      <c r="Q793" s="203"/>
      <c r="R793" s="184">
        <f>IF($P793="Manual",$E793*(1+$Q793),$E793+$O793)</f>
      </c>
    </row>
    <row r="794" spans="1:18" s="190" customFormat="1" ht="19" customHeight="1">
      <c r="A794" s="191"/>
      <c r="B794" s="195"/>
      <c r="C794" s="193"/>
      <c r="D794" s="193"/>
      <c r="E794" s="197"/>
      <c r="F794" s="185"/>
      <c r="G794" s="185" t="str">
        <f>IFERROR(IF($F794="","",VLOOKUP($F794,'Data Mercado'!$A$7:$I$300,IF($B$6="P90",2,IF($B$6="P75",3,IF($B$6="P50",4,IF($B$6="P25",5,IF($B$6="P10",6))))),0)),"ND")</f>
      </c>
      <c r="H794" s="186" t="str">
        <f>IFERROR(IF(AND($E794&lt;&gt;"",$G794&lt;&gt;""),$E794/$G794,""),"")</f>
      </c>
      <c r="I794" s="187" t="str">
        <f>IF(H794="","",0%)</f>
      </c>
      <c r="J794" s="187" t="str">
        <f>IF(H794="","",IF($H794&gt;1.2, 0, IF($H794&gt;=1.1, $B$8*(1/3), IF($H794&gt;=1, ($B$8 + (($B$9-$B$8)/4)*1)*(1/3), IF($H794&gt;=0.9, ($B$8 + (($B$9-$B$8)/4)*2)*(1/3), IF($H794&gt;=0.8, ($B$8 + (($B$9-$B$8)/4)*3)*(1/3), $B$9*(1/3)))))))</f>
      </c>
      <c r="K794" s="187" t="str">
        <f>IF(H794="","",IF($H794&gt;1.2, 0, IF($H794&gt;=1.1, $B$8*(2/3), IF($H794&gt;=1, ($B$8 + (($B$9-$B$8)/4)*1)*(2/3), IF($H794&gt;=0.9, ($B$8 + (($B$9-$B$8)/4)*2)*(2/3), IF($H794&gt;=0.8, ($B$8 + (($B$9-$B$8)/4)*3)*(2/3), $B$9*(2/3)))))))</f>
      </c>
      <c r="L794" s="187" t="str">
        <f>IF(H794="","",IF($H794&gt;1.2, 0, IF($H794&gt;=1.1, $B$8, IF($H794&gt;=1, $B$8 + (($B$9-$B$8)/4)*1, IF($H794&gt;=0.9, $B$8 + (($B$9-$B$8)/4)*2, IF($H794&gt;=0.8, $B$8 + (($B$9-$B$8)/4)*3, $B$9))))))</f>
      </c>
      <c r="M794" s="188"/>
      <c r="N794" s="189">
        <f>IF(M794=1, I794, IF(M794=2, J794, IF(M794=3, K794, IF(M794=4, L794, 0))))</f>
      </c>
      <c r="O794" s="184">
        <f>IF($B$7="Porcentajes", E794 * N794, IF($R$1=0, 0, ((E794 * N794) / $R$1) * $C$7))</f>
      </c>
      <c r="P794" s="202"/>
      <c r="Q794" s="203"/>
      <c r="R794" s="184">
        <f>IF($P794="Manual",$E794*(1+$Q794),$E794+$O794)</f>
      </c>
    </row>
    <row r="795" spans="1:18" s="190" customFormat="1" ht="19" customHeight="1">
      <c r="A795" s="191"/>
      <c r="B795" s="195"/>
      <c r="C795" s="193"/>
      <c r="D795" s="193"/>
      <c r="E795" s="197"/>
      <c r="F795" s="185"/>
      <c r="G795" s="185" t="str">
        <f>IFERROR(IF($F795="","",VLOOKUP($F795,'Data Mercado'!$A$7:$I$300,IF($B$6="P90",2,IF($B$6="P75",3,IF($B$6="P50",4,IF($B$6="P25",5,IF($B$6="P10",6))))),0)),"ND")</f>
      </c>
      <c r="H795" s="186" t="str">
        <f>IFERROR(IF(AND($E795&lt;&gt;"",$G795&lt;&gt;""),$E795/$G795,""),"")</f>
      </c>
      <c r="I795" s="187" t="str">
        <f>IF(H795="","",0%)</f>
      </c>
      <c r="J795" s="187" t="str">
        <f>IF(H795="","",IF($H795&gt;1.2, 0, IF($H795&gt;=1.1, $B$8*(1/3), IF($H795&gt;=1, ($B$8 + (($B$9-$B$8)/4)*1)*(1/3), IF($H795&gt;=0.9, ($B$8 + (($B$9-$B$8)/4)*2)*(1/3), IF($H795&gt;=0.8, ($B$8 + (($B$9-$B$8)/4)*3)*(1/3), $B$9*(1/3)))))))</f>
      </c>
      <c r="K795" s="187" t="str">
        <f>IF(H795="","",IF($H795&gt;1.2, 0, IF($H795&gt;=1.1, $B$8*(2/3), IF($H795&gt;=1, ($B$8 + (($B$9-$B$8)/4)*1)*(2/3), IF($H795&gt;=0.9, ($B$8 + (($B$9-$B$8)/4)*2)*(2/3), IF($H795&gt;=0.8, ($B$8 + (($B$9-$B$8)/4)*3)*(2/3), $B$9*(2/3)))))))</f>
      </c>
      <c r="L795" s="187" t="str">
        <f>IF(H795="","",IF($H795&gt;1.2, 0, IF($H795&gt;=1.1, $B$8, IF($H795&gt;=1, $B$8 + (($B$9-$B$8)/4)*1, IF($H795&gt;=0.9, $B$8 + (($B$9-$B$8)/4)*2, IF($H795&gt;=0.8, $B$8 + (($B$9-$B$8)/4)*3, $B$9))))))</f>
      </c>
      <c r="M795" s="188"/>
      <c r="N795" s="189">
        <f>IF(M795=1, I795, IF(M795=2, J795, IF(M795=3, K795, IF(M795=4, L795, 0))))</f>
      </c>
      <c r="O795" s="184">
        <f>IF($B$7="Porcentajes", E795 * N795, IF($R$1=0, 0, ((E795 * N795) / $R$1) * $C$7))</f>
      </c>
      <c r="P795" s="202"/>
      <c r="Q795" s="203"/>
      <c r="R795" s="184">
        <f>IF($P795="Manual",$E795*(1+$Q795),$E795+$O795)</f>
      </c>
    </row>
    <row r="796" spans="1:18" s="190" customFormat="1" ht="19" customHeight="1">
      <c r="A796" s="191"/>
      <c r="B796" s="195"/>
      <c r="C796" s="193"/>
      <c r="D796" s="193"/>
      <c r="E796" s="197"/>
      <c r="F796" s="185"/>
      <c r="G796" s="185" t="str">
        <f>IFERROR(IF($F796="","",VLOOKUP($F796,'Data Mercado'!$A$7:$I$300,IF($B$6="P90",2,IF($B$6="P75",3,IF($B$6="P50",4,IF($B$6="P25",5,IF($B$6="P10",6))))),0)),"ND")</f>
      </c>
      <c r="H796" s="186" t="str">
        <f>IFERROR(IF(AND($E796&lt;&gt;"",$G796&lt;&gt;""),$E796/$G796,""),"")</f>
      </c>
      <c r="I796" s="187" t="str">
        <f>IF(H796="","",0%)</f>
      </c>
      <c r="J796" s="187" t="str">
        <f>IF(H796="","",IF($H796&gt;1.2, 0, IF($H796&gt;=1.1, $B$8*(1/3), IF($H796&gt;=1, ($B$8 + (($B$9-$B$8)/4)*1)*(1/3), IF($H796&gt;=0.9, ($B$8 + (($B$9-$B$8)/4)*2)*(1/3), IF($H796&gt;=0.8, ($B$8 + (($B$9-$B$8)/4)*3)*(1/3), $B$9*(1/3)))))))</f>
      </c>
      <c r="K796" s="187" t="str">
        <f>IF(H796="","",IF($H796&gt;1.2, 0, IF($H796&gt;=1.1, $B$8*(2/3), IF($H796&gt;=1, ($B$8 + (($B$9-$B$8)/4)*1)*(2/3), IF($H796&gt;=0.9, ($B$8 + (($B$9-$B$8)/4)*2)*(2/3), IF($H796&gt;=0.8, ($B$8 + (($B$9-$B$8)/4)*3)*(2/3), $B$9*(2/3)))))))</f>
      </c>
      <c r="L796" s="187" t="str">
        <f>IF(H796="","",IF($H796&gt;1.2, 0, IF($H796&gt;=1.1, $B$8, IF($H796&gt;=1, $B$8 + (($B$9-$B$8)/4)*1, IF($H796&gt;=0.9, $B$8 + (($B$9-$B$8)/4)*2, IF($H796&gt;=0.8, $B$8 + (($B$9-$B$8)/4)*3, $B$9))))))</f>
      </c>
      <c r="M796" s="188"/>
      <c r="N796" s="189">
        <f>IF(M796=1, I796, IF(M796=2, J796, IF(M796=3, K796, IF(M796=4, L796, 0))))</f>
      </c>
      <c r="O796" s="184">
        <f>IF($B$7="Porcentajes", E796 * N796, IF($R$1=0, 0, ((E796 * N796) / $R$1) * $C$7))</f>
      </c>
      <c r="P796" s="202"/>
      <c r="Q796" s="203"/>
      <c r="R796" s="184">
        <f>IF($P796="Manual",$E796*(1+$Q796),$E796+$O796)</f>
      </c>
    </row>
    <row r="797" spans="1:18" s="190" customFormat="1" ht="19" customHeight="1">
      <c r="A797" s="191"/>
      <c r="B797" s="195"/>
      <c r="C797" s="193"/>
      <c r="D797" s="193"/>
      <c r="E797" s="197"/>
      <c r="F797" s="185"/>
      <c r="G797" s="185" t="str">
        <f>IFERROR(IF($F797="","",VLOOKUP($F797,'Data Mercado'!$A$7:$I$300,IF($B$6="P90",2,IF($B$6="P75",3,IF($B$6="P50",4,IF($B$6="P25",5,IF($B$6="P10",6))))),0)),"ND")</f>
      </c>
      <c r="H797" s="186" t="str">
        <f>IFERROR(IF(AND($E797&lt;&gt;"",$G797&lt;&gt;""),$E797/$G797,""),"")</f>
      </c>
      <c r="I797" s="187" t="str">
        <f>IF(H797="","",0%)</f>
      </c>
      <c r="J797" s="187" t="str">
        <f>IF(H797="","",IF($H797&gt;1.2, 0, IF($H797&gt;=1.1, $B$8*(1/3), IF($H797&gt;=1, ($B$8 + (($B$9-$B$8)/4)*1)*(1/3), IF($H797&gt;=0.9, ($B$8 + (($B$9-$B$8)/4)*2)*(1/3), IF($H797&gt;=0.8, ($B$8 + (($B$9-$B$8)/4)*3)*(1/3), $B$9*(1/3)))))))</f>
      </c>
      <c r="K797" s="187" t="str">
        <f>IF(H797="","",IF($H797&gt;1.2, 0, IF($H797&gt;=1.1, $B$8*(2/3), IF($H797&gt;=1, ($B$8 + (($B$9-$B$8)/4)*1)*(2/3), IF($H797&gt;=0.9, ($B$8 + (($B$9-$B$8)/4)*2)*(2/3), IF($H797&gt;=0.8, ($B$8 + (($B$9-$B$8)/4)*3)*(2/3), $B$9*(2/3)))))))</f>
      </c>
      <c r="L797" s="187" t="str">
        <f>IF(H797="","",IF($H797&gt;1.2, 0, IF($H797&gt;=1.1, $B$8, IF($H797&gt;=1, $B$8 + (($B$9-$B$8)/4)*1, IF($H797&gt;=0.9, $B$8 + (($B$9-$B$8)/4)*2, IF($H797&gt;=0.8, $B$8 + (($B$9-$B$8)/4)*3, $B$9))))))</f>
      </c>
      <c r="M797" s="188"/>
      <c r="N797" s="189">
        <f>IF(M797=1, I797, IF(M797=2, J797, IF(M797=3, K797, IF(M797=4, L797, 0))))</f>
      </c>
      <c r="O797" s="184">
        <f>IF($B$7="Porcentajes", E797 * N797, IF($R$1=0, 0, ((E797 * N797) / $R$1) * $C$7))</f>
      </c>
      <c r="P797" s="202"/>
      <c r="Q797" s="203"/>
      <c r="R797" s="184">
        <f>IF($P797="Manual",$E797*(1+$Q797),$E797+$O797)</f>
      </c>
    </row>
    <row r="798" spans="1:18" s="190" customFormat="1" ht="19" customHeight="1">
      <c r="A798" s="191"/>
      <c r="B798" s="195"/>
      <c r="C798" s="193"/>
      <c r="D798" s="193"/>
      <c r="E798" s="197"/>
      <c r="F798" s="185"/>
      <c r="G798" s="185" t="str">
        <f>IFERROR(IF($F798="","",VLOOKUP($F798,'Data Mercado'!$A$7:$I$300,IF($B$6="P90",2,IF($B$6="P75",3,IF($B$6="P50",4,IF($B$6="P25",5,IF($B$6="P10",6))))),0)),"ND")</f>
      </c>
      <c r="H798" s="186" t="str">
        <f>IFERROR(IF(AND($E798&lt;&gt;"",$G798&lt;&gt;""),$E798/$G798,""),"")</f>
      </c>
      <c r="I798" s="187" t="str">
        <f>IF(H798="","",0%)</f>
      </c>
      <c r="J798" s="187" t="str">
        <f>IF(H798="","",IF($H798&gt;1.2, 0, IF($H798&gt;=1.1, $B$8*(1/3), IF($H798&gt;=1, ($B$8 + (($B$9-$B$8)/4)*1)*(1/3), IF($H798&gt;=0.9, ($B$8 + (($B$9-$B$8)/4)*2)*(1/3), IF($H798&gt;=0.8, ($B$8 + (($B$9-$B$8)/4)*3)*(1/3), $B$9*(1/3)))))))</f>
      </c>
      <c r="K798" s="187" t="str">
        <f>IF(H798="","",IF($H798&gt;1.2, 0, IF($H798&gt;=1.1, $B$8*(2/3), IF($H798&gt;=1, ($B$8 + (($B$9-$B$8)/4)*1)*(2/3), IF($H798&gt;=0.9, ($B$8 + (($B$9-$B$8)/4)*2)*(2/3), IF($H798&gt;=0.8, ($B$8 + (($B$9-$B$8)/4)*3)*(2/3), $B$9*(2/3)))))))</f>
      </c>
      <c r="L798" s="187" t="str">
        <f>IF(H798="","",IF($H798&gt;1.2, 0, IF($H798&gt;=1.1, $B$8, IF($H798&gt;=1, $B$8 + (($B$9-$B$8)/4)*1, IF($H798&gt;=0.9, $B$8 + (($B$9-$B$8)/4)*2, IF($H798&gt;=0.8, $B$8 + (($B$9-$B$8)/4)*3, $B$9))))))</f>
      </c>
      <c r="M798" s="188"/>
      <c r="N798" s="189">
        <f>IF(M798=1, I798, IF(M798=2, J798, IF(M798=3, K798, IF(M798=4, L798, 0))))</f>
      </c>
      <c r="O798" s="184">
        <f>IF($B$7="Porcentajes", E798 * N798, IF($R$1=0, 0, ((E798 * N798) / $R$1) * $C$7))</f>
      </c>
      <c r="P798" s="202"/>
      <c r="Q798" s="203"/>
      <c r="R798" s="184">
        <f>IF($P798="Manual",$E798*(1+$Q798),$E798+$O798)</f>
      </c>
    </row>
    <row r="799" spans="1:18" s="190" customFormat="1" ht="19" customHeight="1">
      <c r="A799" s="191"/>
      <c r="B799" s="195"/>
      <c r="C799" s="193"/>
      <c r="D799" s="193"/>
      <c r="E799" s="197"/>
      <c r="F799" s="185"/>
      <c r="G799" s="185" t="str">
        <f>IFERROR(IF($F799="","",VLOOKUP($F799,'Data Mercado'!$A$7:$I$300,IF($B$6="P90",2,IF($B$6="P75",3,IF($B$6="P50",4,IF($B$6="P25",5,IF($B$6="P10",6))))),0)),"ND")</f>
      </c>
      <c r="H799" s="186" t="str">
        <f>IFERROR(IF(AND($E799&lt;&gt;"",$G799&lt;&gt;""),$E799/$G799,""),"")</f>
      </c>
      <c r="I799" s="187" t="str">
        <f>IF(H799="","",0%)</f>
      </c>
      <c r="J799" s="187" t="str">
        <f>IF(H799="","",IF($H799&gt;1.2, 0, IF($H799&gt;=1.1, $B$8*(1/3), IF($H799&gt;=1, ($B$8 + (($B$9-$B$8)/4)*1)*(1/3), IF($H799&gt;=0.9, ($B$8 + (($B$9-$B$8)/4)*2)*(1/3), IF($H799&gt;=0.8, ($B$8 + (($B$9-$B$8)/4)*3)*(1/3), $B$9*(1/3)))))))</f>
      </c>
      <c r="K799" s="187" t="str">
        <f>IF(H799="","",IF($H799&gt;1.2, 0, IF($H799&gt;=1.1, $B$8*(2/3), IF($H799&gt;=1, ($B$8 + (($B$9-$B$8)/4)*1)*(2/3), IF($H799&gt;=0.9, ($B$8 + (($B$9-$B$8)/4)*2)*(2/3), IF($H799&gt;=0.8, ($B$8 + (($B$9-$B$8)/4)*3)*(2/3), $B$9*(2/3)))))))</f>
      </c>
      <c r="L799" s="187" t="str">
        <f>IF(H799="","",IF($H799&gt;1.2, 0, IF($H799&gt;=1.1, $B$8, IF($H799&gt;=1, $B$8 + (($B$9-$B$8)/4)*1, IF($H799&gt;=0.9, $B$8 + (($B$9-$B$8)/4)*2, IF($H799&gt;=0.8, $B$8 + (($B$9-$B$8)/4)*3, $B$9))))))</f>
      </c>
      <c r="M799" s="188"/>
      <c r="N799" s="189">
        <f>IF(M799=1, I799, IF(M799=2, J799, IF(M799=3, K799, IF(M799=4, L799, 0))))</f>
      </c>
      <c r="O799" s="184">
        <f>IF($B$7="Porcentajes", E799 * N799, IF($R$1=0, 0, ((E799 * N799) / $R$1) * $C$7))</f>
      </c>
      <c r="P799" s="202"/>
      <c r="Q799" s="203"/>
      <c r="R799" s="184">
        <f>IF($P799="Manual",$E799*(1+$Q799),$E799+$O799)</f>
      </c>
    </row>
    <row r="800" spans="1:18" s="190" customFormat="1" ht="19" customHeight="1">
      <c r="A800" s="191"/>
      <c r="B800" s="195"/>
      <c r="C800" s="193"/>
      <c r="D800" s="193"/>
      <c r="E800" s="197"/>
      <c r="F800" s="185"/>
      <c r="G800" s="185" t="str">
        <f>IFERROR(IF($F800="","",VLOOKUP($F800,'Data Mercado'!$A$7:$I$300,IF($B$6="P90",2,IF($B$6="P75",3,IF($B$6="P50",4,IF($B$6="P25",5,IF($B$6="P10",6))))),0)),"ND")</f>
      </c>
      <c r="H800" s="186" t="str">
        <f>IFERROR(IF(AND($E800&lt;&gt;"",$G800&lt;&gt;""),$E800/$G800,""),"")</f>
      </c>
      <c r="I800" s="187" t="str">
        <f>IF(H800="","",0%)</f>
      </c>
      <c r="J800" s="187" t="str">
        <f>IF(H800="","",IF($H800&gt;1.2, 0, IF($H800&gt;=1.1, $B$8*(1/3), IF($H800&gt;=1, ($B$8 + (($B$9-$B$8)/4)*1)*(1/3), IF($H800&gt;=0.9, ($B$8 + (($B$9-$B$8)/4)*2)*(1/3), IF($H800&gt;=0.8, ($B$8 + (($B$9-$B$8)/4)*3)*(1/3), $B$9*(1/3)))))))</f>
      </c>
      <c r="K800" s="187" t="str">
        <f>IF(H800="","",IF($H800&gt;1.2, 0, IF($H800&gt;=1.1, $B$8*(2/3), IF($H800&gt;=1, ($B$8 + (($B$9-$B$8)/4)*1)*(2/3), IF($H800&gt;=0.9, ($B$8 + (($B$9-$B$8)/4)*2)*(2/3), IF($H800&gt;=0.8, ($B$8 + (($B$9-$B$8)/4)*3)*(2/3), $B$9*(2/3)))))))</f>
      </c>
      <c r="L800" s="187" t="str">
        <f>IF(H800="","",IF($H800&gt;1.2, 0, IF($H800&gt;=1.1, $B$8, IF($H800&gt;=1, $B$8 + (($B$9-$B$8)/4)*1, IF($H800&gt;=0.9, $B$8 + (($B$9-$B$8)/4)*2, IF($H800&gt;=0.8, $B$8 + (($B$9-$B$8)/4)*3, $B$9))))))</f>
      </c>
      <c r="M800" s="188"/>
      <c r="N800" s="189">
        <f>IF(M800=1, I800, IF(M800=2, J800, IF(M800=3, K800, IF(M800=4, L800, 0))))</f>
      </c>
      <c r="O800" s="184">
        <f>IF($B$7="Porcentajes", E800 * N800, IF($R$1=0, 0, ((E800 * N800) / $R$1) * $C$7))</f>
      </c>
      <c r="P800" s="202"/>
      <c r="Q800" s="203"/>
      <c r="R800" s="184">
        <f>IF($P800="Manual",$E800*(1+$Q800),$E800+$O800)</f>
      </c>
    </row>
    <row r="801" spans="1:18" s="190" customFormat="1" ht="19" customHeight="1">
      <c r="A801" s="191"/>
      <c r="B801" s="195"/>
      <c r="C801" s="193"/>
      <c r="D801" s="193"/>
      <c r="E801" s="197"/>
      <c r="F801" s="185"/>
      <c r="G801" s="185" t="str">
        <f>IFERROR(IF($F801="","",VLOOKUP($F801,'Data Mercado'!$A$7:$I$300,IF($B$6="P90",2,IF($B$6="P75",3,IF($B$6="P50",4,IF($B$6="P25",5,IF($B$6="P10",6))))),0)),"ND")</f>
      </c>
      <c r="H801" s="186" t="str">
        <f>IFERROR(IF(AND($E801&lt;&gt;"",$G801&lt;&gt;""),$E801/$G801,""),"")</f>
      </c>
      <c r="I801" s="187" t="str">
        <f>IF(H801="","",0%)</f>
      </c>
      <c r="J801" s="187" t="str">
        <f>IF(H801="","",IF($H801&gt;1.2, 0, IF($H801&gt;=1.1, $B$8*(1/3), IF($H801&gt;=1, ($B$8 + (($B$9-$B$8)/4)*1)*(1/3), IF($H801&gt;=0.9, ($B$8 + (($B$9-$B$8)/4)*2)*(1/3), IF($H801&gt;=0.8, ($B$8 + (($B$9-$B$8)/4)*3)*(1/3), $B$9*(1/3)))))))</f>
      </c>
      <c r="K801" s="187" t="str">
        <f>IF(H801="","",IF($H801&gt;1.2, 0, IF($H801&gt;=1.1, $B$8*(2/3), IF($H801&gt;=1, ($B$8 + (($B$9-$B$8)/4)*1)*(2/3), IF($H801&gt;=0.9, ($B$8 + (($B$9-$B$8)/4)*2)*(2/3), IF($H801&gt;=0.8, ($B$8 + (($B$9-$B$8)/4)*3)*(2/3), $B$9*(2/3)))))))</f>
      </c>
      <c r="L801" s="187" t="str">
        <f>IF(H801="","",IF($H801&gt;1.2, 0, IF($H801&gt;=1.1, $B$8, IF($H801&gt;=1, $B$8 + (($B$9-$B$8)/4)*1, IF($H801&gt;=0.9, $B$8 + (($B$9-$B$8)/4)*2, IF($H801&gt;=0.8, $B$8 + (($B$9-$B$8)/4)*3, $B$9))))))</f>
      </c>
      <c r="M801" s="188"/>
      <c r="N801" s="189">
        <f>IF(M801=1, I801, IF(M801=2, J801, IF(M801=3, K801, IF(M801=4, L801, 0))))</f>
      </c>
      <c r="O801" s="184">
        <f>IF($B$7="Porcentajes", E801 * N801, IF($R$1=0, 0, ((E801 * N801) / $R$1) * $C$7))</f>
      </c>
      <c r="P801" s="202"/>
      <c r="Q801" s="203"/>
      <c r="R801" s="184">
        <f>IF($P801="Manual",$E801*(1+$Q801),$E801+$O801)</f>
      </c>
    </row>
    <row r="802" spans="1:18" s="190" customFormat="1" ht="19" customHeight="1">
      <c r="A802" s="191"/>
      <c r="B802" s="195"/>
      <c r="C802" s="193"/>
      <c r="D802" s="193"/>
      <c r="E802" s="197"/>
      <c r="F802" s="185"/>
      <c r="G802" s="185" t="str">
        <f>IFERROR(IF($F802="","",VLOOKUP($F802,'Data Mercado'!$A$7:$I$300,IF($B$6="P90",2,IF($B$6="P75",3,IF($B$6="P50",4,IF($B$6="P25",5,IF($B$6="P10",6))))),0)),"ND")</f>
      </c>
      <c r="H802" s="186" t="str">
        <f>IFERROR(IF(AND($E802&lt;&gt;"",$G802&lt;&gt;""),$E802/$G802,""),"")</f>
      </c>
      <c r="I802" s="187" t="str">
        <f>IF(H802="","",0%)</f>
      </c>
      <c r="J802" s="187" t="str">
        <f>IF(H802="","",IF($H802&gt;1.2, 0, IF($H802&gt;=1.1, $B$8*(1/3), IF($H802&gt;=1, ($B$8 + (($B$9-$B$8)/4)*1)*(1/3), IF($H802&gt;=0.9, ($B$8 + (($B$9-$B$8)/4)*2)*(1/3), IF($H802&gt;=0.8, ($B$8 + (($B$9-$B$8)/4)*3)*(1/3), $B$9*(1/3)))))))</f>
      </c>
      <c r="K802" s="187" t="str">
        <f>IF(H802="","",IF($H802&gt;1.2, 0, IF($H802&gt;=1.1, $B$8*(2/3), IF($H802&gt;=1, ($B$8 + (($B$9-$B$8)/4)*1)*(2/3), IF($H802&gt;=0.9, ($B$8 + (($B$9-$B$8)/4)*2)*(2/3), IF($H802&gt;=0.8, ($B$8 + (($B$9-$B$8)/4)*3)*(2/3), $B$9*(2/3)))))))</f>
      </c>
      <c r="L802" s="187" t="str">
        <f>IF(H802="","",IF($H802&gt;1.2, 0, IF($H802&gt;=1.1, $B$8, IF($H802&gt;=1, $B$8 + (($B$9-$B$8)/4)*1, IF($H802&gt;=0.9, $B$8 + (($B$9-$B$8)/4)*2, IF($H802&gt;=0.8, $B$8 + (($B$9-$B$8)/4)*3, $B$9))))))</f>
      </c>
      <c r="M802" s="188"/>
      <c r="N802" s="189">
        <f>IF(M802=1, I802, IF(M802=2, J802, IF(M802=3, K802, IF(M802=4, L802, 0))))</f>
      </c>
      <c r="O802" s="184">
        <f>IF($B$7="Porcentajes", E802 * N802, IF($R$1=0, 0, ((E802 * N802) / $R$1) * $C$7))</f>
      </c>
      <c r="P802" s="202"/>
      <c r="Q802" s="203"/>
      <c r="R802" s="184">
        <f>IF($P802="Manual",$E802*(1+$Q802),$E802+$O802)</f>
      </c>
    </row>
    <row r="803" spans="1:18" s="190" customFormat="1" ht="19" customHeight="1">
      <c r="A803" s="191"/>
      <c r="B803" s="195"/>
      <c r="C803" s="193"/>
      <c r="D803" s="193"/>
      <c r="E803" s="197"/>
      <c r="F803" s="185"/>
      <c r="G803" s="185" t="str">
        <f>IFERROR(IF($F803="","",VLOOKUP($F803,'Data Mercado'!$A$7:$I$300,IF($B$6="P90",2,IF($B$6="P75",3,IF($B$6="P50",4,IF($B$6="P25",5,IF($B$6="P10",6))))),0)),"ND")</f>
      </c>
      <c r="H803" s="186" t="str">
        <f>IFERROR(IF(AND($E803&lt;&gt;"",$G803&lt;&gt;""),$E803/$G803,""),"")</f>
      </c>
      <c r="I803" s="187" t="str">
        <f>IF(H803="","",0%)</f>
      </c>
      <c r="J803" s="187" t="str">
        <f>IF(H803="","",IF($H803&gt;1.2, 0, IF($H803&gt;=1.1, $B$8*(1/3), IF($H803&gt;=1, ($B$8 + (($B$9-$B$8)/4)*1)*(1/3), IF($H803&gt;=0.9, ($B$8 + (($B$9-$B$8)/4)*2)*(1/3), IF($H803&gt;=0.8, ($B$8 + (($B$9-$B$8)/4)*3)*(1/3), $B$9*(1/3)))))))</f>
      </c>
      <c r="K803" s="187" t="str">
        <f>IF(H803="","",IF($H803&gt;1.2, 0, IF($H803&gt;=1.1, $B$8*(2/3), IF($H803&gt;=1, ($B$8 + (($B$9-$B$8)/4)*1)*(2/3), IF($H803&gt;=0.9, ($B$8 + (($B$9-$B$8)/4)*2)*(2/3), IF($H803&gt;=0.8, ($B$8 + (($B$9-$B$8)/4)*3)*(2/3), $B$9*(2/3)))))))</f>
      </c>
      <c r="L803" s="187" t="str">
        <f>IF(H803="","",IF($H803&gt;1.2, 0, IF($H803&gt;=1.1, $B$8, IF($H803&gt;=1, $B$8 + (($B$9-$B$8)/4)*1, IF($H803&gt;=0.9, $B$8 + (($B$9-$B$8)/4)*2, IF($H803&gt;=0.8, $B$8 + (($B$9-$B$8)/4)*3, $B$9))))))</f>
      </c>
      <c r="M803" s="188"/>
      <c r="N803" s="189">
        <f>IF(M803=1, I803, IF(M803=2, J803, IF(M803=3, K803, IF(M803=4, L803, 0))))</f>
      </c>
      <c r="O803" s="184">
        <f>IF($B$7="Porcentajes", E803 * N803, IF($R$1=0, 0, ((E803 * N803) / $R$1) * $C$7))</f>
      </c>
      <c r="P803" s="202"/>
      <c r="Q803" s="203"/>
      <c r="R803" s="184">
        <f>IF($P803="Manual",$E803*(1+$Q803),$E803+$O803)</f>
      </c>
    </row>
    <row r="804" spans="1:18" s="190" customFormat="1" ht="19" customHeight="1">
      <c r="A804" s="191"/>
      <c r="B804" s="195"/>
      <c r="C804" s="193"/>
      <c r="D804" s="193"/>
      <c r="E804" s="197"/>
      <c r="F804" s="185"/>
      <c r="G804" s="185" t="str">
        <f>IFERROR(IF($F804="","",VLOOKUP($F804,'Data Mercado'!$A$7:$I$300,IF($B$6="P90",2,IF($B$6="P75",3,IF($B$6="P50",4,IF($B$6="P25",5,IF($B$6="P10",6))))),0)),"ND")</f>
      </c>
      <c r="H804" s="186" t="str">
        <f>IFERROR(IF(AND($E804&lt;&gt;"",$G804&lt;&gt;""),$E804/$G804,""),"")</f>
      </c>
      <c r="I804" s="187" t="str">
        <f>IF(H804="","",0%)</f>
      </c>
      <c r="J804" s="187" t="str">
        <f>IF(H804="","",IF($H804&gt;1.2, 0, IF($H804&gt;=1.1, $B$8*(1/3), IF($H804&gt;=1, ($B$8 + (($B$9-$B$8)/4)*1)*(1/3), IF($H804&gt;=0.9, ($B$8 + (($B$9-$B$8)/4)*2)*(1/3), IF($H804&gt;=0.8, ($B$8 + (($B$9-$B$8)/4)*3)*(1/3), $B$9*(1/3)))))))</f>
      </c>
      <c r="K804" s="187" t="str">
        <f>IF(H804="","",IF($H804&gt;1.2, 0, IF($H804&gt;=1.1, $B$8*(2/3), IF($H804&gt;=1, ($B$8 + (($B$9-$B$8)/4)*1)*(2/3), IF($H804&gt;=0.9, ($B$8 + (($B$9-$B$8)/4)*2)*(2/3), IF($H804&gt;=0.8, ($B$8 + (($B$9-$B$8)/4)*3)*(2/3), $B$9*(2/3)))))))</f>
      </c>
      <c r="L804" s="187" t="str">
        <f>IF(H804="","",IF($H804&gt;1.2, 0, IF($H804&gt;=1.1, $B$8, IF($H804&gt;=1, $B$8 + (($B$9-$B$8)/4)*1, IF($H804&gt;=0.9, $B$8 + (($B$9-$B$8)/4)*2, IF($H804&gt;=0.8, $B$8 + (($B$9-$B$8)/4)*3, $B$9))))))</f>
      </c>
      <c r="M804" s="188"/>
      <c r="N804" s="189">
        <f>IF(M804=1, I804, IF(M804=2, J804, IF(M804=3, K804, IF(M804=4, L804, 0))))</f>
      </c>
      <c r="O804" s="184">
        <f>IF($B$7="Porcentajes", E804 * N804, IF($R$1=0, 0, ((E804 * N804) / $R$1) * $C$7))</f>
      </c>
      <c r="P804" s="202"/>
      <c r="Q804" s="203"/>
      <c r="R804" s="184">
        <f>IF($P804="Manual",$E804*(1+$Q804),$E804+$O804)</f>
      </c>
    </row>
    <row r="805" spans="1:18" s="190" customFormat="1" ht="19" customHeight="1">
      <c r="A805" s="191"/>
      <c r="B805" s="195"/>
      <c r="C805" s="193"/>
      <c r="D805" s="193"/>
      <c r="E805" s="197"/>
      <c r="F805" s="185"/>
      <c r="G805" s="185" t="str">
        <f>IFERROR(IF($F805="","",VLOOKUP($F805,'Data Mercado'!$A$7:$I$300,IF($B$6="P90",2,IF($B$6="P75",3,IF($B$6="P50",4,IF($B$6="P25",5,IF($B$6="P10",6))))),0)),"ND")</f>
      </c>
      <c r="H805" s="186" t="str">
        <f>IFERROR(IF(AND($E805&lt;&gt;"",$G805&lt;&gt;""),$E805/$G805,""),"")</f>
      </c>
      <c r="I805" s="187" t="str">
        <f>IF(H805="","",0%)</f>
      </c>
      <c r="J805" s="187" t="str">
        <f>IF(H805="","",IF($H805&gt;1.2, 0, IF($H805&gt;=1.1, $B$8*(1/3), IF($H805&gt;=1, ($B$8 + (($B$9-$B$8)/4)*1)*(1/3), IF($H805&gt;=0.9, ($B$8 + (($B$9-$B$8)/4)*2)*(1/3), IF($H805&gt;=0.8, ($B$8 + (($B$9-$B$8)/4)*3)*(1/3), $B$9*(1/3)))))))</f>
      </c>
      <c r="K805" s="187" t="str">
        <f>IF(H805="","",IF($H805&gt;1.2, 0, IF($H805&gt;=1.1, $B$8*(2/3), IF($H805&gt;=1, ($B$8 + (($B$9-$B$8)/4)*1)*(2/3), IF($H805&gt;=0.9, ($B$8 + (($B$9-$B$8)/4)*2)*(2/3), IF($H805&gt;=0.8, ($B$8 + (($B$9-$B$8)/4)*3)*(2/3), $B$9*(2/3)))))))</f>
      </c>
      <c r="L805" s="187" t="str">
        <f>IF(H805="","",IF($H805&gt;1.2, 0, IF($H805&gt;=1.1, $B$8, IF($H805&gt;=1, $B$8 + (($B$9-$B$8)/4)*1, IF($H805&gt;=0.9, $B$8 + (($B$9-$B$8)/4)*2, IF($H805&gt;=0.8, $B$8 + (($B$9-$B$8)/4)*3, $B$9))))))</f>
      </c>
      <c r="M805" s="188"/>
      <c r="N805" s="189">
        <f>IF(M805=1, I805, IF(M805=2, J805, IF(M805=3, K805, IF(M805=4, L805, 0))))</f>
      </c>
      <c r="O805" s="184">
        <f>IF($B$7="Porcentajes", E805 * N805, IF($R$1=0, 0, ((E805 * N805) / $R$1) * $C$7))</f>
      </c>
      <c r="P805" s="202"/>
      <c r="Q805" s="203"/>
      <c r="R805" s="184">
        <f>IF($P805="Manual",$E805*(1+$Q805),$E805+$O805)</f>
      </c>
    </row>
    <row r="806" spans="1:18" s="190" customFormat="1" ht="19" customHeight="1">
      <c r="A806" s="191"/>
      <c r="B806" s="195"/>
      <c r="C806" s="193"/>
      <c r="D806" s="193"/>
      <c r="E806" s="197"/>
      <c r="F806" s="185"/>
      <c r="G806" s="185" t="str">
        <f>IFERROR(IF($F806="","",VLOOKUP($F806,'Data Mercado'!$A$7:$I$300,IF($B$6="P90",2,IF($B$6="P75",3,IF($B$6="P50",4,IF($B$6="P25",5,IF($B$6="P10",6))))),0)),"ND")</f>
      </c>
      <c r="H806" s="186" t="str">
        <f>IFERROR(IF(AND($E806&lt;&gt;"",$G806&lt;&gt;""),$E806/$G806,""),"")</f>
      </c>
      <c r="I806" s="187" t="str">
        <f>IF(H806="","",0%)</f>
      </c>
      <c r="J806" s="187" t="str">
        <f>IF(H806="","",IF($H806&gt;1.2, 0, IF($H806&gt;=1.1, $B$8*(1/3), IF($H806&gt;=1, ($B$8 + (($B$9-$B$8)/4)*1)*(1/3), IF($H806&gt;=0.9, ($B$8 + (($B$9-$B$8)/4)*2)*(1/3), IF($H806&gt;=0.8, ($B$8 + (($B$9-$B$8)/4)*3)*(1/3), $B$9*(1/3)))))))</f>
      </c>
      <c r="K806" s="187" t="str">
        <f>IF(H806="","",IF($H806&gt;1.2, 0, IF($H806&gt;=1.1, $B$8*(2/3), IF($H806&gt;=1, ($B$8 + (($B$9-$B$8)/4)*1)*(2/3), IF($H806&gt;=0.9, ($B$8 + (($B$9-$B$8)/4)*2)*(2/3), IF($H806&gt;=0.8, ($B$8 + (($B$9-$B$8)/4)*3)*(2/3), $B$9*(2/3)))))))</f>
      </c>
      <c r="L806" s="187" t="str">
        <f>IF(H806="","",IF($H806&gt;1.2, 0, IF($H806&gt;=1.1, $B$8, IF($H806&gt;=1, $B$8 + (($B$9-$B$8)/4)*1, IF($H806&gt;=0.9, $B$8 + (($B$9-$B$8)/4)*2, IF($H806&gt;=0.8, $B$8 + (($B$9-$B$8)/4)*3, $B$9))))))</f>
      </c>
      <c r="M806" s="188"/>
      <c r="N806" s="189">
        <f>IF(M806=1, I806, IF(M806=2, J806, IF(M806=3, K806, IF(M806=4, L806, 0))))</f>
      </c>
      <c r="O806" s="184">
        <f>IF($B$7="Porcentajes", E806 * N806, IF($R$1=0, 0, ((E806 * N806) / $R$1) * $C$7))</f>
      </c>
      <c r="P806" s="202"/>
      <c r="Q806" s="203"/>
      <c r="R806" s="184">
        <f>IF($P806="Manual",$E806*(1+$Q806),$E806+$O806)</f>
      </c>
    </row>
    <row r="807" spans="1:18" s="190" customFormat="1" ht="19" customHeight="1">
      <c r="A807" s="191"/>
      <c r="B807" s="195"/>
      <c r="C807" s="193"/>
      <c r="D807" s="193"/>
      <c r="E807" s="197"/>
      <c r="F807" s="185"/>
      <c r="G807" s="185" t="str">
        <f>IFERROR(IF($F807="","",VLOOKUP($F807,'Data Mercado'!$A$7:$I$300,IF($B$6="P90",2,IF($B$6="P75",3,IF($B$6="P50",4,IF($B$6="P25",5,IF($B$6="P10",6))))),0)),"ND")</f>
      </c>
      <c r="H807" s="186" t="str">
        <f>IFERROR(IF(AND($E807&lt;&gt;"",$G807&lt;&gt;""),$E807/$G807,""),"")</f>
      </c>
      <c r="I807" s="187" t="str">
        <f>IF(H807="","",0%)</f>
      </c>
      <c r="J807" s="187" t="str">
        <f>IF(H807="","",IF($H807&gt;1.2, 0, IF($H807&gt;=1.1, $B$8*(1/3), IF($H807&gt;=1, ($B$8 + (($B$9-$B$8)/4)*1)*(1/3), IF($H807&gt;=0.9, ($B$8 + (($B$9-$B$8)/4)*2)*(1/3), IF($H807&gt;=0.8, ($B$8 + (($B$9-$B$8)/4)*3)*(1/3), $B$9*(1/3)))))))</f>
      </c>
      <c r="K807" s="187" t="str">
        <f>IF(H807="","",IF($H807&gt;1.2, 0, IF($H807&gt;=1.1, $B$8*(2/3), IF($H807&gt;=1, ($B$8 + (($B$9-$B$8)/4)*1)*(2/3), IF($H807&gt;=0.9, ($B$8 + (($B$9-$B$8)/4)*2)*(2/3), IF($H807&gt;=0.8, ($B$8 + (($B$9-$B$8)/4)*3)*(2/3), $B$9*(2/3)))))))</f>
      </c>
      <c r="L807" s="187" t="str">
        <f>IF(H807="","",IF($H807&gt;1.2, 0, IF($H807&gt;=1.1, $B$8, IF($H807&gt;=1, $B$8 + (($B$9-$B$8)/4)*1, IF($H807&gt;=0.9, $B$8 + (($B$9-$B$8)/4)*2, IF($H807&gt;=0.8, $B$8 + (($B$9-$B$8)/4)*3, $B$9))))))</f>
      </c>
      <c r="M807" s="188"/>
      <c r="N807" s="189">
        <f>IF(M807=1, I807, IF(M807=2, J807, IF(M807=3, K807, IF(M807=4, L807, 0))))</f>
      </c>
      <c r="O807" s="184">
        <f>IF($B$7="Porcentajes", E807 * N807, IF($R$1=0, 0, ((E807 * N807) / $R$1) * $C$7))</f>
      </c>
      <c r="P807" s="202"/>
      <c r="Q807" s="203"/>
      <c r="R807" s="184">
        <f>IF($P807="Manual",$E807*(1+$Q807),$E807+$O807)</f>
      </c>
    </row>
    <row r="808" spans="1:18" s="190" customFormat="1" ht="19" customHeight="1">
      <c r="A808" s="191"/>
      <c r="B808" s="195"/>
      <c r="C808" s="193"/>
      <c r="D808" s="193"/>
      <c r="E808" s="197"/>
      <c r="F808" s="185"/>
      <c r="G808" s="185" t="str">
        <f>IFERROR(IF($F808="","",VLOOKUP($F808,'Data Mercado'!$A$7:$I$300,IF($B$6="P90",2,IF($B$6="P75",3,IF($B$6="P50",4,IF($B$6="P25",5,IF($B$6="P10",6))))),0)),"ND")</f>
      </c>
      <c r="H808" s="186" t="str">
        <f>IFERROR(IF(AND($E808&lt;&gt;"",$G808&lt;&gt;""),$E808/$G808,""),"")</f>
      </c>
      <c r="I808" s="187" t="str">
        <f>IF(H808="","",0%)</f>
      </c>
      <c r="J808" s="187" t="str">
        <f>IF(H808="","",IF($H808&gt;1.2, 0, IF($H808&gt;=1.1, $B$8*(1/3), IF($H808&gt;=1, ($B$8 + (($B$9-$B$8)/4)*1)*(1/3), IF($H808&gt;=0.9, ($B$8 + (($B$9-$B$8)/4)*2)*(1/3), IF($H808&gt;=0.8, ($B$8 + (($B$9-$B$8)/4)*3)*(1/3), $B$9*(1/3)))))))</f>
      </c>
      <c r="K808" s="187" t="str">
        <f>IF(H808="","",IF($H808&gt;1.2, 0, IF($H808&gt;=1.1, $B$8*(2/3), IF($H808&gt;=1, ($B$8 + (($B$9-$B$8)/4)*1)*(2/3), IF($H808&gt;=0.9, ($B$8 + (($B$9-$B$8)/4)*2)*(2/3), IF($H808&gt;=0.8, ($B$8 + (($B$9-$B$8)/4)*3)*(2/3), $B$9*(2/3)))))))</f>
      </c>
      <c r="L808" s="187" t="str">
        <f>IF(H808="","",IF($H808&gt;1.2, 0, IF($H808&gt;=1.1, $B$8, IF($H808&gt;=1, $B$8 + (($B$9-$B$8)/4)*1, IF($H808&gt;=0.9, $B$8 + (($B$9-$B$8)/4)*2, IF($H808&gt;=0.8, $B$8 + (($B$9-$B$8)/4)*3, $B$9))))))</f>
      </c>
      <c r="M808" s="188"/>
      <c r="N808" s="189">
        <f>IF(M808=1, I808, IF(M808=2, J808, IF(M808=3, K808, IF(M808=4, L808, 0))))</f>
      </c>
      <c r="O808" s="184">
        <f>IF($B$7="Porcentajes", E808 * N808, IF($R$1=0, 0, ((E808 * N808) / $R$1) * $C$7))</f>
      </c>
      <c r="P808" s="202"/>
      <c r="Q808" s="203"/>
      <c r="R808" s="184">
        <f>IF($P808="Manual",$E808*(1+$Q808),$E808+$O808)</f>
      </c>
    </row>
    <row r="809" spans="1:18" s="190" customFormat="1" ht="19" customHeight="1">
      <c r="A809" s="191"/>
      <c r="B809" s="195"/>
      <c r="C809" s="193"/>
      <c r="D809" s="193"/>
      <c r="E809" s="197"/>
      <c r="F809" s="185"/>
      <c r="G809" s="185" t="str">
        <f>IFERROR(IF($F809="","",VLOOKUP($F809,'Data Mercado'!$A$7:$I$300,IF($B$6="P90",2,IF($B$6="P75",3,IF($B$6="P50",4,IF($B$6="P25",5,IF($B$6="P10",6))))),0)),"ND")</f>
      </c>
      <c r="H809" s="186" t="str">
        <f>IFERROR(IF(AND($E809&lt;&gt;"",$G809&lt;&gt;""),$E809/$G809,""),"")</f>
      </c>
      <c r="I809" s="187" t="str">
        <f>IF(H809="","",0%)</f>
      </c>
      <c r="J809" s="187" t="str">
        <f>IF(H809="","",IF($H809&gt;1.2, 0, IF($H809&gt;=1.1, $B$8*(1/3), IF($H809&gt;=1, ($B$8 + (($B$9-$B$8)/4)*1)*(1/3), IF($H809&gt;=0.9, ($B$8 + (($B$9-$B$8)/4)*2)*(1/3), IF($H809&gt;=0.8, ($B$8 + (($B$9-$B$8)/4)*3)*(1/3), $B$9*(1/3)))))))</f>
      </c>
      <c r="K809" s="187" t="str">
        <f>IF(H809="","",IF($H809&gt;1.2, 0, IF($H809&gt;=1.1, $B$8*(2/3), IF($H809&gt;=1, ($B$8 + (($B$9-$B$8)/4)*1)*(2/3), IF($H809&gt;=0.9, ($B$8 + (($B$9-$B$8)/4)*2)*(2/3), IF($H809&gt;=0.8, ($B$8 + (($B$9-$B$8)/4)*3)*(2/3), $B$9*(2/3)))))))</f>
      </c>
      <c r="L809" s="187" t="str">
        <f>IF(H809="","",IF($H809&gt;1.2, 0, IF($H809&gt;=1.1, $B$8, IF($H809&gt;=1, $B$8 + (($B$9-$B$8)/4)*1, IF($H809&gt;=0.9, $B$8 + (($B$9-$B$8)/4)*2, IF($H809&gt;=0.8, $B$8 + (($B$9-$B$8)/4)*3, $B$9))))))</f>
      </c>
      <c r="M809" s="188"/>
      <c r="N809" s="189">
        <f>IF(M809=1, I809, IF(M809=2, J809, IF(M809=3, K809, IF(M809=4, L809, 0))))</f>
      </c>
      <c r="O809" s="184">
        <f>IF($B$7="Porcentajes", E809 * N809, IF($R$1=0, 0, ((E809 * N809) / $R$1) * $C$7))</f>
      </c>
      <c r="P809" s="202"/>
      <c r="Q809" s="203"/>
      <c r="R809" s="184">
        <f>IF($P809="Manual",$E809*(1+$Q809),$E809+$O809)</f>
      </c>
    </row>
    <row r="810" spans="1:18" s="190" customFormat="1" ht="19" customHeight="1">
      <c r="A810" s="191"/>
      <c r="B810" s="195"/>
      <c r="C810" s="193"/>
      <c r="D810" s="193"/>
      <c r="E810" s="197"/>
      <c r="F810" s="185"/>
      <c r="G810" s="185" t="str">
        <f>IFERROR(IF($F810="","",VLOOKUP($F810,'Data Mercado'!$A$7:$I$300,IF($B$6="P90",2,IF($B$6="P75",3,IF($B$6="P50",4,IF($B$6="P25",5,IF($B$6="P10",6))))),0)),"ND")</f>
      </c>
      <c r="H810" s="186" t="str">
        <f>IFERROR(IF(AND($E810&lt;&gt;"",$G810&lt;&gt;""),$E810/$G810,""),"")</f>
      </c>
      <c r="I810" s="187" t="str">
        <f>IF(H810="","",0%)</f>
      </c>
      <c r="J810" s="187" t="str">
        <f>IF(H810="","",IF($H810&gt;1.2, 0, IF($H810&gt;=1.1, $B$8*(1/3), IF($H810&gt;=1, ($B$8 + (($B$9-$B$8)/4)*1)*(1/3), IF($H810&gt;=0.9, ($B$8 + (($B$9-$B$8)/4)*2)*(1/3), IF($H810&gt;=0.8, ($B$8 + (($B$9-$B$8)/4)*3)*(1/3), $B$9*(1/3)))))))</f>
      </c>
      <c r="K810" s="187" t="str">
        <f>IF(H810="","",IF($H810&gt;1.2, 0, IF($H810&gt;=1.1, $B$8*(2/3), IF($H810&gt;=1, ($B$8 + (($B$9-$B$8)/4)*1)*(2/3), IF($H810&gt;=0.9, ($B$8 + (($B$9-$B$8)/4)*2)*(2/3), IF($H810&gt;=0.8, ($B$8 + (($B$9-$B$8)/4)*3)*(2/3), $B$9*(2/3)))))))</f>
      </c>
      <c r="L810" s="187" t="str">
        <f>IF(H810="","",IF($H810&gt;1.2, 0, IF($H810&gt;=1.1, $B$8, IF($H810&gt;=1, $B$8 + (($B$9-$B$8)/4)*1, IF($H810&gt;=0.9, $B$8 + (($B$9-$B$8)/4)*2, IF($H810&gt;=0.8, $B$8 + (($B$9-$B$8)/4)*3, $B$9))))))</f>
      </c>
      <c r="M810" s="188"/>
      <c r="N810" s="189">
        <f>IF(M810=1, I810, IF(M810=2, J810, IF(M810=3, K810, IF(M810=4, L810, 0))))</f>
      </c>
      <c r="O810" s="184">
        <f>IF($B$7="Porcentajes", E810 * N810, IF($R$1=0, 0, ((E810 * N810) / $R$1) * $C$7))</f>
      </c>
      <c r="P810" s="202"/>
      <c r="Q810" s="203"/>
      <c r="R810" s="184">
        <f>IF($P810="Manual",$E810*(1+$Q810),$E810+$O810)</f>
      </c>
    </row>
    <row r="811" spans="1:18" s="190" customFormat="1" ht="19" customHeight="1">
      <c r="A811" s="191"/>
      <c r="B811" s="195"/>
      <c r="C811" s="193"/>
      <c r="D811" s="193"/>
      <c r="E811" s="197"/>
      <c r="F811" s="185"/>
      <c r="G811" s="185" t="str">
        <f>IFERROR(IF($F811="","",VLOOKUP($F811,'Data Mercado'!$A$7:$I$300,IF($B$6="P90",2,IF($B$6="P75",3,IF($B$6="P50",4,IF($B$6="P25",5,IF($B$6="P10",6))))),0)),"ND")</f>
      </c>
      <c r="H811" s="186" t="str">
        <f>IFERROR(IF(AND($E811&lt;&gt;"",$G811&lt;&gt;""),$E811/$G811,""),"")</f>
      </c>
      <c r="I811" s="187" t="str">
        <f>IF(H811="","",0%)</f>
      </c>
      <c r="J811" s="187" t="str">
        <f>IF(H811="","",IF($H811&gt;1.2, 0, IF($H811&gt;=1.1, $B$8*(1/3), IF($H811&gt;=1, ($B$8 + (($B$9-$B$8)/4)*1)*(1/3), IF($H811&gt;=0.9, ($B$8 + (($B$9-$B$8)/4)*2)*(1/3), IF($H811&gt;=0.8, ($B$8 + (($B$9-$B$8)/4)*3)*(1/3), $B$9*(1/3)))))))</f>
      </c>
      <c r="K811" s="187" t="str">
        <f>IF(H811="","",IF($H811&gt;1.2, 0, IF($H811&gt;=1.1, $B$8*(2/3), IF($H811&gt;=1, ($B$8 + (($B$9-$B$8)/4)*1)*(2/3), IF($H811&gt;=0.9, ($B$8 + (($B$9-$B$8)/4)*2)*(2/3), IF($H811&gt;=0.8, ($B$8 + (($B$9-$B$8)/4)*3)*(2/3), $B$9*(2/3)))))))</f>
      </c>
      <c r="L811" s="187" t="str">
        <f>IF(H811="","",IF($H811&gt;1.2, 0, IF($H811&gt;=1.1, $B$8, IF($H811&gt;=1, $B$8 + (($B$9-$B$8)/4)*1, IF($H811&gt;=0.9, $B$8 + (($B$9-$B$8)/4)*2, IF($H811&gt;=0.8, $B$8 + (($B$9-$B$8)/4)*3, $B$9))))))</f>
      </c>
      <c r="M811" s="188"/>
      <c r="N811" s="189">
        <f>IF(M811=1, I811, IF(M811=2, J811, IF(M811=3, K811, IF(M811=4, L811, 0))))</f>
      </c>
      <c r="O811" s="184">
        <f>IF($B$7="Porcentajes", E811 * N811, IF($R$1=0, 0, ((E811 * N811) / $R$1) * $C$7))</f>
      </c>
      <c r="P811" s="202"/>
      <c r="Q811" s="203"/>
      <c r="R811" s="184">
        <f>IF($P811="Manual",$E811*(1+$Q811),$E811+$O811)</f>
      </c>
    </row>
    <row r="812" spans="1:18" s="190" customFormat="1" ht="19" customHeight="1">
      <c r="A812" s="191"/>
      <c r="B812" s="195"/>
      <c r="C812" s="193"/>
      <c r="D812" s="193"/>
      <c r="E812" s="197"/>
      <c r="F812" s="185"/>
      <c r="G812" s="185" t="str">
        <f>IFERROR(IF($F812="","",VLOOKUP($F812,'Data Mercado'!$A$7:$I$300,IF($B$6="P90",2,IF($B$6="P75",3,IF($B$6="P50",4,IF($B$6="P25",5,IF($B$6="P10",6))))),0)),"ND")</f>
      </c>
      <c r="H812" s="186" t="str">
        <f>IFERROR(IF(AND($E812&lt;&gt;"",$G812&lt;&gt;""),$E812/$G812,""),"")</f>
      </c>
      <c r="I812" s="187" t="str">
        <f>IF(H812="","",0%)</f>
      </c>
      <c r="J812" s="187" t="str">
        <f>IF(H812="","",IF($H812&gt;1.2, 0, IF($H812&gt;=1.1, $B$8*(1/3), IF($H812&gt;=1, ($B$8 + (($B$9-$B$8)/4)*1)*(1/3), IF($H812&gt;=0.9, ($B$8 + (($B$9-$B$8)/4)*2)*(1/3), IF($H812&gt;=0.8, ($B$8 + (($B$9-$B$8)/4)*3)*(1/3), $B$9*(1/3)))))))</f>
      </c>
      <c r="K812" s="187" t="str">
        <f>IF(H812="","",IF($H812&gt;1.2, 0, IF($H812&gt;=1.1, $B$8*(2/3), IF($H812&gt;=1, ($B$8 + (($B$9-$B$8)/4)*1)*(2/3), IF($H812&gt;=0.9, ($B$8 + (($B$9-$B$8)/4)*2)*(2/3), IF($H812&gt;=0.8, ($B$8 + (($B$9-$B$8)/4)*3)*(2/3), $B$9*(2/3)))))))</f>
      </c>
      <c r="L812" s="187" t="str">
        <f>IF(H812="","",IF($H812&gt;1.2, 0, IF($H812&gt;=1.1, $B$8, IF($H812&gt;=1, $B$8 + (($B$9-$B$8)/4)*1, IF($H812&gt;=0.9, $B$8 + (($B$9-$B$8)/4)*2, IF($H812&gt;=0.8, $B$8 + (($B$9-$B$8)/4)*3, $B$9))))))</f>
      </c>
      <c r="M812" s="188"/>
      <c r="N812" s="189">
        <f>IF(M812=1, I812, IF(M812=2, J812, IF(M812=3, K812, IF(M812=4, L812, 0))))</f>
      </c>
      <c r="O812" s="184">
        <f>IF($B$7="Porcentajes", E812 * N812, IF($R$1=0, 0, ((E812 * N812) / $R$1) * $C$7))</f>
      </c>
      <c r="P812" s="202"/>
      <c r="Q812" s="203"/>
      <c r="R812" s="184">
        <f>IF($P812="Manual",$E812*(1+$Q812),$E812+$O812)</f>
      </c>
    </row>
    <row r="813" spans="1:18" s="190" customFormat="1" ht="19" customHeight="1">
      <c r="A813" s="191"/>
      <c r="B813" s="195"/>
      <c r="C813" s="193"/>
      <c r="D813" s="193"/>
      <c r="E813" s="197"/>
      <c r="F813" s="185"/>
      <c r="G813" s="185" t="str">
        <f>IFERROR(IF($F813="","",VLOOKUP($F813,'Data Mercado'!$A$7:$I$300,IF($B$6="P90",2,IF($B$6="P75",3,IF($B$6="P50",4,IF($B$6="P25",5,IF($B$6="P10",6))))),0)),"ND")</f>
      </c>
      <c r="H813" s="186" t="str">
        <f>IFERROR(IF(AND($E813&lt;&gt;"",$G813&lt;&gt;""),$E813/$G813,""),"")</f>
      </c>
      <c r="I813" s="187" t="str">
        <f>IF(H813="","",0%)</f>
      </c>
      <c r="J813" s="187" t="str">
        <f>IF(H813="","",IF($H813&gt;1.2, 0, IF($H813&gt;=1.1, $B$8*(1/3), IF($H813&gt;=1, ($B$8 + (($B$9-$B$8)/4)*1)*(1/3), IF($H813&gt;=0.9, ($B$8 + (($B$9-$B$8)/4)*2)*(1/3), IF($H813&gt;=0.8, ($B$8 + (($B$9-$B$8)/4)*3)*(1/3), $B$9*(1/3)))))))</f>
      </c>
      <c r="K813" s="187" t="str">
        <f>IF(H813="","",IF($H813&gt;1.2, 0, IF($H813&gt;=1.1, $B$8*(2/3), IF($H813&gt;=1, ($B$8 + (($B$9-$B$8)/4)*1)*(2/3), IF($H813&gt;=0.9, ($B$8 + (($B$9-$B$8)/4)*2)*(2/3), IF($H813&gt;=0.8, ($B$8 + (($B$9-$B$8)/4)*3)*(2/3), $B$9*(2/3)))))))</f>
      </c>
      <c r="L813" s="187" t="str">
        <f>IF(H813="","",IF($H813&gt;1.2, 0, IF($H813&gt;=1.1, $B$8, IF($H813&gt;=1, $B$8 + (($B$9-$B$8)/4)*1, IF($H813&gt;=0.9, $B$8 + (($B$9-$B$8)/4)*2, IF($H813&gt;=0.8, $B$8 + (($B$9-$B$8)/4)*3, $B$9))))))</f>
      </c>
      <c r="M813" s="188"/>
      <c r="N813" s="189">
        <f>IF(M813=1, I813, IF(M813=2, J813, IF(M813=3, K813, IF(M813=4, L813, 0))))</f>
      </c>
      <c r="O813" s="184">
        <f>IF($B$7="Porcentajes", E813 * N813, IF($R$1=0, 0, ((E813 * N813) / $R$1) * $C$7))</f>
      </c>
      <c r="P813" s="202"/>
      <c r="Q813" s="203"/>
      <c r="R813" s="184">
        <f>IF($P813="Manual",$E813*(1+$Q813),$E813+$O813)</f>
      </c>
    </row>
    <row r="814" spans="1:18" s="190" customFormat="1" ht="19" customHeight="1">
      <c r="A814" s="191"/>
      <c r="B814" s="195"/>
      <c r="C814" s="193"/>
      <c r="D814" s="193"/>
      <c r="E814" s="197"/>
      <c r="F814" s="185"/>
      <c r="G814" s="185" t="str">
        <f>IFERROR(IF($F814="","",VLOOKUP($F814,'Data Mercado'!$A$7:$I$300,IF($B$6="P90",2,IF($B$6="P75",3,IF($B$6="P50",4,IF($B$6="P25",5,IF($B$6="P10",6))))),0)),"ND")</f>
      </c>
      <c r="H814" s="186" t="str">
        <f>IFERROR(IF(AND($E814&lt;&gt;"",$G814&lt;&gt;""),$E814/$G814,""),"")</f>
      </c>
      <c r="I814" s="187" t="str">
        <f>IF(H814="","",0%)</f>
      </c>
      <c r="J814" s="187" t="str">
        <f>IF(H814="","",IF($H814&gt;1.2, 0, IF($H814&gt;=1.1, $B$8*(1/3), IF($H814&gt;=1, ($B$8 + (($B$9-$B$8)/4)*1)*(1/3), IF($H814&gt;=0.9, ($B$8 + (($B$9-$B$8)/4)*2)*(1/3), IF($H814&gt;=0.8, ($B$8 + (($B$9-$B$8)/4)*3)*(1/3), $B$9*(1/3)))))))</f>
      </c>
      <c r="K814" s="187" t="str">
        <f>IF(H814="","",IF($H814&gt;1.2, 0, IF($H814&gt;=1.1, $B$8*(2/3), IF($H814&gt;=1, ($B$8 + (($B$9-$B$8)/4)*1)*(2/3), IF($H814&gt;=0.9, ($B$8 + (($B$9-$B$8)/4)*2)*(2/3), IF($H814&gt;=0.8, ($B$8 + (($B$9-$B$8)/4)*3)*(2/3), $B$9*(2/3)))))))</f>
      </c>
      <c r="L814" s="187" t="str">
        <f>IF(H814="","",IF($H814&gt;1.2, 0, IF($H814&gt;=1.1, $B$8, IF($H814&gt;=1, $B$8 + (($B$9-$B$8)/4)*1, IF($H814&gt;=0.9, $B$8 + (($B$9-$B$8)/4)*2, IF($H814&gt;=0.8, $B$8 + (($B$9-$B$8)/4)*3, $B$9))))))</f>
      </c>
      <c r="M814" s="188"/>
      <c r="N814" s="189">
        <f>IF(M814=1, I814, IF(M814=2, J814, IF(M814=3, K814, IF(M814=4, L814, 0))))</f>
      </c>
      <c r="O814" s="184">
        <f>IF($B$7="Porcentajes", E814 * N814, IF($R$1=0, 0, ((E814 * N814) / $R$1) * $C$7))</f>
      </c>
      <c r="P814" s="202"/>
      <c r="Q814" s="203"/>
      <c r="R814" s="184">
        <f>IF($P814="Manual",$E814*(1+$Q814),$E814+$O814)</f>
      </c>
    </row>
    <row r="815" spans="1:18" s="190" customFormat="1" ht="19" customHeight="1">
      <c r="A815" s="191"/>
      <c r="B815" s="195"/>
      <c r="C815" s="193"/>
      <c r="D815" s="193"/>
      <c r="E815" s="197"/>
      <c r="F815" s="185"/>
      <c r="G815" s="185" t="str">
        <f>IFERROR(IF($F815="","",VLOOKUP($F815,'Data Mercado'!$A$7:$I$300,IF($B$6="P90",2,IF($B$6="P75",3,IF($B$6="P50",4,IF($B$6="P25",5,IF($B$6="P10",6))))),0)),"ND")</f>
      </c>
      <c r="H815" s="186" t="str">
        <f>IFERROR(IF(AND($E815&lt;&gt;"",$G815&lt;&gt;""),$E815/$G815,""),"")</f>
      </c>
      <c r="I815" s="187" t="str">
        <f>IF(H815="","",0%)</f>
      </c>
      <c r="J815" s="187" t="str">
        <f>IF(H815="","",IF($H815&gt;1.2, 0, IF($H815&gt;=1.1, $B$8*(1/3), IF($H815&gt;=1, ($B$8 + (($B$9-$B$8)/4)*1)*(1/3), IF($H815&gt;=0.9, ($B$8 + (($B$9-$B$8)/4)*2)*(1/3), IF($H815&gt;=0.8, ($B$8 + (($B$9-$B$8)/4)*3)*(1/3), $B$9*(1/3)))))))</f>
      </c>
      <c r="K815" s="187" t="str">
        <f>IF(H815="","",IF($H815&gt;1.2, 0, IF($H815&gt;=1.1, $B$8*(2/3), IF($H815&gt;=1, ($B$8 + (($B$9-$B$8)/4)*1)*(2/3), IF($H815&gt;=0.9, ($B$8 + (($B$9-$B$8)/4)*2)*(2/3), IF($H815&gt;=0.8, ($B$8 + (($B$9-$B$8)/4)*3)*(2/3), $B$9*(2/3)))))))</f>
      </c>
      <c r="L815" s="187" t="str">
        <f>IF(H815="","",IF($H815&gt;1.2, 0, IF($H815&gt;=1.1, $B$8, IF($H815&gt;=1, $B$8 + (($B$9-$B$8)/4)*1, IF($H815&gt;=0.9, $B$8 + (($B$9-$B$8)/4)*2, IF($H815&gt;=0.8, $B$8 + (($B$9-$B$8)/4)*3, $B$9))))))</f>
      </c>
      <c r="M815" s="188"/>
      <c r="N815" s="189">
        <f>IF(M815=1, I815, IF(M815=2, J815, IF(M815=3, K815, IF(M815=4, L815, 0))))</f>
      </c>
      <c r="O815" s="184">
        <f>IF($B$7="Porcentajes", E815 * N815, IF($R$1=0, 0, ((E815 * N815) / $R$1) * $C$7))</f>
      </c>
      <c r="P815" s="202"/>
      <c r="Q815" s="203"/>
      <c r="R815" s="184">
        <f>IF($P815="Manual",$E815*(1+$Q815),$E815+$O815)</f>
      </c>
    </row>
    <row r="816" spans="1:18" s="190" customFormat="1" ht="19" customHeight="1">
      <c r="A816" s="191"/>
      <c r="B816" s="195"/>
      <c r="C816" s="193"/>
      <c r="D816" s="193"/>
      <c r="E816" s="197"/>
      <c r="F816" s="185"/>
      <c r="G816" s="185" t="str">
        <f>IFERROR(IF($F816="","",VLOOKUP($F816,'Data Mercado'!$A$7:$I$300,IF($B$6="P90",2,IF($B$6="P75",3,IF($B$6="P50",4,IF($B$6="P25",5,IF($B$6="P10",6))))),0)),"ND")</f>
      </c>
      <c r="H816" s="186" t="str">
        <f>IFERROR(IF(AND($E816&lt;&gt;"",$G816&lt;&gt;""),$E816/$G816,""),"")</f>
      </c>
      <c r="I816" s="187" t="str">
        <f>IF(H816="","",0%)</f>
      </c>
      <c r="J816" s="187" t="str">
        <f>IF(H816="","",IF($H816&gt;1.2, 0, IF($H816&gt;=1.1, $B$8*(1/3), IF($H816&gt;=1, ($B$8 + (($B$9-$B$8)/4)*1)*(1/3), IF($H816&gt;=0.9, ($B$8 + (($B$9-$B$8)/4)*2)*(1/3), IF($H816&gt;=0.8, ($B$8 + (($B$9-$B$8)/4)*3)*(1/3), $B$9*(1/3)))))))</f>
      </c>
      <c r="K816" s="187" t="str">
        <f>IF(H816="","",IF($H816&gt;1.2, 0, IF($H816&gt;=1.1, $B$8*(2/3), IF($H816&gt;=1, ($B$8 + (($B$9-$B$8)/4)*1)*(2/3), IF($H816&gt;=0.9, ($B$8 + (($B$9-$B$8)/4)*2)*(2/3), IF($H816&gt;=0.8, ($B$8 + (($B$9-$B$8)/4)*3)*(2/3), $B$9*(2/3)))))))</f>
      </c>
      <c r="L816" s="187" t="str">
        <f>IF(H816="","",IF($H816&gt;1.2, 0, IF($H816&gt;=1.1, $B$8, IF($H816&gt;=1, $B$8 + (($B$9-$B$8)/4)*1, IF($H816&gt;=0.9, $B$8 + (($B$9-$B$8)/4)*2, IF($H816&gt;=0.8, $B$8 + (($B$9-$B$8)/4)*3, $B$9))))))</f>
      </c>
      <c r="M816" s="188"/>
      <c r="N816" s="189">
        <f>IF(M816=1, I816, IF(M816=2, J816, IF(M816=3, K816, IF(M816=4, L816, 0))))</f>
      </c>
      <c r="O816" s="184">
        <f>IF($B$7="Porcentajes", E816 * N816, IF($R$1=0, 0, ((E816 * N816) / $R$1) * $C$7))</f>
      </c>
      <c r="P816" s="202"/>
      <c r="Q816" s="203"/>
      <c r="R816" s="184">
        <f>IF($P816="Manual",$E816*(1+$Q816),$E816+$O816)</f>
      </c>
    </row>
    <row r="817" spans="1:18" s="190" customFormat="1" ht="19" customHeight="1">
      <c r="A817" s="191"/>
      <c r="B817" s="195"/>
      <c r="C817" s="193"/>
      <c r="D817" s="193"/>
      <c r="E817" s="197"/>
      <c r="F817" s="185"/>
      <c r="G817" s="185" t="str">
        <f>IFERROR(IF($F817="","",VLOOKUP($F817,'Data Mercado'!$A$7:$I$300,IF($B$6="P90",2,IF($B$6="P75",3,IF($B$6="P50",4,IF($B$6="P25",5,IF($B$6="P10",6))))),0)),"ND")</f>
      </c>
      <c r="H817" s="186" t="str">
        <f>IFERROR(IF(AND($E817&lt;&gt;"",$G817&lt;&gt;""),$E817/$G817,""),"")</f>
      </c>
      <c r="I817" s="187" t="str">
        <f>IF(H817="","",0%)</f>
      </c>
      <c r="J817" s="187" t="str">
        <f>IF(H817="","",IF($H817&gt;1.2, 0, IF($H817&gt;=1.1, $B$8*(1/3), IF($H817&gt;=1, ($B$8 + (($B$9-$B$8)/4)*1)*(1/3), IF($H817&gt;=0.9, ($B$8 + (($B$9-$B$8)/4)*2)*(1/3), IF($H817&gt;=0.8, ($B$8 + (($B$9-$B$8)/4)*3)*(1/3), $B$9*(1/3)))))))</f>
      </c>
      <c r="K817" s="187" t="str">
        <f>IF(H817="","",IF($H817&gt;1.2, 0, IF($H817&gt;=1.1, $B$8*(2/3), IF($H817&gt;=1, ($B$8 + (($B$9-$B$8)/4)*1)*(2/3), IF($H817&gt;=0.9, ($B$8 + (($B$9-$B$8)/4)*2)*(2/3), IF($H817&gt;=0.8, ($B$8 + (($B$9-$B$8)/4)*3)*(2/3), $B$9*(2/3)))))))</f>
      </c>
      <c r="L817" s="187" t="str">
        <f>IF(H817="","",IF($H817&gt;1.2, 0, IF($H817&gt;=1.1, $B$8, IF($H817&gt;=1, $B$8 + (($B$9-$B$8)/4)*1, IF($H817&gt;=0.9, $B$8 + (($B$9-$B$8)/4)*2, IF($H817&gt;=0.8, $B$8 + (($B$9-$B$8)/4)*3, $B$9))))))</f>
      </c>
      <c r="M817" s="188"/>
      <c r="N817" s="189">
        <f>IF(M817=1, I817, IF(M817=2, J817, IF(M817=3, K817, IF(M817=4, L817, 0))))</f>
      </c>
      <c r="O817" s="184">
        <f>IF($B$7="Porcentajes", E817 * N817, IF($R$1=0, 0, ((E817 * N817) / $R$1) * $C$7))</f>
      </c>
      <c r="P817" s="202"/>
      <c r="Q817" s="203"/>
      <c r="R817" s="184">
        <f>IF($P817="Manual",$E817*(1+$Q817),$E817+$O817)</f>
      </c>
    </row>
    <row r="818" spans="1:18" s="190" customFormat="1" ht="19" customHeight="1">
      <c r="A818" s="191"/>
      <c r="B818" s="195"/>
      <c r="C818" s="193"/>
      <c r="D818" s="193"/>
      <c r="E818" s="197"/>
      <c r="F818" s="185"/>
      <c r="G818" s="185" t="str">
        <f>IFERROR(IF($F818="","",VLOOKUP($F818,'Data Mercado'!$A$7:$I$300,IF($B$6="P90",2,IF($B$6="P75",3,IF($B$6="P50",4,IF($B$6="P25",5,IF($B$6="P10",6))))),0)),"ND")</f>
      </c>
      <c r="H818" s="186" t="str">
        <f>IFERROR(IF(AND($E818&lt;&gt;"",$G818&lt;&gt;""),$E818/$G818,""),"")</f>
      </c>
      <c r="I818" s="187" t="str">
        <f>IF(H818="","",0%)</f>
      </c>
      <c r="J818" s="187" t="str">
        <f>IF(H818="","",IF($H818&gt;1.2, 0, IF($H818&gt;=1.1, $B$8*(1/3), IF($H818&gt;=1, ($B$8 + (($B$9-$B$8)/4)*1)*(1/3), IF($H818&gt;=0.9, ($B$8 + (($B$9-$B$8)/4)*2)*(1/3), IF($H818&gt;=0.8, ($B$8 + (($B$9-$B$8)/4)*3)*(1/3), $B$9*(1/3)))))))</f>
      </c>
      <c r="K818" s="187" t="str">
        <f>IF(H818="","",IF($H818&gt;1.2, 0, IF($H818&gt;=1.1, $B$8*(2/3), IF($H818&gt;=1, ($B$8 + (($B$9-$B$8)/4)*1)*(2/3), IF($H818&gt;=0.9, ($B$8 + (($B$9-$B$8)/4)*2)*(2/3), IF($H818&gt;=0.8, ($B$8 + (($B$9-$B$8)/4)*3)*(2/3), $B$9*(2/3)))))))</f>
      </c>
      <c r="L818" s="187" t="str">
        <f>IF(H818="","",IF($H818&gt;1.2, 0, IF($H818&gt;=1.1, $B$8, IF($H818&gt;=1, $B$8 + (($B$9-$B$8)/4)*1, IF($H818&gt;=0.9, $B$8 + (($B$9-$B$8)/4)*2, IF($H818&gt;=0.8, $B$8 + (($B$9-$B$8)/4)*3, $B$9))))))</f>
      </c>
      <c r="M818" s="188"/>
      <c r="N818" s="189">
        <f>IF(M818=1, I818, IF(M818=2, J818, IF(M818=3, K818, IF(M818=4, L818, 0))))</f>
      </c>
      <c r="O818" s="184">
        <f>IF($B$7="Porcentajes", E818 * N818, IF($R$1=0, 0, ((E818 * N818) / $R$1) * $C$7))</f>
      </c>
      <c r="P818" s="202"/>
      <c r="Q818" s="203"/>
      <c r="R818" s="184">
        <f>IF($P818="Manual",$E818*(1+$Q818),$E818+$O818)</f>
      </c>
    </row>
    <row r="819" spans="1:18" s="190" customFormat="1" ht="19" customHeight="1">
      <c r="A819" s="191"/>
      <c r="B819" s="195"/>
      <c r="C819" s="193"/>
      <c r="D819" s="193"/>
      <c r="E819" s="197"/>
      <c r="F819" s="185"/>
      <c r="G819" s="185" t="str">
        <f>IFERROR(IF($F819="","",VLOOKUP($F819,'Data Mercado'!$A$7:$I$300,IF($B$6="P90",2,IF($B$6="P75",3,IF($B$6="P50",4,IF($B$6="P25",5,IF($B$6="P10",6))))),0)),"ND")</f>
      </c>
      <c r="H819" s="186" t="str">
        <f>IFERROR(IF(AND($E819&lt;&gt;"",$G819&lt;&gt;""),$E819/$G819,""),"")</f>
      </c>
      <c r="I819" s="187" t="str">
        <f>IF(H819="","",0%)</f>
      </c>
      <c r="J819" s="187" t="str">
        <f>IF(H819="","",IF($H819&gt;1.2, 0, IF($H819&gt;=1.1, $B$8*(1/3), IF($H819&gt;=1, ($B$8 + (($B$9-$B$8)/4)*1)*(1/3), IF($H819&gt;=0.9, ($B$8 + (($B$9-$B$8)/4)*2)*(1/3), IF($H819&gt;=0.8, ($B$8 + (($B$9-$B$8)/4)*3)*(1/3), $B$9*(1/3)))))))</f>
      </c>
      <c r="K819" s="187" t="str">
        <f>IF(H819="","",IF($H819&gt;1.2, 0, IF($H819&gt;=1.1, $B$8*(2/3), IF($H819&gt;=1, ($B$8 + (($B$9-$B$8)/4)*1)*(2/3), IF($H819&gt;=0.9, ($B$8 + (($B$9-$B$8)/4)*2)*(2/3), IF($H819&gt;=0.8, ($B$8 + (($B$9-$B$8)/4)*3)*(2/3), $B$9*(2/3)))))))</f>
      </c>
      <c r="L819" s="187" t="str">
        <f>IF(H819="","",IF($H819&gt;1.2, 0, IF($H819&gt;=1.1, $B$8, IF($H819&gt;=1, $B$8 + (($B$9-$B$8)/4)*1, IF($H819&gt;=0.9, $B$8 + (($B$9-$B$8)/4)*2, IF($H819&gt;=0.8, $B$8 + (($B$9-$B$8)/4)*3, $B$9))))))</f>
      </c>
      <c r="M819" s="188"/>
      <c r="N819" s="189">
        <f>IF(M819=1, I819, IF(M819=2, J819, IF(M819=3, K819, IF(M819=4, L819, 0))))</f>
      </c>
      <c r="O819" s="184">
        <f>IF($B$7="Porcentajes", E819 * N819, IF($R$1=0, 0, ((E819 * N819) / $R$1) * $C$7))</f>
      </c>
      <c r="P819" s="202"/>
      <c r="Q819" s="203"/>
      <c r="R819" s="184">
        <f>IF($P819="Manual",$E819*(1+$Q819),$E819+$O819)</f>
      </c>
    </row>
    <row r="820" spans="1:18" s="190" customFormat="1" ht="19" customHeight="1">
      <c r="A820" s="191"/>
      <c r="B820" s="195"/>
      <c r="C820" s="193"/>
      <c r="D820" s="193"/>
      <c r="E820" s="197"/>
      <c r="F820" s="185"/>
      <c r="G820" s="185" t="str">
        <f>IFERROR(IF($F820="","",VLOOKUP($F820,'Data Mercado'!$A$7:$I$300,IF($B$6="P90",2,IF($B$6="P75",3,IF($B$6="P50",4,IF($B$6="P25",5,IF($B$6="P10",6))))),0)),"ND")</f>
      </c>
      <c r="H820" s="186" t="str">
        <f>IFERROR(IF(AND($E820&lt;&gt;"",$G820&lt;&gt;""),$E820/$G820,""),"")</f>
      </c>
      <c r="I820" s="187" t="str">
        <f>IF(H820="","",0%)</f>
      </c>
      <c r="J820" s="187" t="str">
        <f>IF(H820="","",IF($H820&gt;1.2, 0, IF($H820&gt;=1.1, $B$8*(1/3), IF($H820&gt;=1, ($B$8 + (($B$9-$B$8)/4)*1)*(1/3), IF($H820&gt;=0.9, ($B$8 + (($B$9-$B$8)/4)*2)*(1/3), IF($H820&gt;=0.8, ($B$8 + (($B$9-$B$8)/4)*3)*(1/3), $B$9*(1/3)))))))</f>
      </c>
      <c r="K820" s="187" t="str">
        <f>IF(H820="","",IF($H820&gt;1.2, 0, IF($H820&gt;=1.1, $B$8*(2/3), IF($H820&gt;=1, ($B$8 + (($B$9-$B$8)/4)*1)*(2/3), IF($H820&gt;=0.9, ($B$8 + (($B$9-$B$8)/4)*2)*(2/3), IF($H820&gt;=0.8, ($B$8 + (($B$9-$B$8)/4)*3)*(2/3), $B$9*(2/3)))))))</f>
      </c>
      <c r="L820" s="187" t="str">
        <f>IF(H820="","",IF($H820&gt;1.2, 0, IF($H820&gt;=1.1, $B$8, IF($H820&gt;=1, $B$8 + (($B$9-$B$8)/4)*1, IF($H820&gt;=0.9, $B$8 + (($B$9-$B$8)/4)*2, IF($H820&gt;=0.8, $B$8 + (($B$9-$B$8)/4)*3, $B$9))))))</f>
      </c>
      <c r="M820" s="188"/>
      <c r="N820" s="189">
        <f>IF(M820=1, I820, IF(M820=2, J820, IF(M820=3, K820, IF(M820=4, L820, 0))))</f>
      </c>
      <c r="O820" s="184">
        <f>IF($B$7="Porcentajes", E820 * N820, IF($R$1=0, 0, ((E820 * N820) / $R$1) * $C$7))</f>
      </c>
      <c r="P820" s="202"/>
      <c r="Q820" s="203"/>
      <c r="R820" s="184">
        <f>IF($P820="Manual",$E820*(1+$Q820),$E820+$O820)</f>
      </c>
    </row>
    <row r="821" spans="1:18" s="190" customFormat="1" ht="19" customHeight="1">
      <c r="A821" s="191"/>
      <c r="B821" s="195"/>
      <c r="C821" s="193"/>
      <c r="D821" s="193"/>
      <c r="E821" s="197"/>
      <c r="F821" s="185"/>
      <c r="G821" s="185" t="str">
        <f>IFERROR(IF($F821="","",VLOOKUP($F821,'Data Mercado'!$A$7:$I$300,IF($B$6="P90",2,IF($B$6="P75",3,IF($B$6="P50",4,IF($B$6="P25",5,IF($B$6="P10",6))))),0)),"ND")</f>
      </c>
      <c r="H821" s="186" t="str">
        <f>IFERROR(IF(AND($E821&lt;&gt;"",$G821&lt;&gt;""),$E821/$G821,""),"")</f>
      </c>
      <c r="I821" s="187" t="str">
        <f>IF(H821="","",0%)</f>
      </c>
      <c r="J821" s="187" t="str">
        <f>IF(H821="","",IF($H821&gt;1.2, 0, IF($H821&gt;=1.1, $B$8*(1/3), IF($H821&gt;=1, ($B$8 + (($B$9-$B$8)/4)*1)*(1/3), IF($H821&gt;=0.9, ($B$8 + (($B$9-$B$8)/4)*2)*(1/3), IF($H821&gt;=0.8, ($B$8 + (($B$9-$B$8)/4)*3)*(1/3), $B$9*(1/3)))))))</f>
      </c>
      <c r="K821" s="187" t="str">
        <f>IF(H821="","",IF($H821&gt;1.2, 0, IF($H821&gt;=1.1, $B$8*(2/3), IF($H821&gt;=1, ($B$8 + (($B$9-$B$8)/4)*1)*(2/3), IF($H821&gt;=0.9, ($B$8 + (($B$9-$B$8)/4)*2)*(2/3), IF($H821&gt;=0.8, ($B$8 + (($B$9-$B$8)/4)*3)*(2/3), $B$9*(2/3)))))))</f>
      </c>
      <c r="L821" s="187" t="str">
        <f>IF(H821="","",IF($H821&gt;1.2, 0, IF($H821&gt;=1.1, $B$8, IF($H821&gt;=1, $B$8 + (($B$9-$B$8)/4)*1, IF($H821&gt;=0.9, $B$8 + (($B$9-$B$8)/4)*2, IF($H821&gt;=0.8, $B$8 + (($B$9-$B$8)/4)*3, $B$9))))))</f>
      </c>
      <c r="M821" s="188"/>
      <c r="N821" s="189">
        <f>IF(M821=1, I821, IF(M821=2, J821, IF(M821=3, K821, IF(M821=4, L821, 0))))</f>
      </c>
      <c r="O821" s="184">
        <f>IF($B$7="Porcentajes", E821 * N821, IF($R$1=0, 0, ((E821 * N821) / $R$1) * $C$7))</f>
      </c>
      <c r="P821" s="202"/>
      <c r="Q821" s="203"/>
      <c r="R821" s="184">
        <f>IF($P821="Manual",$E821*(1+$Q821),$E821+$O821)</f>
      </c>
    </row>
    <row r="822" spans="1:18" s="190" customFormat="1" ht="19" customHeight="1">
      <c r="A822" s="191"/>
      <c r="B822" s="195"/>
      <c r="C822" s="193"/>
      <c r="D822" s="193"/>
      <c r="E822" s="197"/>
      <c r="F822" s="185"/>
      <c r="G822" s="185" t="str">
        <f>IFERROR(IF($F822="","",VLOOKUP($F822,'Data Mercado'!$A$7:$I$300,IF($B$6="P90",2,IF($B$6="P75",3,IF($B$6="P50",4,IF($B$6="P25",5,IF($B$6="P10",6))))),0)),"ND")</f>
      </c>
      <c r="H822" s="186" t="str">
        <f>IFERROR(IF(AND($E822&lt;&gt;"",$G822&lt;&gt;""),$E822/$G822,""),"")</f>
      </c>
      <c r="I822" s="187" t="str">
        <f>IF(H822="","",0%)</f>
      </c>
      <c r="J822" s="187" t="str">
        <f>IF(H822="","",IF($H822&gt;1.2, 0, IF($H822&gt;=1.1, $B$8*(1/3), IF($H822&gt;=1, ($B$8 + (($B$9-$B$8)/4)*1)*(1/3), IF($H822&gt;=0.9, ($B$8 + (($B$9-$B$8)/4)*2)*(1/3), IF($H822&gt;=0.8, ($B$8 + (($B$9-$B$8)/4)*3)*(1/3), $B$9*(1/3)))))))</f>
      </c>
      <c r="K822" s="187" t="str">
        <f>IF(H822="","",IF($H822&gt;1.2, 0, IF($H822&gt;=1.1, $B$8*(2/3), IF($H822&gt;=1, ($B$8 + (($B$9-$B$8)/4)*1)*(2/3), IF($H822&gt;=0.9, ($B$8 + (($B$9-$B$8)/4)*2)*(2/3), IF($H822&gt;=0.8, ($B$8 + (($B$9-$B$8)/4)*3)*(2/3), $B$9*(2/3)))))))</f>
      </c>
      <c r="L822" s="187" t="str">
        <f>IF(H822="","",IF($H822&gt;1.2, 0, IF($H822&gt;=1.1, $B$8, IF($H822&gt;=1, $B$8 + (($B$9-$B$8)/4)*1, IF($H822&gt;=0.9, $B$8 + (($B$9-$B$8)/4)*2, IF($H822&gt;=0.8, $B$8 + (($B$9-$B$8)/4)*3, $B$9))))))</f>
      </c>
      <c r="M822" s="188"/>
      <c r="N822" s="189">
        <f>IF(M822=1, I822, IF(M822=2, J822, IF(M822=3, K822, IF(M822=4, L822, 0))))</f>
      </c>
      <c r="O822" s="184">
        <f>IF($B$7="Porcentajes", E822 * N822, IF($R$1=0, 0, ((E822 * N822) / $R$1) * $C$7))</f>
      </c>
      <c r="P822" s="202"/>
      <c r="Q822" s="203"/>
      <c r="R822" s="184">
        <f>IF($P822="Manual",$E822*(1+$Q822),$E822+$O822)</f>
      </c>
    </row>
    <row r="823" spans="1:18" s="190" customFormat="1" ht="19" customHeight="1">
      <c r="A823" s="191"/>
      <c r="B823" s="195"/>
      <c r="C823" s="193"/>
      <c r="D823" s="193"/>
      <c r="E823" s="197"/>
      <c r="F823" s="185"/>
      <c r="G823" s="185" t="str">
        <f>IFERROR(IF($F823="","",VLOOKUP($F823,'Data Mercado'!$A$7:$I$300,IF($B$6="P90",2,IF($B$6="P75",3,IF($B$6="P50",4,IF($B$6="P25",5,IF($B$6="P10",6))))),0)),"ND")</f>
      </c>
      <c r="H823" s="186" t="str">
        <f>IFERROR(IF(AND($E823&lt;&gt;"",$G823&lt;&gt;""),$E823/$G823,""),"")</f>
      </c>
      <c r="I823" s="187" t="str">
        <f>IF(H823="","",0%)</f>
      </c>
      <c r="J823" s="187" t="str">
        <f>IF(H823="","",IF($H823&gt;1.2, 0, IF($H823&gt;=1.1, $B$8*(1/3), IF($H823&gt;=1, ($B$8 + (($B$9-$B$8)/4)*1)*(1/3), IF($H823&gt;=0.9, ($B$8 + (($B$9-$B$8)/4)*2)*(1/3), IF($H823&gt;=0.8, ($B$8 + (($B$9-$B$8)/4)*3)*(1/3), $B$9*(1/3)))))))</f>
      </c>
      <c r="K823" s="187" t="str">
        <f>IF(H823="","",IF($H823&gt;1.2, 0, IF($H823&gt;=1.1, $B$8*(2/3), IF($H823&gt;=1, ($B$8 + (($B$9-$B$8)/4)*1)*(2/3), IF($H823&gt;=0.9, ($B$8 + (($B$9-$B$8)/4)*2)*(2/3), IF($H823&gt;=0.8, ($B$8 + (($B$9-$B$8)/4)*3)*(2/3), $B$9*(2/3)))))))</f>
      </c>
      <c r="L823" s="187" t="str">
        <f>IF(H823="","",IF($H823&gt;1.2, 0, IF($H823&gt;=1.1, $B$8, IF($H823&gt;=1, $B$8 + (($B$9-$B$8)/4)*1, IF($H823&gt;=0.9, $B$8 + (($B$9-$B$8)/4)*2, IF($H823&gt;=0.8, $B$8 + (($B$9-$B$8)/4)*3, $B$9))))))</f>
      </c>
      <c r="M823" s="188"/>
      <c r="N823" s="189">
        <f>IF(M823=1, I823, IF(M823=2, J823, IF(M823=3, K823, IF(M823=4, L823, 0))))</f>
      </c>
      <c r="O823" s="184">
        <f>IF($B$7="Porcentajes", E823 * N823, IF($R$1=0, 0, ((E823 * N823) / $R$1) * $C$7))</f>
      </c>
      <c r="P823" s="202"/>
      <c r="Q823" s="203"/>
      <c r="R823" s="184">
        <f>IF($P823="Manual",$E823*(1+$Q823),$E823+$O823)</f>
      </c>
    </row>
    <row r="824" spans="1:18" s="190" customFormat="1" ht="19" customHeight="1">
      <c r="A824" s="191"/>
      <c r="B824" s="195"/>
      <c r="C824" s="193"/>
      <c r="D824" s="193"/>
      <c r="E824" s="197"/>
      <c r="F824" s="185"/>
      <c r="G824" s="185" t="str">
        <f>IFERROR(IF($F824="","",VLOOKUP($F824,'Data Mercado'!$A$7:$I$300,IF($B$6="P90",2,IF($B$6="P75",3,IF($B$6="P50",4,IF($B$6="P25",5,IF($B$6="P10",6))))),0)),"ND")</f>
      </c>
      <c r="H824" s="186" t="str">
        <f>IFERROR(IF(AND($E824&lt;&gt;"",$G824&lt;&gt;""),$E824/$G824,""),"")</f>
      </c>
      <c r="I824" s="187" t="str">
        <f>IF(H824="","",0%)</f>
      </c>
      <c r="J824" s="187" t="str">
        <f>IF(H824="","",IF($H824&gt;1.2, 0, IF($H824&gt;=1.1, $B$8*(1/3), IF($H824&gt;=1, ($B$8 + (($B$9-$B$8)/4)*1)*(1/3), IF($H824&gt;=0.9, ($B$8 + (($B$9-$B$8)/4)*2)*(1/3), IF($H824&gt;=0.8, ($B$8 + (($B$9-$B$8)/4)*3)*(1/3), $B$9*(1/3)))))))</f>
      </c>
      <c r="K824" s="187" t="str">
        <f>IF(H824="","",IF($H824&gt;1.2, 0, IF($H824&gt;=1.1, $B$8*(2/3), IF($H824&gt;=1, ($B$8 + (($B$9-$B$8)/4)*1)*(2/3), IF($H824&gt;=0.9, ($B$8 + (($B$9-$B$8)/4)*2)*(2/3), IF($H824&gt;=0.8, ($B$8 + (($B$9-$B$8)/4)*3)*(2/3), $B$9*(2/3)))))))</f>
      </c>
      <c r="L824" s="187" t="str">
        <f>IF(H824="","",IF($H824&gt;1.2, 0, IF($H824&gt;=1.1, $B$8, IF($H824&gt;=1, $B$8 + (($B$9-$B$8)/4)*1, IF($H824&gt;=0.9, $B$8 + (($B$9-$B$8)/4)*2, IF($H824&gt;=0.8, $B$8 + (($B$9-$B$8)/4)*3, $B$9))))))</f>
      </c>
      <c r="M824" s="188"/>
      <c r="N824" s="189">
        <f>IF(M824=1, I824, IF(M824=2, J824, IF(M824=3, K824, IF(M824=4, L824, 0))))</f>
      </c>
      <c r="O824" s="184">
        <f>IF($B$7="Porcentajes", E824 * N824, IF($R$1=0, 0, ((E824 * N824) / $R$1) * $C$7))</f>
      </c>
      <c r="P824" s="202"/>
      <c r="Q824" s="203"/>
      <c r="R824" s="184">
        <f>IF($P824="Manual",$E824*(1+$Q824),$E824+$O824)</f>
      </c>
    </row>
    <row r="825" spans="1:18" s="190" customFormat="1" ht="19" customHeight="1">
      <c r="A825" s="191"/>
      <c r="B825" s="195"/>
      <c r="C825" s="193"/>
      <c r="D825" s="193"/>
      <c r="E825" s="197"/>
      <c r="F825" s="185"/>
      <c r="G825" s="185" t="str">
        <f>IFERROR(IF($F825="","",VLOOKUP($F825,'Data Mercado'!$A$7:$I$300,IF($B$6="P90",2,IF($B$6="P75",3,IF($B$6="P50",4,IF($B$6="P25",5,IF($B$6="P10",6))))),0)),"ND")</f>
      </c>
      <c r="H825" s="186" t="str">
        <f>IFERROR(IF(AND($E825&lt;&gt;"",$G825&lt;&gt;""),$E825/$G825,""),"")</f>
      </c>
      <c r="I825" s="187" t="str">
        <f>IF(H825="","",0%)</f>
      </c>
      <c r="J825" s="187" t="str">
        <f>IF(H825="","",IF($H825&gt;1.2, 0, IF($H825&gt;=1.1, $B$8*(1/3), IF($H825&gt;=1, ($B$8 + (($B$9-$B$8)/4)*1)*(1/3), IF($H825&gt;=0.9, ($B$8 + (($B$9-$B$8)/4)*2)*(1/3), IF($H825&gt;=0.8, ($B$8 + (($B$9-$B$8)/4)*3)*(1/3), $B$9*(1/3)))))))</f>
      </c>
      <c r="K825" s="187" t="str">
        <f>IF(H825="","",IF($H825&gt;1.2, 0, IF($H825&gt;=1.1, $B$8*(2/3), IF($H825&gt;=1, ($B$8 + (($B$9-$B$8)/4)*1)*(2/3), IF($H825&gt;=0.9, ($B$8 + (($B$9-$B$8)/4)*2)*(2/3), IF($H825&gt;=0.8, ($B$8 + (($B$9-$B$8)/4)*3)*(2/3), $B$9*(2/3)))))))</f>
      </c>
      <c r="L825" s="187" t="str">
        <f>IF(H825="","",IF($H825&gt;1.2, 0, IF($H825&gt;=1.1, $B$8, IF($H825&gt;=1, $B$8 + (($B$9-$B$8)/4)*1, IF($H825&gt;=0.9, $B$8 + (($B$9-$B$8)/4)*2, IF($H825&gt;=0.8, $B$8 + (($B$9-$B$8)/4)*3, $B$9))))))</f>
      </c>
      <c r="M825" s="188"/>
      <c r="N825" s="189">
        <f>IF(M825=1, I825, IF(M825=2, J825, IF(M825=3, K825, IF(M825=4, L825, 0))))</f>
      </c>
      <c r="O825" s="184">
        <f>IF($B$7="Porcentajes", E825 * N825, IF($R$1=0, 0, ((E825 * N825) / $R$1) * $C$7))</f>
      </c>
      <c r="P825" s="202"/>
      <c r="Q825" s="203"/>
      <c r="R825" s="184">
        <f>IF($P825="Manual",$E825*(1+$Q825),$E825+$O825)</f>
      </c>
    </row>
    <row r="826" spans="1:18" s="190" customFormat="1" ht="19" customHeight="1">
      <c r="A826" s="191"/>
      <c r="B826" s="195"/>
      <c r="C826" s="193"/>
      <c r="D826" s="193"/>
      <c r="E826" s="197"/>
      <c r="F826" s="185"/>
      <c r="G826" s="185" t="str">
        <f>IFERROR(IF($F826="","",VLOOKUP($F826,'Data Mercado'!$A$7:$I$300,IF($B$6="P90",2,IF($B$6="P75",3,IF($B$6="P50",4,IF($B$6="P25",5,IF($B$6="P10",6))))),0)),"ND")</f>
      </c>
      <c r="H826" s="186" t="str">
        <f>IFERROR(IF(AND($E826&lt;&gt;"",$G826&lt;&gt;""),$E826/$G826,""),"")</f>
      </c>
      <c r="I826" s="187" t="str">
        <f>IF(H826="","",0%)</f>
      </c>
      <c r="J826" s="187" t="str">
        <f>IF(H826="","",IF($H826&gt;1.2, 0, IF($H826&gt;=1.1, $B$8*(1/3), IF($H826&gt;=1, ($B$8 + (($B$9-$B$8)/4)*1)*(1/3), IF($H826&gt;=0.9, ($B$8 + (($B$9-$B$8)/4)*2)*(1/3), IF($H826&gt;=0.8, ($B$8 + (($B$9-$B$8)/4)*3)*(1/3), $B$9*(1/3)))))))</f>
      </c>
      <c r="K826" s="187" t="str">
        <f>IF(H826="","",IF($H826&gt;1.2, 0, IF($H826&gt;=1.1, $B$8*(2/3), IF($H826&gt;=1, ($B$8 + (($B$9-$B$8)/4)*1)*(2/3), IF($H826&gt;=0.9, ($B$8 + (($B$9-$B$8)/4)*2)*(2/3), IF($H826&gt;=0.8, ($B$8 + (($B$9-$B$8)/4)*3)*(2/3), $B$9*(2/3)))))))</f>
      </c>
      <c r="L826" s="187" t="str">
        <f>IF(H826="","",IF($H826&gt;1.2, 0, IF($H826&gt;=1.1, $B$8, IF($H826&gt;=1, $B$8 + (($B$9-$B$8)/4)*1, IF($H826&gt;=0.9, $B$8 + (($B$9-$B$8)/4)*2, IF($H826&gt;=0.8, $B$8 + (($B$9-$B$8)/4)*3, $B$9))))))</f>
      </c>
      <c r="M826" s="188"/>
      <c r="N826" s="189">
        <f>IF(M826=1, I826, IF(M826=2, J826, IF(M826=3, K826, IF(M826=4, L826, 0))))</f>
      </c>
      <c r="O826" s="184">
        <f>IF($B$7="Porcentajes", E826 * N826, IF($R$1=0, 0, ((E826 * N826) / $R$1) * $C$7))</f>
      </c>
      <c r="P826" s="202"/>
      <c r="Q826" s="203"/>
      <c r="R826" s="184">
        <f>IF($P826="Manual",$E826*(1+$Q826),$E826+$O826)</f>
      </c>
    </row>
    <row r="827" spans="1:18" s="190" customFormat="1" ht="19" customHeight="1">
      <c r="A827" s="191"/>
      <c r="B827" s="195"/>
      <c r="C827" s="193"/>
      <c r="D827" s="193"/>
      <c r="E827" s="197"/>
      <c r="F827" s="185"/>
      <c r="G827" s="185" t="str">
        <f>IFERROR(IF($F827="","",VLOOKUP($F827,'Data Mercado'!$A$7:$I$300,IF($B$6="P90",2,IF($B$6="P75",3,IF($B$6="P50",4,IF($B$6="P25",5,IF($B$6="P10",6))))),0)),"ND")</f>
      </c>
      <c r="H827" s="186" t="str">
        <f>IFERROR(IF(AND($E827&lt;&gt;"",$G827&lt;&gt;""),$E827/$G827,""),"")</f>
      </c>
      <c r="I827" s="187" t="str">
        <f>IF(H827="","",0%)</f>
      </c>
      <c r="J827" s="187" t="str">
        <f>IF(H827="","",IF($H827&gt;1.2, 0, IF($H827&gt;=1.1, $B$8*(1/3), IF($H827&gt;=1, ($B$8 + (($B$9-$B$8)/4)*1)*(1/3), IF($H827&gt;=0.9, ($B$8 + (($B$9-$B$8)/4)*2)*(1/3), IF($H827&gt;=0.8, ($B$8 + (($B$9-$B$8)/4)*3)*(1/3), $B$9*(1/3)))))))</f>
      </c>
      <c r="K827" s="187" t="str">
        <f>IF(H827="","",IF($H827&gt;1.2, 0, IF($H827&gt;=1.1, $B$8*(2/3), IF($H827&gt;=1, ($B$8 + (($B$9-$B$8)/4)*1)*(2/3), IF($H827&gt;=0.9, ($B$8 + (($B$9-$B$8)/4)*2)*(2/3), IF($H827&gt;=0.8, ($B$8 + (($B$9-$B$8)/4)*3)*(2/3), $B$9*(2/3)))))))</f>
      </c>
      <c r="L827" s="187" t="str">
        <f>IF(H827="","",IF($H827&gt;1.2, 0, IF($H827&gt;=1.1, $B$8, IF($H827&gt;=1, $B$8 + (($B$9-$B$8)/4)*1, IF($H827&gt;=0.9, $B$8 + (($B$9-$B$8)/4)*2, IF($H827&gt;=0.8, $B$8 + (($B$9-$B$8)/4)*3, $B$9))))))</f>
      </c>
      <c r="M827" s="188"/>
      <c r="N827" s="189">
        <f>IF(M827=1, I827, IF(M827=2, J827, IF(M827=3, K827, IF(M827=4, L827, 0))))</f>
      </c>
      <c r="O827" s="184">
        <f>IF($B$7="Porcentajes", E827 * N827, IF($R$1=0, 0, ((E827 * N827) / $R$1) * $C$7))</f>
      </c>
      <c r="P827" s="202"/>
      <c r="Q827" s="203"/>
      <c r="R827" s="184">
        <f>IF($P827="Manual",$E827*(1+$Q827),$E827+$O827)</f>
      </c>
    </row>
    <row r="828" spans="1:18" s="190" customFormat="1" ht="19" customHeight="1">
      <c r="A828" s="191"/>
      <c r="B828" s="195"/>
      <c r="C828" s="193"/>
      <c r="D828" s="193"/>
      <c r="E828" s="197"/>
      <c r="F828" s="185"/>
      <c r="G828" s="185" t="str">
        <f>IFERROR(IF($F828="","",VLOOKUP($F828,'Data Mercado'!$A$7:$I$300,IF($B$6="P90",2,IF($B$6="P75",3,IF($B$6="P50",4,IF($B$6="P25",5,IF($B$6="P10",6))))),0)),"ND")</f>
      </c>
      <c r="H828" s="186" t="str">
        <f>IFERROR(IF(AND($E828&lt;&gt;"",$G828&lt;&gt;""),$E828/$G828,""),"")</f>
      </c>
      <c r="I828" s="187" t="str">
        <f>IF(H828="","",0%)</f>
      </c>
      <c r="J828" s="187" t="str">
        <f>IF(H828="","",IF($H828&gt;1.2, 0, IF($H828&gt;=1.1, $B$8*(1/3), IF($H828&gt;=1, ($B$8 + (($B$9-$B$8)/4)*1)*(1/3), IF($H828&gt;=0.9, ($B$8 + (($B$9-$B$8)/4)*2)*(1/3), IF($H828&gt;=0.8, ($B$8 + (($B$9-$B$8)/4)*3)*(1/3), $B$9*(1/3)))))))</f>
      </c>
      <c r="K828" s="187" t="str">
        <f>IF(H828="","",IF($H828&gt;1.2, 0, IF($H828&gt;=1.1, $B$8*(2/3), IF($H828&gt;=1, ($B$8 + (($B$9-$B$8)/4)*1)*(2/3), IF($H828&gt;=0.9, ($B$8 + (($B$9-$B$8)/4)*2)*(2/3), IF($H828&gt;=0.8, ($B$8 + (($B$9-$B$8)/4)*3)*(2/3), $B$9*(2/3)))))))</f>
      </c>
      <c r="L828" s="187" t="str">
        <f>IF(H828="","",IF($H828&gt;1.2, 0, IF($H828&gt;=1.1, $B$8, IF($H828&gt;=1, $B$8 + (($B$9-$B$8)/4)*1, IF($H828&gt;=0.9, $B$8 + (($B$9-$B$8)/4)*2, IF($H828&gt;=0.8, $B$8 + (($B$9-$B$8)/4)*3, $B$9))))))</f>
      </c>
      <c r="M828" s="188"/>
      <c r="N828" s="189">
        <f>IF(M828=1, I828, IF(M828=2, J828, IF(M828=3, K828, IF(M828=4, L828, 0))))</f>
      </c>
      <c r="O828" s="184">
        <f>IF($B$7="Porcentajes", E828 * N828, IF($R$1=0, 0, ((E828 * N828) / $R$1) * $C$7))</f>
      </c>
      <c r="P828" s="202"/>
      <c r="Q828" s="203"/>
      <c r="R828" s="184">
        <f>IF($P828="Manual",$E828*(1+$Q828),$E828+$O828)</f>
      </c>
    </row>
    <row r="829" spans="1:18" s="190" customFormat="1" ht="19" customHeight="1">
      <c r="A829" s="191"/>
      <c r="B829" s="195"/>
      <c r="C829" s="193"/>
      <c r="D829" s="193"/>
      <c r="E829" s="197"/>
      <c r="F829" s="185"/>
      <c r="G829" s="185" t="str">
        <f>IFERROR(IF($F829="","",VLOOKUP($F829,'Data Mercado'!$A$7:$I$300,IF($B$6="P90",2,IF($B$6="P75",3,IF($B$6="P50",4,IF($B$6="P25",5,IF($B$6="P10",6))))),0)),"ND")</f>
      </c>
      <c r="H829" s="186" t="str">
        <f>IFERROR(IF(AND($E829&lt;&gt;"",$G829&lt;&gt;""),$E829/$G829,""),"")</f>
      </c>
      <c r="I829" s="187" t="str">
        <f>IF(H829="","",0%)</f>
      </c>
      <c r="J829" s="187" t="str">
        <f>IF(H829="","",IF($H829&gt;1.2, 0, IF($H829&gt;=1.1, $B$8*(1/3), IF($H829&gt;=1, ($B$8 + (($B$9-$B$8)/4)*1)*(1/3), IF($H829&gt;=0.9, ($B$8 + (($B$9-$B$8)/4)*2)*(1/3), IF($H829&gt;=0.8, ($B$8 + (($B$9-$B$8)/4)*3)*(1/3), $B$9*(1/3)))))))</f>
      </c>
      <c r="K829" s="187" t="str">
        <f>IF(H829="","",IF($H829&gt;1.2, 0, IF($H829&gt;=1.1, $B$8*(2/3), IF($H829&gt;=1, ($B$8 + (($B$9-$B$8)/4)*1)*(2/3), IF($H829&gt;=0.9, ($B$8 + (($B$9-$B$8)/4)*2)*(2/3), IF($H829&gt;=0.8, ($B$8 + (($B$9-$B$8)/4)*3)*(2/3), $B$9*(2/3)))))))</f>
      </c>
      <c r="L829" s="187" t="str">
        <f>IF(H829="","",IF($H829&gt;1.2, 0, IF($H829&gt;=1.1, $B$8, IF($H829&gt;=1, $B$8 + (($B$9-$B$8)/4)*1, IF($H829&gt;=0.9, $B$8 + (($B$9-$B$8)/4)*2, IF($H829&gt;=0.8, $B$8 + (($B$9-$B$8)/4)*3, $B$9))))))</f>
      </c>
      <c r="M829" s="188"/>
      <c r="N829" s="189">
        <f>IF(M829=1, I829, IF(M829=2, J829, IF(M829=3, K829, IF(M829=4, L829, 0))))</f>
      </c>
      <c r="O829" s="184">
        <f>IF($B$7="Porcentajes", E829 * N829, IF($R$1=0, 0, ((E829 * N829) / $R$1) * $C$7))</f>
      </c>
      <c r="P829" s="202"/>
      <c r="Q829" s="203"/>
      <c r="R829" s="184">
        <f>IF($P829="Manual",$E829*(1+$Q829),$E829+$O829)</f>
      </c>
    </row>
    <row r="830" spans="1:18" s="190" customFormat="1" ht="19" customHeight="1">
      <c r="A830" s="191"/>
      <c r="B830" s="195"/>
      <c r="C830" s="193"/>
      <c r="D830" s="193"/>
      <c r="E830" s="197"/>
      <c r="F830" s="185"/>
      <c r="G830" s="185" t="str">
        <f>IFERROR(IF($F830="","",VLOOKUP($F830,'Data Mercado'!$A$7:$I$300,IF($B$6="P90",2,IF($B$6="P75",3,IF($B$6="P50",4,IF($B$6="P25",5,IF($B$6="P10",6))))),0)),"ND")</f>
      </c>
      <c r="H830" s="186" t="str">
        <f>IFERROR(IF(AND($E830&lt;&gt;"",$G830&lt;&gt;""),$E830/$G830,""),"")</f>
      </c>
      <c r="I830" s="187" t="str">
        <f>IF(H830="","",0%)</f>
      </c>
      <c r="J830" s="187" t="str">
        <f>IF(H830="","",IF($H830&gt;1.2, 0, IF($H830&gt;=1.1, $B$8*(1/3), IF($H830&gt;=1, ($B$8 + (($B$9-$B$8)/4)*1)*(1/3), IF($H830&gt;=0.9, ($B$8 + (($B$9-$B$8)/4)*2)*(1/3), IF($H830&gt;=0.8, ($B$8 + (($B$9-$B$8)/4)*3)*(1/3), $B$9*(1/3)))))))</f>
      </c>
      <c r="K830" s="187" t="str">
        <f>IF(H830="","",IF($H830&gt;1.2, 0, IF($H830&gt;=1.1, $B$8*(2/3), IF($H830&gt;=1, ($B$8 + (($B$9-$B$8)/4)*1)*(2/3), IF($H830&gt;=0.9, ($B$8 + (($B$9-$B$8)/4)*2)*(2/3), IF($H830&gt;=0.8, ($B$8 + (($B$9-$B$8)/4)*3)*(2/3), $B$9*(2/3)))))))</f>
      </c>
      <c r="L830" s="187" t="str">
        <f>IF(H830="","",IF($H830&gt;1.2, 0, IF($H830&gt;=1.1, $B$8, IF($H830&gt;=1, $B$8 + (($B$9-$B$8)/4)*1, IF($H830&gt;=0.9, $B$8 + (($B$9-$B$8)/4)*2, IF($H830&gt;=0.8, $B$8 + (($B$9-$B$8)/4)*3, $B$9))))))</f>
      </c>
      <c r="M830" s="188"/>
      <c r="N830" s="189">
        <f>IF(M830=1, I830, IF(M830=2, J830, IF(M830=3, K830, IF(M830=4, L830, 0))))</f>
      </c>
      <c r="O830" s="184">
        <f>IF($B$7="Porcentajes", E830 * N830, IF($R$1=0, 0, ((E830 * N830) / $R$1) * $C$7))</f>
      </c>
      <c r="P830" s="202"/>
      <c r="Q830" s="203"/>
      <c r="R830" s="184">
        <f>IF($P830="Manual",$E830*(1+$Q830),$E830+$O830)</f>
      </c>
    </row>
    <row r="831" spans="1:18" s="190" customFormat="1" ht="19" customHeight="1">
      <c r="A831" s="191"/>
      <c r="B831" s="195"/>
      <c r="C831" s="193"/>
      <c r="D831" s="193"/>
      <c r="E831" s="197"/>
      <c r="F831" s="185"/>
      <c r="G831" s="185" t="str">
        <f>IFERROR(IF($F831="","",VLOOKUP($F831,'Data Mercado'!$A$7:$I$300,IF($B$6="P90",2,IF($B$6="P75",3,IF($B$6="P50",4,IF($B$6="P25",5,IF($B$6="P10",6))))),0)),"ND")</f>
      </c>
      <c r="H831" s="186" t="str">
        <f>IFERROR(IF(AND($E831&lt;&gt;"",$G831&lt;&gt;""),$E831/$G831,""),"")</f>
      </c>
      <c r="I831" s="187" t="str">
        <f>IF(H831="","",0%)</f>
      </c>
      <c r="J831" s="187" t="str">
        <f>IF(H831="","",IF($H831&gt;1.2, 0, IF($H831&gt;=1.1, $B$8*(1/3), IF($H831&gt;=1, ($B$8 + (($B$9-$B$8)/4)*1)*(1/3), IF($H831&gt;=0.9, ($B$8 + (($B$9-$B$8)/4)*2)*(1/3), IF($H831&gt;=0.8, ($B$8 + (($B$9-$B$8)/4)*3)*(1/3), $B$9*(1/3)))))))</f>
      </c>
      <c r="K831" s="187" t="str">
        <f>IF(H831="","",IF($H831&gt;1.2, 0, IF($H831&gt;=1.1, $B$8*(2/3), IF($H831&gt;=1, ($B$8 + (($B$9-$B$8)/4)*1)*(2/3), IF($H831&gt;=0.9, ($B$8 + (($B$9-$B$8)/4)*2)*(2/3), IF($H831&gt;=0.8, ($B$8 + (($B$9-$B$8)/4)*3)*(2/3), $B$9*(2/3)))))))</f>
      </c>
      <c r="L831" s="187" t="str">
        <f>IF(H831="","",IF($H831&gt;1.2, 0, IF($H831&gt;=1.1, $B$8, IF($H831&gt;=1, $B$8 + (($B$9-$B$8)/4)*1, IF($H831&gt;=0.9, $B$8 + (($B$9-$B$8)/4)*2, IF($H831&gt;=0.8, $B$8 + (($B$9-$B$8)/4)*3, $B$9))))))</f>
      </c>
      <c r="M831" s="188"/>
      <c r="N831" s="189">
        <f>IF(M831=1, I831, IF(M831=2, J831, IF(M831=3, K831, IF(M831=4, L831, 0))))</f>
      </c>
      <c r="O831" s="184">
        <f>IF($B$7="Porcentajes", E831 * N831, IF($R$1=0, 0, ((E831 * N831) / $R$1) * $C$7))</f>
      </c>
      <c r="P831" s="202"/>
      <c r="Q831" s="203"/>
      <c r="R831" s="184">
        <f>IF($P831="Manual",$E831*(1+$Q831),$E831+$O831)</f>
      </c>
    </row>
    <row r="832" spans="1:18" s="190" customFormat="1" ht="19" customHeight="1">
      <c r="A832" s="191"/>
      <c r="B832" s="195"/>
      <c r="C832" s="193"/>
      <c r="D832" s="193"/>
      <c r="E832" s="197"/>
      <c r="F832" s="185"/>
      <c r="G832" s="185" t="str">
        <f>IFERROR(IF($F832="","",VLOOKUP($F832,'Data Mercado'!$A$7:$I$300,IF($B$6="P90",2,IF($B$6="P75",3,IF($B$6="P50",4,IF($B$6="P25",5,IF($B$6="P10",6))))),0)),"ND")</f>
      </c>
      <c r="H832" s="186" t="str">
        <f>IFERROR(IF(AND($E832&lt;&gt;"",$G832&lt;&gt;""),$E832/$G832,""),"")</f>
      </c>
      <c r="I832" s="187" t="str">
        <f>IF(H832="","",0%)</f>
      </c>
      <c r="J832" s="187" t="str">
        <f>IF(H832="","",IF($H832&gt;1.2, 0, IF($H832&gt;=1.1, $B$8*(1/3), IF($H832&gt;=1, ($B$8 + (($B$9-$B$8)/4)*1)*(1/3), IF($H832&gt;=0.9, ($B$8 + (($B$9-$B$8)/4)*2)*(1/3), IF($H832&gt;=0.8, ($B$8 + (($B$9-$B$8)/4)*3)*(1/3), $B$9*(1/3)))))))</f>
      </c>
      <c r="K832" s="187" t="str">
        <f>IF(H832="","",IF($H832&gt;1.2, 0, IF($H832&gt;=1.1, $B$8*(2/3), IF($H832&gt;=1, ($B$8 + (($B$9-$B$8)/4)*1)*(2/3), IF($H832&gt;=0.9, ($B$8 + (($B$9-$B$8)/4)*2)*(2/3), IF($H832&gt;=0.8, ($B$8 + (($B$9-$B$8)/4)*3)*(2/3), $B$9*(2/3)))))))</f>
      </c>
      <c r="L832" s="187" t="str">
        <f>IF(H832="","",IF($H832&gt;1.2, 0, IF($H832&gt;=1.1, $B$8, IF($H832&gt;=1, $B$8 + (($B$9-$B$8)/4)*1, IF($H832&gt;=0.9, $B$8 + (($B$9-$B$8)/4)*2, IF($H832&gt;=0.8, $B$8 + (($B$9-$B$8)/4)*3, $B$9))))))</f>
      </c>
      <c r="M832" s="188"/>
      <c r="N832" s="189">
        <f>IF(M832=1, I832, IF(M832=2, J832, IF(M832=3, K832, IF(M832=4, L832, 0))))</f>
      </c>
      <c r="O832" s="184">
        <f>IF($B$7="Porcentajes", E832 * N832, IF($R$1=0, 0, ((E832 * N832) / $R$1) * $C$7))</f>
      </c>
      <c r="P832" s="202"/>
      <c r="Q832" s="203"/>
      <c r="R832" s="184">
        <f>IF($P832="Manual",$E832*(1+$Q832),$E832+$O832)</f>
      </c>
    </row>
    <row r="833" spans="1:18" s="190" customFormat="1" ht="19" customHeight="1">
      <c r="A833" s="191"/>
      <c r="B833" s="195"/>
      <c r="C833" s="193"/>
      <c r="D833" s="193"/>
      <c r="E833" s="197"/>
      <c r="F833" s="185"/>
      <c r="G833" s="185" t="str">
        <f>IFERROR(IF($F833="","",VLOOKUP($F833,'Data Mercado'!$A$7:$I$300,IF($B$6="P90",2,IF($B$6="P75",3,IF($B$6="P50",4,IF($B$6="P25",5,IF($B$6="P10",6))))),0)),"ND")</f>
      </c>
      <c r="H833" s="186" t="str">
        <f>IFERROR(IF(AND($E833&lt;&gt;"",$G833&lt;&gt;""),$E833/$G833,""),"")</f>
      </c>
      <c r="I833" s="187" t="str">
        <f>IF(H833="","",0%)</f>
      </c>
      <c r="J833" s="187" t="str">
        <f>IF(H833="","",IF($H833&gt;1.2, 0, IF($H833&gt;=1.1, $B$8*(1/3), IF($H833&gt;=1, ($B$8 + (($B$9-$B$8)/4)*1)*(1/3), IF($H833&gt;=0.9, ($B$8 + (($B$9-$B$8)/4)*2)*(1/3), IF($H833&gt;=0.8, ($B$8 + (($B$9-$B$8)/4)*3)*(1/3), $B$9*(1/3)))))))</f>
      </c>
      <c r="K833" s="187" t="str">
        <f>IF(H833="","",IF($H833&gt;1.2, 0, IF($H833&gt;=1.1, $B$8*(2/3), IF($H833&gt;=1, ($B$8 + (($B$9-$B$8)/4)*1)*(2/3), IF($H833&gt;=0.9, ($B$8 + (($B$9-$B$8)/4)*2)*(2/3), IF($H833&gt;=0.8, ($B$8 + (($B$9-$B$8)/4)*3)*(2/3), $B$9*(2/3)))))))</f>
      </c>
      <c r="L833" s="187" t="str">
        <f>IF(H833="","",IF($H833&gt;1.2, 0, IF($H833&gt;=1.1, $B$8, IF($H833&gt;=1, $B$8 + (($B$9-$B$8)/4)*1, IF($H833&gt;=0.9, $B$8 + (($B$9-$B$8)/4)*2, IF($H833&gt;=0.8, $B$8 + (($B$9-$B$8)/4)*3, $B$9))))))</f>
      </c>
      <c r="M833" s="188"/>
      <c r="N833" s="189">
        <f>IF(M833=1, I833, IF(M833=2, J833, IF(M833=3, K833, IF(M833=4, L833, 0))))</f>
      </c>
      <c r="O833" s="184">
        <f>IF($B$7="Porcentajes", E833 * N833, IF($R$1=0, 0, ((E833 * N833) / $R$1) * $C$7))</f>
      </c>
      <c r="P833" s="202"/>
      <c r="Q833" s="203"/>
      <c r="R833" s="184">
        <f>IF($P833="Manual",$E833*(1+$Q833),$E833+$O833)</f>
      </c>
    </row>
    <row r="834" spans="1:18" s="190" customFormat="1" ht="19" customHeight="1">
      <c r="A834" s="191"/>
      <c r="B834" s="195"/>
      <c r="C834" s="193"/>
      <c r="D834" s="193"/>
      <c r="E834" s="197"/>
      <c r="F834" s="185"/>
      <c r="G834" s="185" t="str">
        <f>IFERROR(IF($F834="","",VLOOKUP($F834,'Data Mercado'!$A$7:$I$300,IF($B$6="P90",2,IF($B$6="P75",3,IF($B$6="P50",4,IF($B$6="P25",5,IF($B$6="P10",6))))),0)),"ND")</f>
      </c>
      <c r="H834" s="186" t="str">
        <f>IFERROR(IF(AND($E834&lt;&gt;"",$G834&lt;&gt;""),$E834/$G834,""),"")</f>
      </c>
      <c r="I834" s="187" t="str">
        <f>IF(H834="","",0%)</f>
      </c>
      <c r="J834" s="187" t="str">
        <f>IF(H834="","",IF($H834&gt;1.2, 0, IF($H834&gt;=1.1, $B$8*(1/3), IF($H834&gt;=1, ($B$8 + (($B$9-$B$8)/4)*1)*(1/3), IF($H834&gt;=0.9, ($B$8 + (($B$9-$B$8)/4)*2)*(1/3), IF($H834&gt;=0.8, ($B$8 + (($B$9-$B$8)/4)*3)*(1/3), $B$9*(1/3)))))))</f>
      </c>
      <c r="K834" s="187" t="str">
        <f>IF(H834="","",IF($H834&gt;1.2, 0, IF($H834&gt;=1.1, $B$8*(2/3), IF($H834&gt;=1, ($B$8 + (($B$9-$B$8)/4)*1)*(2/3), IF($H834&gt;=0.9, ($B$8 + (($B$9-$B$8)/4)*2)*(2/3), IF($H834&gt;=0.8, ($B$8 + (($B$9-$B$8)/4)*3)*(2/3), $B$9*(2/3)))))))</f>
      </c>
      <c r="L834" s="187" t="str">
        <f>IF(H834="","",IF($H834&gt;1.2, 0, IF($H834&gt;=1.1, $B$8, IF($H834&gt;=1, $B$8 + (($B$9-$B$8)/4)*1, IF($H834&gt;=0.9, $B$8 + (($B$9-$B$8)/4)*2, IF($H834&gt;=0.8, $B$8 + (($B$9-$B$8)/4)*3, $B$9))))))</f>
      </c>
      <c r="M834" s="188"/>
      <c r="N834" s="189">
        <f>IF(M834=1, I834, IF(M834=2, J834, IF(M834=3, K834, IF(M834=4, L834, 0))))</f>
      </c>
      <c r="O834" s="184">
        <f>IF($B$7="Porcentajes", E834 * N834, IF($R$1=0, 0, ((E834 * N834) / $R$1) * $C$7))</f>
      </c>
      <c r="P834" s="202"/>
      <c r="Q834" s="203"/>
      <c r="R834" s="184">
        <f>IF($P834="Manual",$E834*(1+$Q834),$E834+$O834)</f>
      </c>
    </row>
    <row r="835" spans="1:18" s="190" customFormat="1" ht="19" customHeight="1">
      <c r="A835" s="191"/>
      <c r="B835" s="195"/>
      <c r="C835" s="193"/>
      <c r="D835" s="193"/>
      <c r="E835" s="197"/>
      <c r="F835" s="185"/>
      <c r="G835" s="185" t="str">
        <f>IFERROR(IF($F835="","",VLOOKUP($F835,'Data Mercado'!$A$7:$I$300,IF($B$6="P90",2,IF($B$6="P75",3,IF($B$6="P50",4,IF($B$6="P25",5,IF($B$6="P10",6))))),0)),"ND")</f>
      </c>
      <c r="H835" s="186" t="str">
        <f>IFERROR(IF(AND($E835&lt;&gt;"",$G835&lt;&gt;""),$E835/$G835,""),"")</f>
      </c>
      <c r="I835" s="187" t="str">
        <f>IF(H835="","",0%)</f>
      </c>
      <c r="J835" s="187" t="str">
        <f>IF(H835="","",IF($H835&gt;1.2, 0, IF($H835&gt;=1.1, $B$8*(1/3), IF($H835&gt;=1, ($B$8 + (($B$9-$B$8)/4)*1)*(1/3), IF($H835&gt;=0.9, ($B$8 + (($B$9-$B$8)/4)*2)*(1/3), IF($H835&gt;=0.8, ($B$8 + (($B$9-$B$8)/4)*3)*(1/3), $B$9*(1/3)))))))</f>
      </c>
      <c r="K835" s="187" t="str">
        <f>IF(H835="","",IF($H835&gt;1.2, 0, IF($H835&gt;=1.1, $B$8*(2/3), IF($H835&gt;=1, ($B$8 + (($B$9-$B$8)/4)*1)*(2/3), IF($H835&gt;=0.9, ($B$8 + (($B$9-$B$8)/4)*2)*(2/3), IF($H835&gt;=0.8, ($B$8 + (($B$9-$B$8)/4)*3)*(2/3), $B$9*(2/3)))))))</f>
      </c>
      <c r="L835" s="187" t="str">
        <f>IF(H835="","",IF($H835&gt;1.2, 0, IF($H835&gt;=1.1, $B$8, IF($H835&gt;=1, $B$8 + (($B$9-$B$8)/4)*1, IF($H835&gt;=0.9, $B$8 + (($B$9-$B$8)/4)*2, IF($H835&gt;=0.8, $B$8 + (($B$9-$B$8)/4)*3, $B$9))))))</f>
      </c>
      <c r="M835" s="188"/>
      <c r="N835" s="189">
        <f>IF(M835=1, I835, IF(M835=2, J835, IF(M835=3, K835, IF(M835=4, L835, 0))))</f>
      </c>
      <c r="O835" s="184">
        <f>IF($B$7="Porcentajes", E835 * N835, IF($R$1=0, 0, ((E835 * N835) / $R$1) * $C$7))</f>
      </c>
      <c r="P835" s="202"/>
      <c r="Q835" s="203"/>
      <c r="R835" s="184">
        <f>IF($P835="Manual",$E835*(1+$Q835),$E835+$O835)</f>
      </c>
    </row>
    <row r="836" spans="1:18" s="190" customFormat="1" ht="19" customHeight="1">
      <c r="A836" s="191"/>
      <c r="B836" s="195"/>
      <c r="C836" s="193"/>
      <c r="D836" s="193"/>
      <c r="E836" s="197"/>
      <c r="F836" s="185"/>
      <c r="G836" s="185" t="str">
        <f>IFERROR(IF($F836="","",VLOOKUP($F836,'Data Mercado'!$A$7:$I$300,IF($B$6="P90",2,IF($B$6="P75",3,IF($B$6="P50",4,IF($B$6="P25",5,IF($B$6="P10",6))))),0)),"ND")</f>
      </c>
      <c r="H836" s="186" t="str">
        <f>IFERROR(IF(AND($E836&lt;&gt;"",$G836&lt;&gt;""),$E836/$G836,""),"")</f>
      </c>
      <c r="I836" s="187" t="str">
        <f>IF(H836="","",0%)</f>
      </c>
      <c r="J836" s="187" t="str">
        <f>IF(H836="","",IF($H836&gt;1.2, 0, IF($H836&gt;=1.1, $B$8*(1/3), IF($H836&gt;=1, ($B$8 + (($B$9-$B$8)/4)*1)*(1/3), IF($H836&gt;=0.9, ($B$8 + (($B$9-$B$8)/4)*2)*(1/3), IF($H836&gt;=0.8, ($B$8 + (($B$9-$B$8)/4)*3)*(1/3), $B$9*(1/3)))))))</f>
      </c>
      <c r="K836" s="187" t="str">
        <f>IF(H836="","",IF($H836&gt;1.2, 0, IF($H836&gt;=1.1, $B$8*(2/3), IF($H836&gt;=1, ($B$8 + (($B$9-$B$8)/4)*1)*(2/3), IF($H836&gt;=0.9, ($B$8 + (($B$9-$B$8)/4)*2)*(2/3), IF($H836&gt;=0.8, ($B$8 + (($B$9-$B$8)/4)*3)*(2/3), $B$9*(2/3)))))))</f>
      </c>
      <c r="L836" s="187" t="str">
        <f>IF(H836="","",IF($H836&gt;1.2, 0, IF($H836&gt;=1.1, $B$8, IF($H836&gt;=1, $B$8 + (($B$9-$B$8)/4)*1, IF($H836&gt;=0.9, $B$8 + (($B$9-$B$8)/4)*2, IF($H836&gt;=0.8, $B$8 + (($B$9-$B$8)/4)*3, $B$9))))))</f>
      </c>
      <c r="M836" s="188"/>
      <c r="N836" s="189">
        <f>IF(M836=1, I836, IF(M836=2, J836, IF(M836=3, K836, IF(M836=4, L836, 0))))</f>
      </c>
      <c r="O836" s="184">
        <f>IF($B$7="Porcentajes", E836 * N836, IF($R$1=0, 0, ((E836 * N836) / $R$1) * $C$7))</f>
      </c>
      <c r="P836" s="202"/>
      <c r="Q836" s="203"/>
      <c r="R836" s="184">
        <f>IF($P836="Manual",$E836*(1+$Q836),$E836+$O836)</f>
      </c>
    </row>
    <row r="837" spans="1:18" s="190" customFormat="1" ht="19" customHeight="1">
      <c r="A837" s="191"/>
      <c r="B837" s="195"/>
      <c r="C837" s="193"/>
      <c r="D837" s="193"/>
      <c r="E837" s="197"/>
      <c r="F837" s="185"/>
      <c r="G837" s="185" t="str">
        <f>IFERROR(IF($F837="","",VLOOKUP($F837,'Data Mercado'!$A$7:$I$300,IF($B$6="P90",2,IF($B$6="P75",3,IF($B$6="P50",4,IF($B$6="P25",5,IF($B$6="P10",6))))),0)),"ND")</f>
      </c>
      <c r="H837" s="186" t="str">
        <f>IFERROR(IF(AND($E837&lt;&gt;"",$G837&lt;&gt;""),$E837/$G837,""),"")</f>
      </c>
      <c r="I837" s="187" t="str">
        <f>IF(H837="","",0%)</f>
      </c>
      <c r="J837" s="187" t="str">
        <f>IF(H837="","",IF($H837&gt;1.2, 0, IF($H837&gt;=1.1, $B$8*(1/3), IF($H837&gt;=1, ($B$8 + (($B$9-$B$8)/4)*1)*(1/3), IF($H837&gt;=0.9, ($B$8 + (($B$9-$B$8)/4)*2)*(1/3), IF($H837&gt;=0.8, ($B$8 + (($B$9-$B$8)/4)*3)*(1/3), $B$9*(1/3)))))))</f>
      </c>
      <c r="K837" s="187" t="str">
        <f>IF(H837="","",IF($H837&gt;1.2, 0, IF($H837&gt;=1.1, $B$8*(2/3), IF($H837&gt;=1, ($B$8 + (($B$9-$B$8)/4)*1)*(2/3), IF($H837&gt;=0.9, ($B$8 + (($B$9-$B$8)/4)*2)*(2/3), IF($H837&gt;=0.8, ($B$8 + (($B$9-$B$8)/4)*3)*(2/3), $B$9*(2/3)))))))</f>
      </c>
      <c r="L837" s="187" t="str">
        <f>IF(H837="","",IF($H837&gt;1.2, 0, IF($H837&gt;=1.1, $B$8, IF($H837&gt;=1, $B$8 + (($B$9-$B$8)/4)*1, IF($H837&gt;=0.9, $B$8 + (($B$9-$B$8)/4)*2, IF($H837&gt;=0.8, $B$8 + (($B$9-$B$8)/4)*3, $B$9))))))</f>
      </c>
      <c r="M837" s="188"/>
      <c r="N837" s="189">
        <f>IF(M837=1, I837, IF(M837=2, J837, IF(M837=3, K837, IF(M837=4, L837, 0))))</f>
      </c>
      <c r="O837" s="184">
        <f>IF($B$7="Porcentajes", E837 * N837, IF($R$1=0, 0, ((E837 * N837) / $R$1) * $C$7))</f>
      </c>
      <c r="P837" s="202"/>
      <c r="Q837" s="203"/>
      <c r="R837" s="184">
        <f>IF($P837="Manual",$E837*(1+$Q837),$E837+$O837)</f>
      </c>
    </row>
    <row r="838" spans="1:18" s="190" customFormat="1" ht="19" customHeight="1">
      <c r="A838" s="191"/>
      <c r="B838" s="195"/>
      <c r="C838" s="193"/>
      <c r="D838" s="193"/>
      <c r="E838" s="197"/>
      <c r="F838" s="185"/>
      <c r="G838" s="185" t="str">
        <f>IFERROR(IF($F838="","",VLOOKUP($F838,'Data Mercado'!$A$7:$I$300,IF($B$6="P90",2,IF($B$6="P75",3,IF($B$6="P50",4,IF($B$6="P25",5,IF($B$6="P10",6))))),0)),"ND")</f>
      </c>
      <c r="H838" s="186" t="str">
        <f>IFERROR(IF(AND($E838&lt;&gt;"",$G838&lt;&gt;""),$E838/$G838,""),"")</f>
      </c>
      <c r="I838" s="187" t="str">
        <f>IF(H838="","",0%)</f>
      </c>
      <c r="J838" s="187" t="str">
        <f>IF(H838="","",IF($H838&gt;1.2, 0, IF($H838&gt;=1.1, $B$8*(1/3), IF($H838&gt;=1, ($B$8 + (($B$9-$B$8)/4)*1)*(1/3), IF($H838&gt;=0.9, ($B$8 + (($B$9-$B$8)/4)*2)*(1/3), IF($H838&gt;=0.8, ($B$8 + (($B$9-$B$8)/4)*3)*(1/3), $B$9*(1/3)))))))</f>
      </c>
      <c r="K838" s="187" t="str">
        <f>IF(H838="","",IF($H838&gt;1.2, 0, IF($H838&gt;=1.1, $B$8*(2/3), IF($H838&gt;=1, ($B$8 + (($B$9-$B$8)/4)*1)*(2/3), IF($H838&gt;=0.9, ($B$8 + (($B$9-$B$8)/4)*2)*(2/3), IF($H838&gt;=0.8, ($B$8 + (($B$9-$B$8)/4)*3)*(2/3), $B$9*(2/3)))))))</f>
      </c>
      <c r="L838" s="187" t="str">
        <f>IF(H838="","",IF($H838&gt;1.2, 0, IF($H838&gt;=1.1, $B$8, IF($H838&gt;=1, $B$8 + (($B$9-$B$8)/4)*1, IF($H838&gt;=0.9, $B$8 + (($B$9-$B$8)/4)*2, IF($H838&gt;=0.8, $B$8 + (($B$9-$B$8)/4)*3, $B$9))))))</f>
      </c>
      <c r="M838" s="188"/>
      <c r="N838" s="189">
        <f>IF(M838=1, I838, IF(M838=2, J838, IF(M838=3, K838, IF(M838=4, L838, 0))))</f>
      </c>
      <c r="O838" s="184">
        <f>IF($B$7="Porcentajes", E838 * N838, IF($R$1=0, 0, ((E838 * N838) / $R$1) * $C$7))</f>
      </c>
      <c r="P838" s="202"/>
      <c r="Q838" s="203"/>
      <c r="R838" s="184">
        <f>IF($P838="Manual",$E838*(1+$Q838),$E838+$O838)</f>
      </c>
    </row>
    <row r="839" spans="1:18" s="190" customFormat="1" ht="19" customHeight="1">
      <c r="A839" s="191"/>
      <c r="B839" s="195"/>
      <c r="C839" s="193"/>
      <c r="D839" s="193"/>
      <c r="E839" s="197"/>
      <c r="F839" s="185"/>
      <c r="G839" s="185" t="str">
        <f>IFERROR(IF($F839="","",VLOOKUP($F839,'Data Mercado'!$A$7:$I$300,IF($B$6="P90",2,IF($B$6="P75",3,IF($B$6="P50",4,IF($B$6="P25",5,IF($B$6="P10",6))))),0)),"ND")</f>
      </c>
      <c r="H839" s="186" t="str">
        <f>IFERROR(IF(AND($E839&lt;&gt;"",$G839&lt;&gt;""),$E839/$G839,""),"")</f>
      </c>
      <c r="I839" s="187" t="str">
        <f>IF(H839="","",0%)</f>
      </c>
      <c r="J839" s="187" t="str">
        <f>IF(H839="","",IF($H839&gt;1.2, 0, IF($H839&gt;=1.1, $B$8*(1/3), IF($H839&gt;=1, ($B$8 + (($B$9-$B$8)/4)*1)*(1/3), IF($H839&gt;=0.9, ($B$8 + (($B$9-$B$8)/4)*2)*(1/3), IF($H839&gt;=0.8, ($B$8 + (($B$9-$B$8)/4)*3)*(1/3), $B$9*(1/3)))))))</f>
      </c>
      <c r="K839" s="187" t="str">
        <f>IF(H839="","",IF($H839&gt;1.2, 0, IF($H839&gt;=1.1, $B$8*(2/3), IF($H839&gt;=1, ($B$8 + (($B$9-$B$8)/4)*1)*(2/3), IF($H839&gt;=0.9, ($B$8 + (($B$9-$B$8)/4)*2)*(2/3), IF($H839&gt;=0.8, ($B$8 + (($B$9-$B$8)/4)*3)*(2/3), $B$9*(2/3)))))))</f>
      </c>
      <c r="L839" s="187" t="str">
        <f>IF(H839="","",IF($H839&gt;1.2, 0, IF($H839&gt;=1.1, $B$8, IF($H839&gt;=1, $B$8 + (($B$9-$B$8)/4)*1, IF($H839&gt;=0.9, $B$8 + (($B$9-$B$8)/4)*2, IF($H839&gt;=0.8, $B$8 + (($B$9-$B$8)/4)*3, $B$9))))))</f>
      </c>
      <c r="M839" s="188"/>
      <c r="N839" s="189">
        <f>IF(M839=1, I839, IF(M839=2, J839, IF(M839=3, K839, IF(M839=4, L839, 0))))</f>
      </c>
      <c r="O839" s="184">
        <f>IF($B$7="Porcentajes", E839 * N839, IF($R$1=0, 0, ((E839 * N839) / $R$1) * $C$7))</f>
      </c>
      <c r="P839" s="202"/>
      <c r="Q839" s="203"/>
      <c r="R839" s="184">
        <f>IF($P839="Manual",$E839*(1+$Q839),$E839+$O839)</f>
      </c>
    </row>
    <row r="840" spans="1:18" s="190" customFormat="1" ht="19" customHeight="1">
      <c r="A840" s="191"/>
      <c r="B840" s="195"/>
      <c r="C840" s="193"/>
      <c r="D840" s="193"/>
      <c r="E840" s="197"/>
      <c r="F840" s="185"/>
      <c r="G840" s="185" t="str">
        <f>IFERROR(IF($F840="","",VLOOKUP($F840,'Data Mercado'!$A$7:$I$300,IF($B$6="P90",2,IF($B$6="P75",3,IF($B$6="P50",4,IF($B$6="P25",5,IF($B$6="P10",6))))),0)),"ND")</f>
      </c>
      <c r="H840" s="186" t="str">
        <f>IFERROR(IF(AND($E840&lt;&gt;"",$G840&lt;&gt;""),$E840/$G840,""),"")</f>
      </c>
      <c r="I840" s="187" t="str">
        <f>IF(H840="","",0%)</f>
      </c>
      <c r="J840" s="187" t="str">
        <f>IF(H840="","",IF($H840&gt;1.2, 0, IF($H840&gt;=1.1, $B$8*(1/3), IF($H840&gt;=1, ($B$8 + (($B$9-$B$8)/4)*1)*(1/3), IF($H840&gt;=0.9, ($B$8 + (($B$9-$B$8)/4)*2)*(1/3), IF($H840&gt;=0.8, ($B$8 + (($B$9-$B$8)/4)*3)*(1/3), $B$9*(1/3)))))))</f>
      </c>
      <c r="K840" s="187" t="str">
        <f>IF(H840="","",IF($H840&gt;1.2, 0, IF($H840&gt;=1.1, $B$8*(2/3), IF($H840&gt;=1, ($B$8 + (($B$9-$B$8)/4)*1)*(2/3), IF($H840&gt;=0.9, ($B$8 + (($B$9-$B$8)/4)*2)*(2/3), IF($H840&gt;=0.8, ($B$8 + (($B$9-$B$8)/4)*3)*(2/3), $B$9*(2/3)))))))</f>
      </c>
      <c r="L840" s="187" t="str">
        <f>IF(H840="","",IF($H840&gt;1.2, 0, IF($H840&gt;=1.1, $B$8, IF($H840&gt;=1, $B$8 + (($B$9-$B$8)/4)*1, IF($H840&gt;=0.9, $B$8 + (($B$9-$B$8)/4)*2, IF($H840&gt;=0.8, $B$8 + (($B$9-$B$8)/4)*3, $B$9))))))</f>
      </c>
      <c r="M840" s="188"/>
      <c r="N840" s="189">
        <f>IF(M840=1, I840, IF(M840=2, J840, IF(M840=3, K840, IF(M840=4, L840, 0))))</f>
      </c>
      <c r="O840" s="184">
        <f>IF($B$7="Porcentajes", E840 * N840, IF($R$1=0, 0, ((E840 * N840) / $R$1) * $C$7))</f>
      </c>
      <c r="P840" s="202"/>
      <c r="Q840" s="203"/>
      <c r="R840" s="184">
        <f>IF($P840="Manual",$E840*(1+$Q840),$E840+$O840)</f>
      </c>
    </row>
    <row r="841" spans="1:18" s="190" customFormat="1" ht="19" customHeight="1">
      <c r="A841" s="191"/>
      <c r="B841" s="195"/>
      <c r="C841" s="193"/>
      <c r="D841" s="193"/>
      <c r="E841" s="197"/>
      <c r="F841" s="185"/>
      <c r="G841" s="185" t="str">
        <f>IFERROR(IF($F841="","",VLOOKUP($F841,'Data Mercado'!$A$7:$I$300,IF($B$6="P90",2,IF($B$6="P75",3,IF($B$6="P50",4,IF($B$6="P25",5,IF($B$6="P10",6))))),0)),"ND")</f>
      </c>
      <c r="H841" s="186" t="str">
        <f>IFERROR(IF(AND($E841&lt;&gt;"",$G841&lt;&gt;""),$E841/$G841,""),"")</f>
      </c>
      <c r="I841" s="187" t="str">
        <f>IF(H841="","",0%)</f>
      </c>
      <c r="J841" s="187" t="str">
        <f>IF(H841="","",IF($H841&gt;1.2, 0, IF($H841&gt;=1.1, $B$8*(1/3), IF($H841&gt;=1, ($B$8 + (($B$9-$B$8)/4)*1)*(1/3), IF($H841&gt;=0.9, ($B$8 + (($B$9-$B$8)/4)*2)*(1/3), IF($H841&gt;=0.8, ($B$8 + (($B$9-$B$8)/4)*3)*(1/3), $B$9*(1/3)))))))</f>
      </c>
      <c r="K841" s="187" t="str">
        <f>IF(H841="","",IF($H841&gt;1.2, 0, IF($H841&gt;=1.1, $B$8*(2/3), IF($H841&gt;=1, ($B$8 + (($B$9-$B$8)/4)*1)*(2/3), IF($H841&gt;=0.9, ($B$8 + (($B$9-$B$8)/4)*2)*(2/3), IF($H841&gt;=0.8, ($B$8 + (($B$9-$B$8)/4)*3)*(2/3), $B$9*(2/3)))))))</f>
      </c>
      <c r="L841" s="187" t="str">
        <f>IF(H841="","",IF($H841&gt;1.2, 0, IF($H841&gt;=1.1, $B$8, IF($H841&gt;=1, $B$8 + (($B$9-$B$8)/4)*1, IF($H841&gt;=0.9, $B$8 + (($B$9-$B$8)/4)*2, IF($H841&gt;=0.8, $B$8 + (($B$9-$B$8)/4)*3, $B$9))))))</f>
      </c>
      <c r="M841" s="188"/>
      <c r="N841" s="189">
        <f>IF(M841=1, I841, IF(M841=2, J841, IF(M841=3, K841, IF(M841=4, L841, 0))))</f>
      </c>
      <c r="O841" s="184">
        <f>IF($B$7="Porcentajes", E841 * N841, IF($R$1=0, 0, ((E841 * N841) / $R$1) * $C$7))</f>
      </c>
      <c r="P841" s="202"/>
      <c r="Q841" s="203"/>
      <c r="R841" s="184">
        <f>IF($P841="Manual",$E841*(1+$Q841),$E841+$O841)</f>
      </c>
    </row>
    <row r="842" spans="1:18" s="190" customFormat="1" ht="19" customHeight="1">
      <c r="A842" s="191"/>
      <c r="B842" s="195"/>
      <c r="C842" s="193"/>
      <c r="D842" s="193"/>
      <c r="E842" s="197"/>
      <c r="F842" s="185"/>
      <c r="G842" s="185" t="str">
        <f>IFERROR(IF($F842="","",VLOOKUP($F842,'Data Mercado'!$A$7:$I$300,IF($B$6="P90",2,IF($B$6="P75",3,IF($B$6="P50",4,IF($B$6="P25",5,IF($B$6="P10",6))))),0)),"ND")</f>
      </c>
      <c r="H842" s="186" t="str">
        <f>IFERROR(IF(AND($E842&lt;&gt;"",$G842&lt;&gt;""),$E842/$G842,""),"")</f>
      </c>
      <c r="I842" s="187" t="str">
        <f>IF(H842="","",0%)</f>
      </c>
      <c r="J842" s="187" t="str">
        <f>IF(H842="","",IF($H842&gt;1.2, 0, IF($H842&gt;=1.1, $B$8*(1/3), IF($H842&gt;=1, ($B$8 + (($B$9-$B$8)/4)*1)*(1/3), IF($H842&gt;=0.9, ($B$8 + (($B$9-$B$8)/4)*2)*(1/3), IF($H842&gt;=0.8, ($B$8 + (($B$9-$B$8)/4)*3)*(1/3), $B$9*(1/3)))))))</f>
      </c>
      <c r="K842" s="187" t="str">
        <f>IF(H842="","",IF($H842&gt;1.2, 0, IF($H842&gt;=1.1, $B$8*(2/3), IF($H842&gt;=1, ($B$8 + (($B$9-$B$8)/4)*1)*(2/3), IF($H842&gt;=0.9, ($B$8 + (($B$9-$B$8)/4)*2)*(2/3), IF($H842&gt;=0.8, ($B$8 + (($B$9-$B$8)/4)*3)*(2/3), $B$9*(2/3)))))))</f>
      </c>
      <c r="L842" s="187" t="str">
        <f>IF(H842="","",IF($H842&gt;1.2, 0, IF($H842&gt;=1.1, $B$8, IF($H842&gt;=1, $B$8 + (($B$9-$B$8)/4)*1, IF($H842&gt;=0.9, $B$8 + (($B$9-$B$8)/4)*2, IF($H842&gt;=0.8, $B$8 + (($B$9-$B$8)/4)*3, $B$9))))))</f>
      </c>
      <c r="M842" s="188"/>
      <c r="N842" s="189">
        <f>IF(M842=1, I842, IF(M842=2, J842, IF(M842=3, K842, IF(M842=4, L842, 0))))</f>
      </c>
      <c r="O842" s="184">
        <f>IF($B$7="Porcentajes", E842 * N842, IF($R$1=0, 0, ((E842 * N842) / $R$1) * $C$7))</f>
      </c>
      <c r="P842" s="202"/>
      <c r="Q842" s="203"/>
      <c r="R842" s="184">
        <f>IF($P842="Manual",$E842*(1+$Q842),$E842+$O842)</f>
      </c>
    </row>
    <row r="843" spans="1:18" s="190" customFormat="1" ht="19" customHeight="1">
      <c r="A843" s="191"/>
      <c r="B843" s="195"/>
      <c r="C843" s="193"/>
      <c r="D843" s="193"/>
      <c r="E843" s="197"/>
      <c r="F843" s="185"/>
      <c r="G843" s="185" t="str">
        <f>IFERROR(IF($F843="","",VLOOKUP($F843,'Data Mercado'!$A$7:$I$300,IF($B$6="P90",2,IF($B$6="P75",3,IF($B$6="P50",4,IF($B$6="P25",5,IF($B$6="P10",6))))),0)),"ND")</f>
      </c>
      <c r="H843" s="186" t="str">
        <f>IFERROR(IF(AND($E843&lt;&gt;"",$G843&lt;&gt;""),$E843/$G843,""),"")</f>
      </c>
      <c r="I843" s="187" t="str">
        <f>IF(H843="","",0%)</f>
      </c>
      <c r="J843" s="187" t="str">
        <f>IF(H843="","",IF($H843&gt;1.2, 0, IF($H843&gt;=1.1, $B$8*(1/3), IF($H843&gt;=1, ($B$8 + (($B$9-$B$8)/4)*1)*(1/3), IF($H843&gt;=0.9, ($B$8 + (($B$9-$B$8)/4)*2)*(1/3), IF($H843&gt;=0.8, ($B$8 + (($B$9-$B$8)/4)*3)*(1/3), $B$9*(1/3)))))))</f>
      </c>
      <c r="K843" s="187" t="str">
        <f>IF(H843="","",IF($H843&gt;1.2, 0, IF($H843&gt;=1.1, $B$8*(2/3), IF($H843&gt;=1, ($B$8 + (($B$9-$B$8)/4)*1)*(2/3), IF($H843&gt;=0.9, ($B$8 + (($B$9-$B$8)/4)*2)*(2/3), IF($H843&gt;=0.8, ($B$8 + (($B$9-$B$8)/4)*3)*(2/3), $B$9*(2/3)))))))</f>
      </c>
      <c r="L843" s="187" t="str">
        <f>IF(H843="","",IF($H843&gt;1.2, 0, IF($H843&gt;=1.1, $B$8, IF($H843&gt;=1, $B$8 + (($B$9-$B$8)/4)*1, IF($H843&gt;=0.9, $B$8 + (($B$9-$B$8)/4)*2, IF($H843&gt;=0.8, $B$8 + (($B$9-$B$8)/4)*3, $B$9))))))</f>
      </c>
      <c r="M843" s="188"/>
      <c r="N843" s="189">
        <f>IF(M843=1, I843, IF(M843=2, J843, IF(M843=3, K843, IF(M843=4, L843, 0))))</f>
      </c>
      <c r="O843" s="184">
        <f>IF($B$7="Porcentajes", E843 * N843, IF($R$1=0, 0, ((E843 * N843) / $R$1) * $C$7))</f>
      </c>
      <c r="P843" s="202"/>
      <c r="Q843" s="203"/>
      <c r="R843" s="184">
        <f>IF($P843="Manual",$E843*(1+$Q843),$E843+$O843)</f>
      </c>
    </row>
    <row r="844" spans="1:18" s="190" customFormat="1" ht="19" customHeight="1">
      <c r="A844" s="191"/>
      <c r="B844" s="195"/>
      <c r="C844" s="193"/>
      <c r="D844" s="193"/>
      <c r="E844" s="197"/>
      <c r="F844" s="185"/>
      <c r="G844" s="185" t="str">
        <f>IFERROR(IF($F844="","",VLOOKUP($F844,'Data Mercado'!$A$7:$I$300,IF($B$6="P90",2,IF($B$6="P75",3,IF($B$6="P50",4,IF($B$6="P25",5,IF($B$6="P10",6))))),0)),"ND")</f>
      </c>
      <c r="H844" s="186" t="str">
        <f>IFERROR(IF(AND($E844&lt;&gt;"",$G844&lt;&gt;""),$E844/$G844,""),"")</f>
      </c>
      <c r="I844" s="187" t="str">
        <f>IF(H844="","",0%)</f>
      </c>
      <c r="J844" s="187" t="str">
        <f>IF(H844="","",IF($H844&gt;1.2, 0, IF($H844&gt;=1.1, $B$8*(1/3), IF($H844&gt;=1, ($B$8 + (($B$9-$B$8)/4)*1)*(1/3), IF($H844&gt;=0.9, ($B$8 + (($B$9-$B$8)/4)*2)*(1/3), IF($H844&gt;=0.8, ($B$8 + (($B$9-$B$8)/4)*3)*(1/3), $B$9*(1/3)))))))</f>
      </c>
      <c r="K844" s="187" t="str">
        <f>IF(H844="","",IF($H844&gt;1.2, 0, IF($H844&gt;=1.1, $B$8*(2/3), IF($H844&gt;=1, ($B$8 + (($B$9-$B$8)/4)*1)*(2/3), IF($H844&gt;=0.9, ($B$8 + (($B$9-$B$8)/4)*2)*(2/3), IF($H844&gt;=0.8, ($B$8 + (($B$9-$B$8)/4)*3)*(2/3), $B$9*(2/3)))))))</f>
      </c>
      <c r="L844" s="187" t="str">
        <f>IF(H844="","",IF($H844&gt;1.2, 0, IF($H844&gt;=1.1, $B$8, IF($H844&gt;=1, $B$8 + (($B$9-$B$8)/4)*1, IF($H844&gt;=0.9, $B$8 + (($B$9-$B$8)/4)*2, IF($H844&gt;=0.8, $B$8 + (($B$9-$B$8)/4)*3, $B$9))))))</f>
      </c>
      <c r="M844" s="188"/>
      <c r="N844" s="189">
        <f>IF(M844=1, I844, IF(M844=2, J844, IF(M844=3, K844, IF(M844=4, L844, 0))))</f>
      </c>
      <c r="O844" s="184">
        <f>IF($B$7="Porcentajes", E844 * N844, IF($R$1=0, 0, ((E844 * N844) / $R$1) * $C$7))</f>
      </c>
      <c r="P844" s="202"/>
      <c r="Q844" s="203"/>
      <c r="R844" s="184">
        <f>IF($P844="Manual",$E844*(1+$Q844),$E844+$O844)</f>
      </c>
    </row>
    <row r="845" spans="1:18" s="190" customFormat="1" ht="19" customHeight="1">
      <c r="A845" s="191"/>
      <c r="B845" s="195"/>
      <c r="C845" s="193"/>
      <c r="D845" s="193"/>
      <c r="E845" s="197"/>
      <c r="F845" s="185"/>
      <c r="G845" s="185" t="str">
        <f>IFERROR(IF($F845="","",VLOOKUP($F845,'Data Mercado'!$A$7:$I$300,IF($B$6="P90",2,IF($B$6="P75",3,IF($B$6="P50",4,IF($B$6="P25",5,IF($B$6="P10",6))))),0)),"ND")</f>
      </c>
      <c r="H845" s="186" t="str">
        <f>IFERROR(IF(AND($E845&lt;&gt;"",$G845&lt;&gt;""),$E845/$G845,""),"")</f>
      </c>
      <c r="I845" s="187" t="str">
        <f>IF(H845="","",0%)</f>
      </c>
      <c r="J845" s="187" t="str">
        <f>IF(H845="","",IF($H845&gt;1.2, 0, IF($H845&gt;=1.1, $B$8*(1/3), IF($H845&gt;=1, ($B$8 + (($B$9-$B$8)/4)*1)*(1/3), IF($H845&gt;=0.9, ($B$8 + (($B$9-$B$8)/4)*2)*(1/3), IF($H845&gt;=0.8, ($B$8 + (($B$9-$B$8)/4)*3)*(1/3), $B$9*(1/3)))))))</f>
      </c>
      <c r="K845" s="187" t="str">
        <f>IF(H845="","",IF($H845&gt;1.2, 0, IF($H845&gt;=1.1, $B$8*(2/3), IF($H845&gt;=1, ($B$8 + (($B$9-$B$8)/4)*1)*(2/3), IF($H845&gt;=0.9, ($B$8 + (($B$9-$B$8)/4)*2)*(2/3), IF($H845&gt;=0.8, ($B$8 + (($B$9-$B$8)/4)*3)*(2/3), $B$9*(2/3)))))))</f>
      </c>
      <c r="L845" s="187" t="str">
        <f>IF(H845="","",IF($H845&gt;1.2, 0, IF($H845&gt;=1.1, $B$8, IF($H845&gt;=1, $B$8 + (($B$9-$B$8)/4)*1, IF($H845&gt;=0.9, $B$8 + (($B$9-$B$8)/4)*2, IF($H845&gt;=0.8, $B$8 + (($B$9-$B$8)/4)*3, $B$9))))))</f>
      </c>
      <c r="M845" s="188"/>
      <c r="N845" s="189">
        <f>IF(M845=1, I845, IF(M845=2, J845, IF(M845=3, K845, IF(M845=4, L845, 0))))</f>
      </c>
      <c r="O845" s="184">
        <f>IF($B$7="Porcentajes", E845 * N845, IF($R$1=0, 0, ((E845 * N845) / $R$1) * $C$7))</f>
      </c>
      <c r="P845" s="202"/>
      <c r="Q845" s="203"/>
      <c r="R845" s="184">
        <f>IF($P845="Manual",$E845*(1+$Q845),$E845+$O845)</f>
      </c>
    </row>
    <row r="846" spans="1:18" s="190" customFormat="1" ht="19" customHeight="1">
      <c r="A846" s="191"/>
      <c r="B846" s="195"/>
      <c r="C846" s="193"/>
      <c r="D846" s="193"/>
      <c r="E846" s="197"/>
      <c r="F846" s="185"/>
      <c r="G846" s="185" t="str">
        <f>IFERROR(IF($F846="","",VLOOKUP($F846,'Data Mercado'!$A$7:$I$300,IF($B$6="P90",2,IF($B$6="P75",3,IF($B$6="P50",4,IF($B$6="P25",5,IF($B$6="P10",6))))),0)),"ND")</f>
      </c>
      <c r="H846" s="186" t="str">
        <f>IFERROR(IF(AND($E846&lt;&gt;"",$G846&lt;&gt;""),$E846/$G846,""),"")</f>
      </c>
      <c r="I846" s="187" t="str">
        <f>IF(H846="","",0%)</f>
      </c>
      <c r="J846" s="187" t="str">
        <f>IF(H846="","",IF($H846&gt;1.2, 0, IF($H846&gt;=1.1, $B$8*(1/3), IF($H846&gt;=1, ($B$8 + (($B$9-$B$8)/4)*1)*(1/3), IF($H846&gt;=0.9, ($B$8 + (($B$9-$B$8)/4)*2)*(1/3), IF($H846&gt;=0.8, ($B$8 + (($B$9-$B$8)/4)*3)*(1/3), $B$9*(1/3)))))))</f>
      </c>
      <c r="K846" s="187" t="str">
        <f>IF(H846="","",IF($H846&gt;1.2, 0, IF($H846&gt;=1.1, $B$8*(2/3), IF($H846&gt;=1, ($B$8 + (($B$9-$B$8)/4)*1)*(2/3), IF($H846&gt;=0.9, ($B$8 + (($B$9-$B$8)/4)*2)*(2/3), IF($H846&gt;=0.8, ($B$8 + (($B$9-$B$8)/4)*3)*(2/3), $B$9*(2/3)))))))</f>
      </c>
      <c r="L846" s="187" t="str">
        <f>IF(H846="","",IF($H846&gt;1.2, 0, IF($H846&gt;=1.1, $B$8, IF($H846&gt;=1, $B$8 + (($B$9-$B$8)/4)*1, IF($H846&gt;=0.9, $B$8 + (($B$9-$B$8)/4)*2, IF($H846&gt;=0.8, $B$8 + (($B$9-$B$8)/4)*3, $B$9))))))</f>
      </c>
      <c r="M846" s="188"/>
      <c r="N846" s="189">
        <f>IF(M846=1, I846, IF(M846=2, J846, IF(M846=3, K846, IF(M846=4, L846, 0))))</f>
      </c>
      <c r="O846" s="184">
        <f>IF($B$7="Porcentajes", E846 * N846, IF($R$1=0, 0, ((E846 * N846) / $R$1) * $C$7))</f>
      </c>
      <c r="P846" s="202"/>
      <c r="Q846" s="203"/>
      <c r="R846" s="184">
        <f>IF($P846="Manual",$E846*(1+$Q846),$E846+$O846)</f>
      </c>
    </row>
    <row r="847" spans="1:18" s="190" customFormat="1" ht="19" customHeight="1">
      <c r="A847" s="191"/>
      <c r="B847" s="195"/>
      <c r="C847" s="193"/>
      <c r="D847" s="193"/>
      <c r="E847" s="197"/>
      <c r="F847" s="185"/>
      <c r="G847" s="185" t="str">
        <f>IFERROR(IF($F847="","",VLOOKUP($F847,'Data Mercado'!$A$7:$I$300,IF($B$6="P90",2,IF($B$6="P75",3,IF($B$6="P50",4,IF($B$6="P25",5,IF($B$6="P10",6))))),0)),"ND")</f>
      </c>
      <c r="H847" s="186" t="str">
        <f>IFERROR(IF(AND($E847&lt;&gt;"",$G847&lt;&gt;""),$E847/$G847,""),"")</f>
      </c>
      <c r="I847" s="187" t="str">
        <f>IF(H847="","",0%)</f>
      </c>
      <c r="J847" s="187" t="str">
        <f>IF(H847="","",IF($H847&gt;1.2, 0, IF($H847&gt;=1.1, $B$8*(1/3), IF($H847&gt;=1, ($B$8 + (($B$9-$B$8)/4)*1)*(1/3), IF($H847&gt;=0.9, ($B$8 + (($B$9-$B$8)/4)*2)*(1/3), IF($H847&gt;=0.8, ($B$8 + (($B$9-$B$8)/4)*3)*(1/3), $B$9*(1/3)))))))</f>
      </c>
      <c r="K847" s="187" t="str">
        <f>IF(H847="","",IF($H847&gt;1.2, 0, IF($H847&gt;=1.1, $B$8*(2/3), IF($H847&gt;=1, ($B$8 + (($B$9-$B$8)/4)*1)*(2/3), IF($H847&gt;=0.9, ($B$8 + (($B$9-$B$8)/4)*2)*(2/3), IF($H847&gt;=0.8, ($B$8 + (($B$9-$B$8)/4)*3)*(2/3), $B$9*(2/3)))))))</f>
      </c>
      <c r="L847" s="187" t="str">
        <f>IF(H847="","",IF($H847&gt;1.2, 0, IF($H847&gt;=1.1, $B$8, IF($H847&gt;=1, $B$8 + (($B$9-$B$8)/4)*1, IF($H847&gt;=0.9, $B$8 + (($B$9-$B$8)/4)*2, IF($H847&gt;=0.8, $B$8 + (($B$9-$B$8)/4)*3, $B$9))))))</f>
      </c>
      <c r="M847" s="188"/>
      <c r="N847" s="189">
        <f>IF(M847=1, I847, IF(M847=2, J847, IF(M847=3, K847, IF(M847=4, L847, 0))))</f>
      </c>
      <c r="O847" s="184">
        <f>IF($B$7="Porcentajes", E847 * N847, IF($R$1=0, 0, ((E847 * N847) / $R$1) * $C$7))</f>
      </c>
      <c r="P847" s="202"/>
      <c r="Q847" s="203"/>
      <c r="R847" s="184">
        <f>IF($P847="Manual",$E847*(1+$Q847),$E847+$O847)</f>
      </c>
    </row>
    <row r="848" spans="1:18" s="190" customFormat="1" ht="19" customHeight="1">
      <c r="A848" s="191"/>
      <c r="B848" s="195"/>
      <c r="C848" s="193"/>
      <c r="D848" s="193"/>
      <c r="E848" s="197"/>
      <c r="F848" s="185"/>
      <c r="G848" s="185" t="str">
        <f>IFERROR(IF($F848="","",VLOOKUP($F848,'Data Mercado'!$A$7:$I$300,IF($B$6="P90",2,IF($B$6="P75",3,IF($B$6="P50",4,IF($B$6="P25",5,IF($B$6="P10",6))))),0)),"ND")</f>
      </c>
      <c r="H848" s="186" t="str">
        <f>IFERROR(IF(AND($E848&lt;&gt;"",$G848&lt;&gt;""),$E848/$G848,""),"")</f>
      </c>
      <c r="I848" s="187" t="str">
        <f t="shared" ref="I848:I911" si="105">IF(H848="","",0%)</f>
        <v/>
      </c>
      <c r="J848" s="187" t="str">
        <f t="shared" ref="J848:J911" si="106">IF(H848="","",IF($H848&gt;1.2, 0, IF($H848&gt;=1.1, $B$8*(1/3), IF($H848&gt;=1, ($B$8 + (($B$9-$B$8)/4)*1)*(1/3), IF($H848&gt;=0.9, ($B$8 + (($B$9-$B$8)/4)*2)*(1/3), IF($H848&gt;=0.8, ($B$8 + (($B$9-$B$8)/4)*3)*(1/3), $B$9*(1/3)))))))</f>
        <v/>
      </c>
      <c r="K848" s="187" t="str">
        <f t="shared" ref="K848:K911" si="107">IF(H848="","",IF($H848&gt;1.2, 0, IF($H848&gt;=1.1, $B$8*(2/3), IF($H848&gt;=1, ($B$8 + (($B$9-$B$8)/4)*1)*(2/3), IF($H848&gt;=0.9, ($B$8 + (($B$9-$B$8)/4)*2)*(2/3), IF($H848&gt;=0.8, ($B$8 + (($B$9-$B$8)/4)*3)*(2/3), $B$9*(2/3)))))))</f>
        <v/>
      </c>
      <c r="L848" s="187" t="str">
        <f t="shared" ref="L848:L911" si="108">IF(H848="","",IF($H848&gt;1.2, 0, IF($H848&gt;=1.1, $B$8, IF($H848&gt;=1, $B$8 + (($B$9-$B$8)/4)*1, IF($H848&gt;=0.9, $B$8 + (($B$9-$B$8)/4)*2, IF($H848&gt;=0.8, $B$8 + (($B$9-$B$8)/4)*3, $B$9))))))</f>
        <v/>
      </c>
      <c r="M848" s="188"/>
      <c r="N848" s="189">
        <f t="shared" ref="N848:N911" si="109">IF(M848=1, I848, IF(M848=2, J848, IF(M848=3, K848, IF(M848=4, L848, 0))))</f>
        <v>0</v>
      </c>
      <c r="O848" s="184">
        <f>IF($B$7="Porcentajes", E848 * N848, IF($R$1=0, 0, ((E848 * N848) / $R$1) * $C$7))</f>
      </c>
      <c r="P848" s="202"/>
      <c r="Q848" s="203"/>
      <c r="R848" s="184">
        <f>IF($P848="Manual",$E848*(1+$Q848),$E848+$O848)</f>
      </c>
    </row>
    <row r="849" spans="1:18" s="190" customFormat="1" ht="19" customHeight="1">
      <c r="A849" s="191"/>
      <c r="B849" s="195"/>
      <c r="C849" s="193"/>
      <c r="D849" s="193"/>
      <c r="E849" s="197"/>
      <c r="F849" s="185"/>
      <c r="G849" s="185" t="str">
        <f>IFERROR(IF($F849="","",VLOOKUP($F849,'Data Mercado'!$A$7:$I$300,IF($B$6="P90",2,IF($B$6="P75",3,IF($B$6="P50",4,IF($B$6="P25",5,IF($B$6="P10",6))))),0)),"ND")</f>
      </c>
      <c r="H849" s="186" t="str">
        <f>IFERROR(IF(AND($E849&lt;&gt;"",$G849&lt;&gt;""),$E849/$G849,""),"")</f>
      </c>
      <c r="I849" s="187" t="str">
        <f>IF(H849="","",0%)</f>
      </c>
      <c r="J849" s="187" t="str">
        <f>IF(H849="","",IF($H849&gt;1.2, 0, IF($H849&gt;=1.1, $B$8*(1/3), IF($H849&gt;=1, ($B$8 + (($B$9-$B$8)/4)*1)*(1/3), IF($H849&gt;=0.9, ($B$8 + (($B$9-$B$8)/4)*2)*(1/3), IF($H849&gt;=0.8, ($B$8 + (($B$9-$B$8)/4)*3)*(1/3), $B$9*(1/3)))))))</f>
      </c>
      <c r="K849" s="187" t="str">
        <f>IF(H849="","",IF($H849&gt;1.2, 0, IF($H849&gt;=1.1, $B$8*(2/3), IF($H849&gt;=1, ($B$8 + (($B$9-$B$8)/4)*1)*(2/3), IF($H849&gt;=0.9, ($B$8 + (($B$9-$B$8)/4)*2)*(2/3), IF($H849&gt;=0.8, ($B$8 + (($B$9-$B$8)/4)*3)*(2/3), $B$9*(2/3)))))))</f>
      </c>
      <c r="L849" s="187" t="str">
        <f>IF(H849="","",IF($H849&gt;1.2, 0, IF($H849&gt;=1.1, $B$8, IF($H849&gt;=1, $B$8 + (($B$9-$B$8)/4)*1, IF($H849&gt;=0.9, $B$8 + (($B$9-$B$8)/4)*2, IF($H849&gt;=0.8, $B$8 + (($B$9-$B$8)/4)*3, $B$9))))))</f>
      </c>
      <c r="M849" s="188"/>
      <c r="N849" s="189">
        <f>IF(M849=1, I849, IF(M849=2, J849, IF(M849=3, K849, IF(M849=4, L849, 0))))</f>
      </c>
      <c r="O849" s="184">
        <f>IF($B$7="Porcentajes", E849 * N849, IF($R$1=0, 0, ((E849 * N849) / $R$1) * $C$7))</f>
      </c>
      <c r="P849" s="202"/>
      <c r="Q849" s="203"/>
      <c r="R849" s="184">
        <f>IF($P849="Manual",$E849*(1+$Q849),$E849+$O849)</f>
      </c>
    </row>
    <row r="850" spans="1:18" s="190" customFormat="1" ht="19" customHeight="1">
      <c r="A850" s="191"/>
      <c r="B850" s="195"/>
      <c r="C850" s="193"/>
      <c r="D850" s="193"/>
      <c r="E850" s="197"/>
      <c r="F850" s="185"/>
      <c r="G850" s="185" t="str">
        <f>IFERROR(IF($F850="","",VLOOKUP($F850,'Data Mercado'!$A$7:$I$300,IF($B$6="P90",2,IF($B$6="P75",3,IF($B$6="P50",4,IF($B$6="P25",5,IF($B$6="P10",6))))),0)),"ND")</f>
      </c>
      <c r="H850" s="186" t="str">
        <f>IFERROR(IF(AND($E850&lt;&gt;"",$G850&lt;&gt;""),$E850/$G850,""),"")</f>
      </c>
      <c r="I850" s="187" t="str">
        <f>IF(H850="","",0%)</f>
      </c>
      <c r="J850" s="187" t="str">
        <f>IF(H850="","",IF($H850&gt;1.2, 0, IF($H850&gt;=1.1, $B$8*(1/3), IF($H850&gt;=1, ($B$8 + (($B$9-$B$8)/4)*1)*(1/3), IF($H850&gt;=0.9, ($B$8 + (($B$9-$B$8)/4)*2)*(1/3), IF($H850&gt;=0.8, ($B$8 + (($B$9-$B$8)/4)*3)*(1/3), $B$9*(1/3)))))))</f>
      </c>
      <c r="K850" s="187" t="str">
        <f>IF(H850="","",IF($H850&gt;1.2, 0, IF($H850&gt;=1.1, $B$8*(2/3), IF($H850&gt;=1, ($B$8 + (($B$9-$B$8)/4)*1)*(2/3), IF($H850&gt;=0.9, ($B$8 + (($B$9-$B$8)/4)*2)*(2/3), IF($H850&gt;=0.8, ($B$8 + (($B$9-$B$8)/4)*3)*(2/3), $B$9*(2/3)))))))</f>
      </c>
      <c r="L850" s="187" t="str">
        <f>IF(H850="","",IF($H850&gt;1.2, 0, IF($H850&gt;=1.1, $B$8, IF($H850&gt;=1, $B$8 + (($B$9-$B$8)/4)*1, IF($H850&gt;=0.9, $B$8 + (($B$9-$B$8)/4)*2, IF($H850&gt;=0.8, $B$8 + (($B$9-$B$8)/4)*3, $B$9))))))</f>
      </c>
      <c r="M850" s="188"/>
      <c r="N850" s="189">
        <f>IF(M850=1, I850, IF(M850=2, J850, IF(M850=3, K850, IF(M850=4, L850, 0))))</f>
      </c>
      <c r="O850" s="184">
        <f>IF($B$7="Porcentajes", E850 * N850, IF($R$1=0, 0, ((E850 * N850) / $R$1) * $C$7))</f>
      </c>
      <c r="P850" s="202"/>
      <c r="Q850" s="203"/>
      <c r="R850" s="184">
        <f>IF($P850="Manual",$E850*(1+$Q850),$E850+$O850)</f>
      </c>
    </row>
    <row r="851" spans="1:18" s="190" customFormat="1" ht="19" customHeight="1">
      <c r="A851" s="191"/>
      <c r="B851" s="195"/>
      <c r="C851" s="193"/>
      <c r="D851" s="193"/>
      <c r="E851" s="197"/>
      <c r="F851" s="185"/>
      <c r="G851" s="185" t="str">
        <f>IFERROR(IF($F851="","",VLOOKUP($F851,'Data Mercado'!$A$7:$I$300,IF($B$6="P90",2,IF($B$6="P75",3,IF($B$6="P50",4,IF($B$6="P25",5,IF($B$6="P10",6))))),0)),"ND")</f>
      </c>
      <c r="H851" s="186" t="str">
        <f>IFERROR(IF(AND($E851&lt;&gt;"",$G851&lt;&gt;""),$E851/$G851,""),"")</f>
      </c>
      <c r="I851" s="187" t="str">
        <f>IF(H851="","",0%)</f>
      </c>
      <c r="J851" s="187" t="str">
        <f>IF(H851="","",IF($H851&gt;1.2, 0, IF($H851&gt;=1.1, $B$8*(1/3), IF($H851&gt;=1, ($B$8 + (($B$9-$B$8)/4)*1)*(1/3), IF($H851&gt;=0.9, ($B$8 + (($B$9-$B$8)/4)*2)*(1/3), IF($H851&gt;=0.8, ($B$8 + (($B$9-$B$8)/4)*3)*(1/3), $B$9*(1/3)))))))</f>
      </c>
      <c r="K851" s="187" t="str">
        <f>IF(H851="","",IF($H851&gt;1.2, 0, IF($H851&gt;=1.1, $B$8*(2/3), IF($H851&gt;=1, ($B$8 + (($B$9-$B$8)/4)*1)*(2/3), IF($H851&gt;=0.9, ($B$8 + (($B$9-$B$8)/4)*2)*(2/3), IF($H851&gt;=0.8, ($B$8 + (($B$9-$B$8)/4)*3)*(2/3), $B$9*(2/3)))))))</f>
      </c>
      <c r="L851" s="187" t="str">
        <f>IF(H851="","",IF($H851&gt;1.2, 0, IF($H851&gt;=1.1, $B$8, IF($H851&gt;=1, $B$8 + (($B$9-$B$8)/4)*1, IF($H851&gt;=0.9, $B$8 + (($B$9-$B$8)/4)*2, IF($H851&gt;=0.8, $B$8 + (($B$9-$B$8)/4)*3, $B$9))))))</f>
      </c>
      <c r="M851" s="188"/>
      <c r="N851" s="189">
        <f>IF(M851=1, I851, IF(M851=2, J851, IF(M851=3, K851, IF(M851=4, L851, 0))))</f>
      </c>
      <c r="O851" s="184">
        <f>IF($B$7="Porcentajes", E851 * N851, IF($R$1=0, 0, ((E851 * N851) / $R$1) * $C$7))</f>
      </c>
      <c r="P851" s="202"/>
      <c r="Q851" s="203"/>
      <c r="R851" s="184">
        <f>IF($P851="Manual",$E851*(1+$Q851),$E851+$O851)</f>
      </c>
    </row>
    <row r="852" spans="1:18" s="190" customFormat="1" ht="19" customHeight="1">
      <c r="A852" s="191"/>
      <c r="B852" s="195"/>
      <c r="C852" s="193"/>
      <c r="D852" s="193"/>
      <c r="E852" s="197"/>
      <c r="F852" s="185"/>
      <c r="G852" s="185" t="str">
        <f>IFERROR(IF($F852="","",VLOOKUP($F852,'Data Mercado'!$A$7:$I$300,IF($B$6="P90",2,IF($B$6="P75",3,IF($B$6="P50",4,IF($B$6="P25",5,IF($B$6="P10",6))))),0)),"ND")</f>
      </c>
      <c r="H852" s="186" t="str">
        <f>IFERROR(IF(AND($E852&lt;&gt;"",$G852&lt;&gt;""),$E852/$G852,""),"")</f>
      </c>
      <c r="I852" s="187" t="str">
        <f>IF(H852="","",0%)</f>
      </c>
      <c r="J852" s="187" t="str">
        <f>IF(H852="","",IF($H852&gt;1.2, 0, IF($H852&gt;=1.1, $B$8*(1/3), IF($H852&gt;=1, ($B$8 + (($B$9-$B$8)/4)*1)*(1/3), IF($H852&gt;=0.9, ($B$8 + (($B$9-$B$8)/4)*2)*(1/3), IF($H852&gt;=0.8, ($B$8 + (($B$9-$B$8)/4)*3)*(1/3), $B$9*(1/3)))))))</f>
      </c>
      <c r="K852" s="187" t="str">
        <f>IF(H852="","",IF($H852&gt;1.2, 0, IF($H852&gt;=1.1, $B$8*(2/3), IF($H852&gt;=1, ($B$8 + (($B$9-$B$8)/4)*1)*(2/3), IF($H852&gt;=0.9, ($B$8 + (($B$9-$B$8)/4)*2)*(2/3), IF($H852&gt;=0.8, ($B$8 + (($B$9-$B$8)/4)*3)*(2/3), $B$9*(2/3)))))))</f>
      </c>
      <c r="L852" s="187" t="str">
        <f>IF(H852="","",IF($H852&gt;1.2, 0, IF($H852&gt;=1.1, $B$8, IF($H852&gt;=1, $B$8 + (($B$9-$B$8)/4)*1, IF($H852&gt;=0.9, $B$8 + (($B$9-$B$8)/4)*2, IF($H852&gt;=0.8, $B$8 + (($B$9-$B$8)/4)*3, $B$9))))))</f>
      </c>
      <c r="M852" s="188"/>
      <c r="N852" s="189">
        <f>IF(M852=1, I852, IF(M852=2, J852, IF(M852=3, K852, IF(M852=4, L852, 0))))</f>
      </c>
      <c r="O852" s="184">
        <f>IF($B$7="Porcentajes", E852 * N852, IF($R$1=0, 0, ((E852 * N852) / $R$1) * $C$7))</f>
      </c>
      <c r="P852" s="202"/>
      <c r="Q852" s="203"/>
      <c r="R852" s="184">
        <f>IF($P852="Manual",$E852*(1+$Q852),$E852+$O852)</f>
      </c>
    </row>
    <row r="853" spans="1:18" s="190" customFormat="1" ht="19" customHeight="1">
      <c r="A853" s="191"/>
      <c r="B853" s="195"/>
      <c r="C853" s="193"/>
      <c r="D853" s="193"/>
      <c r="E853" s="197"/>
      <c r="F853" s="185"/>
      <c r="G853" s="185" t="str">
        <f>IFERROR(IF($F853="","",VLOOKUP($F853,'Data Mercado'!$A$7:$I$300,IF($B$6="P90",2,IF($B$6="P75",3,IF($B$6="P50",4,IF($B$6="P25",5,IF($B$6="P10",6))))),0)),"ND")</f>
      </c>
      <c r="H853" s="186" t="str">
        <f>IFERROR(IF(AND($E853&lt;&gt;"",$G853&lt;&gt;""),$E853/$G853,""),"")</f>
      </c>
      <c r="I853" s="187" t="str">
        <f>IF(H853="","",0%)</f>
      </c>
      <c r="J853" s="187" t="str">
        <f>IF(H853="","",IF($H853&gt;1.2, 0, IF($H853&gt;=1.1, $B$8*(1/3), IF($H853&gt;=1, ($B$8 + (($B$9-$B$8)/4)*1)*(1/3), IF($H853&gt;=0.9, ($B$8 + (($B$9-$B$8)/4)*2)*(1/3), IF($H853&gt;=0.8, ($B$8 + (($B$9-$B$8)/4)*3)*(1/3), $B$9*(1/3)))))))</f>
      </c>
      <c r="K853" s="187" t="str">
        <f>IF(H853="","",IF($H853&gt;1.2, 0, IF($H853&gt;=1.1, $B$8*(2/3), IF($H853&gt;=1, ($B$8 + (($B$9-$B$8)/4)*1)*(2/3), IF($H853&gt;=0.9, ($B$8 + (($B$9-$B$8)/4)*2)*(2/3), IF($H853&gt;=0.8, ($B$8 + (($B$9-$B$8)/4)*3)*(2/3), $B$9*(2/3)))))))</f>
      </c>
      <c r="L853" s="187" t="str">
        <f>IF(H853="","",IF($H853&gt;1.2, 0, IF($H853&gt;=1.1, $B$8, IF($H853&gt;=1, $B$8 + (($B$9-$B$8)/4)*1, IF($H853&gt;=0.9, $B$8 + (($B$9-$B$8)/4)*2, IF($H853&gt;=0.8, $B$8 + (($B$9-$B$8)/4)*3, $B$9))))))</f>
      </c>
      <c r="M853" s="188"/>
      <c r="N853" s="189">
        <f>IF(M853=1, I853, IF(M853=2, J853, IF(M853=3, K853, IF(M853=4, L853, 0))))</f>
      </c>
      <c r="O853" s="184">
        <f>IF($B$7="Porcentajes", E853 * N853, IF($R$1=0, 0, ((E853 * N853) / $R$1) * $C$7))</f>
      </c>
      <c r="P853" s="202"/>
      <c r="Q853" s="203"/>
      <c r="R853" s="184">
        <f>IF($P853="Manual",$E853*(1+$Q853),$E853+$O853)</f>
      </c>
    </row>
    <row r="854" spans="1:18" s="190" customFormat="1" ht="19" customHeight="1">
      <c r="A854" s="191"/>
      <c r="B854" s="195"/>
      <c r="C854" s="193"/>
      <c r="D854" s="193"/>
      <c r="E854" s="197"/>
      <c r="F854" s="185"/>
      <c r="G854" s="185" t="str">
        <f>IFERROR(IF($F854="","",VLOOKUP($F854,'Data Mercado'!$A$7:$I$300,IF($B$6="P90",2,IF($B$6="P75",3,IF($B$6="P50",4,IF($B$6="P25",5,IF($B$6="P10",6))))),0)),"ND")</f>
      </c>
      <c r="H854" s="186" t="str">
        <f>IFERROR(IF(AND($E854&lt;&gt;"",$G854&lt;&gt;""),$E854/$G854,""),"")</f>
      </c>
      <c r="I854" s="187" t="str">
        <f>IF(H854="","",0%)</f>
      </c>
      <c r="J854" s="187" t="str">
        <f>IF(H854="","",IF($H854&gt;1.2, 0, IF($H854&gt;=1.1, $B$8*(1/3), IF($H854&gt;=1, ($B$8 + (($B$9-$B$8)/4)*1)*(1/3), IF($H854&gt;=0.9, ($B$8 + (($B$9-$B$8)/4)*2)*(1/3), IF($H854&gt;=0.8, ($B$8 + (($B$9-$B$8)/4)*3)*(1/3), $B$9*(1/3)))))))</f>
      </c>
      <c r="K854" s="187" t="str">
        <f>IF(H854="","",IF($H854&gt;1.2, 0, IF($H854&gt;=1.1, $B$8*(2/3), IF($H854&gt;=1, ($B$8 + (($B$9-$B$8)/4)*1)*(2/3), IF($H854&gt;=0.9, ($B$8 + (($B$9-$B$8)/4)*2)*(2/3), IF($H854&gt;=0.8, ($B$8 + (($B$9-$B$8)/4)*3)*(2/3), $B$9*(2/3)))))))</f>
      </c>
      <c r="L854" s="187" t="str">
        <f>IF(H854="","",IF($H854&gt;1.2, 0, IF($H854&gt;=1.1, $B$8, IF($H854&gt;=1, $B$8 + (($B$9-$B$8)/4)*1, IF($H854&gt;=0.9, $B$8 + (($B$9-$B$8)/4)*2, IF($H854&gt;=0.8, $B$8 + (($B$9-$B$8)/4)*3, $B$9))))))</f>
      </c>
      <c r="M854" s="188"/>
      <c r="N854" s="189">
        <f>IF(M854=1, I854, IF(M854=2, J854, IF(M854=3, K854, IF(M854=4, L854, 0))))</f>
      </c>
      <c r="O854" s="184">
        <f>IF($B$7="Porcentajes", E854 * N854, IF($R$1=0, 0, ((E854 * N854) / $R$1) * $C$7))</f>
      </c>
      <c r="P854" s="202"/>
      <c r="Q854" s="203"/>
      <c r="R854" s="184">
        <f>IF($P854="Manual",$E854*(1+$Q854),$E854+$O854)</f>
      </c>
    </row>
    <row r="855" spans="1:18" s="190" customFormat="1" ht="19" customHeight="1">
      <c r="A855" s="191"/>
      <c r="B855" s="195"/>
      <c r="C855" s="193"/>
      <c r="D855" s="193"/>
      <c r="E855" s="197"/>
      <c r="F855" s="185"/>
      <c r="G855" s="185" t="str">
        <f>IFERROR(IF($F855="","",VLOOKUP($F855,'Data Mercado'!$A$7:$I$300,IF($B$6="P90",2,IF($B$6="P75",3,IF($B$6="P50",4,IF($B$6="P25",5,IF($B$6="P10",6))))),0)),"ND")</f>
      </c>
      <c r="H855" s="186" t="str">
        <f>IFERROR(IF(AND($E855&lt;&gt;"",$G855&lt;&gt;""),$E855/$G855,""),"")</f>
      </c>
      <c r="I855" s="187" t="str">
        <f>IF(H855="","",0%)</f>
      </c>
      <c r="J855" s="187" t="str">
        <f>IF(H855="","",IF($H855&gt;1.2, 0, IF($H855&gt;=1.1, $B$8*(1/3), IF($H855&gt;=1, ($B$8 + (($B$9-$B$8)/4)*1)*(1/3), IF($H855&gt;=0.9, ($B$8 + (($B$9-$B$8)/4)*2)*(1/3), IF($H855&gt;=0.8, ($B$8 + (($B$9-$B$8)/4)*3)*(1/3), $B$9*(1/3)))))))</f>
      </c>
      <c r="K855" s="187" t="str">
        <f>IF(H855="","",IF($H855&gt;1.2, 0, IF($H855&gt;=1.1, $B$8*(2/3), IF($H855&gt;=1, ($B$8 + (($B$9-$B$8)/4)*1)*(2/3), IF($H855&gt;=0.9, ($B$8 + (($B$9-$B$8)/4)*2)*(2/3), IF($H855&gt;=0.8, ($B$8 + (($B$9-$B$8)/4)*3)*(2/3), $B$9*(2/3)))))))</f>
      </c>
      <c r="L855" s="187" t="str">
        <f>IF(H855="","",IF($H855&gt;1.2, 0, IF($H855&gt;=1.1, $B$8, IF($H855&gt;=1, $B$8 + (($B$9-$B$8)/4)*1, IF($H855&gt;=0.9, $B$8 + (($B$9-$B$8)/4)*2, IF($H855&gt;=0.8, $B$8 + (($B$9-$B$8)/4)*3, $B$9))))))</f>
      </c>
      <c r="M855" s="188"/>
      <c r="N855" s="189">
        <f>IF(M855=1, I855, IF(M855=2, J855, IF(M855=3, K855, IF(M855=4, L855, 0))))</f>
      </c>
      <c r="O855" s="184">
        <f>IF($B$7="Porcentajes", E855 * N855, IF($R$1=0, 0, ((E855 * N855) / $R$1) * $C$7))</f>
      </c>
      <c r="P855" s="202"/>
      <c r="Q855" s="203"/>
      <c r="R855" s="184">
        <f>IF($P855="Manual",$E855*(1+$Q855),$E855+$O855)</f>
      </c>
    </row>
    <row r="856" spans="1:18" s="190" customFormat="1" ht="19" customHeight="1">
      <c r="A856" s="191"/>
      <c r="B856" s="195"/>
      <c r="C856" s="193"/>
      <c r="D856" s="193"/>
      <c r="E856" s="197"/>
      <c r="F856" s="185"/>
      <c r="G856" s="185" t="str">
        <f>IFERROR(IF($F856="","",VLOOKUP($F856,'Data Mercado'!$A$7:$I$300,IF($B$6="P90",2,IF($B$6="P75",3,IF($B$6="P50",4,IF($B$6="P25",5,IF($B$6="P10",6))))),0)),"ND")</f>
      </c>
      <c r="H856" s="186" t="str">
        <f>IFERROR(IF(AND($E856&lt;&gt;"",$G856&lt;&gt;""),$E856/$G856,""),"")</f>
      </c>
      <c r="I856" s="187" t="str">
        <f>IF(H856="","",0%)</f>
      </c>
      <c r="J856" s="187" t="str">
        <f>IF(H856="","",IF($H856&gt;1.2, 0, IF($H856&gt;=1.1, $B$8*(1/3), IF($H856&gt;=1, ($B$8 + (($B$9-$B$8)/4)*1)*(1/3), IF($H856&gt;=0.9, ($B$8 + (($B$9-$B$8)/4)*2)*(1/3), IF($H856&gt;=0.8, ($B$8 + (($B$9-$B$8)/4)*3)*(1/3), $B$9*(1/3)))))))</f>
      </c>
      <c r="K856" s="187" t="str">
        <f>IF(H856="","",IF($H856&gt;1.2, 0, IF($H856&gt;=1.1, $B$8*(2/3), IF($H856&gt;=1, ($B$8 + (($B$9-$B$8)/4)*1)*(2/3), IF($H856&gt;=0.9, ($B$8 + (($B$9-$B$8)/4)*2)*(2/3), IF($H856&gt;=0.8, ($B$8 + (($B$9-$B$8)/4)*3)*(2/3), $B$9*(2/3)))))))</f>
      </c>
      <c r="L856" s="187" t="str">
        <f>IF(H856="","",IF($H856&gt;1.2, 0, IF($H856&gt;=1.1, $B$8, IF($H856&gt;=1, $B$8 + (($B$9-$B$8)/4)*1, IF($H856&gt;=0.9, $B$8 + (($B$9-$B$8)/4)*2, IF($H856&gt;=0.8, $B$8 + (($B$9-$B$8)/4)*3, $B$9))))))</f>
      </c>
      <c r="M856" s="188"/>
      <c r="N856" s="189">
        <f>IF(M856=1, I856, IF(M856=2, J856, IF(M856=3, K856, IF(M856=4, L856, 0))))</f>
      </c>
      <c r="O856" s="184">
        <f>IF($B$7="Porcentajes", E856 * N856, IF($R$1=0, 0, ((E856 * N856) / $R$1) * $C$7))</f>
      </c>
      <c r="P856" s="202"/>
      <c r="Q856" s="203"/>
      <c r="R856" s="184">
        <f>IF($P856="Manual",$E856*(1+$Q856),$E856+$O856)</f>
      </c>
    </row>
    <row r="857" spans="1:18" s="190" customFormat="1" ht="19" customHeight="1">
      <c r="A857" s="191"/>
      <c r="B857" s="195"/>
      <c r="C857" s="193"/>
      <c r="D857" s="193"/>
      <c r="E857" s="197"/>
      <c r="F857" s="185"/>
      <c r="G857" s="185" t="str">
        <f>IFERROR(IF($F857="","",VLOOKUP($F857,'Data Mercado'!$A$7:$I$300,IF($B$6="P90",2,IF($B$6="P75",3,IF($B$6="P50",4,IF($B$6="P25",5,IF($B$6="P10",6))))),0)),"ND")</f>
      </c>
      <c r="H857" s="186" t="str">
        <f>IFERROR(IF(AND($E857&lt;&gt;"",$G857&lt;&gt;""),$E857/$G857,""),"")</f>
      </c>
      <c r="I857" s="187" t="str">
        <f>IF(H857="","",0%)</f>
      </c>
      <c r="J857" s="187" t="str">
        <f>IF(H857="","",IF($H857&gt;1.2, 0, IF($H857&gt;=1.1, $B$8*(1/3), IF($H857&gt;=1, ($B$8 + (($B$9-$B$8)/4)*1)*(1/3), IF($H857&gt;=0.9, ($B$8 + (($B$9-$B$8)/4)*2)*(1/3), IF($H857&gt;=0.8, ($B$8 + (($B$9-$B$8)/4)*3)*(1/3), $B$9*(1/3)))))))</f>
      </c>
      <c r="K857" s="187" t="str">
        <f>IF(H857="","",IF($H857&gt;1.2, 0, IF($H857&gt;=1.1, $B$8*(2/3), IF($H857&gt;=1, ($B$8 + (($B$9-$B$8)/4)*1)*(2/3), IF($H857&gt;=0.9, ($B$8 + (($B$9-$B$8)/4)*2)*(2/3), IF($H857&gt;=0.8, ($B$8 + (($B$9-$B$8)/4)*3)*(2/3), $B$9*(2/3)))))))</f>
      </c>
      <c r="L857" s="187" t="str">
        <f>IF(H857="","",IF($H857&gt;1.2, 0, IF($H857&gt;=1.1, $B$8, IF($H857&gt;=1, $B$8 + (($B$9-$B$8)/4)*1, IF($H857&gt;=0.9, $B$8 + (($B$9-$B$8)/4)*2, IF($H857&gt;=0.8, $B$8 + (($B$9-$B$8)/4)*3, $B$9))))))</f>
      </c>
      <c r="M857" s="188"/>
      <c r="N857" s="189">
        <f>IF(M857=1, I857, IF(M857=2, J857, IF(M857=3, K857, IF(M857=4, L857, 0))))</f>
      </c>
      <c r="O857" s="184">
        <f>IF($B$7="Porcentajes", E857 * N857, IF($R$1=0, 0, ((E857 * N857) / $R$1) * $C$7))</f>
      </c>
      <c r="P857" s="202"/>
      <c r="Q857" s="203"/>
      <c r="R857" s="184">
        <f>IF($P857="Manual",$E857*(1+$Q857),$E857+$O857)</f>
      </c>
    </row>
    <row r="858" spans="1:18" s="190" customFormat="1" ht="19" customHeight="1">
      <c r="A858" s="191"/>
      <c r="B858" s="195"/>
      <c r="C858" s="193"/>
      <c r="D858" s="193"/>
      <c r="E858" s="197"/>
      <c r="F858" s="185"/>
      <c r="G858" s="185" t="str">
        <f>IFERROR(IF($F858="","",VLOOKUP($F858,'Data Mercado'!$A$7:$I$300,IF($B$6="P90",2,IF($B$6="P75",3,IF($B$6="P50",4,IF($B$6="P25",5,IF($B$6="P10",6))))),0)),"ND")</f>
      </c>
      <c r="H858" s="186" t="str">
        <f>IFERROR(IF(AND($E858&lt;&gt;"",$G858&lt;&gt;""),$E858/$G858,""),"")</f>
      </c>
      <c r="I858" s="187" t="str">
        <f>IF(H858="","",0%)</f>
      </c>
      <c r="J858" s="187" t="str">
        <f>IF(H858="","",IF($H858&gt;1.2, 0, IF($H858&gt;=1.1, $B$8*(1/3), IF($H858&gt;=1, ($B$8 + (($B$9-$B$8)/4)*1)*(1/3), IF($H858&gt;=0.9, ($B$8 + (($B$9-$B$8)/4)*2)*(1/3), IF($H858&gt;=0.8, ($B$8 + (($B$9-$B$8)/4)*3)*(1/3), $B$9*(1/3)))))))</f>
      </c>
      <c r="K858" s="187" t="str">
        <f>IF(H858="","",IF($H858&gt;1.2, 0, IF($H858&gt;=1.1, $B$8*(2/3), IF($H858&gt;=1, ($B$8 + (($B$9-$B$8)/4)*1)*(2/3), IF($H858&gt;=0.9, ($B$8 + (($B$9-$B$8)/4)*2)*(2/3), IF($H858&gt;=0.8, ($B$8 + (($B$9-$B$8)/4)*3)*(2/3), $B$9*(2/3)))))))</f>
      </c>
      <c r="L858" s="187" t="str">
        <f>IF(H858="","",IF($H858&gt;1.2, 0, IF($H858&gt;=1.1, $B$8, IF($H858&gt;=1, $B$8 + (($B$9-$B$8)/4)*1, IF($H858&gt;=0.9, $B$8 + (($B$9-$B$8)/4)*2, IF($H858&gt;=0.8, $B$8 + (($B$9-$B$8)/4)*3, $B$9))))))</f>
      </c>
      <c r="M858" s="188"/>
      <c r="N858" s="189">
        <f>IF(M858=1, I858, IF(M858=2, J858, IF(M858=3, K858, IF(M858=4, L858, 0))))</f>
      </c>
      <c r="O858" s="184">
        <f>IF($B$7="Porcentajes", E858 * N858, IF($R$1=0, 0, ((E858 * N858) / $R$1) * $C$7))</f>
      </c>
      <c r="P858" s="202"/>
      <c r="Q858" s="203"/>
      <c r="R858" s="184">
        <f>IF($P858="Manual",$E858*(1+$Q858),$E858+$O858)</f>
      </c>
    </row>
    <row r="859" spans="1:18" s="190" customFormat="1" ht="19" customHeight="1">
      <c r="A859" s="191"/>
      <c r="B859" s="195"/>
      <c r="C859" s="193"/>
      <c r="D859" s="193"/>
      <c r="E859" s="197"/>
      <c r="F859" s="185"/>
      <c r="G859" s="185" t="str">
        <f>IFERROR(IF($F859="","",VLOOKUP($F859,'Data Mercado'!$A$7:$I$300,IF($B$6="P90",2,IF($B$6="P75",3,IF($B$6="P50",4,IF($B$6="P25",5,IF($B$6="P10",6))))),0)),"ND")</f>
      </c>
      <c r="H859" s="186" t="str">
        <f>IFERROR(IF(AND($E859&lt;&gt;"",$G859&lt;&gt;""),$E859/$G859,""),"")</f>
      </c>
      <c r="I859" s="187" t="str">
        <f>IF(H859="","",0%)</f>
      </c>
      <c r="J859" s="187" t="str">
        <f>IF(H859="","",IF($H859&gt;1.2, 0, IF($H859&gt;=1.1, $B$8*(1/3), IF($H859&gt;=1, ($B$8 + (($B$9-$B$8)/4)*1)*(1/3), IF($H859&gt;=0.9, ($B$8 + (($B$9-$B$8)/4)*2)*(1/3), IF($H859&gt;=0.8, ($B$8 + (($B$9-$B$8)/4)*3)*(1/3), $B$9*(1/3)))))))</f>
      </c>
      <c r="K859" s="187" t="str">
        <f>IF(H859="","",IF($H859&gt;1.2, 0, IF($H859&gt;=1.1, $B$8*(2/3), IF($H859&gt;=1, ($B$8 + (($B$9-$B$8)/4)*1)*(2/3), IF($H859&gt;=0.9, ($B$8 + (($B$9-$B$8)/4)*2)*(2/3), IF($H859&gt;=0.8, ($B$8 + (($B$9-$B$8)/4)*3)*(2/3), $B$9*(2/3)))))))</f>
      </c>
      <c r="L859" s="187" t="str">
        <f>IF(H859="","",IF($H859&gt;1.2, 0, IF($H859&gt;=1.1, $B$8, IF($H859&gt;=1, $B$8 + (($B$9-$B$8)/4)*1, IF($H859&gt;=0.9, $B$8 + (($B$9-$B$8)/4)*2, IF($H859&gt;=0.8, $B$8 + (($B$9-$B$8)/4)*3, $B$9))))))</f>
      </c>
      <c r="M859" s="188"/>
      <c r="N859" s="189">
        <f>IF(M859=1, I859, IF(M859=2, J859, IF(M859=3, K859, IF(M859=4, L859, 0))))</f>
      </c>
      <c r="O859" s="184">
        <f>IF($B$7="Porcentajes", E859 * N859, IF($R$1=0, 0, ((E859 * N859) / $R$1) * $C$7))</f>
      </c>
      <c r="P859" s="202"/>
      <c r="Q859" s="203"/>
      <c r="R859" s="184">
        <f>IF($P859="Manual",$E859*(1+$Q859),$E859+$O859)</f>
      </c>
    </row>
    <row r="860" spans="1:18" s="190" customFormat="1" ht="19" customHeight="1">
      <c r="A860" s="191"/>
      <c r="B860" s="195"/>
      <c r="C860" s="193"/>
      <c r="D860" s="193"/>
      <c r="E860" s="197"/>
      <c r="F860" s="185"/>
      <c r="G860" s="185" t="str">
        <f>IFERROR(IF($F860="","",VLOOKUP($F860,'Data Mercado'!$A$7:$I$300,IF($B$6="P90",2,IF($B$6="P75",3,IF($B$6="P50",4,IF($B$6="P25",5,IF($B$6="P10",6))))),0)),"ND")</f>
      </c>
      <c r="H860" s="186" t="str">
        <f>IFERROR(IF(AND($E860&lt;&gt;"",$G860&lt;&gt;""),$E860/$G860,""),"")</f>
      </c>
      <c r="I860" s="187" t="str">
        <f>IF(H860="","",0%)</f>
      </c>
      <c r="J860" s="187" t="str">
        <f>IF(H860="","",IF($H860&gt;1.2, 0, IF($H860&gt;=1.1, $B$8*(1/3), IF($H860&gt;=1, ($B$8 + (($B$9-$B$8)/4)*1)*(1/3), IF($H860&gt;=0.9, ($B$8 + (($B$9-$B$8)/4)*2)*(1/3), IF($H860&gt;=0.8, ($B$8 + (($B$9-$B$8)/4)*3)*(1/3), $B$9*(1/3)))))))</f>
      </c>
      <c r="K860" s="187" t="str">
        <f>IF(H860="","",IF($H860&gt;1.2, 0, IF($H860&gt;=1.1, $B$8*(2/3), IF($H860&gt;=1, ($B$8 + (($B$9-$B$8)/4)*1)*(2/3), IF($H860&gt;=0.9, ($B$8 + (($B$9-$B$8)/4)*2)*(2/3), IF($H860&gt;=0.8, ($B$8 + (($B$9-$B$8)/4)*3)*(2/3), $B$9*(2/3)))))))</f>
      </c>
      <c r="L860" s="187" t="str">
        <f>IF(H860="","",IF($H860&gt;1.2, 0, IF($H860&gt;=1.1, $B$8, IF($H860&gt;=1, $B$8 + (($B$9-$B$8)/4)*1, IF($H860&gt;=0.9, $B$8 + (($B$9-$B$8)/4)*2, IF($H860&gt;=0.8, $B$8 + (($B$9-$B$8)/4)*3, $B$9))))))</f>
      </c>
      <c r="M860" s="188"/>
      <c r="N860" s="189">
        <f>IF(M860=1, I860, IF(M860=2, J860, IF(M860=3, K860, IF(M860=4, L860, 0))))</f>
      </c>
      <c r="O860" s="184">
        <f>IF($B$7="Porcentajes", E860 * N860, IF($R$1=0, 0, ((E860 * N860) / $R$1) * $C$7))</f>
      </c>
      <c r="P860" s="202"/>
      <c r="Q860" s="203"/>
      <c r="R860" s="184">
        <f>IF($P860="Manual",$E860*(1+$Q860),$E860+$O860)</f>
      </c>
    </row>
    <row r="861" spans="1:18" s="190" customFormat="1" ht="19" customHeight="1">
      <c r="A861" s="191"/>
      <c r="B861" s="195"/>
      <c r="C861" s="193"/>
      <c r="D861" s="193"/>
      <c r="E861" s="197"/>
      <c r="F861" s="185"/>
      <c r="G861" s="185" t="str">
        <f>IFERROR(IF($F861="","",VLOOKUP($F861,'Data Mercado'!$A$7:$I$300,IF($B$6="P90",2,IF($B$6="P75",3,IF($B$6="P50",4,IF($B$6="P25",5,IF($B$6="P10",6))))),0)),"ND")</f>
      </c>
      <c r="H861" s="186" t="str">
        <f>IFERROR(IF(AND($E861&lt;&gt;"",$G861&lt;&gt;""),$E861/$G861,""),"")</f>
      </c>
      <c r="I861" s="187" t="str">
        <f>IF(H861="","",0%)</f>
      </c>
      <c r="J861" s="187" t="str">
        <f>IF(H861="","",IF($H861&gt;1.2, 0, IF($H861&gt;=1.1, $B$8*(1/3), IF($H861&gt;=1, ($B$8 + (($B$9-$B$8)/4)*1)*(1/3), IF($H861&gt;=0.9, ($B$8 + (($B$9-$B$8)/4)*2)*(1/3), IF($H861&gt;=0.8, ($B$8 + (($B$9-$B$8)/4)*3)*(1/3), $B$9*(1/3)))))))</f>
      </c>
      <c r="K861" s="187" t="str">
        <f>IF(H861="","",IF($H861&gt;1.2, 0, IF($H861&gt;=1.1, $B$8*(2/3), IF($H861&gt;=1, ($B$8 + (($B$9-$B$8)/4)*1)*(2/3), IF($H861&gt;=0.9, ($B$8 + (($B$9-$B$8)/4)*2)*(2/3), IF($H861&gt;=0.8, ($B$8 + (($B$9-$B$8)/4)*3)*(2/3), $B$9*(2/3)))))))</f>
      </c>
      <c r="L861" s="187" t="str">
        <f>IF(H861="","",IF($H861&gt;1.2, 0, IF($H861&gt;=1.1, $B$8, IF($H861&gt;=1, $B$8 + (($B$9-$B$8)/4)*1, IF($H861&gt;=0.9, $B$8 + (($B$9-$B$8)/4)*2, IF($H861&gt;=0.8, $B$8 + (($B$9-$B$8)/4)*3, $B$9))))))</f>
      </c>
      <c r="M861" s="188"/>
      <c r="N861" s="189">
        <f>IF(M861=1, I861, IF(M861=2, J861, IF(M861=3, K861, IF(M861=4, L861, 0))))</f>
      </c>
      <c r="O861" s="184">
        <f>IF($B$7="Porcentajes", E861 * N861, IF($R$1=0, 0, ((E861 * N861) / $R$1) * $C$7))</f>
      </c>
      <c r="P861" s="202"/>
      <c r="Q861" s="203"/>
      <c r="R861" s="184">
        <f>IF($P861="Manual",$E861*(1+$Q861),$E861+$O861)</f>
      </c>
    </row>
    <row r="862" spans="1:18" s="190" customFormat="1" ht="19" customHeight="1">
      <c r="A862" s="191"/>
      <c r="B862" s="195"/>
      <c r="C862" s="193"/>
      <c r="D862" s="193"/>
      <c r="E862" s="197"/>
      <c r="F862" s="185"/>
      <c r="G862" s="185" t="str">
        <f>IFERROR(IF($F862="","",VLOOKUP($F862,'Data Mercado'!$A$7:$I$300,IF($B$6="P90",2,IF($B$6="P75",3,IF($B$6="P50",4,IF($B$6="P25",5,IF($B$6="P10",6))))),0)),"ND")</f>
      </c>
      <c r="H862" s="186" t="str">
        <f>IFERROR(IF(AND($E862&lt;&gt;"",$G862&lt;&gt;""),$E862/$G862,""),"")</f>
      </c>
      <c r="I862" s="187" t="str">
        <f>IF(H862="","",0%)</f>
      </c>
      <c r="J862" s="187" t="str">
        <f>IF(H862="","",IF($H862&gt;1.2, 0, IF($H862&gt;=1.1, $B$8*(1/3), IF($H862&gt;=1, ($B$8 + (($B$9-$B$8)/4)*1)*(1/3), IF($H862&gt;=0.9, ($B$8 + (($B$9-$B$8)/4)*2)*(1/3), IF($H862&gt;=0.8, ($B$8 + (($B$9-$B$8)/4)*3)*(1/3), $B$9*(1/3)))))))</f>
      </c>
      <c r="K862" s="187" t="str">
        <f>IF(H862="","",IF($H862&gt;1.2, 0, IF($H862&gt;=1.1, $B$8*(2/3), IF($H862&gt;=1, ($B$8 + (($B$9-$B$8)/4)*1)*(2/3), IF($H862&gt;=0.9, ($B$8 + (($B$9-$B$8)/4)*2)*(2/3), IF($H862&gt;=0.8, ($B$8 + (($B$9-$B$8)/4)*3)*(2/3), $B$9*(2/3)))))))</f>
      </c>
      <c r="L862" s="187" t="str">
        <f>IF(H862="","",IF($H862&gt;1.2, 0, IF($H862&gt;=1.1, $B$8, IF($H862&gt;=1, $B$8 + (($B$9-$B$8)/4)*1, IF($H862&gt;=0.9, $B$8 + (($B$9-$B$8)/4)*2, IF($H862&gt;=0.8, $B$8 + (($B$9-$B$8)/4)*3, $B$9))))))</f>
      </c>
      <c r="M862" s="188"/>
      <c r="N862" s="189">
        <f>IF(M862=1, I862, IF(M862=2, J862, IF(M862=3, K862, IF(M862=4, L862, 0))))</f>
      </c>
      <c r="O862" s="184">
        <f>IF($B$7="Porcentajes", E862 * N862, IF($R$1=0, 0, ((E862 * N862) / $R$1) * $C$7))</f>
      </c>
      <c r="P862" s="202"/>
      <c r="Q862" s="203"/>
      <c r="R862" s="184">
        <f>IF($P862="Manual",$E862*(1+$Q862),$E862+$O862)</f>
      </c>
    </row>
    <row r="863" spans="1:18" s="190" customFormat="1" ht="19" customHeight="1">
      <c r="A863" s="191"/>
      <c r="B863" s="195"/>
      <c r="C863" s="193"/>
      <c r="D863" s="193"/>
      <c r="E863" s="197"/>
      <c r="F863" s="185"/>
      <c r="G863" s="185" t="str">
        <f>IFERROR(IF($F863="","",VLOOKUP($F863,'Data Mercado'!$A$7:$I$300,IF($B$6="P90",2,IF($B$6="P75",3,IF($B$6="P50",4,IF($B$6="P25",5,IF($B$6="P10",6))))),0)),"ND")</f>
      </c>
      <c r="H863" s="186" t="str">
        <f>IFERROR(IF(AND($E863&lt;&gt;"",$G863&lt;&gt;""),$E863/$G863,""),"")</f>
      </c>
      <c r="I863" s="187" t="str">
        <f>IF(H863="","",0%)</f>
      </c>
      <c r="J863" s="187" t="str">
        <f>IF(H863="","",IF($H863&gt;1.2, 0, IF($H863&gt;=1.1, $B$8*(1/3), IF($H863&gt;=1, ($B$8 + (($B$9-$B$8)/4)*1)*(1/3), IF($H863&gt;=0.9, ($B$8 + (($B$9-$B$8)/4)*2)*(1/3), IF($H863&gt;=0.8, ($B$8 + (($B$9-$B$8)/4)*3)*(1/3), $B$9*(1/3)))))))</f>
      </c>
      <c r="K863" s="187" t="str">
        <f>IF(H863="","",IF($H863&gt;1.2, 0, IF($H863&gt;=1.1, $B$8*(2/3), IF($H863&gt;=1, ($B$8 + (($B$9-$B$8)/4)*1)*(2/3), IF($H863&gt;=0.9, ($B$8 + (($B$9-$B$8)/4)*2)*(2/3), IF($H863&gt;=0.8, ($B$8 + (($B$9-$B$8)/4)*3)*(2/3), $B$9*(2/3)))))))</f>
      </c>
      <c r="L863" s="187" t="str">
        <f>IF(H863="","",IF($H863&gt;1.2, 0, IF($H863&gt;=1.1, $B$8, IF($H863&gt;=1, $B$8 + (($B$9-$B$8)/4)*1, IF($H863&gt;=0.9, $B$8 + (($B$9-$B$8)/4)*2, IF($H863&gt;=0.8, $B$8 + (($B$9-$B$8)/4)*3, $B$9))))))</f>
      </c>
      <c r="M863" s="188"/>
      <c r="N863" s="189">
        <f>IF(M863=1, I863, IF(M863=2, J863, IF(M863=3, K863, IF(M863=4, L863, 0))))</f>
      </c>
      <c r="O863" s="184">
        <f>IF($B$7="Porcentajes", E863 * N863, IF($R$1=0, 0, ((E863 * N863) / $R$1) * $C$7))</f>
      </c>
      <c r="P863" s="202"/>
      <c r="Q863" s="203"/>
      <c r="R863" s="184">
        <f>IF($P863="Manual",$E863*(1+$Q863),$E863+$O863)</f>
      </c>
    </row>
    <row r="864" spans="1:18" s="190" customFormat="1" ht="19" customHeight="1">
      <c r="A864" s="191"/>
      <c r="B864" s="195"/>
      <c r="C864" s="193"/>
      <c r="D864" s="193"/>
      <c r="E864" s="197"/>
      <c r="F864" s="185"/>
      <c r="G864" s="185" t="str">
        <f>IFERROR(IF($F864="","",VLOOKUP($F864,'Data Mercado'!$A$7:$I$300,IF($B$6="P90",2,IF($B$6="P75",3,IF($B$6="P50",4,IF($B$6="P25",5,IF($B$6="P10",6))))),0)),"ND")</f>
      </c>
      <c r="H864" s="186" t="str">
        <f>IFERROR(IF(AND($E864&lt;&gt;"",$G864&lt;&gt;""),$E864/$G864,""),"")</f>
      </c>
      <c r="I864" s="187" t="str">
        <f>IF(H864="","",0%)</f>
      </c>
      <c r="J864" s="187" t="str">
        <f>IF(H864="","",IF($H864&gt;1.2, 0, IF($H864&gt;=1.1, $B$8*(1/3), IF($H864&gt;=1, ($B$8 + (($B$9-$B$8)/4)*1)*(1/3), IF($H864&gt;=0.9, ($B$8 + (($B$9-$B$8)/4)*2)*(1/3), IF($H864&gt;=0.8, ($B$8 + (($B$9-$B$8)/4)*3)*(1/3), $B$9*(1/3)))))))</f>
      </c>
      <c r="K864" s="187" t="str">
        <f>IF(H864="","",IF($H864&gt;1.2, 0, IF($H864&gt;=1.1, $B$8*(2/3), IF($H864&gt;=1, ($B$8 + (($B$9-$B$8)/4)*1)*(2/3), IF($H864&gt;=0.9, ($B$8 + (($B$9-$B$8)/4)*2)*(2/3), IF($H864&gt;=0.8, ($B$8 + (($B$9-$B$8)/4)*3)*(2/3), $B$9*(2/3)))))))</f>
      </c>
      <c r="L864" s="187" t="str">
        <f>IF(H864="","",IF($H864&gt;1.2, 0, IF($H864&gt;=1.1, $B$8, IF($H864&gt;=1, $B$8 + (($B$9-$B$8)/4)*1, IF($H864&gt;=0.9, $B$8 + (($B$9-$B$8)/4)*2, IF($H864&gt;=0.8, $B$8 + (($B$9-$B$8)/4)*3, $B$9))))))</f>
      </c>
      <c r="M864" s="188"/>
      <c r="N864" s="189">
        <f>IF(M864=1, I864, IF(M864=2, J864, IF(M864=3, K864, IF(M864=4, L864, 0))))</f>
      </c>
      <c r="O864" s="184">
        <f>IF($B$7="Porcentajes", E864 * N864, IF($R$1=0, 0, ((E864 * N864) / $R$1) * $C$7))</f>
      </c>
      <c r="P864" s="202"/>
      <c r="Q864" s="203"/>
      <c r="R864" s="184">
        <f>IF($P864="Manual",$E864*(1+$Q864),$E864+$O864)</f>
      </c>
    </row>
    <row r="865" spans="1:18" s="190" customFormat="1" ht="19" customHeight="1">
      <c r="A865" s="191"/>
      <c r="B865" s="195"/>
      <c r="C865" s="193"/>
      <c r="D865" s="193"/>
      <c r="E865" s="197"/>
      <c r="F865" s="185"/>
      <c r="G865" s="185" t="str">
        <f>IFERROR(IF($F865="","",VLOOKUP($F865,'Data Mercado'!$A$7:$I$300,IF($B$6="P90",2,IF($B$6="P75",3,IF($B$6="P50",4,IF($B$6="P25",5,IF($B$6="P10",6))))),0)),"ND")</f>
      </c>
      <c r="H865" s="186" t="str">
        <f>IFERROR(IF(AND($E865&lt;&gt;"",$G865&lt;&gt;""),$E865/$G865,""),"")</f>
      </c>
      <c r="I865" s="187" t="str">
        <f>IF(H865="","",0%)</f>
      </c>
      <c r="J865" s="187" t="str">
        <f>IF(H865="","",IF($H865&gt;1.2, 0, IF($H865&gt;=1.1, $B$8*(1/3), IF($H865&gt;=1, ($B$8 + (($B$9-$B$8)/4)*1)*(1/3), IF($H865&gt;=0.9, ($B$8 + (($B$9-$B$8)/4)*2)*(1/3), IF($H865&gt;=0.8, ($B$8 + (($B$9-$B$8)/4)*3)*(1/3), $B$9*(1/3)))))))</f>
      </c>
      <c r="K865" s="187" t="str">
        <f>IF(H865="","",IF($H865&gt;1.2, 0, IF($H865&gt;=1.1, $B$8*(2/3), IF($H865&gt;=1, ($B$8 + (($B$9-$B$8)/4)*1)*(2/3), IF($H865&gt;=0.9, ($B$8 + (($B$9-$B$8)/4)*2)*(2/3), IF($H865&gt;=0.8, ($B$8 + (($B$9-$B$8)/4)*3)*(2/3), $B$9*(2/3)))))))</f>
      </c>
      <c r="L865" s="187" t="str">
        <f>IF(H865="","",IF($H865&gt;1.2, 0, IF($H865&gt;=1.1, $B$8, IF($H865&gt;=1, $B$8 + (($B$9-$B$8)/4)*1, IF($H865&gt;=0.9, $B$8 + (($B$9-$B$8)/4)*2, IF($H865&gt;=0.8, $B$8 + (($B$9-$B$8)/4)*3, $B$9))))))</f>
      </c>
      <c r="M865" s="188"/>
      <c r="N865" s="189">
        <f>IF(M865=1, I865, IF(M865=2, J865, IF(M865=3, K865, IF(M865=4, L865, 0))))</f>
      </c>
      <c r="O865" s="184">
        <f>IF($B$7="Porcentajes", E865 * N865, IF($R$1=0, 0, ((E865 * N865) / $R$1) * $C$7))</f>
      </c>
      <c r="P865" s="202"/>
      <c r="Q865" s="203"/>
      <c r="R865" s="184">
        <f>IF($P865="Manual",$E865*(1+$Q865),$E865+$O865)</f>
      </c>
    </row>
    <row r="866" spans="1:18" s="190" customFormat="1" ht="19" customHeight="1">
      <c r="A866" s="191"/>
      <c r="B866" s="195"/>
      <c r="C866" s="193"/>
      <c r="D866" s="193"/>
      <c r="E866" s="197"/>
      <c r="F866" s="185"/>
      <c r="G866" s="185" t="str">
        <f>IFERROR(IF($F866="","",VLOOKUP($F866,'Data Mercado'!$A$7:$I$300,IF($B$6="P90",2,IF($B$6="P75",3,IF($B$6="P50",4,IF($B$6="P25",5,IF($B$6="P10",6))))),0)),"ND")</f>
      </c>
      <c r="H866" s="186" t="str">
        <f>IFERROR(IF(AND($E866&lt;&gt;"",$G866&lt;&gt;""),$E866/$G866,""),"")</f>
      </c>
      <c r="I866" s="187" t="str">
        <f>IF(H866="","",0%)</f>
      </c>
      <c r="J866" s="187" t="str">
        <f>IF(H866="","",IF($H866&gt;1.2, 0, IF($H866&gt;=1.1, $B$8*(1/3), IF($H866&gt;=1, ($B$8 + (($B$9-$B$8)/4)*1)*(1/3), IF($H866&gt;=0.9, ($B$8 + (($B$9-$B$8)/4)*2)*(1/3), IF($H866&gt;=0.8, ($B$8 + (($B$9-$B$8)/4)*3)*(1/3), $B$9*(1/3)))))))</f>
      </c>
      <c r="K866" s="187" t="str">
        <f>IF(H866="","",IF($H866&gt;1.2, 0, IF($H866&gt;=1.1, $B$8*(2/3), IF($H866&gt;=1, ($B$8 + (($B$9-$B$8)/4)*1)*(2/3), IF($H866&gt;=0.9, ($B$8 + (($B$9-$B$8)/4)*2)*(2/3), IF($H866&gt;=0.8, ($B$8 + (($B$9-$B$8)/4)*3)*(2/3), $B$9*(2/3)))))))</f>
      </c>
      <c r="L866" s="187" t="str">
        <f>IF(H866="","",IF($H866&gt;1.2, 0, IF($H866&gt;=1.1, $B$8, IF($H866&gt;=1, $B$8 + (($B$9-$B$8)/4)*1, IF($H866&gt;=0.9, $B$8 + (($B$9-$B$8)/4)*2, IF($H866&gt;=0.8, $B$8 + (($B$9-$B$8)/4)*3, $B$9))))))</f>
      </c>
      <c r="M866" s="188"/>
      <c r="N866" s="189">
        <f>IF(M866=1, I866, IF(M866=2, J866, IF(M866=3, K866, IF(M866=4, L866, 0))))</f>
      </c>
      <c r="O866" s="184">
        <f>IF($B$7="Porcentajes", E866 * N866, IF($R$1=0, 0, ((E866 * N866) / $R$1) * $C$7))</f>
      </c>
      <c r="P866" s="202"/>
      <c r="Q866" s="203"/>
      <c r="R866" s="184">
        <f>IF($P866="Manual",$E866*(1+$Q866),$E866+$O866)</f>
      </c>
    </row>
    <row r="867" spans="1:18" s="190" customFormat="1" ht="19" customHeight="1">
      <c r="A867" s="191"/>
      <c r="B867" s="195"/>
      <c r="C867" s="193"/>
      <c r="D867" s="193"/>
      <c r="E867" s="197"/>
      <c r="F867" s="185"/>
      <c r="G867" s="185" t="str">
        <f>IFERROR(IF($F867="","",VLOOKUP($F867,'Data Mercado'!$A$7:$I$300,IF($B$6="P90",2,IF($B$6="P75",3,IF($B$6="P50",4,IF($B$6="P25",5,IF($B$6="P10",6))))),0)),"ND")</f>
      </c>
      <c r="H867" s="186" t="str">
        <f>IFERROR(IF(AND($E867&lt;&gt;"",$G867&lt;&gt;""),$E867/$G867,""),"")</f>
      </c>
      <c r="I867" s="187" t="str">
        <f>IF(H867="","",0%)</f>
      </c>
      <c r="J867" s="187" t="str">
        <f>IF(H867="","",IF($H867&gt;1.2, 0, IF($H867&gt;=1.1, $B$8*(1/3), IF($H867&gt;=1, ($B$8 + (($B$9-$B$8)/4)*1)*(1/3), IF($H867&gt;=0.9, ($B$8 + (($B$9-$B$8)/4)*2)*(1/3), IF($H867&gt;=0.8, ($B$8 + (($B$9-$B$8)/4)*3)*(1/3), $B$9*(1/3)))))))</f>
      </c>
      <c r="K867" s="187" t="str">
        <f>IF(H867="","",IF($H867&gt;1.2, 0, IF($H867&gt;=1.1, $B$8*(2/3), IF($H867&gt;=1, ($B$8 + (($B$9-$B$8)/4)*1)*(2/3), IF($H867&gt;=0.9, ($B$8 + (($B$9-$B$8)/4)*2)*(2/3), IF($H867&gt;=0.8, ($B$8 + (($B$9-$B$8)/4)*3)*(2/3), $B$9*(2/3)))))))</f>
      </c>
      <c r="L867" s="187" t="str">
        <f>IF(H867="","",IF($H867&gt;1.2, 0, IF($H867&gt;=1.1, $B$8, IF($H867&gt;=1, $B$8 + (($B$9-$B$8)/4)*1, IF($H867&gt;=0.9, $B$8 + (($B$9-$B$8)/4)*2, IF($H867&gt;=0.8, $B$8 + (($B$9-$B$8)/4)*3, $B$9))))))</f>
      </c>
      <c r="M867" s="188"/>
      <c r="N867" s="189">
        <f>IF(M867=1, I867, IF(M867=2, J867, IF(M867=3, K867, IF(M867=4, L867, 0))))</f>
      </c>
      <c r="O867" s="184">
        <f>IF($B$7="Porcentajes", E867 * N867, IF($R$1=0, 0, ((E867 * N867) / $R$1) * $C$7))</f>
      </c>
      <c r="P867" s="202"/>
      <c r="Q867" s="203"/>
      <c r="R867" s="184">
        <f>IF($P867="Manual",$E867*(1+$Q867),$E867+$O867)</f>
      </c>
    </row>
    <row r="868" spans="1:18" s="190" customFormat="1" ht="19" customHeight="1">
      <c r="A868" s="191"/>
      <c r="B868" s="195"/>
      <c r="C868" s="193"/>
      <c r="D868" s="193"/>
      <c r="E868" s="197"/>
      <c r="F868" s="185"/>
      <c r="G868" s="185" t="str">
        <f>IFERROR(IF($F868="","",VLOOKUP($F868,'Data Mercado'!$A$7:$I$300,IF($B$6="P90",2,IF($B$6="P75",3,IF($B$6="P50",4,IF($B$6="P25",5,IF($B$6="P10",6))))),0)),"ND")</f>
      </c>
      <c r="H868" s="186" t="str">
        <f>IFERROR(IF(AND($E868&lt;&gt;"",$G868&lt;&gt;""),$E868/$G868,""),"")</f>
      </c>
      <c r="I868" s="187" t="str">
        <f>IF(H868="","",0%)</f>
      </c>
      <c r="J868" s="187" t="str">
        <f>IF(H868="","",IF($H868&gt;1.2, 0, IF($H868&gt;=1.1, $B$8*(1/3), IF($H868&gt;=1, ($B$8 + (($B$9-$B$8)/4)*1)*(1/3), IF($H868&gt;=0.9, ($B$8 + (($B$9-$B$8)/4)*2)*(1/3), IF($H868&gt;=0.8, ($B$8 + (($B$9-$B$8)/4)*3)*(1/3), $B$9*(1/3)))))))</f>
      </c>
      <c r="K868" s="187" t="str">
        <f>IF(H868="","",IF($H868&gt;1.2, 0, IF($H868&gt;=1.1, $B$8*(2/3), IF($H868&gt;=1, ($B$8 + (($B$9-$B$8)/4)*1)*(2/3), IF($H868&gt;=0.9, ($B$8 + (($B$9-$B$8)/4)*2)*(2/3), IF($H868&gt;=0.8, ($B$8 + (($B$9-$B$8)/4)*3)*(2/3), $B$9*(2/3)))))))</f>
      </c>
      <c r="L868" s="187" t="str">
        <f>IF(H868="","",IF($H868&gt;1.2, 0, IF($H868&gt;=1.1, $B$8, IF($H868&gt;=1, $B$8 + (($B$9-$B$8)/4)*1, IF($H868&gt;=0.9, $B$8 + (($B$9-$B$8)/4)*2, IF($H868&gt;=0.8, $B$8 + (($B$9-$B$8)/4)*3, $B$9))))))</f>
      </c>
      <c r="M868" s="188"/>
      <c r="N868" s="189">
        <f>IF(M868=1, I868, IF(M868=2, J868, IF(M868=3, K868, IF(M868=4, L868, 0))))</f>
      </c>
      <c r="O868" s="184">
        <f>IF($B$7="Porcentajes", E868 * N868, IF($R$1=0, 0, ((E868 * N868) / $R$1) * $C$7))</f>
      </c>
      <c r="P868" s="202"/>
      <c r="Q868" s="203"/>
      <c r="R868" s="184">
        <f>IF($P868="Manual",$E868*(1+$Q868),$E868+$O868)</f>
      </c>
    </row>
    <row r="869" spans="1:18" s="190" customFormat="1" ht="19" customHeight="1">
      <c r="A869" s="191"/>
      <c r="B869" s="195"/>
      <c r="C869" s="193"/>
      <c r="D869" s="193"/>
      <c r="E869" s="197"/>
      <c r="F869" s="185"/>
      <c r="G869" s="185" t="str">
        <f>IFERROR(IF($F869="","",VLOOKUP($F869,'Data Mercado'!$A$7:$I$300,IF($B$6="P90",2,IF($B$6="P75",3,IF($B$6="P50",4,IF($B$6="P25",5,IF($B$6="P10",6))))),0)),"ND")</f>
      </c>
      <c r="H869" s="186" t="str">
        <f>IFERROR(IF(AND($E869&lt;&gt;"",$G869&lt;&gt;""),$E869/$G869,""),"")</f>
      </c>
      <c r="I869" s="187" t="str">
        <f>IF(H869="","",0%)</f>
      </c>
      <c r="J869" s="187" t="str">
        <f>IF(H869="","",IF($H869&gt;1.2, 0, IF($H869&gt;=1.1, $B$8*(1/3), IF($H869&gt;=1, ($B$8 + (($B$9-$B$8)/4)*1)*(1/3), IF($H869&gt;=0.9, ($B$8 + (($B$9-$B$8)/4)*2)*(1/3), IF($H869&gt;=0.8, ($B$8 + (($B$9-$B$8)/4)*3)*(1/3), $B$9*(1/3)))))))</f>
      </c>
      <c r="K869" s="187" t="str">
        <f>IF(H869="","",IF($H869&gt;1.2, 0, IF($H869&gt;=1.1, $B$8*(2/3), IF($H869&gt;=1, ($B$8 + (($B$9-$B$8)/4)*1)*(2/3), IF($H869&gt;=0.9, ($B$8 + (($B$9-$B$8)/4)*2)*(2/3), IF($H869&gt;=0.8, ($B$8 + (($B$9-$B$8)/4)*3)*(2/3), $B$9*(2/3)))))))</f>
      </c>
      <c r="L869" s="187" t="str">
        <f>IF(H869="","",IF($H869&gt;1.2, 0, IF($H869&gt;=1.1, $B$8, IF($H869&gt;=1, $B$8 + (($B$9-$B$8)/4)*1, IF($H869&gt;=0.9, $B$8 + (($B$9-$B$8)/4)*2, IF($H869&gt;=0.8, $B$8 + (($B$9-$B$8)/4)*3, $B$9))))))</f>
      </c>
      <c r="M869" s="188"/>
      <c r="N869" s="189">
        <f>IF(M869=1, I869, IF(M869=2, J869, IF(M869=3, K869, IF(M869=4, L869, 0))))</f>
      </c>
      <c r="O869" s="184">
        <f>IF($B$7="Porcentajes", E869 * N869, IF($R$1=0, 0, ((E869 * N869) / $R$1) * $C$7))</f>
      </c>
      <c r="P869" s="202"/>
      <c r="Q869" s="203"/>
      <c r="R869" s="184">
        <f>IF($P869="Manual",$E869*(1+$Q869),$E869+$O869)</f>
      </c>
    </row>
    <row r="870" spans="1:18" s="190" customFormat="1" ht="19" customHeight="1">
      <c r="A870" s="191"/>
      <c r="B870" s="195"/>
      <c r="C870" s="193"/>
      <c r="D870" s="193"/>
      <c r="E870" s="197"/>
      <c r="F870" s="185"/>
      <c r="G870" s="185" t="str">
        <f>IFERROR(IF($F870="","",VLOOKUP($F870,'Data Mercado'!$A$7:$I$300,IF($B$6="P90",2,IF($B$6="P75",3,IF($B$6="P50",4,IF($B$6="P25",5,IF($B$6="P10",6))))),0)),"ND")</f>
      </c>
      <c r="H870" s="186" t="str">
        <f>IFERROR(IF(AND($E870&lt;&gt;"",$G870&lt;&gt;""),$E870/$G870,""),"")</f>
      </c>
      <c r="I870" s="187" t="str">
        <f>IF(H870="","",0%)</f>
      </c>
      <c r="J870" s="187" t="str">
        <f>IF(H870="","",IF($H870&gt;1.2, 0, IF($H870&gt;=1.1, $B$8*(1/3), IF($H870&gt;=1, ($B$8 + (($B$9-$B$8)/4)*1)*(1/3), IF($H870&gt;=0.9, ($B$8 + (($B$9-$B$8)/4)*2)*(1/3), IF($H870&gt;=0.8, ($B$8 + (($B$9-$B$8)/4)*3)*(1/3), $B$9*(1/3)))))))</f>
      </c>
      <c r="K870" s="187" t="str">
        <f>IF(H870="","",IF($H870&gt;1.2, 0, IF($H870&gt;=1.1, $B$8*(2/3), IF($H870&gt;=1, ($B$8 + (($B$9-$B$8)/4)*1)*(2/3), IF($H870&gt;=0.9, ($B$8 + (($B$9-$B$8)/4)*2)*(2/3), IF($H870&gt;=0.8, ($B$8 + (($B$9-$B$8)/4)*3)*(2/3), $B$9*(2/3)))))))</f>
      </c>
      <c r="L870" s="187" t="str">
        <f>IF(H870="","",IF($H870&gt;1.2, 0, IF($H870&gt;=1.1, $B$8, IF($H870&gt;=1, $B$8 + (($B$9-$B$8)/4)*1, IF($H870&gt;=0.9, $B$8 + (($B$9-$B$8)/4)*2, IF($H870&gt;=0.8, $B$8 + (($B$9-$B$8)/4)*3, $B$9))))))</f>
      </c>
      <c r="M870" s="188"/>
      <c r="N870" s="189">
        <f>IF(M870=1, I870, IF(M870=2, J870, IF(M870=3, K870, IF(M870=4, L870, 0))))</f>
      </c>
      <c r="O870" s="184">
        <f>IF($B$7="Porcentajes", E870 * N870, IF($R$1=0, 0, ((E870 * N870) / $R$1) * $C$7))</f>
      </c>
      <c r="P870" s="202"/>
      <c r="Q870" s="203"/>
      <c r="R870" s="184">
        <f>IF($P870="Manual",$E870*(1+$Q870),$E870+$O870)</f>
      </c>
    </row>
    <row r="871" spans="1:18" s="190" customFormat="1" ht="19" customHeight="1">
      <c r="A871" s="191"/>
      <c r="B871" s="195"/>
      <c r="C871" s="193"/>
      <c r="D871" s="193"/>
      <c r="E871" s="197"/>
      <c r="F871" s="185"/>
      <c r="G871" s="185" t="str">
        <f>IFERROR(IF($F871="","",VLOOKUP($F871,'Data Mercado'!$A$7:$I$300,IF($B$6="P90",2,IF($B$6="P75",3,IF($B$6="P50",4,IF($B$6="P25",5,IF($B$6="P10",6))))),0)),"ND")</f>
      </c>
      <c r="H871" s="186" t="str">
        <f>IFERROR(IF(AND($E871&lt;&gt;"",$G871&lt;&gt;""),$E871/$G871,""),"")</f>
      </c>
      <c r="I871" s="187" t="str">
        <f>IF(H871="","",0%)</f>
      </c>
      <c r="J871" s="187" t="str">
        <f>IF(H871="","",IF($H871&gt;1.2, 0, IF($H871&gt;=1.1, $B$8*(1/3), IF($H871&gt;=1, ($B$8 + (($B$9-$B$8)/4)*1)*(1/3), IF($H871&gt;=0.9, ($B$8 + (($B$9-$B$8)/4)*2)*(1/3), IF($H871&gt;=0.8, ($B$8 + (($B$9-$B$8)/4)*3)*(1/3), $B$9*(1/3)))))))</f>
      </c>
      <c r="K871" s="187" t="str">
        <f>IF(H871="","",IF($H871&gt;1.2, 0, IF($H871&gt;=1.1, $B$8*(2/3), IF($H871&gt;=1, ($B$8 + (($B$9-$B$8)/4)*1)*(2/3), IF($H871&gt;=0.9, ($B$8 + (($B$9-$B$8)/4)*2)*(2/3), IF($H871&gt;=0.8, ($B$8 + (($B$9-$B$8)/4)*3)*(2/3), $B$9*(2/3)))))))</f>
      </c>
      <c r="L871" s="187" t="str">
        <f>IF(H871="","",IF($H871&gt;1.2, 0, IF($H871&gt;=1.1, $B$8, IF($H871&gt;=1, $B$8 + (($B$9-$B$8)/4)*1, IF($H871&gt;=0.9, $B$8 + (($B$9-$B$8)/4)*2, IF($H871&gt;=0.8, $B$8 + (($B$9-$B$8)/4)*3, $B$9))))))</f>
      </c>
      <c r="M871" s="188"/>
      <c r="N871" s="189">
        <f>IF(M871=1, I871, IF(M871=2, J871, IF(M871=3, K871, IF(M871=4, L871, 0))))</f>
      </c>
      <c r="O871" s="184">
        <f>IF($B$7="Porcentajes", E871 * N871, IF($R$1=0, 0, ((E871 * N871) / $R$1) * $C$7))</f>
      </c>
      <c r="P871" s="202"/>
      <c r="Q871" s="203"/>
      <c r="R871" s="184">
        <f>IF($P871="Manual",$E871*(1+$Q871),$E871+$O871)</f>
      </c>
    </row>
    <row r="872" spans="1:18" s="190" customFormat="1" ht="19" customHeight="1">
      <c r="A872" s="191"/>
      <c r="B872" s="195"/>
      <c r="C872" s="193"/>
      <c r="D872" s="193"/>
      <c r="E872" s="197"/>
      <c r="F872" s="185"/>
      <c r="G872" s="185" t="str">
        <f>IFERROR(IF($F872="","",VLOOKUP($F872,'Data Mercado'!$A$7:$I$300,IF($B$6="P90",2,IF($B$6="P75",3,IF($B$6="P50",4,IF($B$6="P25",5,IF($B$6="P10",6))))),0)),"ND")</f>
      </c>
      <c r="H872" s="186" t="str">
        <f>IFERROR(IF(AND($E872&lt;&gt;"",$G872&lt;&gt;""),$E872/$G872,""),"")</f>
      </c>
      <c r="I872" s="187" t="str">
        <f>IF(H872="","",0%)</f>
      </c>
      <c r="J872" s="187" t="str">
        <f>IF(H872="","",IF($H872&gt;1.2, 0, IF($H872&gt;=1.1, $B$8*(1/3), IF($H872&gt;=1, ($B$8 + (($B$9-$B$8)/4)*1)*(1/3), IF($H872&gt;=0.9, ($B$8 + (($B$9-$B$8)/4)*2)*(1/3), IF($H872&gt;=0.8, ($B$8 + (($B$9-$B$8)/4)*3)*(1/3), $B$9*(1/3)))))))</f>
      </c>
      <c r="K872" s="187" t="str">
        <f>IF(H872="","",IF($H872&gt;1.2, 0, IF($H872&gt;=1.1, $B$8*(2/3), IF($H872&gt;=1, ($B$8 + (($B$9-$B$8)/4)*1)*(2/3), IF($H872&gt;=0.9, ($B$8 + (($B$9-$B$8)/4)*2)*(2/3), IF($H872&gt;=0.8, ($B$8 + (($B$9-$B$8)/4)*3)*(2/3), $B$9*(2/3)))))))</f>
      </c>
      <c r="L872" s="187" t="str">
        <f>IF(H872="","",IF($H872&gt;1.2, 0, IF($H872&gt;=1.1, $B$8, IF($H872&gt;=1, $B$8 + (($B$9-$B$8)/4)*1, IF($H872&gt;=0.9, $B$8 + (($B$9-$B$8)/4)*2, IF($H872&gt;=0.8, $B$8 + (($B$9-$B$8)/4)*3, $B$9))))))</f>
      </c>
      <c r="M872" s="188"/>
      <c r="N872" s="189">
        <f>IF(M872=1, I872, IF(M872=2, J872, IF(M872=3, K872, IF(M872=4, L872, 0))))</f>
      </c>
      <c r="O872" s="184">
        <f>IF($B$7="Porcentajes", E872 * N872, IF($R$1=0, 0, ((E872 * N872) / $R$1) * $C$7))</f>
      </c>
      <c r="P872" s="202"/>
      <c r="Q872" s="203"/>
      <c r="R872" s="184">
        <f>IF($P872="Manual",$E872*(1+$Q872),$E872+$O872)</f>
      </c>
    </row>
    <row r="873" spans="1:18" s="190" customFormat="1" ht="19" customHeight="1">
      <c r="A873" s="191"/>
      <c r="B873" s="195"/>
      <c r="C873" s="193"/>
      <c r="D873" s="193"/>
      <c r="E873" s="197"/>
      <c r="F873" s="185"/>
      <c r="G873" s="185" t="str">
        <f>IFERROR(IF($F873="","",VLOOKUP($F873,'Data Mercado'!$A$7:$I$300,IF($B$6="P90",2,IF($B$6="P75",3,IF($B$6="P50",4,IF($B$6="P25",5,IF($B$6="P10",6))))),0)),"ND")</f>
      </c>
      <c r="H873" s="186" t="str">
        <f>IFERROR(IF(AND($E873&lt;&gt;"",$G873&lt;&gt;""),$E873/$G873,""),"")</f>
      </c>
      <c r="I873" s="187" t="str">
        <f>IF(H873="","",0%)</f>
      </c>
      <c r="J873" s="187" t="str">
        <f>IF(H873="","",IF($H873&gt;1.2, 0, IF($H873&gt;=1.1, $B$8*(1/3), IF($H873&gt;=1, ($B$8 + (($B$9-$B$8)/4)*1)*(1/3), IF($H873&gt;=0.9, ($B$8 + (($B$9-$B$8)/4)*2)*(1/3), IF($H873&gt;=0.8, ($B$8 + (($B$9-$B$8)/4)*3)*(1/3), $B$9*(1/3)))))))</f>
      </c>
      <c r="K873" s="187" t="str">
        <f>IF(H873="","",IF($H873&gt;1.2, 0, IF($H873&gt;=1.1, $B$8*(2/3), IF($H873&gt;=1, ($B$8 + (($B$9-$B$8)/4)*1)*(2/3), IF($H873&gt;=0.9, ($B$8 + (($B$9-$B$8)/4)*2)*(2/3), IF($H873&gt;=0.8, ($B$8 + (($B$9-$B$8)/4)*3)*(2/3), $B$9*(2/3)))))))</f>
      </c>
      <c r="L873" s="187" t="str">
        <f>IF(H873="","",IF($H873&gt;1.2, 0, IF($H873&gt;=1.1, $B$8, IF($H873&gt;=1, $B$8 + (($B$9-$B$8)/4)*1, IF($H873&gt;=0.9, $B$8 + (($B$9-$B$8)/4)*2, IF($H873&gt;=0.8, $B$8 + (($B$9-$B$8)/4)*3, $B$9))))))</f>
      </c>
      <c r="M873" s="188"/>
      <c r="N873" s="189">
        <f>IF(M873=1, I873, IF(M873=2, J873, IF(M873=3, K873, IF(M873=4, L873, 0))))</f>
      </c>
      <c r="O873" s="184">
        <f>IF($B$7="Porcentajes", E873 * N873, IF($R$1=0, 0, ((E873 * N873) / $R$1) * $C$7))</f>
      </c>
      <c r="P873" s="202"/>
      <c r="Q873" s="203"/>
      <c r="R873" s="184">
        <f>IF($P873="Manual",$E873*(1+$Q873),$E873+$O873)</f>
      </c>
    </row>
    <row r="874" spans="1:18" s="190" customFormat="1" ht="19" customHeight="1">
      <c r="A874" s="191"/>
      <c r="B874" s="195"/>
      <c r="C874" s="193"/>
      <c r="D874" s="193"/>
      <c r="E874" s="197"/>
      <c r="F874" s="185"/>
      <c r="G874" s="185" t="str">
        <f>IFERROR(IF($F874="","",VLOOKUP($F874,'Data Mercado'!$A$7:$I$300,IF($B$6="P90",2,IF($B$6="P75",3,IF($B$6="P50",4,IF($B$6="P25",5,IF($B$6="P10",6))))),0)),"ND")</f>
      </c>
      <c r="H874" s="186" t="str">
        <f>IFERROR(IF(AND($E874&lt;&gt;"",$G874&lt;&gt;""),$E874/$G874,""),"")</f>
      </c>
      <c r="I874" s="187" t="str">
        <f>IF(H874="","",0%)</f>
      </c>
      <c r="J874" s="187" t="str">
        <f>IF(H874="","",IF($H874&gt;1.2, 0, IF($H874&gt;=1.1, $B$8*(1/3), IF($H874&gt;=1, ($B$8 + (($B$9-$B$8)/4)*1)*(1/3), IF($H874&gt;=0.9, ($B$8 + (($B$9-$B$8)/4)*2)*(1/3), IF($H874&gt;=0.8, ($B$8 + (($B$9-$B$8)/4)*3)*(1/3), $B$9*(1/3)))))))</f>
      </c>
      <c r="K874" s="187" t="str">
        <f>IF(H874="","",IF($H874&gt;1.2, 0, IF($H874&gt;=1.1, $B$8*(2/3), IF($H874&gt;=1, ($B$8 + (($B$9-$B$8)/4)*1)*(2/3), IF($H874&gt;=0.9, ($B$8 + (($B$9-$B$8)/4)*2)*(2/3), IF($H874&gt;=0.8, ($B$8 + (($B$9-$B$8)/4)*3)*(2/3), $B$9*(2/3)))))))</f>
      </c>
      <c r="L874" s="187" t="str">
        <f>IF(H874="","",IF($H874&gt;1.2, 0, IF($H874&gt;=1.1, $B$8, IF($H874&gt;=1, $B$8 + (($B$9-$B$8)/4)*1, IF($H874&gt;=0.9, $B$8 + (($B$9-$B$8)/4)*2, IF($H874&gt;=0.8, $B$8 + (($B$9-$B$8)/4)*3, $B$9))))))</f>
      </c>
      <c r="M874" s="188"/>
      <c r="N874" s="189">
        <f>IF(M874=1, I874, IF(M874=2, J874, IF(M874=3, K874, IF(M874=4, L874, 0))))</f>
      </c>
      <c r="O874" s="184">
        <f>IF($B$7="Porcentajes", E874 * N874, IF($R$1=0, 0, ((E874 * N874) / $R$1) * $C$7))</f>
      </c>
      <c r="P874" s="202"/>
      <c r="Q874" s="203"/>
      <c r="R874" s="184">
        <f>IF($P874="Manual",$E874*(1+$Q874),$E874+$O874)</f>
      </c>
    </row>
    <row r="875" spans="1:18" s="190" customFormat="1" ht="19" customHeight="1">
      <c r="A875" s="191"/>
      <c r="B875" s="195"/>
      <c r="C875" s="193"/>
      <c r="D875" s="193"/>
      <c r="E875" s="197"/>
      <c r="F875" s="185"/>
      <c r="G875" s="185" t="str">
        <f>IFERROR(IF($F875="","",VLOOKUP($F875,'Data Mercado'!$A$7:$I$300,IF($B$6="P90",2,IF($B$6="P75",3,IF($B$6="P50",4,IF($B$6="P25",5,IF($B$6="P10",6))))),0)),"ND")</f>
      </c>
      <c r="H875" s="186" t="str">
        <f>IFERROR(IF(AND($E875&lt;&gt;"",$G875&lt;&gt;""),$E875/$G875,""),"")</f>
      </c>
      <c r="I875" s="187" t="str">
        <f>IF(H875="","",0%)</f>
      </c>
      <c r="J875" s="187" t="str">
        <f>IF(H875="","",IF($H875&gt;1.2, 0, IF($H875&gt;=1.1, $B$8*(1/3), IF($H875&gt;=1, ($B$8 + (($B$9-$B$8)/4)*1)*(1/3), IF($H875&gt;=0.9, ($B$8 + (($B$9-$B$8)/4)*2)*(1/3), IF($H875&gt;=0.8, ($B$8 + (($B$9-$B$8)/4)*3)*(1/3), $B$9*(1/3)))))))</f>
      </c>
      <c r="K875" s="187" t="str">
        <f>IF(H875="","",IF($H875&gt;1.2, 0, IF($H875&gt;=1.1, $B$8*(2/3), IF($H875&gt;=1, ($B$8 + (($B$9-$B$8)/4)*1)*(2/3), IF($H875&gt;=0.9, ($B$8 + (($B$9-$B$8)/4)*2)*(2/3), IF($H875&gt;=0.8, ($B$8 + (($B$9-$B$8)/4)*3)*(2/3), $B$9*(2/3)))))))</f>
      </c>
      <c r="L875" s="187" t="str">
        <f>IF(H875="","",IF($H875&gt;1.2, 0, IF($H875&gt;=1.1, $B$8, IF($H875&gt;=1, $B$8 + (($B$9-$B$8)/4)*1, IF($H875&gt;=0.9, $B$8 + (($B$9-$B$8)/4)*2, IF($H875&gt;=0.8, $B$8 + (($B$9-$B$8)/4)*3, $B$9))))))</f>
      </c>
      <c r="M875" s="188"/>
      <c r="N875" s="189">
        <f>IF(M875=1, I875, IF(M875=2, J875, IF(M875=3, K875, IF(M875=4, L875, 0))))</f>
      </c>
      <c r="O875" s="184">
        <f>IF($B$7="Porcentajes", E875 * N875, IF($R$1=0, 0, ((E875 * N875) / $R$1) * $C$7))</f>
      </c>
      <c r="P875" s="202"/>
      <c r="Q875" s="203"/>
      <c r="R875" s="184">
        <f>IF($P875="Manual",$E875*(1+$Q875),$E875+$O875)</f>
      </c>
    </row>
    <row r="876" spans="1:18" s="190" customFormat="1" ht="19" customHeight="1">
      <c r="A876" s="191"/>
      <c r="B876" s="195"/>
      <c r="C876" s="193"/>
      <c r="D876" s="193"/>
      <c r="E876" s="197"/>
      <c r="F876" s="185"/>
      <c r="G876" s="185" t="str">
        <f>IFERROR(IF($F876="","",VLOOKUP($F876,'Data Mercado'!$A$7:$I$300,IF($B$6="P90",2,IF($B$6="P75",3,IF($B$6="P50",4,IF($B$6="P25",5,IF($B$6="P10",6))))),0)),"ND")</f>
      </c>
      <c r="H876" s="186" t="str">
        <f>IFERROR(IF(AND($E876&lt;&gt;"",$G876&lt;&gt;""),$E876/$G876,""),"")</f>
      </c>
      <c r="I876" s="187" t="str">
        <f>IF(H876="","",0%)</f>
      </c>
      <c r="J876" s="187" t="str">
        <f>IF(H876="","",IF($H876&gt;1.2, 0, IF($H876&gt;=1.1, $B$8*(1/3), IF($H876&gt;=1, ($B$8 + (($B$9-$B$8)/4)*1)*(1/3), IF($H876&gt;=0.9, ($B$8 + (($B$9-$B$8)/4)*2)*(1/3), IF($H876&gt;=0.8, ($B$8 + (($B$9-$B$8)/4)*3)*(1/3), $B$9*(1/3)))))))</f>
      </c>
      <c r="K876" s="187" t="str">
        <f>IF(H876="","",IF($H876&gt;1.2, 0, IF($H876&gt;=1.1, $B$8*(2/3), IF($H876&gt;=1, ($B$8 + (($B$9-$B$8)/4)*1)*(2/3), IF($H876&gt;=0.9, ($B$8 + (($B$9-$B$8)/4)*2)*(2/3), IF($H876&gt;=0.8, ($B$8 + (($B$9-$B$8)/4)*3)*(2/3), $B$9*(2/3)))))))</f>
      </c>
      <c r="L876" s="187" t="str">
        <f>IF(H876="","",IF($H876&gt;1.2, 0, IF($H876&gt;=1.1, $B$8, IF($H876&gt;=1, $B$8 + (($B$9-$B$8)/4)*1, IF($H876&gt;=0.9, $B$8 + (($B$9-$B$8)/4)*2, IF($H876&gt;=0.8, $B$8 + (($B$9-$B$8)/4)*3, $B$9))))))</f>
      </c>
      <c r="M876" s="188"/>
      <c r="N876" s="189">
        <f>IF(M876=1, I876, IF(M876=2, J876, IF(M876=3, K876, IF(M876=4, L876, 0))))</f>
      </c>
      <c r="O876" s="184">
        <f>IF($B$7="Porcentajes", E876 * N876, IF($R$1=0, 0, ((E876 * N876) / $R$1) * $C$7))</f>
      </c>
      <c r="P876" s="202"/>
      <c r="Q876" s="203"/>
      <c r="R876" s="184">
        <f>IF($P876="Manual",$E876*(1+$Q876),$E876+$O876)</f>
      </c>
    </row>
    <row r="877" spans="1:18" s="190" customFormat="1" ht="19" customHeight="1">
      <c r="A877" s="191"/>
      <c r="B877" s="195"/>
      <c r="C877" s="193"/>
      <c r="D877" s="193"/>
      <c r="E877" s="197"/>
      <c r="F877" s="185"/>
      <c r="G877" s="185" t="str">
        <f>IFERROR(IF($F877="","",VLOOKUP($F877,'Data Mercado'!$A$7:$I$300,IF($B$6="P90",2,IF($B$6="P75",3,IF($B$6="P50",4,IF($B$6="P25",5,IF($B$6="P10",6))))),0)),"ND")</f>
      </c>
      <c r="H877" s="186" t="str">
        <f>IFERROR(IF(AND($E877&lt;&gt;"",$G877&lt;&gt;""),$E877/$G877,""),"")</f>
      </c>
      <c r="I877" s="187" t="str">
        <f>IF(H877="","",0%)</f>
      </c>
      <c r="J877" s="187" t="str">
        <f>IF(H877="","",IF($H877&gt;1.2, 0, IF($H877&gt;=1.1, $B$8*(1/3), IF($H877&gt;=1, ($B$8 + (($B$9-$B$8)/4)*1)*(1/3), IF($H877&gt;=0.9, ($B$8 + (($B$9-$B$8)/4)*2)*(1/3), IF($H877&gt;=0.8, ($B$8 + (($B$9-$B$8)/4)*3)*(1/3), $B$9*(1/3)))))))</f>
      </c>
      <c r="K877" s="187" t="str">
        <f>IF(H877="","",IF($H877&gt;1.2, 0, IF($H877&gt;=1.1, $B$8*(2/3), IF($H877&gt;=1, ($B$8 + (($B$9-$B$8)/4)*1)*(2/3), IF($H877&gt;=0.9, ($B$8 + (($B$9-$B$8)/4)*2)*(2/3), IF($H877&gt;=0.8, ($B$8 + (($B$9-$B$8)/4)*3)*(2/3), $B$9*(2/3)))))))</f>
      </c>
      <c r="L877" s="187" t="str">
        <f>IF(H877="","",IF($H877&gt;1.2, 0, IF($H877&gt;=1.1, $B$8, IF($H877&gt;=1, $B$8 + (($B$9-$B$8)/4)*1, IF($H877&gt;=0.9, $B$8 + (($B$9-$B$8)/4)*2, IF($H877&gt;=0.8, $B$8 + (($B$9-$B$8)/4)*3, $B$9))))))</f>
      </c>
      <c r="M877" s="188"/>
      <c r="N877" s="189">
        <f>IF(M877=1, I877, IF(M877=2, J877, IF(M877=3, K877, IF(M877=4, L877, 0))))</f>
      </c>
      <c r="O877" s="184">
        <f>IF($B$7="Porcentajes", E877 * N877, IF($R$1=0, 0, ((E877 * N877) / $R$1) * $C$7))</f>
      </c>
      <c r="P877" s="202"/>
      <c r="Q877" s="203"/>
      <c r="R877" s="184">
        <f>IF($P877="Manual",$E877*(1+$Q877),$E877+$O877)</f>
      </c>
    </row>
    <row r="878" spans="1:18" s="190" customFormat="1" ht="19" customHeight="1">
      <c r="A878" s="191"/>
      <c r="B878" s="195"/>
      <c r="C878" s="193"/>
      <c r="D878" s="193"/>
      <c r="E878" s="197"/>
      <c r="F878" s="185"/>
      <c r="G878" s="185" t="str">
        <f>IFERROR(IF($F878="","",VLOOKUP($F878,'Data Mercado'!$A$7:$I$300,IF($B$6="P90",2,IF($B$6="P75",3,IF($B$6="P50",4,IF($B$6="P25",5,IF($B$6="P10",6))))),0)),"ND")</f>
      </c>
      <c r="H878" s="186" t="str">
        <f>IFERROR(IF(AND($E878&lt;&gt;"",$G878&lt;&gt;""),$E878/$G878,""),"")</f>
      </c>
      <c r="I878" s="187" t="str">
        <f>IF(H878="","",0%)</f>
      </c>
      <c r="J878" s="187" t="str">
        <f>IF(H878="","",IF($H878&gt;1.2, 0, IF($H878&gt;=1.1, $B$8*(1/3), IF($H878&gt;=1, ($B$8 + (($B$9-$B$8)/4)*1)*(1/3), IF($H878&gt;=0.9, ($B$8 + (($B$9-$B$8)/4)*2)*(1/3), IF($H878&gt;=0.8, ($B$8 + (($B$9-$B$8)/4)*3)*(1/3), $B$9*(1/3)))))))</f>
      </c>
      <c r="K878" s="187" t="str">
        <f>IF(H878="","",IF($H878&gt;1.2, 0, IF($H878&gt;=1.1, $B$8*(2/3), IF($H878&gt;=1, ($B$8 + (($B$9-$B$8)/4)*1)*(2/3), IF($H878&gt;=0.9, ($B$8 + (($B$9-$B$8)/4)*2)*(2/3), IF($H878&gt;=0.8, ($B$8 + (($B$9-$B$8)/4)*3)*(2/3), $B$9*(2/3)))))))</f>
      </c>
      <c r="L878" s="187" t="str">
        <f>IF(H878="","",IF($H878&gt;1.2, 0, IF($H878&gt;=1.1, $B$8, IF($H878&gt;=1, $B$8 + (($B$9-$B$8)/4)*1, IF($H878&gt;=0.9, $B$8 + (($B$9-$B$8)/4)*2, IF($H878&gt;=0.8, $B$8 + (($B$9-$B$8)/4)*3, $B$9))))))</f>
      </c>
      <c r="M878" s="188"/>
      <c r="N878" s="189">
        <f>IF(M878=1, I878, IF(M878=2, J878, IF(M878=3, K878, IF(M878=4, L878, 0))))</f>
      </c>
      <c r="O878" s="184">
        <f>IF($B$7="Porcentajes", E878 * N878, IF($R$1=0, 0, ((E878 * N878) / $R$1) * $C$7))</f>
      </c>
      <c r="P878" s="202"/>
      <c r="Q878" s="203"/>
      <c r="R878" s="184">
        <f>IF($P878="Manual",$E878*(1+$Q878),$E878+$O878)</f>
      </c>
    </row>
    <row r="879" spans="1:18" s="190" customFormat="1" ht="19" customHeight="1">
      <c r="A879" s="191"/>
      <c r="B879" s="195"/>
      <c r="C879" s="193"/>
      <c r="D879" s="193"/>
      <c r="E879" s="197"/>
      <c r="F879" s="185"/>
      <c r="G879" s="185" t="str">
        <f>IFERROR(IF($F879="","",VLOOKUP($F879,'Data Mercado'!$A$7:$I$300,IF($B$6="P90",2,IF($B$6="P75",3,IF($B$6="P50",4,IF($B$6="P25",5,IF($B$6="P10",6))))),0)),"ND")</f>
      </c>
      <c r="H879" s="186" t="str">
        <f>IFERROR(IF(AND($E879&lt;&gt;"",$G879&lt;&gt;""),$E879/$G879,""),"")</f>
      </c>
      <c r="I879" s="187" t="str">
        <f>IF(H879="","",0%)</f>
      </c>
      <c r="J879" s="187" t="str">
        <f>IF(H879="","",IF($H879&gt;1.2, 0, IF($H879&gt;=1.1, $B$8*(1/3), IF($H879&gt;=1, ($B$8 + (($B$9-$B$8)/4)*1)*(1/3), IF($H879&gt;=0.9, ($B$8 + (($B$9-$B$8)/4)*2)*(1/3), IF($H879&gt;=0.8, ($B$8 + (($B$9-$B$8)/4)*3)*(1/3), $B$9*(1/3)))))))</f>
      </c>
      <c r="K879" s="187" t="str">
        <f>IF(H879="","",IF($H879&gt;1.2, 0, IF($H879&gt;=1.1, $B$8*(2/3), IF($H879&gt;=1, ($B$8 + (($B$9-$B$8)/4)*1)*(2/3), IF($H879&gt;=0.9, ($B$8 + (($B$9-$B$8)/4)*2)*(2/3), IF($H879&gt;=0.8, ($B$8 + (($B$9-$B$8)/4)*3)*(2/3), $B$9*(2/3)))))))</f>
      </c>
      <c r="L879" s="187" t="str">
        <f>IF(H879="","",IF($H879&gt;1.2, 0, IF($H879&gt;=1.1, $B$8, IF($H879&gt;=1, $B$8 + (($B$9-$B$8)/4)*1, IF($H879&gt;=0.9, $B$8 + (($B$9-$B$8)/4)*2, IF($H879&gt;=0.8, $B$8 + (($B$9-$B$8)/4)*3, $B$9))))))</f>
      </c>
      <c r="M879" s="188"/>
      <c r="N879" s="189">
        <f>IF(M879=1, I879, IF(M879=2, J879, IF(M879=3, K879, IF(M879=4, L879, 0))))</f>
      </c>
      <c r="O879" s="184">
        <f>IF($B$7="Porcentajes", E879 * N879, IF($R$1=0, 0, ((E879 * N879) / $R$1) * $C$7))</f>
      </c>
      <c r="P879" s="202"/>
      <c r="Q879" s="203"/>
      <c r="R879" s="184">
        <f>IF($P879="Manual",$E879*(1+$Q879),$E879+$O879)</f>
      </c>
    </row>
    <row r="880" spans="1:18" s="190" customFormat="1" ht="19" customHeight="1">
      <c r="A880" s="191"/>
      <c r="B880" s="195"/>
      <c r="C880" s="193"/>
      <c r="D880" s="193"/>
      <c r="E880" s="197"/>
      <c r="F880" s="185"/>
      <c r="G880" s="185" t="str">
        <f>IFERROR(IF($F880="","",VLOOKUP($F880,'Data Mercado'!$A$7:$I$300,IF($B$6="P90",2,IF($B$6="P75",3,IF($B$6="P50",4,IF($B$6="P25",5,IF($B$6="P10",6))))),0)),"ND")</f>
      </c>
      <c r="H880" s="186" t="str">
        <f>IFERROR(IF(AND($E880&lt;&gt;"",$G880&lt;&gt;""),$E880/$G880,""),"")</f>
      </c>
      <c r="I880" s="187" t="str">
        <f>IF(H880="","",0%)</f>
      </c>
      <c r="J880" s="187" t="str">
        <f>IF(H880="","",IF($H880&gt;1.2, 0, IF($H880&gt;=1.1, $B$8*(1/3), IF($H880&gt;=1, ($B$8 + (($B$9-$B$8)/4)*1)*(1/3), IF($H880&gt;=0.9, ($B$8 + (($B$9-$B$8)/4)*2)*(1/3), IF($H880&gt;=0.8, ($B$8 + (($B$9-$B$8)/4)*3)*(1/3), $B$9*(1/3)))))))</f>
      </c>
      <c r="K880" s="187" t="str">
        <f>IF(H880="","",IF($H880&gt;1.2, 0, IF($H880&gt;=1.1, $B$8*(2/3), IF($H880&gt;=1, ($B$8 + (($B$9-$B$8)/4)*1)*(2/3), IF($H880&gt;=0.9, ($B$8 + (($B$9-$B$8)/4)*2)*(2/3), IF($H880&gt;=0.8, ($B$8 + (($B$9-$B$8)/4)*3)*(2/3), $B$9*(2/3)))))))</f>
      </c>
      <c r="L880" s="187" t="str">
        <f>IF(H880="","",IF($H880&gt;1.2, 0, IF($H880&gt;=1.1, $B$8, IF($H880&gt;=1, $B$8 + (($B$9-$B$8)/4)*1, IF($H880&gt;=0.9, $B$8 + (($B$9-$B$8)/4)*2, IF($H880&gt;=0.8, $B$8 + (($B$9-$B$8)/4)*3, $B$9))))))</f>
      </c>
      <c r="M880" s="188"/>
      <c r="N880" s="189">
        <f>IF(M880=1, I880, IF(M880=2, J880, IF(M880=3, K880, IF(M880=4, L880, 0))))</f>
      </c>
      <c r="O880" s="184">
        <f>IF($B$7="Porcentajes", E880 * N880, IF($R$1=0, 0, ((E880 * N880) / $R$1) * $C$7))</f>
      </c>
      <c r="P880" s="202"/>
      <c r="Q880" s="203"/>
      <c r="R880" s="184">
        <f>IF($P880="Manual",$E880*(1+$Q880),$E880+$O880)</f>
      </c>
    </row>
    <row r="881" spans="1:18" s="190" customFormat="1" ht="19" customHeight="1">
      <c r="A881" s="191"/>
      <c r="B881" s="195"/>
      <c r="C881" s="193"/>
      <c r="D881" s="193"/>
      <c r="E881" s="197"/>
      <c r="F881" s="185"/>
      <c r="G881" s="185" t="str">
        <f>IFERROR(IF($F881="","",VLOOKUP($F881,'Data Mercado'!$A$7:$I$300,IF($B$6="P90",2,IF($B$6="P75",3,IF($B$6="P50",4,IF($B$6="P25",5,IF($B$6="P10",6))))),0)),"ND")</f>
      </c>
      <c r="H881" s="186" t="str">
        <f>IFERROR(IF(AND($E881&lt;&gt;"",$G881&lt;&gt;""),$E881/$G881,""),"")</f>
      </c>
      <c r="I881" s="187" t="str">
        <f>IF(H881="","",0%)</f>
      </c>
      <c r="J881" s="187" t="str">
        <f>IF(H881="","",IF($H881&gt;1.2, 0, IF($H881&gt;=1.1, $B$8*(1/3), IF($H881&gt;=1, ($B$8 + (($B$9-$B$8)/4)*1)*(1/3), IF($H881&gt;=0.9, ($B$8 + (($B$9-$B$8)/4)*2)*(1/3), IF($H881&gt;=0.8, ($B$8 + (($B$9-$B$8)/4)*3)*(1/3), $B$9*(1/3)))))))</f>
      </c>
      <c r="K881" s="187" t="str">
        <f>IF(H881="","",IF($H881&gt;1.2, 0, IF($H881&gt;=1.1, $B$8*(2/3), IF($H881&gt;=1, ($B$8 + (($B$9-$B$8)/4)*1)*(2/3), IF($H881&gt;=0.9, ($B$8 + (($B$9-$B$8)/4)*2)*(2/3), IF($H881&gt;=0.8, ($B$8 + (($B$9-$B$8)/4)*3)*(2/3), $B$9*(2/3)))))))</f>
      </c>
      <c r="L881" s="187" t="str">
        <f>IF(H881="","",IF($H881&gt;1.2, 0, IF($H881&gt;=1.1, $B$8, IF($H881&gt;=1, $B$8 + (($B$9-$B$8)/4)*1, IF($H881&gt;=0.9, $B$8 + (($B$9-$B$8)/4)*2, IF($H881&gt;=0.8, $B$8 + (($B$9-$B$8)/4)*3, $B$9))))))</f>
      </c>
      <c r="M881" s="188"/>
      <c r="N881" s="189">
        <f>IF(M881=1, I881, IF(M881=2, J881, IF(M881=3, K881, IF(M881=4, L881, 0))))</f>
      </c>
      <c r="O881" s="184">
        <f>IF($B$7="Porcentajes", E881 * N881, IF($R$1=0, 0, ((E881 * N881) / $R$1) * $C$7))</f>
      </c>
      <c r="P881" s="202"/>
      <c r="Q881" s="203"/>
      <c r="R881" s="184">
        <f>IF($P881="Manual",$E881*(1+$Q881),$E881+$O881)</f>
      </c>
    </row>
    <row r="882" spans="1:18" s="190" customFormat="1" ht="19" customHeight="1">
      <c r="A882" s="191"/>
      <c r="B882" s="195"/>
      <c r="C882" s="193"/>
      <c r="D882" s="193"/>
      <c r="E882" s="197"/>
      <c r="F882" s="185"/>
      <c r="G882" s="185" t="str">
        <f>IFERROR(IF($F882="","",VLOOKUP($F882,'Data Mercado'!$A$7:$I$300,IF($B$6="P90",2,IF($B$6="P75",3,IF($B$6="P50",4,IF($B$6="P25",5,IF($B$6="P10",6))))),0)),"ND")</f>
      </c>
      <c r="H882" s="186" t="str">
        <f>IFERROR(IF(AND($E882&lt;&gt;"",$G882&lt;&gt;""),$E882/$G882,""),"")</f>
      </c>
      <c r="I882" s="187" t="str">
        <f>IF(H882="","",0%)</f>
      </c>
      <c r="J882" s="187" t="str">
        <f>IF(H882="","",IF($H882&gt;1.2, 0, IF($H882&gt;=1.1, $B$8*(1/3), IF($H882&gt;=1, ($B$8 + (($B$9-$B$8)/4)*1)*(1/3), IF($H882&gt;=0.9, ($B$8 + (($B$9-$B$8)/4)*2)*(1/3), IF($H882&gt;=0.8, ($B$8 + (($B$9-$B$8)/4)*3)*(1/3), $B$9*(1/3)))))))</f>
      </c>
      <c r="K882" s="187" t="str">
        <f>IF(H882="","",IF($H882&gt;1.2, 0, IF($H882&gt;=1.1, $B$8*(2/3), IF($H882&gt;=1, ($B$8 + (($B$9-$B$8)/4)*1)*(2/3), IF($H882&gt;=0.9, ($B$8 + (($B$9-$B$8)/4)*2)*(2/3), IF($H882&gt;=0.8, ($B$8 + (($B$9-$B$8)/4)*3)*(2/3), $B$9*(2/3)))))))</f>
      </c>
      <c r="L882" s="187" t="str">
        <f>IF(H882="","",IF($H882&gt;1.2, 0, IF($H882&gt;=1.1, $B$8, IF($H882&gt;=1, $B$8 + (($B$9-$B$8)/4)*1, IF($H882&gt;=0.9, $B$8 + (($B$9-$B$8)/4)*2, IF($H882&gt;=0.8, $B$8 + (($B$9-$B$8)/4)*3, $B$9))))))</f>
      </c>
      <c r="M882" s="188"/>
      <c r="N882" s="189">
        <f>IF(M882=1, I882, IF(M882=2, J882, IF(M882=3, K882, IF(M882=4, L882, 0))))</f>
      </c>
      <c r="O882" s="184">
        <f>IF($B$7="Porcentajes", E882 * N882, IF($R$1=0, 0, ((E882 * N882) / $R$1) * $C$7))</f>
      </c>
      <c r="P882" s="202"/>
      <c r="Q882" s="203"/>
      <c r="R882" s="184">
        <f>IF($P882="Manual",$E882*(1+$Q882),$E882+$O882)</f>
      </c>
    </row>
    <row r="883" spans="1:18" s="190" customFormat="1" ht="19" customHeight="1">
      <c r="A883" s="191"/>
      <c r="B883" s="195"/>
      <c r="C883" s="193"/>
      <c r="D883" s="193"/>
      <c r="E883" s="197"/>
      <c r="F883" s="185"/>
      <c r="G883" s="185" t="str">
        <f>IFERROR(IF($F883="","",VLOOKUP($F883,'Data Mercado'!$A$7:$I$300,IF($B$6="P90",2,IF($B$6="P75",3,IF($B$6="P50",4,IF($B$6="P25",5,IF($B$6="P10",6))))),0)),"ND")</f>
      </c>
      <c r="H883" s="186" t="str">
        <f>IFERROR(IF(AND($E883&lt;&gt;"",$G883&lt;&gt;""),$E883/$G883,""),"")</f>
      </c>
      <c r="I883" s="187" t="str">
        <f>IF(H883="","",0%)</f>
      </c>
      <c r="J883" s="187" t="str">
        <f>IF(H883="","",IF($H883&gt;1.2, 0, IF($H883&gt;=1.1, $B$8*(1/3), IF($H883&gt;=1, ($B$8 + (($B$9-$B$8)/4)*1)*(1/3), IF($H883&gt;=0.9, ($B$8 + (($B$9-$B$8)/4)*2)*(1/3), IF($H883&gt;=0.8, ($B$8 + (($B$9-$B$8)/4)*3)*(1/3), $B$9*(1/3)))))))</f>
      </c>
      <c r="K883" s="187" t="str">
        <f>IF(H883="","",IF($H883&gt;1.2, 0, IF($H883&gt;=1.1, $B$8*(2/3), IF($H883&gt;=1, ($B$8 + (($B$9-$B$8)/4)*1)*(2/3), IF($H883&gt;=0.9, ($B$8 + (($B$9-$B$8)/4)*2)*(2/3), IF($H883&gt;=0.8, ($B$8 + (($B$9-$B$8)/4)*3)*(2/3), $B$9*(2/3)))))))</f>
      </c>
      <c r="L883" s="187" t="str">
        <f>IF(H883="","",IF($H883&gt;1.2, 0, IF($H883&gt;=1.1, $B$8, IF($H883&gt;=1, $B$8 + (($B$9-$B$8)/4)*1, IF($H883&gt;=0.9, $B$8 + (($B$9-$B$8)/4)*2, IF($H883&gt;=0.8, $B$8 + (($B$9-$B$8)/4)*3, $B$9))))))</f>
      </c>
      <c r="M883" s="188"/>
      <c r="N883" s="189">
        <f>IF(M883=1, I883, IF(M883=2, J883, IF(M883=3, K883, IF(M883=4, L883, 0))))</f>
      </c>
      <c r="O883" s="184">
        <f>IF($B$7="Porcentajes", E883 * N883, IF($R$1=0, 0, ((E883 * N883) / $R$1) * $C$7))</f>
      </c>
      <c r="P883" s="202"/>
      <c r="Q883" s="203"/>
      <c r="R883" s="184">
        <f>IF($P883="Manual",$E883*(1+$Q883),$E883+$O883)</f>
      </c>
    </row>
    <row r="884" spans="1:18" s="190" customFormat="1" ht="19" customHeight="1">
      <c r="A884" s="191"/>
      <c r="B884" s="195"/>
      <c r="C884" s="193"/>
      <c r="D884" s="193"/>
      <c r="E884" s="197"/>
      <c r="F884" s="185"/>
      <c r="G884" s="185" t="str">
        <f>IFERROR(IF($F884="","",VLOOKUP($F884,'Data Mercado'!$A$7:$I$300,IF($B$6="P90",2,IF($B$6="P75",3,IF($B$6="P50",4,IF($B$6="P25",5,IF($B$6="P10",6))))),0)),"ND")</f>
      </c>
      <c r="H884" s="186" t="str">
        <f>IFERROR(IF(AND($E884&lt;&gt;"",$G884&lt;&gt;""),$E884/$G884,""),"")</f>
      </c>
      <c r="I884" s="187" t="str">
        <f>IF(H884="","",0%)</f>
      </c>
      <c r="J884" s="187" t="str">
        <f>IF(H884="","",IF($H884&gt;1.2, 0, IF($H884&gt;=1.1, $B$8*(1/3), IF($H884&gt;=1, ($B$8 + (($B$9-$B$8)/4)*1)*(1/3), IF($H884&gt;=0.9, ($B$8 + (($B$9-$B$8)/4)*2)*(1/3), IF($H884&gt;=0.8, ($B$8 + (($B$9-$B$8)/4)*3)*(1/3), $B$9*(1/3)))))))</f>
      </c>
      <c r="K884" s="187" t="str">
        <f>IF(H884="","",IF($H884&gt;1.2, 0, IF($H884&gt;=1.1, $B$8*(2/3), IF($H884&gt;=1, ($B$8 + (($B$9-$B$8)/4)*1)*(2/3), IF($H884&gt;=0.9, ($B$8 + (($B$9-$B$8)/4)*2)*(2/3), IF($H884&gt;=0.8, ($B$8 + (($B$9-$B$8)/4)*3)*(2/3), $B$9*(2/3)))))))</f>
      </c>
      <c r="L884" s="187" t="str">
        <f>IF(H884="","",IF($H884&gt;1.2, 0, IF($H884&gt;=1.1, $B$8, IF($H884&gt;=1, $B$8 + (($B$9-$B$8)/4)*1, IF($H884&gt;=0.9, $B$8 + (($B$9-$B$8)/4)*2, IF($H884&gt;=0.8, $B$8 + (($B$9-$B$8)/4)*3, $B$9))))))</f>
      </c>
      <c r="M884" s="188"/>
      <c r="N884" s="189">
        <f>IF(M884=1, I884, IF(M884=2, J884, IF(M884=3, K884, IF(M884=4, L884, 0))))</f>
      </c>
      <c r="O884" s="184">
        <f>IF($B$7="Porcentajes", E884 * N884, IF($R$1=0, 0, ((E884 * N884) / $R$1) * $C$7))</f>
      </c>
      <c r="P884" s="202"/>
      <c r="Q884" s="203"/>
      <c r="R884" s="184">
        <f>IF($P884="Manual",$E884*(1+$Q884),$E884+$O884)</f>
      </c>
    </row>
    <row r="885" spans="1:18" s="190" customFormat="1" ht="19" customHeight="1">
      <c r="A885" s="191"/>
      <c r="B885" s="195"/>
      <c r="C885" s="193"/>
      <c r="D885" s="193"/>
      <c r="E885" s="197"/>
      <c r="F885" s="185"/>
      <c r="G885" s="185" t="str">
        <f>IFERROR(IF($F885="","",VLOOKUP($F885,'Data Mercado'!$A$7:$I$300,IF($B$6="P90",2,IF($B$6="P75",3,IF($B$6="P50",4,IF($B$6="P25",5,IF($B$6="P10",6))))),0)),"ND")</f>
      </c>
      <c r="H885" s="186" t="str">
        <f>IFERROR(IF(AND($E885&lt;&gt;"",$G885&lt;&gt;""),$E885/$G885,""),"")</f>
      </c>
      <c r="I885" s="187" t="str">
        <f>IF(H885="","",0%)</f>
      </c>
      <c r="J885" s="187" t="str">
        <f>IF(H885="","",IF($H885&gt;1.2, 0, IF($H885&gt;=1.1, $B$8*(1/3), IF($H885&gt;=1, ($B$8 + (($B$9-$B$8)/4)*1)*(1/3), IF($H885&gt;=0.9, ($B$8 + (($B$9-$B$8)/4)*2)*(1/3), IF($H885&gt;=0.8, ($B$8 + (($B$9-$B$8)/4)*3)*(1/3), $B$9*(1/3)))))))</f>
      </c>
      <c r="K885" s="187" t="str">
        <f>IF(H885="","",IF($H885&gt;1.2, 0, IF($H885&gt;=1.1, $B$8*(2/3), IF($H885&gt;=1, ($B$8 + (($B$9-$B$8)/4)*1)*(2/3), IF($H885&gt;=0.9, ($B$8 + (($B$9-$B$8)/4)*2)*(2/3), IF($H885&gt;=0.8, ($B$8 + (($B$9-$B$8)/4)*3)*(2/3), $B$9*(2/3)))))))</f>
      </c>
      <c r="L885" s="187" t="str">
        <f>IF(H885="","",IF($H885&gt;1.2, 0, IF($H885&gt;=1.1, $B$8, IF($H885&gt;=1, $B$8 + (($B$9-$B$8)/4)*1, IF($H885&gt;=0.9, $B$8 + (($B$9-$B$8)/4)*2, IF($H885&gt;=0.8, $B$8 + (($B$9-$B$8)/4)*3, $B$9))))))</f>
      </c>
      <c r="M885" s="188"/>
      <c r="N885" s="189">
        <f>IF(M885=1, I885, IF(M885=2, J885, IF(M885=3, K885, IF(M885=4, L885, 0))))</f>
      </c>
      <c r="O885" s="184">
        <f>IF($B$7="Porcentajes", E885 * N885, IF($R$1=0, 0, ((E885 * N885) / $R$1) * $C$7))</f>
      </c>
      <c r="P885" s="202"/>
      <c r="Q885" s="203"/>
      <c r="R885" s="184">
        <f>IF($P885="Manual",$E885*(1+$Q885),$E885+$O885)</f>
      </c>
    </row>
    <row r="886" spans="1:18" s="190" customFormat="1" ht="19" customHeight="1">
      <c r="A886" s="191"/>
      <c r="B886" s="195"/>
      <c r="C886" s="193"/>
      <c r="D886" s="193"/>
      <c r="E886" s="197"/>
      <c r="F886" s="185"/>
      <c r="G886" s="185" t="str">
        <f>IFERROR(IF($F886="","",VLOOKUP($F886,'Data Mercado'!$A$7:$I$300,IF($B$6="P90",2,IF($B$6="P75",3,IF($B$6="P50",4,IF($B$6="P25",5,IF($B$6="P10",6))))),0)),"ND")</f>
      </c>
      <c r="H886" s="186" t="str">
        <f>IFERROR(IF(AND($E886&lt;&gt;"",$G886&lt;&gt;""),$E886/$G886,""),"")</f>
      </c>
      <c r="I886" s="187" t="str">
        <f>IF(H886="","",0%)</f>
      </c>
      <c r="J886" s="187" t="str">
        <f>IF(H886="","",IF($H886&gt;1.2, 0, IF($H886&gt;=1.1, $B$8*(1/3), IF($H886&gt;=1, ($B$8 + (($B$9-$B$8)/4)*1)*(1/3), IF($H886&gt;=0.9, ($B$8 + (($B$9-$B$8)/4)*2)*(1/3), IF($H886&gt;=0.8, ($B$8 + (($B$9-$B$8)/4)*3)*(1/3), $B$9*(1/3)))))))</f>
      </c>
      <c r="K886" s="187" t="str">
        <f>IF(H886="","",IF($H886&gt;1.2, 0, IF($H886&gt;=1.1, $B$8*(2/3), IF($H886&gt;=1, ($B$8 + (($B$9-$B$8)/4)*1)*(2/3), IF($H886&gt;=0.9, ($B$8 + (($B$9-$B$8)/4)*2)*(2/3), IF($H886&gt;=0.8, ($B$8 + (($B$9-$B$8)/4)*3)*(2/3), $B$9*(2/3)))))))</f>
      </c>
      <c r="L886" s="187" t="str">
        <f>IF(H886="","",IF($H886&gt;1.2, 0, IF($H886&gt;=1.1, $B$8, IF($H886&gt;=1, $B$8 + (($B$9-$B$8)/4)*1, IF($H886&gt;=0.9, $B$8 + (($B$9-$B$8)/4)*2, IF($H886&gt;=0.8, $B$8 + (($B$9-$B$8)/4)*3, $B$9))))))</f>
      </c>
      <c r="M886" s="188"/>
      <c r="N886" s="189">
        <f>IF(M886=1, I886, IF(M886=2, J886, IF(M886=3, K886, IF(M886=4, L886, 0))))</f>
      </c>
      <c r="O886" s="184">
        <f>IF($B$7="Porcentajes", E886 * N886, IF($R$1=0, 0, ((E886 * N886) / $R$1) * $C$7))</f>
      </c>
      <c r="P886" s="202"/>
      <c r="Q886" s="203"/>
      <c r="R886" s="184">
        <f>IF($P886="Manual",$E886*(1+$Q886),$E886+$O886)</f>
      </c>
    </row>
    <row r="887" spans="1:18" s="190" customFormat="1" ht="19" customHeight="1">
      <c r="A887" s="191"/>
      <c r="B887" s="195"/>
      <c r="C887" s="193"/>
      <c r="D887" s="193"/>
      <c r="E887" s="197"/>
      <c r="F887" s="185"/>
      <c r="G887" s="185" t="str">
        <f>IFERROR(IF($F887="","",VLOOKUP($F887,'Data Mercado'!$A$7:$I$300,IF($B$6="P90",2,IF($B$6="P75",3,IF($B$6="P50",4,IF($B$6="P25",5,IF($B$6="P10",6))))),0)),"ND")</f>
      </c>
      <c r="H887" s="186" t="str">
        <f>IFERROR(IF(AND($E887&lt;&gt;"",$G887&lt;&gt;""),$E887/$G887,""),"")</f>
      </c>
      <c r="I887" s="187" t="str">
        <f>IF(H887="","",0%)</f>
      </c>
      <c r="J887" s="187" t="str">
        <f>IF(H887="","",IF($H887&gt;1.2, 0, IF($H887&gt;=1.1, $B$8*(1/3), IF($H887&gt;=1, ($B$8 + (($B$9-$B$8)/4)*1)*(1/3), IF($H887&gt;=0.9, ($B$8 + (($B$9-$B$8)/4)*2)*(1/3), IF($H887&gt;=0.8, ($B$8 + (($B$9-$B$8)/4)*3)*(1/3), $B$9*(1/3)))))))</f>
      </c>
      <c r="K887" s="187" t="str">
        <f>IF(H887="","",IF($H887&gt;1.2, 0, IF($H887&gt;=1.1, $B$8*(2/3), IF($H887&gt;=1, ($B$8 + (($B$9-$B$8)/4)*1)*(2/3), IF($H887&gt;=0.9, ($B$8 + (($B$9-$B$8)/4)*2)*(2/3), IF($H887&gt;=0.8, ($B$8 + (($B$9-$B$8)/4)*3)*(2/3), $B$9*(2/3)))))))</f>
      </c>
      <c r="L887" s="187" t="str">
        <f>IF(H887="","",IF($H887&gt;1.2, 0, IF($H887&gt;=1.1, $B$8, IF($H887&gt;=1, $B$8 + (($B$9-$B$8)/4)*1, IF($H887&gt;=0.9, $B$8 + (($B$9-$B$8)/4)*2, IF($H887&gt;=0.8, $B$8 + (($B$9-$B$8)/4)*3, $B$9))))))</f>
      </c>
      <c r="M887" s="188"/>
      <c r="N887" s="189">
        <f>IF(M887=1, I887, IF(M887=2, J887, IF(M887=3, K887, IF(M887=4, L887, 0))))</f>
      </c>
      <c r="O887" s="184">
        <f>IF($B$7="Porcentajes", E887 * N887, IF($R$1=0, 0, ((E887 * N887) / $R$1) * $C$7))</f>
      </c>
      <c r="P887" s="202"/>
      <c r="Q887" s="203"/>
      <c r="R887" s="184">
        <f>IF($P887="Manual",$E887*(1+$Q887),$E887+$O887)</f>
      </c>
    </row>
    <row r="888" spans="1:18" s="190" customFormat="1" ht="19" customHeight="1">
      <c r="A888" s="191"/>
      <c r="B888" s="195"/>
      <c r="C888" s="193"/>
      <c r="D888" s="193"/>
      <c r="E888" s="197"/>
      <c r="F888" s="185"/>
      <c r="G888" s="185" t="str">
        <f>IFERROR(IF($F888="","",VLOOKUP($F888,'Data Mercado'!$A$7:$I$300,IF($B$6="P90",2,IF($B$6="P75",3,IF($B$6="P50",4,IF($B$6="P25",5,IF($B$6="P10",6))))),0)),"ND")</f>
      </c>
      <c r="H888" s="186" t="str">
        <f>IFERROR(IF(AND($E888&lt;&gt;"",$G888&lt;&gt;""),$E888/$G888,""),"")</f>
      </c>
      <c r="I888" s="187" t="str">
        <f>IF(H888="","",0%)</f>
      </c>
      <c r="J888" s="187" t="str">
        <f>IF(H888="","",IF($H888&gt;1.2, 0, IF($H888&gt;=1.1, $B$8*(1/3), IF($H888&gt;=1, ($B$8 + (($B$9-$B$8)/4)*1)*(1/3), IF($H888&gt;=0.9, ($B$8 + (($B$9-$B$8)/4)*2)*(1/3), IF($H888&gt;=0.8, ($B$8 + (($B$9-$B$8)/4)*3)*(1/3), $B$9*(1/3)))))))</f>
      </c>
      <c r="K888" s="187" t="str">
        <f>IF(H888="","",IF($H888&gt;1.2, 0, IF($H888&gt;=1.1, $B$8*(2/3), IF($H888&gt;=1, ($B$8 + (($B$9-$B$8)/4)*1)*(2/3), IF($H888&gt;=0.9, ($B$8 + (($B$9-$B$8)/4)*2)*(2/3), IF($H888&gt;=0.8, ($B$8 + (($B$9-$B$8)/4)*3)*(2/3), $B$9*(2/3)))))))</f>
      </c>
      <c r="L888" s="187" t="str">
        <f>IF(H888="","",IF($H888&gt;1.2, 0, IF($H888&gt;=1.1, $B$8, IF($H888&gt;=1, $B$8 + (($B$9-$B$8)/4)*1, IF($H888&gt;=0.9, $B$8 + (($B$9-$B$8)/4)*2, IF($H888&gt;=0.8, $B$8 + (($B$9-$B$8)/4)*3, $B$9))))))</f>
      </c>
      <c r="M888" s="188"/>
      <c r="N888" s="189">
        <f>IF(M888=1, I888, IF(M888=2, J888, IF(M888=3, K888, IF(M888=4, L888, 0))))</f>
      </c>
      <c r="O888" s="184">
        <f>IF($B$7="Porcentajes", E888 * N888, IF($R$1=0, 0, ((E888 * N888) / $R$1) * $C$7))</f>
      </c>
      <c r="P888" s="202"/>
      <c r="Q888" s="203"/>
      <c r="R888" s="184">
        <f>IF($P888="Manual",$E888*(1+$Q888),$E888+$O888)</f>
      </c>
    </row>
    <row r="889" spans="1:18" s="190" customFormat="1" ht="19" customHeight="1">
      <c r="A889" s="191"/>
      <c r="B889" s="195"/>
      <c r="C889" s="193"/>
      <c r="D889" s="193"/>
      <c r="E889" s="197"/>
      <c r="F889" s="185"/>
      <c r="G889" s="185" t="str">
        <f>IFERROR(IF($F889="","",VLOOKUP($F889,'Data Mercado'!$A$7:$I$300,IF($B$6="P90",2,IF($B$6="P75",3,IF($B$6="P50",4,IF($B$6="P25",5,IF($B$6="P10",6))))),0)),"ND")</f>
      </c>
      <c r="H889" s="186" t="str">
        <f>IFERROR(IF(AND($E889&lt;&gt;"",$G889&lt;&gt;""),$E889/$G889,""),"")</f>
      </c>
      <c r="I889" s="187" t="str">
        <f>IF(H889="","",0%)</f>
      </c>
      <c r="J889" s="187" t="str">
        <f>IF(H889="","",IF($H889&gt;1.2, 0, IF($H889&gt;=1.1, $B$8*(1/3), IF($H889&gt;=1, ($B$8 + (($B$9-$B$8)/4)*1)*(1/3), IF($H889&gt;=0.9, ($B$8 + (($B$9-$B$8)/4)*2)*(1/3), IF($H889&gt;=0.8, ($B$8 + (($B$9-$B$8)/4)*3)*(1/3), $B$9*(1/3)))))))</f>
      </c>
      <c r="K889" s="187" t="str">
        <f>IF(H889="","",IF($H889&gt;1.2, 0, IF($H889&gt;=1.1, $B$8*(2/3), IF($H889&gt;=1, ($B$8 + (($B$9-$B$8)/4)*1)*(2/3), IF($H889&gt;=0.9, ($B$8 + (($B$9-$B$8)/4)*2)*(2/3), IF($H889&gt;=0.8, ($B$8 + (($B$9-$B$8)/4)*3)*(2/3), $B$9*(2/3)))))))</f>
      </c>
      <c r="L889" s="187" t="str">
        <f>IF(H889="","",IF($H889&gt;1.2, 0, IF($H889&gt;=1.1, $B$8, IF($H889&gt;=1, $B$8 + (($B$9-$B$8)/4)*1, IF($H889&gt;=0.9, $B$8 + (($B$9-$B$8)/4)*2, IF($H889&gt;=0.8, $B$8 + (($B$9-$B$8)/4)*3, $B$9))))))</f>
      </c>
      <c r="M889" s="188"/>
      <c r="N889" s="189">
        <f>IF(M889=1, I889, IF(M889=2, J889, IF(M889=3, K889, IF(M889=4, L889, 0))))</f>
      </c>
      <c r="O889" s="184">
        <f>IF($B$7="Porcentajes", E889 * N889, IF($R$1=0, 0, ((E889 * N889) / $R$1) * $C$7))</f>
      </c>
      <c r="P889" s="202"/>
      <c r="Q889" s="203"/>
      <c r="R889" s="184">
        <f>IF($P889="Manual",$E889*(1+$Q889),$E889+$O889)</f>
      </c>
    </row>
    <row r="890" spans="1:18" s="190" customFormat="1" ht="19" customHeight="1">
      <c r="A890" s="191"/>
      <c r="B890" s="195"/>
      <c r="C890" s="193"/>
      <c r="D890" s="193"/>
      <c r="E890" s="197"/>
      <c r="F890" s="185"/>
      <c r="G890" s="185" t="str">
        <f>IFERROR(IF($F890="","",VLOOKUP($F890,'Data Mercado'!$A$7:$I$300,IF($B$6="P90",2,IF($B$6="P75",3,IF($B$6="P50",4,IF($B$6="P25",5,IF($B$6="P10",6))))),0)),"ND")</f>
      </c>
      <c r="H890" s="186" t="str">
        <f>IFERROR(IF(AND($E890&lt;&gt;"",$G890&lt;&gt;""),$E890/$G890,""),"")</f>
      </c>
      <c r="I890" s="187" t="str">
        <f>IF(H890="","",0%)</f>
      </c>
      <c r="J890" s="187" t="str">
        <f>IF(H890="","",IF($H890&gt;1.2, 0, IF($H890&gt;=1.1, $B$8*(1/3), IF($H890&gt;=1, ($B$8 + (($B$9-$B$8)/4)*1)*(1/3), IF($H890&gt;=0.9, ($B$8 + (($B$9-$B$8)/4)*2)*(1/3), IF($H890&gt;=0.8, ($B$8 + (($B$9-$B$8)/4)*3)*(1/3), $B$9*(1/3)))))))</f>
      </c>
      <c r="K890" s="187" t="str">
        <f>IF(H890="","",IF($H890&gt;1.2, 0, IF($H890&gt;=1.1, $B$8*(2/3), IF($H890&gt;=1, ($B$8 + (($B$9-$B$8)/4)*1)*(2/3), IF($H890&gt;=0.9, ($B$8 + (($B$9-$B$8)/4)*2)*(2/3), IF($H890&gt;=0.8, ($B$8 + (($B$9-$B$8)/4)*3)*(2/3), $B$9*(2/3)))))))</f>
      </c>
      <c r="L890" s="187" t="str">
        <f>IF(H890="","",IF($H890&gt;1.2, 0, IF($H890&gt;=1.1, $B$8, IF($H890&gt;=1, $B$8 + (($B$9-$B$8)/4)*1, IF($H890&gt;=0.9, $B$8 + (($B$9-$B$8)/4)*2, IF($H890&gt;=0.8, $B$8 + (($B$9-$B$8)/4)*3, $B$9))))))</f>
      </c>
      <c r="M890" s="188"/>
      <c r="N890" s="189">
        <f>IF(M890=1, I890, IF(M890=2, J890, IF(M890=3, K890, IF(M890=4, L890, 0))))</f>
      </c>
      <c r="O890" s="184">
        <f>IF($B$7="Porcentajes", E890 * N890, IF($R$1=0, 0, ((E890 * N890) / $R$1) * $C$7))</f>
      </c>
      <c r="P890" s="202"/>
      <c r="Q890" s="203"/>
      <c r="R890" s="184">
        <f>IF($P890="Manual",$E890*(1+$Q890),$E890+$O890)</f>
      </c>
    </row>
    <row r="891" spans="1:18" s="190" customFormat="1" ht="19" customHeight="1">
      <c r="A891" s="191"/>
      <c r="B891" s="195"/>
      <c r="C891" s="193"/>
      <c r="D891" s="193"/>
      <c r="E891" s="197"/>
      <c r="F891" s="185"/>
      <c r="G891" s="185" t="str">
        <f>IFERROR(IF($F891="","",VLOOKUP($F891,'Data Mercado'!$A$7:$I$300,IF($B$6="P90",2,IF($B$6="P75",3,IF($B$6="P50",4,IF($B$6="P25",5,IF($B$6="P10",6))))),0)),"ND")</f>
      </c>
      <c r="H891" s="186" t="str">
        <f>IFERROR(IF(AND($E891&lt;&gt;"",$G891&lt;&gt;""),$E891/$G891,""),"")</f>
      </c>
      <c r="I891" s="187" t="str">
        <f>IF(H891="","",0%)</f>
      </c>
      <c r="J891" s="187" t="str">
        <f>IF(H891="","",IF($H891&gt;1.2, 0, IF($H891&gt;=1.1, $B$8*(1/3), IF($H891&gt;=1, ($B$8 + (($B$9-$B$8)/4)*1)*(1/3), IF($H891&gt;=0.9, ($B$8 + (($B$9-$B$8)/4)*2)*(1/3), IF($H891&gt;=0.8, ($B$8 + (($B$9-$B$8)/4)*3)*(1/3), $B$9*(1/3)))))))</f>
      </c>
      <c r="K891" s="187" t="str">
        <f>IF(H891="","",IF($H891&gt;1.2, 0, IF($H891&gt;=1.1, $B$8*(2/3), IF($H891&gt;=1, ($B$8 + (($B$9-$B$8)/4)*1)*(2/3), IF($H891&gt;=0.9, ($B$8 + (($B$9-$B$8)/4)*2)*(2/3), IF($H891&gt;=0.8, ($B$8 + (($B$9-$B$8)/4)*3)*(2/3), $B$9*(2/3)))))))</f>
      </c>
      <c r="L891" s="187" t="str">
        <f>IF(H891="","",IF($H891&gt;1.2, 0, IF($H891&gt;=1.1, $B$8, IF($H891&gt;=1, $B$8 + (($B$9-$B$8)/4)*1, IF($H891&gt;=0.9, $B$8 + (($B$9-$B$8)/4)*2, IF($H891&gt;=0.8, $B$8 + (($B$9-$B$8)/4)*3, $B$9))))))</f>
      </c>
      <c r="M891" s="188"/>
      <c r="N891" s="189">
        <f>IF(M891=1, I891, IF(M891=2, J891, IF(M891=3, K891, IF(M891=4, L891, 0))))</f>
      </c>
      <c r="O891" s="184">
        <f>IF($B$7="Porcentajes", E891 * N891, IF($R$1=0, 0, ((E891 * N891) / $R$1) * $C$7))</f>
      </c>
      <c r="P891" s="202"/>
      <c r="Q891" s="203"/>
      <c r="R891" s="184">
        <f>IF($P891="Manual",$E891*(1+$Q891),$E891+$O891)</f>
      </c>
    </row>
    <row r="892" spans="1:18" s="190" customFormat="1" ht="19" customHeight="1">
      <c r="A892" s="191"/>
      <c r="B892" s="195"/>
      <c r="C892" s="193"/>
      <c r="D892" s="193"/>
      <c r="E892" s="197"/>
      <c r="F892" s="185"/>
      <c r="G892" s="185" t="str">
        <f>IFERROR(IF($F892="","",VLOOKUP($F892,'Data Mercado'!$A$7:$I$300,IF($B$6="P90",2,IF($B$6="P75",3,IF($B$6="P50",4,IF($B$6="P25",5,IF($B$6="P10",6))))),0)),"ND")</f>
      </c>
      <c r="H892" s="186" t="str">
        <f>IFERROR(IF(AND($E892&lt;&gt;"",$G892&lt;&gt;""),$E892/$G892,""),"")</f>
      </c>
      <c r="I892" s="187" t="str">
        <f>IF(H892="","",0%)</f>
      </c>
      <c r="J892" s="187" t="str">
        <f>IF(H892="","",IF($H892&gt;1.2, 0, IF($H892&gt;=1.1, $B$8*(1/3), IF($H892&gt;=1, ($B$8 + (($B$9-$B$8)/4)*1)*(1/3), IF($H892&gt;=0.9, ($B$8 + (($B$9-$B$8)/4)*2)*(1/3), IF($H892&gt;=0.8, ($B$8 + (($B$9-$B$8)/4)*3)*(1/3), $B$9*(1/3)))))))</f>
      </c>
      <c r="K892" s="187" t="str">
        <f>IF(H892="","",IF($H892&gt;1.2, 0, IF($H892&gt;=1.1, $B$8*(2/3), IF($H892&gt;=1, ($B$8 + (($B$9-$B$8)/4)*1)*(2/3), IF($H892&gt;=0.9, ($B$8 + (($B$9-$B$8)/4)*2)*(2/3), IF($H892&gt;=0.8, ($B$8 + (($B$9-$B$8)/4)*3)*(2/3), $B$9*(2/3)))))))</f>
      </c>
      <c r="L892" s="187" t="str">
        <f>IF(H892="","",IF($H892&gt;1.2, 0, IF($H892&gt;=1.1, $B$8, IF($H892&gt;=1, $B$8 + (($B$9-$B$8)/4)*1, IF($H892&gt;=0.9, $B$8 + (($B$9-$B$8)/4)*2, IF($H892&gt;=0.8, $B$8 + (($B$9-$B$8)/4)*3, $B$9))))))</f>
      </c>
      <c r="M892" s="188"/>
      <c r="N892" s="189">
        <f>IF(M892=1, I892, IF(M892=2, J892, IF(M892=3, K892, IF(M892=4, L892, 0))))</f>
      </c>
      <c r="O892" s="184">
        <f>IF($B$7="Porcentajes", E892 * N892, IF($R$1=0, 0, ((E892 * N892) / $R$1) * $C$7))</f>
      </c>
      <c r="P892" s="202"/>
      <c r="Q892" s="203"/>
      <c r="R892" s="184">
        <f>IF($P892="Manual",$E892*(1+$Q892),$E892+$O892)</f>
      </c>
    </row>
    <row r="893" spans="1:18" s="190" customFormat="1" ht="19" customHeight="1">
      <c r="A893" s="191"/>
      <c r="B893" s="195"/>
      <c r="C893" s="193"/>
      <c r="D893" s="193"/>
      <c r="E893" s="197"/>
      <c r="F893" s="185"/>
      <c r="G893" s="185" t="str">
        <f>IFERROR(IF($F893="","",VLOOKUP($F893,'Data Mercado'!$A$7:$I$300,IF($B$6="P90",2,IF($B$6="P75",3,IF($B$6="P50",4,IF($B$6="P25",5,IF($B$6="P10",6))))),0)),"ND")</f>
      </c>
      <c r="H893" s="186" t="str">
        <f>IFERROR(IF(AND($E893&lt;&gt;"",$G893&lt;&gt;""),$E893/$G893,""),"")</f>
      </c>
      <c r="I893" s="187" t="str">
        <f>IF(H893="","",0%)</f>
      </c>
      <c r="J893" s="187" t="str">
        <f>IF(H893="","",IF($H893&gt;1.2, 0, IF($H893&gt;=1.1, $B$8*(1/3), IF($H893&gt;=1, ($B$8 + (($B$9-$B$8)/4)*1)*(1/3), IF($H893&gt;=0.9, ($B$8 + (($B$9-$B$8)/4)*2)*(1/3), IF($H893&gt;=0.8, ($B$8 + (($B$9-$B$8)/4)*3)*(1/3), $B$9*(1/3)))))))</f>
      </c>
      <c r="K893" s="187" t="str">
        <f>IF(H893="","",IF($H893&gt;1.2, 0, IF($H893&gt;=1.1, $B$8*(2/3), IF($H893&gt;=1, ($B$8 + (($B$9-$B$8)/4)*1)*(2/3), IF($H893&gt;=0.9, ($B$8 + (($B$9-$B$8)/4)*2)*(2/3), IF($H893&gt;=0.8, ($B$8 + (($B$9-$B$8)/4)*3)*(2/3), $B$9*(2/3)))))))</f>
      </c>
      <c r="L893" s="187" t="str">
        <f>IF(H893="","",IF($H893&gt;1.2, 0, IF($H893&gt;=1.1, $B$8, IF($H893&gt;=1, $B$8 + (($B$9-$B$8)/4)*1, IF($H893&gt;=0.9, $B$8 + (($B$9-$B$8)/4)*2, IF($H893&gt;=0.8, $B$8 + (($B$9-$B$8)/4)*3, $B$9))))))</f>
      </c>
      <c r="M893" s="188"/>
      <c r="N893" s="189">
        <f>IF(M893=1, I893, IF(M893=2, J893, IF(M893=3, K893, IF(M893=4, L893, 0))))</f>
      </c>
      <c r="O893" s="184">
        <f>IF($B$7="Porcentajes", E893 * N893, IF($R$1=0, 0, ((E893 * N893) / $R$1) * $C$7))</f>
      </c>
      <c r="P893" s="202"/>
      <c r="Q893" s="203"/>
      <c r="R893" s="184">
        <f>IF($P893="Manual",$E893*(1+$Q893),$E893+$O893)</f>
      </c>
    </row>
    <row r="894" spans="1:18" s="190" customFormat="1" ht="19" customHeight="1">
      <c r="A894" s="191"/>
      <c r="B894" s="195"/>
      <c r="C894" s="193"/>
      <c r="D894" s="193"/>
      <c r="E894" s="197"/>
      <c r="F894" s="185"/>
      <c r="G894" s="185" t="str">
        <f>IFERROR(IF($F894="","",VLOOKUP($F894,'Data Mercado'!$A$7:$I$300,IF($B$6="P90",2,IF($B$6="P75",3,IF($B$6="P50",4,IF($B$6="P25",5,IF($B$6="P10",6))))),0)),"ND")</f>
      </c>
      <c r="H894" s="186" t="str">
        <f>IFERROR(IF(AND($E894&lt;&gt;"",$G894&lt;&gt;""),$E894/$G894,""),"")</f>
      </c>
      <c r="I894" s="187" t="str">
        <f>IF(H894="","",0%)</f>
      </c>
      <c r="J894" s="187" t="str">
        <f>IF(H894="","",IF($H894&gt;1.2, 0, IF($H894&gt;=1.1, $B$8*(1/3), IF($H894&gt;=1, ($B$8 + (($B$9-$B$8)/4)*1)*(1/3), IF($H894&gt;=0.9, ($B$8 + (($B$9-$B$8)/4)*2)*(1/3), IF($H894&gt;=0.8, ($B$8 + (($B$9-$B$8)/4)*3)*(1/3), $B$9*(1/3)))))))</f>
      </c>
      <c r="K894" s="187" t="str">
        <f>IF(H894="","",IF($H894&gt;1.2, 0, IF($H894&gt;=1.1, $B$8*(2/3), IF($H894&gt;=1, ($B$8 + (($B$9-$B$8)/4)*1)*(2/3), IF($H894&gt;=0.9, ($B$8 + (($B$9-$B$8)/4)*2)*(2/3), IF($H894&gt;=0.8, ($B$8 + (($B$9-$B$8)/4)*3)*(2/3), $B$9*(2/3)))))))</f>
      </c>
      <c r="L894" s="187" t="str">
        <f>IF(H894="","",IF($H894&gt;1.2, 0, IF($H894&gt;=1.1, $B$8, IF($H894&gt;=1, $B$8 + (($B$9-$B$8)/4)*1, IF($H894&gt;=0.9, $B$8 + (($B$9-$B$8)/4)*2, IF($H894&gt;=0.8, $B$8 + (($B$9-$B$8)/4)*3, $B$9))))))</f>
      </c>
      <c r="M894" s="188"/>
      <c r="N894" s="189">
        <f>IF(M894=1, I894, IF(M894=2, J894, IF(M894=3, K894, IF(M894=4, L894, 0))))</f>
      </c>
      <c r="O894" s="184">
        <f>IF($B$7="Porcentajes", E894 * N894, IF($R$1=0, 0, ((E894 * N894) / $R$1) * $C$7))</f>
      </c>
      <c r="P894" s="202"/>
      <c r="Q894" s="203"/>
      <c r="R894" s="184">
        <f>IF($P894="Manual",$E894*(1+$Q894),$E894+$O894)</f>
      </c>
    </row>
    <row r="895" spans="1:18" s="190" customFormat="1" ht="19" customHeight="1">
      <c r="A895" s="191"/>
      <c r="B895" s="195"/>
      <c r="C895" s="193"/>
      <c r="D895" s="193"/>
      <c r="E895" s="197"/>
      <c r="F895" s="185"/>
      <c r="G895" s="185" t="str">
        <f>IFERROR(IF($F895="","",VLOOKUP($F895,'Data Mercado'!$A$7:$I$300,IF($B$6="P90",2,IF($B$6="P75",3,IF($B$6="P50",4,IF($B$6="P25",5,IF($B$6="P10",6))))),0)),"ND")</f>
      </c>
      <c r="H895" s="186" t="str">
        <f>IFERROR(IF(AND($E895&lt;&gt;"",$G895&lt;&gt;""),$E895/$G895,""),"")</f>
      </c>
      <c r="I895" s="187" t="str">
        <f>IF(H895="","",0%)</f>
      </c>
      <c r="J895" s="187" t="str">
        <f>IF(H895="","",IF($H895&gt;1.2, 0, IF($H895&gt;=1.1, $B$8*(1/3), IF($H895&gt;=1, ($B$8 + (($B$9-$B$8)/4)*1)*(1/3), IF($H895&gt;=0.9, ($B$8 + (($B$9-$B$8)/4)*2)*(1/3), IF($H895&gt;=0.8, ($B$8 + (($B$9-$B$8)/4)*3)*(1/3), $B$9*(1/3)))))))</f>
      </c>
      <c r="K895" s="187" t="str">
        <f>IF(H895="","",IF($H895&gt;1.2, 0, IF($H895&gt;=1.1, $B$8*(2/3), IF($H895&gt;=1, ($B$8 + (($B$9-$B$8)/4)*1)*(2/3), IF($H895&gt;=0.9, ($B$8 + (($B$9-$B$8)/4)*2)*(2/3), IF($H895&gt;=0.8, ($B$8 + (($B$9-$B$8)/4)*3)*(2/3), $B$9*(2/3)))))))</f>
      </c>
      <c r="L895" s="187" t="str">
        <f>IF(H895="","",IF($H895&gt;1.2, 0, IF($H895&gt;=1.1, $B$8, IF($H895&gt;=1, $B$8 + (($B$9-$B$8)/4)*1, IF($H895&gt;=0.9, $B$8 + (($B$9-$B$8)/4)*2, IF($H895&gt;=0.8, $B$8 + (($B$9-$B$8)/4)*3, $B$9))))))</f>
      </c>
      <c r="M895" s="188"/>
      <c r="N895" s="189">
        <f>IF(M895=1, I895, IF(M895=2, J895, IF(M895=3, K895, IF(M895=4, L895, 0))))</f>
      </c>
      <c r="O895" s="184">
        <f>IF($B$7="Porcentajes", E895 * N895, IF($R$1=0, 0, ((E895 * N895) / $R$1) * $C$7))</f>
      </c>
      <c r="P895" s="202"/>
      <c r="Q895" s="203"/>
      <c r="R895" s="184">
        <f>IF($P895="Manual",$E895*(1+$Q895),$E895+$O895)</f>
      </c>
    </row>
    <row r="896" spans="1:18" s="190" customFormat="1" ht="19" customHeight="1">
      <c r="A896" s="191"/>
      <c r="B896" s="195"/>
      <c r="C896" s="193"/>
      <c r="D896" s="193"/>
      <c r="E896" s="197"/>
      <c r="F896" s="185"/>
      <c r="G896" s="185" t="str">
        <f>IFERROR(IF($F896="","",VLOOKUP($F896,'Data Mercado'!$A$7:$I$300,IF($B$6="P90",2,IF($B$6="P75",3,IF($B$6="P50",4,IF($B$6="P25",5,IF($B$6="P10",6))))),0)),"ND")</f>
      </c>
      <c r="H896" s="186" t="str">
        <f>IFERROR(IF(AND($E896&lt;&gt;"",$G896&lt;&gt;""),$E896/$G896,""),"")</f>
      </c>
      <c r="I896" s="187" t="str">
        <f>IF(H896="","",0%)</f>
      </c>
      <c r="J896" s="187" t="str">
        <f>IF(H896="","",IF($H896&gt;1.2, 0, IF($H896&gt;=1.1, $B$8*(1/3), IF($H896&gt;=1, ($B$8 + (($B$9-$B$8)/4)*1)*(1/3), IF($H896&gt;=0.9, ($B$8 + (($B$9-$B$8)/4)*2)*(1/3), IF($H896&gt;=0.8, ($B$8 + (($B$9-$B$8)/4)*3)*(1/3), $B$9*(1/3)))))))</f>
      </c>
      <c r="K896" s="187" t="str">
        <f>IF(H896="","",IF($H896&gt;1.2, 0, IF($H896&gt;=1.1, $B$8*(2/3), IF($H896&gt;=1, ($B$8 + (($B$9-$B$8)/4)*1)*(2/3), IF($H896&gt;=0.9, ($B$8 + (($B$9-$B$8)/4)*2)*(2/3), IF($H896&gt;=0.8, ($B$8 + (($B$9-$B$8)/4)*3)*(2/3), $B$9*(2/3)))))))</f>
      </c>
      <c r="L896" s="187" t="str">
        <f>IF(H896="","",IF($H896&gt;1.2, 0, IF($H896&gt;=1.1, $B$8, IF($H896&gt;=1, $B$8 + (($B$9-$B$8)/4)*1, IF($H896&gt;=0.9, $B$8 + (($B$9-$B$8)/4)*2, IF($H896&gt;=0.8, $B$8 + (($B$9-$B$8)/4)*3, $B$9))))))</f>
      </c>
      <c r="M896" s="188"/>
      <c r="N896" s="189">
        <f>IF(M896=1, I896, IF(M896=2, J896, IF(M896=3, K896, IF(M896=4, L896, 0))))</f>
      </c>
      <c r="O896" s="184">
        <f>IF($B$7="Porcentajes", E896 * N896, IF($R$1=0, 0, ((E896 * N896) / $R$1) * $C$7))</f>
      </c>
      <c r="P896" s="202"/>
      <c r="Q896" s="203"/>
      <c r="R896" s="184">
        <f>IF($P896="Manual",$E896*(1+$Q896),$E896+$O896)</f>
      </c>
    </row>
    <row r="897" spans="1:18" s="190" customFormat="1" ht="19" customHeight="1">
      <c r="A897" s="191"/>
      <c r="B897" s="195"/>
      <c r="C897" s="193"/>
      <c r="D897" s="193"/>
      <c r="E897" s="197"/>
      <c r="F897" s="185"/>
      <c r="G897" s="185" t="str">
        <f>IFERROR(IF($F897="","",VLOOKUP($F897,'Data Mercado'!$A$7:$I$300,IF($B$6="P90",2,IF($B$6="P75",3,IF($B$6="P50",4,IF($B$6="P25",5,IF($B$6="P10",6))))),0)),"ND")</f>
      </c>
      <c r="H897" s="186" t="str">
        <f>IFERROR(IF(AND($E897&lt;&gt;"",$G897&lt;&gt;""),$E897/$G897,""),"")</f>
      </c>
      <c r="I897" s="187" t="str">
        <f>IF(H897="","",0%)</f>
      </c>
      <c r="J897" s="187" t="str">
        <f>IF(H897="","",IF($H897&gt;1.2, 0, IF($H897&gt;=1.1, $B$8*(1/3), IF($H897&gt;=1, ($B$8 + (($B$9-$B$8)/4)*1)*(1/3), IF($H897&gt;=0.9, ($B$8 + (($B$9-$B$8)/4)*2)*(1/3), IF($H897&gt;=0.8, ($B$8 + (($B$9-$B$8)/4)*3)*(1/3), $B$9*(1/3)))))))</f>
      </c>
      <c r="K897" s="187" t="str">
        <f>IF(H897="","",IF($H897&gt;1.2, 0, IF($H897&gt;=1.1, $B$8*(2/3), IF($H897&gt;=1, ($B$8 + (($B$9-$B$8)/4)*1)*(2/3), IF($H897&gt;=0.9, ($B$8 + (($B$9-$B$8)/4)*2)*(2/3), IF($H897&gt;=0.8, ($B$8 + (($B$9-$B$8)/4)*3)*(2/3), $B$9*(2/3)))))))</f>
      </c>
      <c r="L897" s="187" t="str">
        <f>IF(H897="","",IF($H897&gt;1.2, 0, IF($H897&gt;=1.1, $B$8, IF($H897&gt;=1, $B$8 + (($B$9-$B$8)/4)*1, IF($H897&gt;=0.9, $B$8 + (($B$9-$B$8)/4)*2, IF($H897&gt;=0.8, $B$8 + (($B$9-$B$8)/4)*3, $B$9))))))</f>
      </c>
      <c r="M897" s="188"/>
      <c r="N897" s="189">
        <f>IF(M897=1, I897, IF(M897=2, J897, IF(M897=3, K897, IF(M897=4, L897, 0))))</f>
      </c>
      <c r="O897" s="184">
        <f>IF($B$7="Porcentajes", E897 * N897, IF($R$1=0, 0, ((E897 * N897) / $R$1) * $C$7))</f>
      </c>
      <c r="P897" s="202"/>
      <c r="Q897" s="203"/>
      <c r="R897" s="184">
        <f>IF($P897="Manual",$E897*(1+$Q897),$E897+$O897)</f>
      </c>
    </row>
    <row r="898" spans="1:18" s="190" customFormat="1" ht="19" customHeight="1">
      <c r="A898" s="191"/>
      <c r="B898" s="195"/>
      <c r="C898" s="193"/>
      <c r="D898" s="193"/>
      <c r="E898" s="197"/>
      <c r="F898" s="185"/>
      <c r="G898" s="185" t="str">
        <f>IFERROR(IF($F898="","",VLOOKUP($F898,'Data Mercado'!$A$7:$I$300,IF($B$6="P90",2,IF($B$6="P75",3,IF($B$6="P50",4,IF($B$6="P25",5,IF($B$6="P10",6))))),0)),"ND")</f>
      </c>
      <c r="H898" s="186" t="str">
        <f>IFERROR(IF(AND($E898&lt;&gt;"",$G898&lt;&gt;""),$E898/$G898,""),"")</f>
      </c>
      <c r="I898" s="187" t="str">
        <f>IF(H898="","",0%)</f>
      </c>
      <c r="J898" s="187" t="str">
        <f>IF(H898="","",IF($H898&gt;1.2, 0, IF($H898&gt;=1.1, $B$8*(1/3), IF($H898&gt;=1, ($B$8 + (($B$9-$B$8)/4)*1)*(1/3), IF($H898&gt;=0.9, ($B$8 + (($B$9-$B$8)/4)*2)*(1/3), IF($H898&gt;=0.8, ($B$8 + (($B$9-$B$8)/4)*3)*(1/3), $B$9*(1/3)))))))</f>
      </c>
      <c r="K898" s="187" t="str">
        <f>IF(H898="","",IF($H898&gt;1.2, 0, IF($H898&gt;=1.1, $B$8*(2/3), IF($H898&gt;=1, ($B$8 + (($B$9-$B$8)/4)*1)*(2/3), IF($H898&gt;=0.9, ($B$8 + (($B$9-$B$8)/4)*2)*(2/3), IF($H898&gt;=0.8, ($B$8 + (($B$9-$B$8)/4)*3)*(2/3), $B$9*(2/3)))))))</f>
      </c>
      <c r="L898" s="187" t="str">
        <f>IF(H898="","",IF($H898&gt;1.2, 0, IF($H898&gt;=1.1, $B$8, IF($H898&gt;=1, $B$8 + (($B$9-$B$8)/4)*1, IF($H898&gt;=0.9, $B$8 + (($B$9-$B$8)/4)*2, IF($H898&gt;=0.8, $B$8 + (($B$9-$B$8)/4)*3, $B$9))))))</f>
      </c>
      <c r="M898" s="188"/>
      <c r="N898" s="189">
        <f>IF(M898=1, I898, IF(M898=2, J898, IF(M898=3, K898, IF(M898=4, L898, 0))))</f>
      </c>
      <c r="O898" s="184">
        <f>IF($B$7="Porcentajes", E898 * N898, IF($R$1=0, 0, ((E898 * N898) / $R$1) * $C$7))</f>
      </c>
      <c r="P898" s="202"/>
      <c r="Q898" s="203"/>
      <c r="R898" s="184">
        <f>IF($P898="Manual",$E898*(1+$Q898),$E898+$O898)</f>
      </c>
    </row>
    <row r="899" spans="1:18" s="190" customFormat="1" ht="19" customHeight="1">
      <c r="A899" s="191"/>
      <c r="B899" s="195"/>
      <c r="C899" s="193"/>
      <c r="D899" s="193"/>
      <c r="E899" s="197"/>
      <c r="F899" s="185"/>
      <c r="G899" s="185" t="str">
        <f>IFERROR(IF($F899="","",VLOOKUP($F899,'Data Mercado'!$A$7:$I$300,IF($B$6="P90",2,IF($B$6="P75",3,IF($B$6="P50",4,IF($B$6="P25",5,IF($B$6="P10",6))))),0)),"ND")</f>
      </c>
      <c r="H899" s="186" t="str">
        <f>IFERROR(IF(AND($E899&lt;&gt;"",$G899&lt;&gt;""),$E899/$G899,""),"")</f>
      </c>
      <c r="I899" s="187" t="str">
        <f>IF(H899="","",0%)</f>
      </c>
      <c r="J899" s="187" t="str">
        <f>IF(H899="","",IF($H899&gt;1.2, 0, IF($H899&gt;=1.1, $B$8*(1/3), IF($H899&gt;=1, ($B$8 + (($B$9-$B$8)/4)*1)*(1/3), IF($H899&gt;=0.9, ($B$8 + (($B$9-$B$8)/4)*2)*(1/3), IF($H899&gt;=0.8, ($B$8 + (($B$9-$B$8)/4)*3)*(1/3), $B$9*(1/3)))))))</f>
      </c>
      <c r="K899" s="187" t="str">
        <f>IF(H899="","",IF($H899&gt;1.2, 0, IF($H899&gt;=1.1, $B$8*(2/3), IF($H899&gt;=1, ($B$8 + (($B$9-$B$8)/4)*1)*(2/3), IF($H899&gt;=0.9, ($B$8 + (($B$9-$B$8)/4)*2)*(2/3), IF($H899&gt;=0.8, ($B$8 + (($B$9-$B$8)/4)*3)*(2/3), $B$9*(2/3)))))))</f>
      </c>
      <c r="L899" s="187" t="str">
        <f>IF(H899="","",IF($H899&gt;1.2, 0, IF($H899&gt;=1.1, $B$8, IF($H899&gt;=1, $B$8 + (($B$9-$B$8)/4)*1, IF($H899&gt;=0.9, $B$8 + (($B$9-$B$8)/4)*2, IF($H899&gt;=0.8, $B$8 + (($B$9-$B$8)/4)*3, $B$9))))))</f>
      </c>
      <c r="M899" s="188"/>
      <c r="N899" s="189">
        <f>IF(M899=1, I899, IF(M899=2, J899, IF(M899=3, K899, IF(M899=4, L899, 0))))</f>
      </c>
      <c r="O899" s="184">
        <f>IF($B$7="Porcentajes", E899 * N899, IF($R$1=0, 0, ((E899 * N899) / $R$1) * $C$7))</f>
      </c>
      <c r="P899" s="202"/>
      <c r="Q899" s="203"/>
      <c r="R899" s="184">
        <f>IF($P899="Manual",$E899*(1+$Q899),$E899+$O899)</f>
      </c>
    </row>
    <row r="900" spans="1:18" s="190" customFormat="1" ht="19" customHeight="1">
      <c r="A900" s="191"/>
      <c r="B900" s="195"/>
      <c r="C900" s="193"/>
      <c r="D900" s="193"/>
      <c r="E900" s="197"/>
      <c r="F900" s="185"/>
      <c r="G900" s="185" t="str">
        <f>IFERROR(IF($F900="","",VLOOKUP($F900,'Data Mercado'!$A$7:$I$300,IF($B$6="P90",2,IF($B$6="P75",3,IF($B$6="P50",4,IF($B$6="P25",5,IF($B$6="P10",6))))),0)),"ND")</f>
      </c>
      <c r="H900" s="186" t="str">
        <f>IFERROR(IF(AND($E900&lt;&gt;"",$G900&lt;&gt;""),$E900/$G900,""),"")</f>
      </c>
      <c r="I900" s="187" t="str">
        <f>IF(H900="","",0%)</f>
      </c>
      <c r="J900" s="187" t="str">
        <f>IF(H900="","",IF($H900&gt;1.2, 0, IF($H900&gt;=1.1, $B$8*(1/3), IF($H900&gt;=1, ($B$8 + (($B$9-$B$8)/4)*1)*(1/3), IF($H900&gt;=0.9, ($B$8 + (($B$9-$B$8)/4)*2)*(1/3), IF($H900&gt;=0.8, ($B$8 + (($B$9-$B$8)/4)*3)*(1/3), $B$9*(1/3)))))))</f>
      </c>
      <c r="K900" s="187" t="str">
        <f>IF(H900="","",IF($H900&gt;1.2, 0, IF($H900&gt;=1.1, $B$8*(2/3), IF($H900&gt;=1, ($B$8 + (($B$9-$B$8)/4)*1)*(2/3), IF($H900&gt;=0.9, ($B$8 + (($B$9-$B$8)/4)*2)*(2/3), IF($H900&gt;=0.8, ($B$8 + (($B$9-$B$8)/4)*3)*(2/3), $B$9*(2/3)))))))</f>
      </c>
      <c r="L900" s="187" t="str">
        <f>IF(H900="","",IF($H900&gt;1.2, 0, IF($H900&gt;=1.1, $B$8, IF($H900&gt;=1, $B$8 + (($B$9-$B$8)/4)*1, IF($H900&gt;=0.9, $B$8 + (($B$9-$B$8)/4)*2, IF($H900&gt;=0.8, $B$8 + (($B$9-$B$8)/4)*3, $B$9))))))</f>
      </c>
      <c r="M900" s="188"/>
      <c r="N900" s="189">
        <f>IF(M900=1, I900, IF(M900=2, J900, IF(M900=3, K900, IF(M900=4, L900, 0))))</f>
      </c>
      <c r="O900" s="184">
        <f>IF($B$7="Porcentajes", E900 * N900, IF($R$1=0, 0, ((E900 * N900) / $R$1) * $C$7))</f>
      </c>
      <c r="P900" s="202"/>
      <c r="Q900" s="203"/>
      <c r="R900" s="184">
        <f>IF($P900="Manual",$E900*(1+$Q900),$E900+$O900)</f>
      </c>
    </row>
    <row r="901" spans="1:18" s="190" customFormat="1" ht="19" customHeight="1">
      <c r="A901" s="191"/>
      <c r="B901" s="195"/>
      <c r="C901" s="193"/>
      <c r="D901" s="193"/>
      <c r="E901" s="197"/>
      <c r="F901" s="185"/>
      <c r="G901" s="185" t="str">
        <f>IFERROR(IF($F901="","",VLOOKUP($F901,'Data Mercado'!$A$7:$I$300,IF($B$6="P90",2,IF($B$6="P75",3,IF($B$6="P50",4,IF($B$6="P25",5,IF($B$6="P10",6))))),0)),"ND")</f>
      </c>
      <c r="H901" s="186" t="str">
        <f>IFERROR(IF(AND($E901&lt;&gt;"",$G901&lt;&gt;""),$E901/$G901,""),"")</f>
      </c>
      <c r="I901" s="187" t="str">
        <f>IF(H901="","",0%)</f>
      </c>
      <c r="J901" s="187" t="str">
        <f>IF(H901="","",IF($H901&gt;1.2, 0, IF($H901&gt;=1.1, $B$8*(1/3), IF($H901&gt;=1, ($B$8 + (($B$9-$B$8)/4)*1)*(1/3), IF($H901&gt;=0.9, ($B$8 + (($B$9-$B$8)/4)*2)*(1/3), IF($H901&gt;=0.8, ($B$8 + (($B$9-$B$8)/4)*3)*(1/3), $B$9*(1/3)))))))</f>
      </c>
      <c r="K901" s="187" t="str">
        <f>IF(H901="","",IF($H901&gt;1.2, 0, IF($H901&gt;=1.1, $B$8*(2/3), IF($H901&gt;=1, ($B$8 + (($B$9-$B$8)/4)*1)*(2/3), IF($H901&gt;=0.9, ($B$8 + (($B$9-$B$8)/4)*2)*(2/3), IF($H901&gt;=0.8, ($B$8 + (($B$9-$B$8)/4)*3)*(2/3), $B$9*(2/3)))))))</f>
      </c>
      <c r="L901" s="187" t="str">
        <f>IF(H901="","",IF($H901&gt;1.2, 0, IF($H901&gt;=1.1, $B$8, IF($H901&gt;=1, $B$8 + (($B$9-$B$8)/4)*1, IF($H901&gt;=0.9, $B$8 + (($B$9-$B$8)/4)*2, IF($H901&gt;=0.8, $B$8 + (($B$9-$B$8)/4)*3, $B$9))))))</f>
      </c>
      <c r="M901" s="188"/>
      <c r="N901" s="189">
        <f>IF(M901=1, I901, IF(M901=2, J901, IF(M901=3, K901, IF(M901=4, L901, 0))))</f>
      </c>
      <c r="O901" s="184">
        <f>IF($B$7="Porcentajes", E901 * N901, IF($R$1=0, 0, ((E901 * N901) / $R$1) * $C$7))</f>
      </c>
      <c r="P901" s="202"/>
      <c r="Q901" s="203"/>
      <c r="R901" s="184">
        <f>IF($P901="Manual",$E901*(1+$Q901),$E901+$O901)</f>
      </c>
    </row>
    <row r="902" spans="1:18" s="190" customFormat="1" ht="19" customHeight="1">
      <c r="A902" s="191"/>
      <c r="B902" s="195"/>
      <c r="C902" s="193"/>
      <c r="D902" s="193"/>
      <c r="E902" s="197"/>
      <c r="F902" s="185"/>
      <c r="G902" s="185" t="str">
        <f>IFERROR(IF($F902="","",VLOOKUP($F902,'Data Mercado'!$A$7:$I$300,IF($B$6="P90",2,IF($B$6="P75",3,IF($B$6="P50",4,IF($B$6="P25",5,IF($B$6="P10",6))))),0)),"ND")</f>
      </c>
      <c r="H902" s="186" t="str">
        <f>IFERROR(IF(AND($E902&lt;&gt;"",$G902&lt;&gt;""),$E902/$G902,""),"")</f>
      </c>
      <c r="I902" s="187" t="str">
        <f>IF(H902="","",0%)</f>
      </c>
      <c r="J902" s="187" t="str">
        <f>IF(H902="","",IF($H902&gt;1.2, 0, IF($H902&gt;=1.1, $B$8*(1/3), IF($H902&gt;=1, ($B$8 + (($B$9-$B$8)/4)*1)*(1/3), IF($H902&gt;=0.9, ($B$8 + (($B$9-$B$8)/4)*2)*(1/3), IF($H902&gt;=0.8, ($B$8 + (($B$9-$B$8)/4)*3)*(1/3), $B$9*(1/3)))))))</f>
      </c>
      <c r="K902" s="187" t="str">
        <f>IF(H902="","",IF($H902&gt;1.2, 0, IF($H902&gt;=1.1, $B$8*(2/3), IF($H902&gt;=1, ($B$8 + (($B$9-$B$8)/4)*1)*(2/3), IF($H902&gt;=0.9, ($B$8 + (($B$9-$B$8)/4)*2)*(2/3), IF($H902&gt;=0.8, ($B$8 + (($B$9-$B$8)/4)*3)*(2/3), $B$9*(2/3)))))))</f>
      </c>
      <c r="L902" s="187" t="str">
        <f>IF(H902="","",IF($H902&gt;1.2, 0, IF($H902&gt;=1.1, $B$8, IF($H902&gt;=1, $B$8 + (($B$9-$B$8)/4)*1, IF($H902&gt;=0.9, $B$8 + (($B$9-$B$8)/4)*2, IF($H902&gt;=0.8, $B$8 + (($B$9-$B$8)/4)*3, $B$9))))))</f>
      </c>
      <c r="M902" s="188"/>
      <c r="N902" s="189">
        <f>IF(M902=1, I902, IF(M902=2, J902, IF(M902=3, K902, IF(M902=4, L902, 0))))</f>
      </c>
      <c r="O902" s="184">
        <f>IF($B$7="Porcentajes", E902 * N902, IF($R$1=0, 0, ((E902 * N902) / $R$1) * $C$7))</f>
      </c>
      <c r="P902" s="202"/>
      <c r="Q902" s="203"/>
      <c r="R902" s="184">
        <f>IF($P902="Manual",$E902*(1+$Q902),$E902+$O902)</f>
      </c>
    </row>
    <row r="903" spans="1:18" s="190" customFormat="1" ht="19" customHeight="1">
      <c r="A903" s="191"/>
      <c r="B903" s="195"/>
      <c r="C903" s="193"/>
      <c r="D903" s="193"/>
      <c r="E903" s="197"/>
      <c r="F903" s="185"/>
      <c r="G903" s="185" t="str">
        <f>IFERROR(IF($F903="","",VLOOKUP($F903,'Data Mercado'!$A$7:$I$300,IF($B$6="P90",2,IF($B$6="P75",3,IF($B$6="P50",4,IF($B$6="P25",5,IF($B$6="P10",6))))),0)),"ND")</f>
      </c>
      <c r="H903" s="186" t="str">
        <f>IFERROR(IF(AND($E903&lt;&gt;"",$G903&lt;&gt;""),$E903/$G903,""),"")</f>
      </c>
      <c r="I903" s="187" t="str">
        <f>IF(H903="","",0%)</f>
      </c>
      <c r="J903" s="187" t="str">
        <f>IF(H903="","",IF($H903&gt;1.2, 0, IF($H903&gt;=1.1, $B$8*(1/3), IF($H903&gt;=1, ($B$8 + (($B$9-$B$8)/4)*1)*(1/3), IF($H903&gt;=0.9, ($B$8 + (($B$9-$B$8)/4)*2)*(1/3), IF($H903&gt;=0.8, ($B$8 + (($B$9-$B$8)/4)*3)*(1/3), $B$9*(1/3)))))))</f>
      </c>
      <c r="K903" s="187" t="str">
        <f>IF(H903="","",IF($H903&gt;1.2, 0, IF($H903&gt;=1.1, $B$8*(2/3), IF($H903&gt;=1, ($B$8 + (($B$9-$B$8)/4)*1)*(2/3), IF($H903&gt;=0.9, ($B$8 + (($B$9-$B$8)/4)*2)*(2/3), IF($H903&gt;=0.8, ($B$8 + (($B$9-$B$8)/4)*3)*(2/3), $B$9*(2/3)))))))</f>
      </c>
      <c r="L903" s="187" t="str">
        <f>IF(H903="","",IF($H903&gt;1.2, 0, IF($H903&gt;=1.1, $B$8, IF($H903&gt;=1, $B$8 + (($B$9-$B$8)/4)*1, IF($H903&gt;=0.9, $B$8 + (($B$9-$B$8)/4)*2, IF($H903&gt;=0.8, $B$8 + (($B$9-$B$8)/4)*3, $B$9))))))</f>
      </c>
      <c r="M903" s="188"/>
      <c r="N903" s="189">
        <f>IF(M903=1, I903, IF(M903=2, J903, IF(M903=3, K903, IF(M903=4, L903, 0))))</f>
      </c>
      <c r="O903" s="184">
        <f>IF($B$7="Porcentajes", E903 * N903, IF($R$1=0, 0, ((E903 * N903) / $R$1) * $C$7))</f>
      </c>
      <c r="P903" s="202"/>
      <c r="Q903" s="203"/>
      <c r="R903" s="184">
        <f>IF($P903="Manual",$E903*(1+$Q903),$E903+$O903)</f>
      </c>
    </row>
    <row r="904" spans="1:18" s="190" customFormat="1" ht="19" customHeight="1">
      <c r="A904" s="191"/>
      <c r="B904" s="195"/>
      <c r="C904" s="193"/>
      <c r="D904" s="193"/>
      <c r="E904" s="197"/>
      <c r="F904" s="185"/>
      <c r="G904" s="185" t="str">
        <f>IFERROR(IF($F904="","",VLOOKUP($F904,'Data Mercado'!$A$7:$I$300,IF($B$6="P90",2,IF($B$6="P75",3,IF($B$6="P50",4,IF($B$6="P25",5,IF($B$6="P10",6))))),0)),"ND")</f>
      </c>
      <c r="H904" s="186" t="str">
        <f>IFERROR(IF(AND($E904&lt;&gt;"",$G904&lt;&gt;""),$E904/$G904,""),"")</f>
      </c>
      <c r="I904" s="187" t="str">
        <f>IF(H904="","",0%)</f>
      </c>
      <c r="J904" s="187" t="str">
        <f>IF(H904="","",IF($H904&gt;1.2, 0, IF($H904&gt;=1.1, $B$8*(1/3), IF($H904&gt;=1, ($B$8 + (($B$9-$B$8)/4)*1)*(1/3), IF($H904&gt;=0.9, ($B$8 + (($B$9-$B$8)/4)*2)*(1/3), IF($H904&gt;=0.8, ($B$8 + (($B$9-$B$8)/4)*3)*(1/3), $B$9*(1/3)))))))</f>
      </c>
      <c r="K904" s="187" t="str">
        <f>IF(H904="","",IF($H904&gt;1.2, 0, IF($H904&gt;=1.1, $B$8*(2/3), IF($H904&gt;=1, ($B$8 + (($B$9-$B$8)/4)*1)*(2/3), IF($H904&gt;=0.9, ($B$8 + (($B$9-$B$8)/4)*2)*(2/3), IF($H904&gt;=0.8, ($B$8 + (($B$9-$B$8)/4)*3)*(2/3), $B$9*(2/3)))))))</f>
      </c>
      <c r="L904" s="187" t="str">
        <f>IF(H904="","",IF($H904&gt;1.2, 0, IF($H904&gt;=1.1, $B$8, IF($H904&gt;=1, $B$8 + (($B$9-$B$8)/4)*1, IF($H904&gt;=0.9, $B$8 + (($B$9-$B$8)/4)*2, IF($H904&gt;=0.8, $B$8 + (($B$9-$B$8)/4)*3, $B$9))))))</f>
      </c>
      <c r="M904" s="188"/>
      <c r="N904" s="189">
        <f>IF(M904=1, I904, IF(M904=2, J904, IF(M904=3, K904, IF(M904=4, L904, 0))))</f>
      </c>
      <c r="O904" s="184">
        <f>IF($B$7="Porcentajes", E904 * N904, IF($R$1=0, 0, ((E904 * N904) / $R$1) * $C$7))</f>
      </c>
      <c r="P904" s="202"/>
      <c r="Q904" s="203"/>
      <c r="R904" s="184">
        <f>IF($P904="Manual",$E904*(1+$Q904),$E904+$O904)</f>
      </c>
    </row>
    <row r="905" spans="1:18" s="190" customFormat="1" ht="19" customHeight="1">
      <c r="A905" s="191"/>
      <c r="B905" s="195"/>
      <c r="C905" s="193"/>
      <c r="D905" s="193"/>
      <c r="E905" s="197"/>
      <c r="F905" s="185"/>
      <c r="G905" s="185" t="str">
        <f>IFERROR(IF($F905="","",VLOOKUP($F905,'Data Mercado'!$A$7:$I$300,IF($B$6="P90",2,IF($B$6="P75",3,IF($B$6="P50",4,IF($B$6="P25",5,IF($B$6="P10",6))))),0)),"ND")</f>
      </c>
      <c r="H905" s="186" t="str">
        <f>IFERROR(IF(AND($E905&lt;&gt;"",$G905&lt;&gt;""),$E905/$G905,""),"")</f>
      </c>
      <c r="I905" s="187" t="str">
        <f>IF(H905="","",0%)</f>
      </c>
      <c r="J905" s="187" t="str">
        <f>IF(H905="","",IF($H905&gt;1.2, 0, IF($H905&gt;=1.1, $B$8*(1/3), IF($H905&gt;=1, ($B$8 + (($B$9-$B$8)/4)*1)*(1/3), IF($H905&gt;=0.9, ($B$8 + (($B$9-$B$8)/4)*2)*(1/3), IF($H905&gt;=0.8, ($B$8 + (($B$9-$B$8)/4)*3)*(1/3), $B$9*(1/3)))))))</f>
      </c>
      <c r="K905" s="187" t="str">
        <f>IF(H905="","",IF($H905&gt;1.2, 0, IF($H905&gt;=1.1, $B$8*(2/3), IF($H905&gt;=1, ($B$8 + (($B$9-$B$8)/4)*1)*(2/3), IF($H905&gt;=0.9, ($B$8 + (($B$9-$B$8)/4)*2)*(2/3), IF($H905&gt;=0.8, ($B$8 + (($B$9-$B$8)/4)*3)*(2/3), $B$9*(2/3)))))))</f>
      </c>
      <c r="L905" s="187" t="str">
        <f>IF(H905="","",IF($H905&gt;1.2, 0, IF($H905&gt;=1.1, $B$8, IF($H905&gt;=1, $B$8 + (($B$9-$B$8)/4)*1, IF($H905&gt;=0.9, $B$8 + (($B$9-$B$8)/4)*2, IF($H905&gt;=0.8, $B$8 + (($B$9-$B$8)/4)*3, $B$9))))))</f>
      </c>
      <c r="M905" s="188"/>
      <c r="N905" s="189">
        <f>IF(M905=1, I905, IF(M905=2, J905, IF(M905=3, K905, IF(M905=4, L905, 0))))</f>
      </c>
      <c r="O905" s="184">
        <f>IF($B$7="Porcentajes", E905 * N905, IF($R$1=0, 0, ((E905 * N905) / $R$1) * $C$7))</f>
      </c>
      <c r="P905" s="202"/>
      <c r="Q905" s="203"/>
      <c r="R905" s="184">
        <f>IF($P905="Manual",$E905*(1+$Q905),$E905+$O905)</f>
      </c>
    </row>
    <row r="906" spans="1:18" s="190" customFormat="1" ht="19" customHeight="1">
      <c r="A906" s="191"/>
      <c r="B906" s="195"/>
      <c r="C906" s="193"/>
      <c r="D906" s="193"/>
      <c r="E906" s="197"/>
      <c r="F906" s="185"/>
      <c r="G906" s="185" t="str">
        <f>IFERROR(IF($F906="","",VLOOKUP($F906,'Data Mercado'!$A$7:$I$300,IF($B$6="P90",2,IF($B$6="P75",3,IF($B$6="P50",4,IF($B$6="P25",5,IF($B$6="P10",6))))),0)),"ND")</f>
      </c>
      <c r="H906" s="186" t="str">
        <f>IFERROR(IF(AND($E906&lt;&gt;"",$G906&lt;&gt;""),$E906/$G906,""),"")</f>
      </c>
      <c r="I906" s="187" t="str">
        <f>IF(H906="","",0%)</f>
      </c>
      <c r="J906" s="187" t="str">
        <f>IF(H906="","",IF($H906&gt;1.2, 0, IF($H906&gt;=1.1, $B$8*(1/3), IF($H906&gt;=1, ($B$8 + (($B$9-$B$8)/4)*1)*(1/3), IF($H906&gt;=0.9, ($B$8 + (($B$9-$B$8)/4)*2)*(1/3), IF($H906&gt;=0.8, ($B$8 + (($B$9-$B$8)/4)*3)*(1/3), $B$9*(1/3)))))))</f>
      </c>
      <c r="K906" s="187" t="str">
        <f>IF(H906="","",IF($H906&gt;1.2, 0, IF($H906&gt;=1.1, $B$8*(2/3), IF($H906&gt;=1, ($B$8 + (($B$9-$B$8)/4)*1)*(2/3), IF($H906&gt;=0.9, ($B$8 + (($B$9-$B$8)/4)*2)*(2/3), IF($H906&gt;=0.8, ($B$8 + (($B$9-$B$8)/4)*3)*(2/3), $B$9*(2/3)))))))</f>
      </c>
      <c r="L906" s="187" t="str">
        <f>IF(H906="","",IF($H906&gt;1.2, 0, IF($H906&gt;=1.1, $B$8, IF($H906&gt;=1, $B$8 + (($B$9-$B$8)/4)*1, IF($H906&gt;=0.9, $B$8 + (($B$9-$B$8)/4)*2, IF($H906&gt;=0.8, $B$8 + (($B$9-$B$8)/4)*3, $B$9))))))</f>
      </c>
      <c r="M906" s="188"/>
      <c r="N906" s="189">
        <f>IF(M906=1, I906, IF(M906=2, J906, IF(M906=3, K906, IF(M906=4, L906, 0))))</f>
      </c>
      <c r="O906" s="184">
        <f>IF($B$7="Porcentajes", E906 * N906, IF($R$1=0, 0, ((E906 * N906) / $R$1) * $C$7))</f>
      </c>
      <c r="P906" s="202"/>
      <c r="Q906" s="203"/>
      <c r="R906" s="184">
        <f>IF($P906="Manual",$E906*(1+$Q906),$E906+$O906)</f>
      </c>
    </row>
    <row r="907" spans="1:18" s="190" customFormat="1" ht="19" customHeight="1">
      <c r="A907" s="191"/>
      <c r="B907" s="195"/>
      <c r="C907" s="193"/>
      <c r="D907" s="193"/>
      <c r="E907" s="197"/>
      <c r="F907" s="185"/>
      <c r="G907" s="185" t="str">
        <f>IFERROR(IF($F907="","",VLOOKUP($F907,'Data Mercado'!$A$7:$I$300,IF($B$6="P90",2,IF($B$6="P75",3,IF($B$6="P50",4,IF($B$6="P25",5,IF($B$6="P10",6))))),0)),"ND")</f>
      </c>
      <c r="H907" s="186" t="str">
        <f>IFERROR(IF(AND($E907&lt;&gt;"",$G907&lt;&gt;""),$E907/$G907,""),"")</f>
      </c>
      <c r="I907" s="187" t="str">
        <f>IF(H907="","",0%)</f>
      </c>
      <c r="J907" s="187" t="str">
        <f>IF(H907="","",IF($H907&gt;1.2, 0, IF($H907&gt;=1.1, $B$8*(1/3), IF($H907&gt;=1, ($B$8 + (($B$9-$B$8)/4)*1)*(1/3), IF($H907&gt;=0.9, ($B$8 + (($B$9-$B$8)/4)*2)*(1/3), IF($H907&gt;=0.8, ($B$8 + (($B$9-$B$8)/4)*3)*(1/3), $B$9*(1/3)))))))</f>
      </c>
      <c r="K907" s="187" t="str">
        <f>IF(H907="","",IF($H907&gt;1.2, 0, IF($H907&gt;=1.1, $B$8*(2/3), IF($H907&gt;=1, ($B$8 + (($B$9-$B$8)/4)*1)*(2/3), IF($H907&gt;=0.9, ($B$8 + (($B$9-$B$8)/4)*2)*(2/3), IF($H907&gt;=0.8, ($B$8 + (($B$9-$B$8)/4)*3)*(2/3), $B$9*(2/3)))))))</f>
      </c>
      <c r="L907" s="187" t="str">
        <f>IF(H907="","",IF($H907&gt;1.2, 0, IF($H907&gt;=1.1, $B$8, IF($H907&gt;=1, $B$8 + (($B$9-$B$8)/4)*1, IF($H907&gt;=0.9, $B$8 + (($B$9-$B$8)/4)*2, IF($H907&gt;=0.8, $B$8 + (($B$9-$B$8)/4)*3, $B$9))))))</f>
      </c>
      <c r="M907" s="188"/>
      <c r="N907" s="189">
        <f>IF(M907=1, I907, IF(M907=2, J907, IF(M907=3, K907, IF(M907=4, L907, 0))))</f>
      </c>
      <c r="O907" s="184">
        <f>IF($B$7="Porcentajes", E907 * N907, IF($R$1=0, 0, ((E907 * N907) / $R$1) * $C$7))</f>
      </c>
      <c r="P907" s="202"/>
      <c r="Q907" s="203"/>
      <c r="R907" s="184">
        <f>IF($P907="Manual",$E907*(1+$Q907),$E907+$O907)</f>
      </c>
    </row>
    <row r="908" spans="1:18" s="190" customFormat="1" ht="19" customHeight="1">
      <c r="A908" s="191"/>
      <c r="B908" s="195"/>
      <c r="C908" s="193"/>
      <c r="D908" s="193"/>
      <c r="E908" s="197"/>
      <c r="F908" s="185"/>
      <c r="G908" s="185" t="str">
        <f>IFERROR(IF($F908="","",VLOOKUP($F908,'Data Mercado'!$A$7:$I$300,IF($B$6="P90",2,IF($B$6="P75",3,IF($B$6="P50",4,IF($B$6="P25",5,IF($B$6="P10",6))))),0)),"ND")</f>
      </c>
      <c r="H908" s="186" t="str">
        <f>IFERROR(IF(AND($E908&lt;&gt;"",$G908&lt;&gt;""),$E908/$G908,""),"")</f>
      </c>
      <c r="I908" s="187" t="str">
        <f>IF(H908="","",0%)</f>
      </c>
      <c r="J908" s="187" t="str">
        <f>IF(H908="","",IF($H908&gt;1.2, 0, IF($H908&gt;=1.1, $B$8*(1/3), IF($H908&gt;=1, ($B$8 + (($B$9-$B$8)/4)*1)*(1/3), IF($H908&gt;=0.9, ($B$8 + (($B$9-$B$8)/4)*2)*(1/3), IF($H908&gt;=0.8, ($B$8 + (($B$9-$B$8)/4)*3)*(1/3), $B$9*(1/3)))))))</f>
      </c>
      <c r="K908" s="187" t="str">
        <f>IF(H908="","",IF($H908&gt;1.2, 0, IF($H908&gt;=1.1, $B$8*(2/3), IF($H908&gt;=1, ($B$8 + (($B$9-$B$8)/4)*1)*(2/3), IF($H908&gt;=0.9, ($B$8 + (($B$9-$B$8)/4)*2)*(2/3), IF($H908&gt;=0.8, ($B$8 + (($B$9-$B$8)/4)*3)*(2/3), $B$9*(2/3)))))))</f>
      </c>
      <c r="L908" s="187" t="str">
        <f>IF(H908="","",IF($H908&gt;1.2, 0, IF($H908&gt;=1.1, $B$8, IF($H908&gt;=1, $B$8 + (($B$9-$B$8)/4)*1, IF($H908&gt;=0.9, $B$8 + (($B$9-$B$8)/4)*2, IF($H908&gt;=0.8, $B$8 + (($B$9-$B$8)/4)*3, $B$9))))))</f>
      </c>
      <c r="M908" s="188"/>
      <c r="N908" s="189">
        <f>IF(M908=1, I908, IF(M908=2, J908, IF(M908=3, K908, IF(M908=4, L908, 0))))</f>
      </c>
      <c r="O908" s="184">
        <f>IF($B$7="Porcentajes", E908 * N908, IF($R$1=0, 0, ((E908 * N908) / $R$1) * $C$7))</f>
      </c>
      <c r="P908" s="202"/>
      <c r="Q908" s="203"/>
      <c r="R908" s="184">
        <f>IF($P908="Manual",$E908*(1+$Q908),$E908+$O908)</f>
      </c>
    </row>
    <row r="909" spans="1:18" s="190" customFormat="1" ht="19" customHeight="1">
      <c r="A909" s="191"/>
      <c r="B909" s="195"/>
      <c r="C909" s="193"/>
      <c r="D909" s="193"/>
      <c r="E909" s="197"/>
      <c r="F909" s="185"/>
      <c r="G909" s="185" t="str">
        <f>IFERROR(IF($F909="","",VLOOKUP($F909,'Data Mercado'!$A$7:$I$300,IF($B$6="P90",2,IF($B$6="P75",3,IF($B$6="P50",4,IF($B$6="P25",5,IF($B$6="P10",6))))),0)),"ND")</f>
      </c>
      <c r="H909" s="186" t="str">
        <f>IFERROR(IF(AND($E909&lt;&gt;"",$G909&lt;&gt;""),$E909/$G909,""),"")</f>
      </c>
      <c r="I909" s="187" t="str">
        <f>IF(H909="","",0%)</f>
      </c>
      <c r="J909" s="187" t="str">
        <f>IF(H909="","",IF($H909&gt;1.2, 0, IF($H909&gt;=1.1, $B$8*(1/3), IF($H909&gt;=1, ($B$8 + (($B$9-$B$8)/4)*1)*(1/3), IF($H909&gt;=0.9, ($B$8 + (($B$9-$B$8)/4)*2)*(1/3), IF($H909&gt;=0.8, ($B$8 + (($B$9-$B$8)/4)*3)*(1/3), $B$9*(1/3)))))))</f>
      </c>
      <c r="K909" s="187" t="str">
        <f>IF(H909="","",IF($H909&gt;1.2, 0, IF($H909&gt;=1.1, $B$8*(2/3), IF($H909&gt;=1, ($B$8 + (($B$9-$B$8)/4)*1)*(2/3), IF($H909&gt;=0.9, ($B$8 + (($B$9-$B$8)/4)*2)*(2/3), IF($H909&gt;=0.8, ($B$8 + (($B$9-$B$8)/4)*3)*(2/3), $B$9*(2/3)))))))</f>
      </c>
      <c r="L909" s="187" t="str">
        <f>IF(H909="","",IF($H909&gt;1.2, 0, IF($H909&gt;=1.1, $B$8, IF($H909&gt;=1, $B$8 + (($B$9-$B$8)/4)*1, IF($H909&gt;=0.9, $B$8 + (($B$9-$B$8)/4)*2, IF($H909&gt;=0.8, $B$8 + (($B$9-$B$8)/4)*3, $B$9))))))</f>
      </c>
      <c r="M909" s="188"/>
      <c r="N909" s="189">
        <f>IF(M909=1, I909, IF(M909=2, J909, IF(M909=3, K909, IF(M909=4, L909, 0))))</f>
      </c>
      <c r="O909" s="184">
        <f>IF($B$7="Porcentajes", E909 * N909, IF($R$1=0, 0, ((E909 * N909) / $R$1) * $C$7))</f>
      </c>
      <c r="P909" s="202"/>
      <c r="Q909" s="203"/>
      <c r="R909" s="184">
        <f>IF($P909="Manual",$E909*(1+$Q909),$E909+$O909)</f>
      </c>
    </row>
    <row r="910" spans="1:18" s="190" customFormat="1" ht="19" customHeight="1">
      <c r="A910" s="191"/>
      <c r="B910" s="195"/>
      <c r="C910" s="193"/>
      <c r="D910" s="193"/>
      <c r="E910" s="197"/>
      <c r="F910" s="185"/>
      <c r="G910" s="185" t="str">
        <f>IFERROR(IF($F910="","",VLOOKUP($F910,'Data Mercado'!$A$7:$I$300,IF($B$6="P90",2,IF($B$6="P75",3,IF($B$6="P50",4,IF($B$6="P25",5,IF($B$6="P10",6))))),0)),"ND")</f>
      </c>
      <c r="H910" s="186" t="str">
        <f>IFERROR(IF(AND($E910&lt;&gt;"",$G910&lt;&gt;""),$E910/$G910,""),"")</f>
      </c>
      <c r="I910" s="187" t="str">
        <f>IF(H910="","",0%)</f>
      </c>
      <c r="J910" s="187" t="str">
        <f>IF(H910="","",IF($H910&gt;1.2, 0, IF($H910&gt;=1.1, $B$8*(1/3), IF($H910&gt;=1, ($B$8 + (($B$9-$B$8)/4)*1)*(1/3), IF($H910&gt;=0.9, ($B$8 + (($B$9-$B$8)/4)*2)*(1/3), IF($H910&gt;=0.8, ($B$8 + (($B$9-$B$8)/4)*3)*(1/3), $B$9*(1/3)))))))</f>
      </c>
      <c r="K910" s="187" t="str">
        <f>IF(H910="","",IF($H910&gt;1.2, 0, IF($H910&gt;=1.1, $B$8*(2/3), IF($H910&gt;=1, ($B$8 + (($B$9-$B$8)/4)*1)*(2/3), IF($H910&gt;=0.9, ($B$8 + (($B$9-$B$8)/4)*2)*(2/3), IF($H910&gt;=0.8, ($B$8 + (($B$9-$B$8)/4)*3)*(2/3), $B$9*(2/3)))))))</f>
      </c>
      <c r="L910" s="187" t="str">
        <f>IF(H910="","",IF($H910&gt;1.2, 0, IF($H910&gt;=1.1, $B$8, IF($H910&gt;=1, $B$8 + (($B$9-$B$8)/4)*1, IF($H910&gt;=0.9, $B$8 + (($B$9-$B$8)/4)*2, IF($H910&gt;=0.8, $B$8 + (($B$9-$B$8)/4)*3, $B$9))))))</f>
      </c>
      <c r="M910" s="188"/>
      <c r="N910" s="189">
        <f>IF(M910=1, I910, IF(M910=2, J910, IF(M910=3, K910, IF(M910=4, L910, 0))))</f>
      </c>
      <c r="O910" s="184">
        <f>IF($B$7="Porcentajes", E910 * N910, IF($R$1=0, 0, ((E910 * N910) / $R$1) * $C$7))</f>
      </c>
      <c r="P910" s="202"/>
      <c r="Q910" s="203"/>
      <c r="R910" s="184">
        <f>IF($P910="Manual",$E910*(1+$Q910),$E910+$O910)</f>
      </c>
    </row>
    <row r="911" spans="1:18" s="190" customFormat="1" ht="19" customHeight="1">
      <c r="A911" s="191"/>
      <c r="B911" s="195"/>
      <c r="C911" s="193"/>
      <c r="D911" s="193"/>
      <c r="E911" s="197"/>
      <c r="F911" s="185"/>
      <c r="G911" s="185" t="str">
        <f>IFERROR(IF($F911="","",VLOOKUP($F911,'Data Mercado'!$A$7:$I$300,IF($B$6="P90",2,IF($B$6="P75",3,IF($B$6="P50",4,IF($B$6="P25",5,IF($B$6="P10",6))))),0)),"ND")</f>
      </c>
      <c r="H911" s="186" t="str">
        <f>IFERROR(IF(AND($E911&lt;&gt;"",$G911&lt;&gt;""),$E911/$G911,""),"")</f>
      </c>
      <c r="I911" s="187" t="str">
        <f>IF(H911="","",0%)</f>
      </c>
      <c r="J911" s="187" t="str">
        <f>IF(H911="","",IF($H911&gt;1.2, 0, IF($H911&gt;=1.1, $B$8*(1/3), IF($H911&gt;=1, ($B$8 + (($B$9-$B$8)/4)*1)*(1/3), IF($H911&gt;=0.9, ($B$8 + (($B$9-$B$8)/4)*2)*(1/3), IF($H911&gt;=0.8, ($B$8 + (($B$9-$B$8)/4)*3)*(1/3), $B$9*(1/3)))))))</f>
      </c>
      <c r="K911" s="187" t="str">
        <f>IF(H911="","",IF($H911&gt;1.2, 0, IF($H911&gt;=1.1, $B$8*(2/3), IF($H911&gt;=1, ($B$8 + (($B$9-$B$8)/4)*1)*(2/3), IF($H911&gt;=0.9, ($B$8 + (($B$9-$B$8)/4)*2)*(2/3), IF($H911&gt;=0.8, ($B$8 + (($B$9-$B$8)/4)*3)*(2/3), $B$9*(2/3)))))))</f>
      </c>
      <c r="L911" s="187" t="str">
        <f>IF(H911="","",IF($H911&gt;1.2, 0, IF($H911&gt;=1.1, $B$8, IF($H911&gt;=1, $B$8 + (($B$9-$B$8)/4)*1, IF($H911&gt;=0.9, $B$8 + (($B$9-$B$8)/4)*2, IF($H911&gt;=0.8, $B$8 + (($B$9-$B$8)/4)*3, $B$9))))))</f>
      </c>
      <c r="M911" s="188"/>
      <c r="N911" s="189">
        <f>IF(M911=1, I911, IF(M911=2, J911, IF(M911=3, K911, IF(M911=4, L911, 0))))</f>
      </c>
      <c r="O911" s="184">
        <f>IF($B$7="Porcentajes", E911 * N911, IF($R$1=0, 0, ((E911 * N911) / $R$1) * $C$7))</f>
      </c>
      <c r="P911" s="202"/>
      <c r="Q911" s="203"/>
      <c r="R911" s="184">
        <f>IF($P911="Manual",$E911*(1+$Q911),$E911+$O911)</f>
      </c>
    </row>
    <row r="912" spans="1:18" s="190" customFormat="1" ht="19" customHeight="1">
      <c r="A912" s="191"/>
      <c r="B912" s="195"/>
      <c r="C912" s="193"/>
      <c r="D912" s="193"/>
      <c r="E912" s="197"/>
      <c r="F912" s="185"/>
      <c r="G912" s="185" t="str">
        <f>IFERROR(IF($F912="","",VLOOKUP($F912,'Data Mercado'!$A$7:$I$300,IF($B$6="P90",2,IF($B$6="P75",3,IF($B$6="P50",4,IF($B$6="P25",5,IF($B$6="P10",6))))),0)),"ND")</f>
      </c>
      <c r="H912" s="186" t="str">
        <f>IFERROR(IF(AND($E912&lt;&gt;"",$G912&lt;&gt;""),$E912/$G912,""),"")</f>
      </c>
      <c r="I912" s="187" t="str">
        <f t="shared" ref="I912:I975" si="113">IF(H912="","",0%)</f>
        <v/>
      </c>
      <c r="J912" s="187" t="str">
        <f t="shared" ref="J912:J975" si="114">IF(H912="","",IF($H912&gt;1.2, 0, IF($H912&gt;=1.1, $B$8*(1/3), IF($H912&gt;=1, ($B$8 + (($B$9-$B$8)/4)*1)*(1/3), IF($H912&gt;=0.9, ($B$8 + (($B$9-$B$8)/4)*2)*(1/3), IF($H912&gt;=0.8, ($B$8 + (($B$9-$B$8)/4)*3)*(1/3), $B$9*(1/3)))))))</f>
        <v/>
      </c>
      <c r="K912" s="187" t="str">
        <f t="shared" ref="K912:K975" si="115">IF(H912="","",IF($H912&gt;1.2, 0, IF($H912&gt;=1.1, $B$8*(2/3), IF($H912&gt;=1, ($B$8 + (($B$9-$B$8)/4)*1)*(2/3), IF($H912&gt;=0.9, ($B$8 + (($B$9-$B$8)/4)*2)*(2/3), IF($H912&gt;=0.8, ($B$8 + (($B$9-$B$8)/4)*3)*(2/3), $B$9*(2/3)))))))</f>
        <v/>
      </c>
      <c r="L912" s="187" t="str">
        <f t="shared" ref="L912:L975" si="116">IF(H912="","",IF($H912&gt;1.2, 0, IF($H912&gt;=1.1, $B$8, IF($H912&gt;=1, $B$8 + (($B$9-$B$8)/4)*1, IF($H912&gt;=0.9, $B$8 + (($B$9-$B$8)/4)*2, IF($H912&gt;=0.8, $B$8 + (($B$9-$B$8)/4)*3, $B$9))))))</f>
        <v/>
      </c>
      <c r="M912" s="188"/>
      <c r="N912" s="189">
        <f t="shared" ref="N912:N975" si="117">IF(M912=1, I912, IF(M912=2, J912, IF(M912=3, K912, IF(M912=4, L912, 0))))</f>
        <v>0</v>
      </c>
      <c r="O912" s="184">
        <f>IF($B$7="Porcentajes", E912 * N912, IF($R$1=0, 0, ((E912 * N912) / $R$1) * $C$7))</f>
      </c>
      <c r="P912" s="202"/>
      <c r="Q912" s="203"/>
      <c r="R912" s="184">
        <f>IF($P912="Manual",$E912*(1+$Q912),$E912+$O912)</f>
      </c>
    </row>
    <row r="913" spans="1:18" s="190" customFormat="1" ht="19" customHeight="1">
      <c r="A913" s="191"/>
      <c r="B913" s="195"/>
      <c r="C913" s="193"/>
      <c r="D913" s="193"/>
      <c r="E913" s="197"/>
      <c r="F913" s="185"/>
      <c r="G913" s="185" t="str">
        <f>IFERROR(IF($F913="","",VLOOKUP($F913,'Data Mercado'!$A$7:$I$300,IF($B$6="P90",2,IF($B$6="P75",3,IF($B$6="P50",4,IF($B$6="P25",5,IF($B$6="P10",6))))),0)),"ND")</f>
      </c>
      <c r="H913" s="186" t="str">
        <f>IFERROR(IF(AND($E913&lt;&gt;"",$G913&lt;&gt;""),$E913/$G913,""),"")</f>
      </c>
      <c r="I913" s="187" t="str">
        <f>IF(H913="","",0%)</f>
      </c>
      <c r="J913" s="187" t="str">
        <f>IF(H913="","",IF($H913&gt;1.2, 0, IF($H913&gt;=1.1, $B$8*(1/3), IF($H913&gt;=1, ($B$8 + (($B$9-$B$8)/4)*1)*(1/3), IF($H913&gt;=0.9, ($B$8 + (($B$9-$B$8)/4)*2)*(1/3), IF($H913&gt;=0.8, ($B$8 + (($B$9-$B$8)/4)*3)*(1/3), $B$9*(1/3)))))))</f>
      </c>
      <c r="K913" s="187" t="str">
        <f>IF(H913="","",IF($H913&gt;1.2, 0, IF($H913&gt;=1.1, $B$8*(2/3), IF($H913&gt;=1, ($B$8 + (($B$9-$B$8)/4)*1)*(2/3), IF($H913&gt;=0.9, ($B$8 + (($B$9-$B$8)/4)*2)*(2/3), IF($H913&gt;=0.8, ($B$8 + (($B$9-$B$8)/4)*3)*(2/3), $B$9*(2/3)))))))</f>
      </c>
      <c r="L913" s="187" t="str">
        <f>IF(H913="","",IF($H913&gt;1.2, 0, IF($H913&gt;=1.1, $B$8, IF($H913&gt;=1, $B$8 + (($B$9-$B$8)/4)*1, IF($H913&gt;=0.9, $B$8 + (($B$9-$B$8)/4)*2, IF($H913&gt;=0.8, $B$8 + (($B$9-$B$8)/4)*3, $B$9))))))</f>
      </c>
      <c r="M913" s="188"/>
      <c r="N913" s="189">
        <f>IF(M913=1, I913, IF(M913=2, J913, IF(M913=3, K913, IF(M913=4, L913, 0))))</f>
      </c>
      <c r="O913" s="184">
        <f>IF($B$7="Porcentajes", E913 * N913, IF($R$1=0, 0, ((E913 * N913) / $R$1) * $C$7))</f>
      </c>
      <c r="P913" s="202"/>
      <c r="Q913" s="203"/>
      <c r="R913" s="184">
        <f>IF($P913="Manual",$E913*(1+$Q913),$E913+$O913)</f>
      </c>
    </row>
    <row r="914" spans="1:18" s="190" customFormat="1" ht="19" customHeight="1">
      <c r="A914" s="191"/>
      <c r="B914" s="195"/>
      <c r="C914" s="193"/>
      <c r="D914" s="193"/>
      <c r="E914" s="197"/>
      <c r="F914" s="185"/>
      <c r="G914" s="185" t="str">
        <f>IFERROR(IF($F914="","",VLOOKUP($F914,'Data Mercado'!$A$7:$I$300,IF($B$6="P90",2,IF($B$6="P75",3,IF($B$6="P50",4,IF($B$6="P25",5,IF($B$6="P10",6))))),0)),"ND")</f>
      </c>
      <c r="H914" s="186" t="str">
        <f>IFERROR(IF(AND($E914&lt;&gt;"",$G914&lt;&gt;""),$E914/$G914,""),"")</f>
      </c>
      <c r="I914" s="187" t="str">
        <f>IF(H914="","",0%)</f>
      </c>
      <c r="J914" s="187" t="str">
        <f>IF(H914="","",IF($H914&gt;1.2, 0, IF($H914&gt;=1.1, $B$8*(1/3), IF($H914&gt;=1, ($B$8 + (($B$9-$B$8)/4)*1)*(1/3), IF($H914&gt;=0.9, ($B$8 + (($B$9-$B$8)/4)*2)*(1/3), IF($H914&gt;=0.8, ($B$8 + (($B$9-$B$8)/4)*3)*(1/3), $B$9*(1/3)))))))</f>
      </c>
      <c r="K914" s="187" t="str">
        <f>IF(H914="","",IF($H914&gt;1.2, 0, IF($H914&gt;=1.1, $B$8*(2/3), IF($H914&gt;=1, ($B$8 + (($B$9-$B$8)/4)*1)*(2/3), IF($H914&gt;=0.9, ($B$8 + (($B$9-$B$8)/4)*2)*(2/3), IF($H914&gt;=0.8, ($B$8 + (($B$9-$B$8)/4)*3)*(2/3), $B$9*(2/3)))))))</f>
      </c>
      <c r="L914" s="187" t="str">
        <f>IF(H914="","",IF($H914&gt;1.2, 0, IF($H914&gt;=1.1, $B$8, IF($H914&gt;=1, $B$8 + (($B$9-$B$8)/4)*1, IF($H914&gt;=0.9, $B$8 + (($B$9-$B$8)/4)*2, IF($H914&gt;=0.8, $B$8 + (($B$9-$B$8)/4)*3, $B$9))))))</f>
      </c>
      <c r="M914" s="188"/>
      <c r="N914" s="189">
        <f>IF(M914=1, I914, IF(M914=2, J914, IF(M914=3, K914, IF(M914=4, L914, 0))))</f>
      </c>
      <c r="O914" s="184">
        <f>IF($B$7="Porcentajes", E914 * N914, IF($R$1=0, 0, ((E914 * N914) / $R$1) * $C$7))</f>
      </c>
      <c r="P914" s="202"/>
      <c r="Q914" s="203"/>
      <c r="R914" s="184">
        <f>IF($P914="Manual",$E914*(1+$Q914),$E914+$O914)</f>
      </c>
    </row>
    <row r="915" spans="1:18" s="190" customFormat="1" ht="19" customHeight="1">
      <c r="A915" s="191"/>
      <c r="B915" s="195"/>
      <c r="C915" s="193"/>
      <c r="D915" s="193"/>
      <c r="E915" s="197"/>
      <c r="F915" s="185"/>
      <c r="G915" s="185" t="str">
        <f>IFERROR(IF($F915="","",VLOOKUP($F915,'Data Mercado'!$A$7:$I$300,IF($B$6="P90",2,IF($B$6="P75",3,IF($B$6="P50",4,IF($B$6="P25",5,IF($B$6="P10",6))))),0)),"ND")</f>
      </c>
      <c r="H915" s="186" t="str">
        <f>IFERROR(IF(AND($E915&lt;&gt;"",$G915&lt;&gt;""),$E915/$G915,""),"")</f>
      </c>
      <c r="I915" s="187" t="str">
        <f>IF(H915="","",0%)</f>
      </c>
      <c r="J915" s="187" t="str">
        <f>IF(H915="","",IF($H915&gt;1.2, 0, IF($H915&gt;=1.1, $B$8*(1/3), IF($H915&gt;=1, ($B$8 + (($B$9-$B$8)/4)*1)*(1/3), IF($H915&gt;=0.9, ($B$8 + (($B$9-$B$8)/4)*2)*(1/3), IF($H915&gt;=0.8, ($B$8 + (($B$9-$B$8)/4)*3)*(1/3), $B$9*(1/3)))))))</f>
      </c>
      <c r="K915" s="187" t="str">
        <f>IF(H915="","",IF($H915&gt;1.2, 0, IF($H915&gt;=1.1, $B$8*(2/3), IF($H915&gt;=1, ($B$8 + (($B$9-$B$8)/4)*1)*(2/3), IF($H915&gt;=0.9, ($B$8 + (($B$9-$B$8)/4)*2)*(2/3), IF($H915&gt;=0.8, ($B$8 + (($B$9-$B$8)/4)*3)*(2/3), $B$9*(2/3)))))))</f>
      </c>
      <c r="L915" s="187" t="str">
        <f>IF(H915="","",IF($H915&gt;1.2, 0, IF($H915&gt;=1.1, $B$8, IF($H915&gt;=1, $B$8 + (($B$9-$B$8)/4)*1, IF($H915&gt;=0.9, $B$8 + (($B$9-$B$8)/4)*2, IF($H915&gt;=0.8, $B$8 + (($B$9-$B$8)/4)*3, $B$9))))))</f>
      </c>
      <c r="M915" s="188"/>
      <c r="N915" s="189">
        <f>IF(M915=1, I915, IF(M915=2, J915, IF(M915=3, K915, IF(M915=4, L915, 0))))</f>
      </c>
      <c r="O915" s="184">
        <f>IF($B$7="Porcentajes", E915 * N915, IF($R$1=0, 0, ((E915 * N915) / $R$1) * $C$7))</f>
      </c>
      <c r="P915" s="202"/>
      <c r="Q915" s="203"/>
      <c r="R915" s="184">
        <f>IF($P915="Manual",$E915*(1+$Q915),$E915+$O915)</f>
      </c>
    </row>
    <row r="916" spans="1:18" s="190" customFormat="1" ht="19" customHeight="1">
      <c r="A916" s="191"/>
      <c r="B916" s="195"/>
      <c r="C916" s="193"/>
      <c r="D916" s="193"/>
      <c r="E916" s="197"/>
      <c r="F916" s="185"/>
      <c r="G916" s="185" t="str">
        <f>IFERROR(IF($F916="","",VLOOKUP($F916,'Data Mercado'!$A$7:$I$300,IF($B$6="P90",2,IF($B$6="P75",3,IF($B$6="P50",4,IF($B$6="P25",5,IF($B$6="P10",6))))),0)),"ND")</f>
      </c>
      <c r="H916" s="186" t="str">
        <f>IFERROR(IF(AND($E916&lt;&gt;"",$G916&lt;&gt;""),$E916/$G916,""),"")</f>
      </c>
      <c r="I916" s="187" t="str">
        <f>IF(H916="","",0%)</f>
      </c>
      <c r="J916" s="187" t="str">
        <f>IF(H916="","",IF($H916&gt;1.2, 0, IF($H916&gt;=1.1, $B$8*(1/3), IF($H916&gt;=1, ($B$8 + (($B$9-$B$8)/4)*1)*(1/3), IF($H916&gt;=0.9, ($B$8 + (($B$9-$B$8)/4)*2)*(1/3), IF($H916&gt;=0.8, ($B$8 + (($B$9-$B$8)/4)*3)*(1/3), $B$9*(1/3)))))))</f>
      </c>
      <c r="K916" s="187" t="str">
        <f>IF(H916="","",IF($H916&gt;1.2, 0, IF($H916&gt;=1.1, $B$8*(2/3), IF($H916&gt;=1, ($B$8 + (($B$9-$B$8)/4)*1)*(2/3), IF($H916&gt;=0.9, ($B$8 + (($B$9-$B$8)/4)*2)*(2/3), IF($H916&gt;=0.8, ($B$8 + (($B$9-$B$8)/4)*3)*(2/3), $B$9*(2/3)))))))</f>
      </c>
      <c r="L916" s="187" t="str">
        <f>IF(H916="","",IF($H916&gt;1.2, 0, IF($H916&gt;=1.1, $B$8, IF($H916&gt;=1, $B$8 + (($B$9-$B$8)/4)*1, IF($H916&gt;=0.9, $B$8 + (($B$9-$B$8)/4)*2, IF($H916&gt;=0.8, $B$8 + (($B$9-$B$8)/4)*3, $B$9))))))</f>
      </c>
      <c r="M916" s="188"/>
      <c r="N916" s="189">
        <f>IF(M916=1, I916, IF(M916=2, J916, IF(M916=3, K916, IF(M916=4, L916, 0))))</f>
      </c>
      <c r="O916" s="184">
        <f>IF($B$7="Porcentajes", E916 * N916, IF($R$1=0, 0, ((E916 * N916) / $R$1) * $C$7))</f>
      </c>
      <c r="P916" s="202"/>
      <c r="Q916" s="203"/>
      <c r="R916" s="184">
        <f>IF($P916="Manual",$E916*(1+$Q916),$E916+$O916)</f>
      </c>
    </row>
    <row r="917" spans="1:18" s="190" customFormat="1" ht="19" customHeight="1">
      <c r="A917" s="191"/>
      <c r="B917" s="195"/>
      <c r="C917" s="193"/>
      <c r="D917" s="193"/>
      <c r="E917" s="197"/>
      <c r="F917" s="185"/>
      <c r="G917" s="185" t="str">
        <f>IFERROR(IF($F917="","",VLOOKUP($F917,'Data Mercado'!$A$7:$I$300,IF($B$6="P90",2,IF($B$6="P75",3,IF($B$6="P50",4,IF($B$6="P25",5,IF($B$6="P10",6))))),0)),"ND")</f>
      </c>
      <c r="H917" s="186" t="str">
        <f>IFERROR(IF(AND($E917&lt;&gt;"",$G917&lt;&gt;""),$E917/$G917,""),"")</f>
      </c>
      <c r="I917" s="187" t="str">
        <f>IF(H917="","",0%)</f>
      </c>
      <c r="J917" s="187" t="str">
        <f>IF(H917="","",IF($H917&gt;1.2, 0, IF($H917&gt;=1.1, $B$8*(1/3), IF($H917&gt;=1, ($B$8 + (($B$9-$B$8)/4)*1)*(1/3), IF($H917&gt;=0.9, ($B$8 + (($B$9-$B$8)/4)*2)*(1/3), IF($H917&gt;=0.8, ($B$8 + (($B$9-$B$8)/4)*3)*(1/3), $B$9*(1/3)))))))</f>
      </c>
      <c r="K917" s="187" t="str">
        <f>IF(H917="","",IF($H917&gt;1.2, 0, IF($H917&gt;=1.1, $B$8*(2/3), IF($H917&gt;=1, ($B$8 + (($B$9-$B$8)/4)*1)*(2/3), IF($H917&gt;=0.9, ($B$8 + (($B$9-$B$8)/4)*2)*(2/3), IF($H917&gt;=0.8, ($B$8 + (($B$9-$B$8)/4)*3)*(2/3), $B$9*(2/3)))))))</f>
      </c>
      <c r="L917" s="187" t="str">
        <f>IF(H917="","",IF($H917&gt;1.2, 0, IF($H917&gt;=1.1, $B$8, IF($H917&gt;=1, $B$8 + (($B$9-$B$8)/4)*1, IF($H917&gt;=0.9, $B$8 + (($B$9-$B$8)/4)*2, IF($H917&gt;=0.8, $B$8 + (($B$9-$B$8)/4)*3, $B$9))))))</f>
      </c>
      <c r="M917" s="188"/>
      <c r="N917" s="189">
        <f>IF(M917=1, I917, IF(M917=2, J917, IF(M917=3, K917, IF(M917=4, L917, 0))))</f>
      </c>
      <c r="O917" s="184">
        <f>IF($B$7="Porcentajes", E917 * N917, IF($R$1=0, 0, ((E917 * N917) / $R$1) * $C$7))</f>
      </c>
      <c r="P917" s="202"/>
      <c r="Q917" s="203"/>
      <c r="R917" s="184">
        <f>IF($P917="Manual",$E917*(1+$Q917),$E917+$O917)</f>
      </c>
    </row>
    <row r="918" spans="1:18" s="190" customFormat="1" ht="19" customHeight="1">
      <c r="A918" s="191"/>
      <c r="B918" s="195"/>
      <c r="C918" s="193"/>
      <c r="D918" s="193"/>
      <c r="E918" s="197"/>
      <c r="F918" s="185"/>
      <c r="G918" s="185" t="str">
        <f>IFERROR(IF($F918="","",VLOOKUP($F918,'Data Mercado'!$A$7:$I$300,IF($B$6="P90",2,IF($B$6="P75",3,IF($B$6="P50",4,IF($B$6="P25",5,IF($B$6="P10",6))))),0)),"ND")</f>
      </c>
      <c r="H918" s="186" t="str">
        <f>IFERROR(IF(AND($E918&lt;&gt;"",$G918&lt;&gt;""),$E918/$G918,""),"")</f>
      </c>
      <c r="I918" s="187" t="str">
        <f>IF(H918="","",0%)</f>
      </c>
      <c r="J918" s="187" t="str">
        <f>IF(H918="","",IF($H918&gt;1.2, 0, IF($H918&gt;=1.1, $B$8*(1/3), IF($H918&gt;=1, ($B$8 + (($B$9-$B$8)/4)*1)*(1/3), IF($H918&gt;=0.9, ($B$8 + (($B$9-$B$8)/4)*2)*(1/3), IF($H918&gt;=0.8, ($B$8 + (($B$9-$B$8)/4)*3)*(1/3), $B$9*(1/3)))))))</f>
      </c>
      <c r="K918" s="187" t="str">
        <f>IF(H918="","",IF($H918&gt;1.2, 0, IF($H918&gt;=1.1, $B$8*(2/3), IF($H918&gt;=1, ($B$8 + (($B$9-$B$8)/4)*1)*(2/3), IF($H918&gt;=0.9, ($B$8 + (($B$9-$B$8)/4)*2)*(2/3), IF($H918&gt;=0.8, ($B$8 + (($B$9-$B$8)/4)*3)*(2/3), $B$9*(2/3)))))))</f>
      </c>
      <c r="L918" s="187" t="str">
        <f>IF(H918="","",IF($H918&gt;1.2, 0, IF($H918&gt;=1.1, $B$8, IF($H918&gt;=1, $B$8 + (($B$9-$B$8)/4)*1, IF($H918&gt;=0.9, $B$8 + (($B$9-$B$8)/4)*2, IF($H918&gt;=0.8, $B$8 + (($B$9-$B$8)/4)*3, $B$9))))))</f>
      </c>
      <c r="M918" s="188"/>
      <c r="N918" s="189">
        <f>IF(M918=1, I918, IF(M918=2, J918, IF(M918=3, K918, IF(M918=4, L918, 0))))</f>
      </c>
      <c r="O918" s="184">
        <f>IF($B$7="Porcentajes", E918 * N918, IF($R$1=0, 0, ((E918 * N918) / $R$1) * $C$7))</f>
      </c>
      <c r="P918" s="202"/>
      <c r="Q918" s="203"/>
      <c r="R918" s="184">
        <f>IF($P918="Manual",$E918*(1+$Q918),$E918+$O918)</f>
      </c>
    </row>
    <row r="919" spans="1:18" s="190" customFormat="1" ht="19" customHeight="1">
      <c r="A919" s="191"/>
      <c r="B919" s="195"/>
      <c r="C919" s="193"/>
      <c r="D919" s="193"/>
      <c r="E919" s="197"/>
      <c r="F919" s="185"/>
      <c r="G919" s="185" t="str">
        <f>IFERROR(IF($F919="","",VLOOKUP($F919,'Data Mercado'!$A$7:$I$300,IF($B$6="P90",2,IF($B$6="P75",3,IF($B$6="P50",4,IF($B$6="P25",5,IF($B$6="P10",6))))),0)),"ND")</f>
      </c>
      <c r="H919" s="186" t="str">
        <f>IFERROR(IF(AND($E919&lt;&gt;"",$G919&lt;&gt;""),$E919/$G919,""),"")</f>
      </c>
      <c r="I919" s="187" t="str">
        <f>IF(H919="","",0%)</f>
      </c>
      <c r="J919" s="187" t="str">
        <f>IF(H919="","",IF($H919&gt;1.2, 0, IF($H919&gt;=1.1, $B$8*(1/3), IF($H919&gt;=1, ($B$8 + (($B$9-$B$8)/4)*1)*(1/3), IF($H919&gt;=0.9, ($B$8 + (($B$9-$B$8)/4)*2)*(1/3), IF($H919&gt;=0.8, ($B$8 + (($B$9-$B$8)/4)*3)*(1/3), $B$9*(1/3)))))))</f>
      </c>
      <c r="K919" s="187" t="str">
        <f>IF(H919="","",IF($H919&gt;1.2, 0, IF($H919&gt;=1.1, $B$8*(2/3), IF($H919&gt;=1, ($B$8 + (($B$9-$B$8)/4)*1)*(2/3), IF($H919&gt;=0.9, ($B$8 + (($B$9-$B$8)/4)*2)*(2/3), IF($H919&gt;=0.8, ($B$8 + (($B$9-$B$8)/4)*3)*(2/3), $B$9*(2/3)))))))</f>
      </c>
      <c r="L919" s="187" t="str">
        <f>IF(H919="","",IF($H919&gt;1.2, 0, IF($H919&gt;=1.1, $B$8, IF($H919&gt;=1, $B$8 + (($B$9-$B$8)/4)*1, IF($H919&gt;=0.9, $B$8 + (($B$9-$B$8)/4)*2, IF($H919&gt;=0.8, $B$8 + (($B$9-$B$8)/4)*3, $B$9))))))</f>
      </c>
      <c r="M919" s="188"/>
      <c r="N919" s="189">
        <f>IF(M919=1, I919, IF(M919=2, J919, IF(M919=3, K919, IF(M919=4, L919, 0))))</f>
      </c>
      <c r="O919" s="184">
        <f>IF($B$7="Porcentajes", E919 * N919, IF($R$1=0, 0, ((E919 * N919) / $R$1) * $C$7))</f>
      </c>
      <c r="P919" s="202"/>
      <c r="Q919" s="203"/>
      <c r="R919" s="184">
        <f>IF($P919="Manual",$E919*(1+$Q919),$E919+$O919)</f>
      </c>
    </row>
    <row r="920" spans="1:18" s="190" customFormat="1" ht="19" customHeight="1">
      <c r="A920" s="191"/>
      <c r="B920" s="195"/>
      <c r="C920" s="193"/>
      <c r="D920" s="193"/>
      <c r="E920" s="197"/>
      <c r="F920" s="185"/>
      <c r="G920" s="185" t="str">
        <f>IFERROR(IF($F920="","",VLOOKUP($F920,'Data Mercado'!$A$7:$I$300,IF($B$6="P90",2,IF($B$6="P75",3,IF($B$6="P50",4,IF($B$6="P25",5,IF($B$6="P10",6))))),0)),"ND")</f>
      </c>
      <c r="H920" s="186" t="str">
        <f>IFERROR(IF(AND($E920&lt;&gt;"",$G920&lt;&gt;""),$E920/$G920,""),"")</f>
      </c>
      <c r="I920" s="187" t="str">
        <f>IF(H920="","",0%)</f>
      </c>
      <c r="J920" s="187" t="str">
        <f>IF(H920="","",IF($H920&gt;1.2, 0, IF($H920&gt;=1.1, $B$8*(1/3), IF($H920&gt;=1, ($B$8 + (($B$9-$B$8)/4)*1)*(1/3), IF($H920&gt;=0.9, ($B$8 + (($B$9-$B$8)/4)*2)*(1/3), IF($H920&gt;=0.8, ($B$8 + (($B$9-$B$8)/4)*3)*(1/3), $B$9*(1/3)))))))</f>
      </c>
      <c r="K920" s="187" t="str">
        <f>IF(H920="","",IF($H920&gt;1.2, 0, IF($H920&gt;=1.1, $B$8*(2/3), IF($H920&gt;=1, ($B$8 + (($B$9-$B$8)/4)*1)*(2/3), IF($H920&gt;=0.9, ($B$8 + (($B$9-$B$8)/4)*2)*(2/3), IF($H920&gt;=0.8, ($B$8 + (($B$9-$B$8)/4)*3)*(2/3), $B$9*(2/3)))))))</f>
      </c>
      <c r="L920" s="187" t="str">
        <f>IF(H920="","",IF($H920&gt;1.2, 0, IF($H920&gt;=1.1, $B$8, IF($H920&gt;=1, $B$8 + (($B$9-$B$8)/4)*1, IF($H920&gt;=0.9, $B$8 + (($B$9-$B$8)/4)*2, IF($H920&gt;=0.8, $B$8 + (($B$9-$B$8)/4)*3, $B$9))))))</f>
      </c>
      <c r="M920" s="188"/>
      <c r="N920" s="189">
        <f>IF(M920=1, I920, IF(M920=2, J920, IF(M920=3, K920, IF(M920=4, L920, 0))))</f>
      </c>
      <c r="O920" s="184">
        <f>IF($B$7="Porcentajes", E920 * N920, IF($R$1=0, 0, ((E920 * N920) / $R$1) * $C$7))</f>
      </c>
      <c r="P920" s="202"/>
      <c r="Q920" s="203"/>
      <c r="R920" s="184">
        <f>IF($P920="Manual",$E920*(1+$Q920),$E920+$O920)</f>
      </c>
    </row>
    <row r="921" spans="1:18" s="190" customFormat="1" ht="19" customHeight="1">
      <c r="A921" s="191"/>
      <c r="B921" s="195"/>
      <c r="C921" s="193"/>
      <c r="D921" s="193"/>
      <c r="E921" s="197"/>
      <c r="F921" s="185"/>
      <c r="G921" s="185" t="str">
        <f>IFERROR(IF($F921="","",VLOOKUP($F921,'Data Mercado'!$A$7:$I$300,IF($B$6="P90",2,IF($B$6="P75",3,IF($B$6="P50",4,IF($B$6="P25",5,IF($B$6="P10",6))))),0)),"ND")</f>
      </c>
      <c r="H921" s="186" t="str">
        <f>IFERROR(IF(AND($E921&lt;&gt;"",$G921&lt;&gt;""),$E921/$G921,""),"")</f>
      </c>
      <c r="I921" s="187" t="str">
        <f>IF(H921="","",0%)</f>
      </c>
      <c r="J921" s="187" t="str">
        <f>IF(H921="","",IF($H921&gt;1.2, 0, IF($H921&gt;=1.1, $B$8*(1/3), IF($H921&gt;=1, ($B$8 + (($B$9-$B$8)/4)*1)*(1/3), IF($H921&gt;=0.9, ($B$8 + (($B$9-$B$8)/4)*2)*(1/3), IF($H921&gt;=0.8, ($B$8 + (($B$9-$B$8)/4)*3)*(1/3), $B$9*(1/3)))))))</f>
      </c>
      <c r="K921" s="187" t="str">
        <f>IF(H921="","",IF($H921&gt;1.2, 0, IF($H921&gt;=1.1, $B$8*(2/3), IF($H921&gt;=1, ($B$8 + (($B$9-$B$8)/4)*1)*(2/3), IF($H921&gt;=0.9, ($B$8 + (($B$9-$B$8)/4)*2)*(2/3), IF($H921&gt;=0.8, ($B$8 + (($B$9-$B$8)/4)*3)*(2/3), $B$9*(2/3)))))))</f>
      </c>
      <c r="L921" s="187" t="str">
        <f>IF(H921="","",IF($H921&gt;1.2, 0, IF($H921&gt;=1.1, $B$8, IF($H921&gt;=1, $B$8 + (($B$9-$B$8)/4)*1, IF($H921&gt;=0.9, $B$8 + (($B$9-$B$8)/4)*2, IF($H921&gt;=0.8, $B$8 + (($B$9-$B$8)/4)*3, $B$9))))))</f>
      </c>
      <c r="M921" s="188"/>
      <c r="N921" s="189">
        <f>IF(M921=1, I921, IF(M921=2, J921, IF(M921=3, K921, IF(M921=4, L921, 0))))</f>
      </c>
      <c r="O921" s="184">
        <f>IF($B$7="Porcentajes", E921 * N921, IF($R$1=0, 0, ((E921 * N921) / $R$1) * $C$7))</f>
      </c>
      <c r="P921" s="202"/>
      <c r="Q921" s="203"/>
      <c r="R921" s="184">
        <f>IF($P921="Manual",$E921*(1+$Q921),$E921+$O921)</f>
      </c>
    </row>
    <row r="922" spans="1:18" s="190" customFormat="1" ht="19" customHeight="1">
      <c r="A922" s="191"/>
      <c r="B922" s="195"/>
      <c r="C922" s="193"/>
      <c r="D922" s="193"/>
      <c r="E922" s="197"/>
      <c r="F922" s="185"/>
      <c r="G922" s="185" t="str">
        <f>IFERROR(IF($F922="","",VLOOKUP($F922,'Data Mercado'!$A$7:$I$300,IF($B$6="P90",2,IF($B$6="P75",3,IF($B$6="P50",4,IF($B$6="P25",5,IF($B$6="P10",6))))),0)),"ND")</f>
      </c>
      <c r="H922" s="186" t="str">
        <f>IFERROR(IF(AND($E922&lt;&gt;"",$G922&lt;&gt;""),$E922/$G922,""),"")</f>
      </c>
      <c r="I922" s="187" t="str">
        <f>IF(H922="","",0%)</f>
      </c>
      <c r="J922" s="187" t="str">
        <f>IF(H922="","",IF($H922&gt;1.2, 0, IF($H922&gt;=1.1, $B$8*(1/3), IF($H922&gt;=1, ($B$8 + (($B$9-$B$8)/4)*1)*(1/3), IF($H922&gt;=0.9, ($B$8 + (($B$9-$B$8)/4)*2)*(1/3), IF($H922&gt;=0.8, ($B$8 + (($B$9-$B$8)/4)*3)*(1/3), $B$9*(1/3)))))))</f>
      </c>
      <c r="K922" s="187" t="str">
        <f>IF(H922="","",IF($H922&gt;1.2, 0, IF($H922&gt;=1.1, $B$8*(2/3), IF($H922&gt;=1, ($B$8 + (($B$9-$B$8)/4)*1)*(2/3), IF($H922&gt;=0.9, ($B$8 + (($B$9-$B$8)/4)*2)*(2/3), IF($H922&gt;=0.8, ($B$8 + (($B$9-$B$8)/4)*3)*(2/3), $B$9*(2/3)))))))</f>
      </c>
      <c r="L922" s="187" t="str">
        <f>IF(H922="","",IF($H922&gt;1.2, 0, IF($H922&gt;=1.1, $B$8, IF($H922&gt;=1, $B$8 + (($B$9-$B$8)/4)*1, IF($H922&gt;=0.9, $B$8 + (($B$9-$B$8)/4)*2, IF($H922&gt;=0.8, $B$8 + (($B$9-$B$8)/4)*3, $B$9))))))</f>
      </c>
      <c r="M922" s="188"/>
      <c r="N922" s="189">
        <f>IF(M922=1, I922, IF(M922=2, J922, IF(M922=3, K922, IF(M922=4, L922, 0))))</f>
      </c>
      <c r="O922" s="184">
        <f>IF($B$7="Porcentajes", E922 * N922, IF($R$1=0, 0, ((E922 * N922) / $R$1) * $C$7))</f>
      </c>
      <c r="P922" s="202"/>
      <c r="Q922" s="203"/>
      <c r="R922" s="184">
        <f>IF($P922="Manual",$E922*(1+$Q922),$E922+$O922)</f>
      </c>
    </row>
    <row r="923" spans="1:18" s="190" customFormat="1" ht="19" customHeight="1">
      <c r="A923" s="191"/>
      <c r="B923" s="195"/>
      <c r="C923" s="193"/>
      <c r="D923" s="193"/>
      <c r="E923" s="197"/>
      <c r="F923" s="185"/>
      <c r="G923" s="185" t="str">
        <f>IFERROR(IF($F923="","",VLOOKUP($F923,'Data Mercado'!$A$7:$I$300,IF($B$6="P90",2,IF($B$6="P75",3,IF($B$6="P50",4,IF($B$6="P25",5,IF($B$6="P10",6))))),0)),"ND")</f>
      </c>
      <c r="H923" s="186" t="str">
        <f>IFERROR(IF(AND($E923&lt;&gt;"",$G923&lt;&gt;""),$E923/$G923,""),"")</f>
      </c>
      <c r="I923" s="187" t="str">
        <f>IF(H923="","",0%)</f>
      </c>
      <c r="J923" s="187" t="str">
        <f>IF(H923="","",IF($H923&gt;1.2, 0, IF($H923&gt;=1.1, $B$8*(1/3), IF($H923&gt;=1, ($B$8 + (($B$9-$B$8)/4)*1)*(1/3), IF($H923&gt;=0.9, ($B$8 + (($B$9-$B$8)/4)*2)*(1/3), IF($H923&gt;=0.8, ($B$8 + (($B$9-$B$8)/4)*3)*(1/3), $B$9*(1/3)))))))</f>
      </c>
      <c r="K923" s="187" t="str">
        <f>IF(H923="","",IF($H923&gt;1.2, 0, IF($H923&gt;=1.1, $B$8*(2/3), IF($H923&gt;=1, ($B$8 + (($B$9-$B$8)/4)*1)*(2/3), IF($H923&gt;=0.9, ($B$8 + (($B$9-$B$8)/4)*2)*(2/3), IF($H923&gt;=0.8, ($B$8 + (($B$9-$B$8)/4)*3)*(2/3), $B$9*(2/3)))))))</f>
      </c>
      <c r="L923" s="187" t="str">
        <f>IF(H923="","",IF($H923&gt;1.2, 0, IF($H923&gt;=1.1, $B$8, IF($H923&gt;=1, $B$8 + (($B$9-$B$8)/4)*1, IF($H923&gt;=0.9, $B$8 + (($B$9-$B$8)/4)*2, IF($H923&gt;=0.8, $B$8 + (($B$9-$B$8)/4)*3, $B$9))))))</f>
      </c>
      <c r="M923" s="188"/>
      <c r="N923" s="189">
        <f>IF(M923=1, I923, IF(M923=2, J923, IF(M923=3, K923, IF(M923=4, L923, 0))))</f>
      </c>
      <c r="O923" s="184">
        <f>IF($B$7="Porcentajes", E923 * N923, IF($R$1=0, 0, ((E923 * N923) / $R$1) * $C$7))</f>
      </c>
      <c r="P923" s="202"/>
      <c r="Q923" s="203"/>
      <c r="R923" s="184">
        <f>IF($P923="Manual",$E923*(1+$Q923),$E923+$O923)</f>
      </c>
    </row>
    <row r="924" spans="1:18" s="190" customFormat="1" ht="19" customHeight="1">
      <c r="A924" s="191"/>
      <c r="B924" s="195"/>
      <c r="C924" s="193"/>
      <c r="D924" s="193"/>
      <c r="E924" s="197"/>
      <c r="F924" s="185"/>
      <c r="G924" s="185" t="str">
        <f>IFERROR(IF($F924="","",VLOOKUP($F924,'Data Mercado'!$A$7:$I$300,IF($B$6="P90",2,IF($B$6="P75",3,IF($B$6="P50",4,IF($B$6="P25",5,IF($B$6="P10",6))))),0)),"ND")</f>
      </c>
      <c r="H924" s="186" t="str">
        <f>IFERROR(IF(AND($E924&lt;&gt;"",$G924&lt;&gt;""),$E924/$G924,""),"")</f>
      </c>
      <c r="I924" s="187" t="str">
        <f>IF(H924="","",0%)</f>
      </c>
      <c r="J924" s="187" t="str">
        <f>IF(H924="","",IF($H924&gt;1.2, 0, IF($H924&gt;=1.1, $B$8*(1/3), IF($H924&gt;=1, ($B$8 + (($B$9-$B$8)/4)*1)*(1/3), IF($H924&gt;=0.9, ($B$8 + (($B$9-$B$8)/4)*2)*(1/3), IF($H924&gt;=0.8, ($B$8 + (($B$9-$B$8)/4)*3)*(1/3), $B$9*(1/3)))))))</f>
      </c>
      <c r="K924" s="187" t="str">
        <f>IF(H924="","",IF($H924&gt;1.2, 0, IF($H924&gt;=1.1, $B$8*(2/3), IF($H924&gt;=1, ($B$8 + (($B$9-$B$8)/4)*1)*(2/3), IF($H924&gt;=0.9, ($B$8 + (($B$9-$B$8)/4)*2)*(2/3), IF($H924&gt;=0.8, ($B$8 + (($B$9-$B$8)/4)*3)*(2/3), $B$9*(2/3)))))))</f>
      </c>
      <c r="L924" s="187" t="str">
        <f>IF(H924="","",IF($H924&gt;1.2, 0, IF($H924&gt;=1.1, $B$8, IF($H924&gt;=1, $B$8 + (($B$9-$B$8)/4)*1, IF($H924&gt;=0.9, $B$8 + (($B$9-$B$8)/4)*2, IF($H924&gt;=0.8, $B$8 + (($B$9-$B$8)/4)*3, $B$9))))))</f>
      </c>
      <c r="M924" s="188"/>
      <c r="N924" s="189">
        <f>IF(M924=1, I924, IF(M924=2, J924, IF(M924=3, K924, IF(M924=4, L924, 0))))</f>
      </c>
      <c r="O924" s="184">
        <f>IF($B$7="Porcentajes", E924 * N924, IF($R$1=0, 0, ((E924 * N924) / $R$1) * $C$7))</f>
      </c>
      <c r="P924" s="202"/>
      <c r="Q924" s="203"/>
      <c r="R924" s="184">
        <f>IF($P924="Manual",$E924*(1+$Q924),$E924+$O924)</f>
      </c>
    </row>
    <row r="925" spans="1:18" s="190" customFormat="1" ht="19" customHeight="1">
      <c r="A925" s="191"/>
      <c r="B925" s="195"/>
      <c r="C925" s="193"/>
      <c r="D925" s="193"/>
      <c r="E925" s="197"/>
      <c r="F925" s="185"/>
      <c r="G925" s="185" t="str">
        <f>IFERROR(IF($F925="","",VLOOKUP($F925,'Data Mercado'!$A$7:$I$300,IF($B$6="P90",2,IF($B$6="P75",3,IF($B$6="P50",4,IF($B$6="P25",5,IF($B$6="P10",6))))),0)),"ND")</f>
      </c>
      <c r="H925" s="186" t="str">
        <f>IFERROR(IF(AND($E925&lt;&gt;"",$G925&lt;&gt;""),$E925/$G925,""),"")</f>
      </c>
      <c r="I925" s="187" t="str">
        <f>IF(H925="","",0%)</f>
      </c>
      <c r="J925" s="187" t="str">
        <f>IF(H925="","",IF($H925&gt;1.2, 0, IF($H925&gt;=1.1, $B$8*(1/3), IF($H925&gt;=1, ($B$8 + (($B$9-$B$8)/4)*1)*(1/3), IF($H925&gt;=0.9, ($B$8 + (($B$9-$B$8)/4)*2)*(1/3), IF($H925&gt;=0.8, ($B$8 + (($B$9-$B$8)/4)*3)*(1/3), $B$9*(1/3)))))))</f>
      </c>
      <c r="K925" s="187" t="str">
        <f>IF(H925="","",IF($H925&gt;1.2, 0, IF($H925&gt;=1.1, $B$8*(2/3), IF($H925&gt;=1, ($B$8 + (($B$9-$B$8)/4)*1)*(2/3), IF($H925&gt;=0.9, ($B$8 + (($B$9-$B$8)/4)*2)*(2/3), IF($H925&gt;=0.8, ($B$8 + (($B$9-$B$8)/4)*3)*(2/3), $B$9*(2/3)))))))</f>
      </c>
      <c r="L925" s="187" t="str">
        <f>IF(H925="","",IF($H925&gt;1.2, 0, IF($H925&gt;=1.1, $B$8, IF($H925&gt;=1, $B$8 + (($B$9-$B$8)/4)*1, IF($H925&gt;=0.9, $B$8 + (($B$9-$B$8)/4)*2, IF($H925&gt;=0.8, $B$8 + (($B$9-$B$8)/4)*3, $B$9))))))</f>
      </c>
      <c r="M925" s="188"/>
      <c r="N925" s="189">
        <f>IF(M925=1, I925, IF(M925=2, J925, IF(M925=3, K925, IF(M925=4, L925, 0))))</f>
      </c>
      <c r="O925" s="184">
        <f>IF($B$7="Porcentajes", E925 * N925, IF($R$1=0, 0, ((E925 * N925) / $R$1) * $C$7))</f>
      </c>
      <c r="P925" s="202"/>
      <c r="Q925" s="203"/>
      <c r="R925" s="184">
        <f>IF($P925="Manual",$E925*(1+$Q925),$E925+$O925)</f>
      </c>
    </row>
    <row r="926" spans="1:18" s="190" customFormat="1" ht="19" customHeight="1">
      <c r="A926" s="191"/>
      <c r="B926" s="195"/>
      <c r="C926" s="193"/>
      <c r="D926" s="193"/>
      <c r="E926" s="197"/>
      <c r="F926" s="185"/>
      <c r="G926" s="185" t="str">
        <f>IFERROR(IF($F926="","",VLOOKUP($F926,'Data Mercado'!$A$7:$I$300,IF($B$6="P90",2,IF($B$6="P75",3,IF($B$6="P50",4,IF($B$6="P25",5,IF($B$6="P10",6))))),0)),"ND")</f>
      </c>
      <c r="H926" s="186" t="str">
        <f>IFERROR(IF(AND($E926&lt;&gt;"",$G926&lt;&gt;""),$E926/$G926,""),"")</f>
      </c>
      <c r="I926" s="187" t="str">
        <f>IF(H926="","",0%)</f>
      </c>
      <c r="J926" s="187" t="str">
        <f>IF(H926="","",IF($H926&gt;1.2, 0, IF($H926&gt;=1.1, $B$8*(1/3), IF($H926&gt;=1, ($B$8 + (($B$9-$B$8)/4)*1)*(1/3), IF($H926&gt;=0.9, ($B$8 + (($B$9-$B$8)/4)*2)*(1/3), IF($H926&gt;=0.8, ($B$8 + (($B$9-$B$8)/4)*3)*(1/3), $B$9*(1/3)))))))</f>
      </c>
      <c r="K926" s="187" t="str">
        <f>IF(H926="","",IF($H926&gt;1.2, 0, IF($H926&gt;=1.1, $B$8*(2/3), IF($H926&gt;=1, ($B$8 + (($B$9-$B$8)/4)*1)*(2/3), IF($H926&gt;=0.9, ($B$8 + (($B$9-$B$8)/4)*2)*(2/3), IF($H926&gt;=0.8, ($B$8 + (($B$9-$B$8)/4)*3)*(2/3), $B$9*(2/3)))))))</f>
      </c>
      <c r="L926" s="187" t="str">
        <f>IF(H926="","",IF($H926&gt;1.2, 0, IF($H926&gt;=1.1, $B$8, IF($H926&gt;=1, $B$8 + (($B$9-$B$8)/4)*1, IF($H926&gt;=0.9, $B$8 + (($B$9-$B$8)/4)*2, IF($H926&gt;=0.8, $B$8 + (($B$9-$B$8)/4)*3, $B$9))))))</f>
      </c>
      <c r="M926" s="188"/>
      <c r="N926" s="189">
        <f>IF(M926=1, I926, IF(M926=2, J926, IF(M926=3, K926, IF(M926=4, L926, 0))))</f>
      </c>
      <c r="O926" s="184">
        <f>IF($B$7="Porcentajes", E926 * N926, IF($R$1=0, 0, ((E926 * N926) / $R$1) * $C$7))</f>
      </c>
      <c r="P926" s="202"/>
      <c r="Q926" s="203"/>
      <c r="R926" s="184">
        <f>IF($P926="Manual",$E926*(1+$Q926),$E926+$O926)</f>
      </c>
    </row>
    <row r="927" spans="1:18" s="190" customFormat="1" ht="19" customHeight="1">
      <c r="A927" s="191"/>
      <c r="B927" s="195"/>
      <c r="C927" s="193"/>
      <c r="D927" s="193"/>
      <c r="E927" s="197"/>
      <c r="F927" s="185"/>
      <c r="G927" s="185" t="str">
        <f>IFERROR(IF($F927="","",VLOOKUP($F927,'Data Mercado'!$A$7:$I$300,IF($B$6="P90",2,IF($B$6="P75",3,IF($B$6="P50",4,IF($B$6="P25",5,IF($B$6="P10",6))))),0)),"ND")</f>
      </c>
      <c r="H927" s="186" t="str">
        <f>IFERROR(IF(AND($E927&lt;&gt;"",$G927&lt;&gt;""),$E927/$G927,""),"")</f>
      </c>
      <c r="I927" s="187" t="str">
        <f>IF(H927="","",0%)</f>
      </c>
      <c r="J927" s="187" t="str">
        <f>IF(H927="","",IF($H927&gt;1.2, 0, IF($H927&gt;=1.1, $B$8*(1/3), IF($H927&gt;=1, ($B$8 + (($B$9-$B$8)/4)*1)*(1/3), IF($H927&gt;=0.9, ($B$8 + (($B$9-$B$8)/4)*2)*(1/3), IF($H927&gt;=0.8, ($B$8 + (($B$9-$B$8)/4)*3)*(1/3), $B$9*(1/3)))))))</f>
      </c>
      <c r="K927" s="187" t="str">
        <f>IF(H927="","",IF($H927&gt;1.2, 0, IF($H927&gt;=1.1, $B$8*(2/3), IF($H927&gt;=1, ($B$8 + (($B$9-$B$8)/4)*1)*(2/3), IF($H927&gt;=0.9, ($B$8 + (($B$9-$B$8)/4)*2)*(2/3), IF($H927&gt;=0.8, ($B$8 + (($B$9-$B$8)/4)*3)*(2/3), $B$9*(2/3)))))))</f>
      </c>
      <c r="L927" s="187" t="str">
        <f>IF(H927="","",IF($H927&gt;1.2, 0, IF($H927&gt;=1.1, $B$8, IF($H927&gt;=1, $B$8 + (($B$9-$B$8)/4)*1, IF($H927&gt;=0.9, $B$8 + (($B$9-$B$8)/4)*2, IF($H927&gt;=0.8, $B$8 + (($B$9-$B$8)/4)*3, $B$9))))))</f>
      </c>
      <c r="M927" s="188"/>
      <c r="N927" s="189">
        <f>IF(M927=1, I927, IF(M927=2, J927, IF(M927=3, K927, IF(M927=4, L927, 0))))</f>
      </c>
      <c r="O927" s="184">
        <f>IF($B$7="Porcentajes", E927 * N927, IF($R$1=0, 0, ((E927 * N927) / $R$1) * $C$7))</f>
      </c>
      <c r="P927" s="202"/>
      <c r="Q927" s="203"/>
      <c r="R927" s="184">
        <f>IF($P927="Manual",$E927*(1+$Q927),$E927+$O927)</f>
      </c>
    </row>
    <row r="928" spans="1:18" s="190" customFormat="1" ht="19" customHeight="1">
      <c r="A928" s="191"/>
      <c r="B928" s="195"/>
      <c r="C928" s="193"/>
      <c r="D928" s="193"/>
      <c r="E928" s="197"/>
      <c r="F928" s="185"/>
      <c r="G928" s="185" t="str">
        <f>IFERROR(IF($F928="","",VLOOKUP($F928,'Data Mercado'!$A$7:$I$300,IF($B$6="P90",2,IF($B$6="P75",3,IF($B$6="P50",4,IF($B$6="P25",5,IF($B$6="P10",6))))),0)),"ND")</f>
      </c>
      <c r="H928" s="186" t="str">
        <f>IFERROR(IF(AND($E928&lt;&gt;"",$G928&lt;&gt;""),$E928/$G928,""),"")</f>
      </c>
      <c r="I928" s="187" t="str">
        <f>IF(H928="","",0%)</f>
      </c>
      <c r="J928" s="187" t="str">
        <f>IF(H928="","",IF($H928&gt;1.2, 0, IF($H928&gt;=1.1, $B$8*(1/3), IF($H928&gt;=1, ($B$8 + (($B$9-$B$8)/4)*1)*(1/3), IF($H928&gt;=0.9, ($B$8 + (($B$9-$B$8)/4)*2)*(1/3), IF($H928&gt;=0.8, ($B$8 + (($B$9-$B$8)/4)*3)*(1/3), $B$9*(1/3)))))))</f>
      </c>
      <c r="K928" s="187" t="str">
        <f>IF(H928="","",IF($H928&gt;1.2, 0, IF($H928&gt;=1.1, $B$8*(2/3), IF($H928&gt;=1, ($B$8 + (($B$9-$B$8)/4)*1)*(2/3), IF($H928&gt;=0.9, ($B$8 + (($B$9-$B$8)/4)*2)*(2/3), IF($H928&gt;=0.8, ($B$8 + (($B$9-$B$8)/4)*3)*(2/3), $B$9*(2/3)))))))</f>
      </c>
      <c r="L928" s="187" t="str">
        <f>IF(H928="","",IF($H928&gt;1.2, 0, IF($H928&gt;=1.1, $B$8, IF($H928&gt;=1, $B$8 + (($B$9-$B$8)/4)*1, IF($H928&gt;=0.9, $B$8 + (($B$9-$B$8)/4)*2, IF($H928&gt;=0.8, $B$8 + (($B$9-$B$8)/4)*3, $B$9))))))</f>
      </c>
      <c r="M928" s="188"/>
      <c r="N928" s="189">
        <f>IF(M928=1, I928, IF(M928=2, J928, IF(M928=3, K928, IF(M928=4, L928, 0))))</f>
      </c>
      <c r="O928" s="184">
        <f>IF($B$7="Porcentajes", E928 * N928, IF($R$1=0, 0, ((E928 * N928) / $R$1) * $C$7))</f>
      </c>
      <c r="P928" s="202"/>
      <c r="Q928" s="203"/>
      <c r="R928" s="184">
        <f>IF($P928="Manual",$E928*(1+$Q928),$E928+$O928)</f>
      </c>
    </row>
    <row r="929" spans="1:18" s="190" customFormat="1" ht="19" customHeight="1">
      <c r="A929" s="191"/>
      <c r="B929" s="195"/>
      <c r="C929" s="193"/>
      <c r="D929" s="193"/>
      <c r="E929" s="197"/>
      <c r="F929" s="185"/>
      <c r="G929" s="185" t="str">
        <f>IFERROR(IF($F929="","",VLOOKUP($F929,'Data Mercado'!$A$7:$I$300,IF($B$6="P90",2,IF($B$6="P75",3,IF($B$6="P50",4,IF($B$6="P25",5,IF($B$6="P10",6))))),0)),"ND")</f>
      </c>
      <c r="H929" s="186" t="str">
        <f>IFERROR(IF(AND($E929&lt;&gt;"",$G929&lt;&gt;""),$E929/$G929,""),"")</f>
      </c>
      <c r="I929" s="187" t="str">
        <f>IF(H929="","",0%)</f>
      </c>
      <c r="J929" s="187" t="str">
        <f>IF(H929="","",IF($H929&gt;1.2, 0, IF($H929&gt;=1.1, $B$8*(1/3), IF($H929&gt;=1, ($B$8 + (($B$9-$B$8)/4)*1)*(1/3), IF($H929&gt;=0.9, ($B$8 + (($B$9-$B$8)/4)*2)*(1/3), IF($H929&gt;=0.8, ($B$8 + (($B$9-$B$8)/4)*3)*(1/3), $B$9*(1/3)))))))</f>
      </c>
      <c r="K929" s="187" t="str">
        <f>IF(H929="","",IF($H929&gt;1.2, 0, IF($H929&gt;=1.1, $B$8*(2/3), IF($H929&gt;=1, ($B$8 + (($B$9-$B$8)/4)*1)*(2/3), IF($H929&gt;=0.9, ($B$8 + (($B$9-$B$8)/4)*2)*(2/3), IF($H929&gt;=0.8, ($B$8 + (($B$9-$B$8)/4)*3)*(2/3), $B$9*(2/3)))))))</f>
      </c>
      <c r="L929" s="187" t="str">
        <f>IF(H929="","",IF($H929&gt;1.2, 0, IF($H929&gt;=1.1, $B$8, IF($H929&gt;=1, $B$8 + (($B$9-$B$8)/4)*1, IF($H929&gt;=0.9, $B$8 + (($B$9-$B$8)/4)*2, IF($H929&gt;=0.8, $B$8 + (($B$9-$B$8)/4)*3, $B$9))))))</f>
      </c>
      <c r="M929" s="188"/>
      <c r="N929" s="189">
        <f>IF(M929=1, I929, IF(M929=2, J929, IF(M929=3, K929, IF(M929=4, L929, 0))))</f>
      </c>
      <c r="O929" s="184">
        <f>IF($B$7="Porcentajes", E929 * N929, IF($R$1=0, 0, ((E929 * N929) / $R$1) * $C$7))</f>
      </c>
      <c r="P929" s="202"/>
      <c r="Q929" s="203"/>
      <c r="R929" s="184">
        <f>IF($P929="Manual",$E929*(1+$Q929),$E929+$O929)</f>
      </c>
    </row>
    <row r="930" spans="1:18" s="190" customFormat="1" ht="19" customHeight="1">
      <c r="A930" s="191"/>
      <c r="B930" s="195"/>
      <c r="C930" s="193"/>
      <c r="D930" s="193"/>
      <c r="E930" s="197"/>
      <c r="F930" s="185"/>
      <c r="G930" s="185" t="str">
        <f>IFERROR(IF($F930="","",VLOOKUP($F930,'Data Mercado'!$A$7:$I$300,IF($B$6="P90",2,IF($B$6="P75",3,IF($B$6="P50",4,IF($B$6="P25",5,IF($B$6="P10",6))))),0)),"ND")</f>
      </c>
      <c r="H930" s="186" t="str">
        <f>IFERROR(IF(AND($E930&lt;&gt;"",$G930&lt;&gt;""),$E930/$G930,""),"")</f>
      </c>
      <c r="I930" s="187" t="str">
        <f>IF(H930="","",0%)</f>
      </c>
      <c r="J930" s="187" t="str">
        <f>IF(H930="","",IF($H930&gt;1.2, 0, IF($H930&gt;=1.1, $B$8*(1/3), IF($H930&gt;=1, ($B$8 + (($B$9-$B$8)/4)*1)*(1/3), IF($H930&gt;=0.9, ($B$8 + (($B$9-$B$8)/4)*2)*(1/3), IF($H930&gt;=0.8, ($B$8 + (($B$9-$B$8)/4)*3)*(1/3), $B$9*(1/3)))))))</f>
      </c>
      <c r="K930" s="187" t="str">
        <f>IF(H930="","",IF($H930&gt;1.2, 0, IF($H930&gt;=1.1, $B$8*(2/3), IF($H930&gt;=1, ($B$8 + (($B$9-$B$8)/4)*1)*(2/3), IF($H930&gt;=0.9, ($B$8 + (($B$9-$B$8)/4)*2)*(2/3), IF($H930&gt;=0.8, ($B$8 + (($B$9-$B$8)/4)*3)*(2/3), $B$9*(2/3)))))))</f>
      </c>
      <c r="L930" s="187" t="str">
        <f>IF(H930="","",IF($H930&gt;1.2, 0, IF($H930&gt;=1.1, $B$8, IF($H930&gt;=1, $B$8 + (($B$9-$B$8)/4)*1, IF($H930&gt;=0.9, $B$8 + (($B$9-$B$8)/4)*2, IF($H930&gt;=0.8, $B$8 + (($B$9-$B$8)/4)*3, $B$9))))))</f>
      </c>
      <c r="M930" s="188"/>
      <c r="N930" s="189">
        <f>IF(M930=1, I930, IF(M930=2, J930, IF(M930=3, K930, IF(M930=4, L930, 0))))</f>
      </c>
      <c r="O930" s="184">
        <f>IF($B$7="Porcentajes", E930 * N930, IF($R$1=0, 0, ((E930 * N930) / $R$1) * $C$7))</f>
      </c>
      <c r="P930" s="202"/>
      <c r="Q930" s="203"/>
      <c r="R930" s="184">
        <f>IF($P930="Manual",$E930*(1+$Q930),$E930+$O930)</f>
      </c>
    </row>
    <row r="931" spans="1:18" s="190" customFormat="1" ht="19" customHeight="1">
      <c r="A931" s="191"/>
      <c r="B931" s="195"/>
      <c r="C931" s="193"/>
      <c r="D931" s="193"/>
      <c r="E931" s="197"/>
      <c r="F931" s="185"/>
      <c r="G931" s="185" t="str">
        <f>IFERROR(IF($F931="","",VLOOKUP($F931,'Data Mercado'!$A$7:$I$300,IF($B$6="P90",2,IF($B$6="P75",3,IF($B$6="P50",4,IF($B$6="P25",5,IF($B$6="P10",6))))),0)),"ND")</f>
      </c>
      <c r="H931" s="186" t="str">
        <f>IFERROR(IF(AND($E931&lt;&gt;"",$G931&lt;&gt;""),$E931/$G931,""),"")</f>
      </c>
      <c r="I931" s="187" t="str">
        <f>IF(H931="","",0%)</f>
      </c>
      <c r="J931" s="187" t="str">
        <f>IF(H931="","",IF($H931&gt;1.2, 0, IF($H931&gt;=1.1, $B$8*(1/3), IF($H931&gt;=1, ($B$8 + (($B$9-$B$8)/4)*1)*(1/3), IF($H931&gt;=0.9, ($B$8 + (($B$9-$B$8)/4)*2)*(1/3), IF($H931&gt;=0.8, ($B$8 + (($B$9-$B$8)/4)*3)*(1/3), $B$9*(1/3)))))))</f>
      </c>
      <c r="K931" s="187" t="str">
        <f>IF(H931="","",IF($H931&gt;1.2, 0, IF($H931&gt;=1.1, $B$8*(2/3), IF($H931&gt;=1, ($B$8 + (($B$9-$B$8)/4)*1)*(2/3), IF($H931&gt;=0.9, ($B$8 + (($B$9-$B$8)/4)*2)*(2/3), IF($H931&gt;=0.8, ($B$8 + (($B$9-$B$8)/4)*3)*(2/3), $B$9*(2/3)))))))</f>
      </c>
      <c r="L931" s="187" t="str">
        <f>IF(H931="","",IF($H931&gt;1.2, 0, IF($H931&gt;=1.1, $B$8, IF($H931&gt;=1, $B$8 + (($B$9-$B$8)/4)*1, IF($H931&gt;=0.9, $B$8 + (($B$9-$B$8)/4)*2, IF($H931&gt;=0.8, $B$8 + (($B$9-$B$8)/4)*3, $B$9))))))</f>
      </c>
      <c r="M931" s="188"/>
      <c r="N931" s="189">
        <f>IF(M931=1, I931, IF(M931=2, J931, IF(M931=3, K931, IF(M931=4, L931, 0))))</f>
      </c>
      <c r="O931" s="184">
        <f>IF($B$7="Porcentajes", E931 * N931, IF($R$1=0, 0, ((E931 * N931) / $R$1) * $C$7))</f>
      </c>
      <c r="P931" s="202"/>
      <c r="Q931" s="203"/>
      <c r="R931" s="184">
        <f>IF($P931="Manual",$E931*(1+$Q931),$E931+$O931)</f>
      </c>
    </row>
    <row r="932" spans="1:18" s="190" customFormat="1" ht="19" customHeight="1">
      <c r="A932" s="191"/>
      <c r="B932" s="195"/>
      <c r="C932" s="193"/>
      <c r="D932" s="193"/>
      <c r="E932" s="197"/>
      <c r="F932" s="185"/>
      <c r="G932" s="185" t="str">
        <f>IFERROR(IF($F932="","",VLOOKUP($F932,'Data Mercado'!$A$7:$I$300,IF($B$6="P90",2,IF($B$6="P75",3,IF($B$6="P50",4,IF($B$6="P25",5,IF($B$6="P10",6))))),0)),"ND")</f>
      </c>
      <c r="H932" s="186" t="str">
        <f>IFERROR(IF(AND($E932&lt;&gt;"",$G932&lt;&gt;""),$E932/$G932,""),"")</f>
      </c>
      <c r="I932" s="187" t="str">
        <f>IF(H932="","",0%)</f>
      </c>
      <c r="J932" s="187" t="str">
        <f>IF(H932="","",IF($H932&gt;1.2, 0, IF($H932&gt;=1.1, $B$8*(1/3), IF($H932&gt;=1, ($B$8 + (($B$9-$B$8)/4)*1)*(1/3), IF($H932&gt;=0.9, ($B$8 + (($B$9-$B$8)/4)*2)*(1/3), IF($H932&gt;=0.8, ($B$8 + (($B$9-$B$8)/4)*3)*(1/3), $B$9*(1/3)))))))</f>
      </c>
      <c r="K932" s="187" t="str">
        <f>IF(H932="","",IF($H932&gt;1.2, 0, IF($H932&gt;=1.1, $B$8*(2/3), IF($H932&gt;=1, ($B$8 + (($B$9-$B$8)/4)*1)*(2/3), IF($H932&gt;=0.9, ($B$8 + (($B$9-$B$8)/4)*2)*(2/3), IF($H932&gt;=0.8, ($B$8 + (($B$9-$B$8)/4)*3)*(2/3), $B$9*(2/3)))))))</f>
      </c>
      <c r="L932" s="187" t="str">
        <f>IF(H932="","",IF($H932&gt;1.2, 0, IF($H932&gt;=1.1, $B$8, IF($H932&gt;=1, $B$8 + (($B$9-$B$8)/4)*1, IF($H932&gt;=0.9, $B$8 + (($B$9-$B$8)/4)*2, IF($H932&gt;=0.8, $B$8 + (($B$9-$B$8)/4)*3, $B$9))))))</f>
      </c>
      <c r="M932" s="188"/>
      <c r="N932" s="189">
        <f>IF(M932=1, I932, IF(M932=2, J932, IF(M932=3, K932, IF(M932=4, L932, 0))))</f>
      </c>
      <c r="O932" s="184">
        <f>IF($B$7="Porcentajes", E932 * N932, IF($R$1=0, 0, ((E932 * N932) / $R$1) * $C$7))</f>
      </c>
      <c r="P932" s="202"/>
      <c r="Q932" s="203"/>
      <c r="R932" s="184">
        <f>IF($P932="Manual",$E932*(1+$Q932),$E932+$O932)</f>
      </c>
    </row>
    <row r="933" spans="1:18" s="190" customFormat="1" ht="19" customHeight="1">
      <c r="A933" s="191"/>
      <c r="B933" s="195"/>
      <c r="C933" s="193"/>
      <c r="D933" s="193"/>
      <c r="E933" s="197"/>
      <c r="F933" s="185"/>
      <c r="G933" s="185" t="str">
        <f>IFERROR(IF($F933="","",VLOOKUP($F933,'Data Mercado'!$A$7:$I$300,IF($B$6="P90",2,IF($B$6="P75",3,IF($B$6="P50",4,IF($B$6="P25",5,IF($B$6="P10",6))))),0)),"ND")</f>
      </c>
      <c r="H933" s="186" t="str">
        <f>IFERROR(IF(AND($E933&lt;&gt;"",$G933&lt;&gt;""),$E933/$G933,""),"")</f>
      </c>
      <c r="I933" s="187" t="str">
        <f>IF(H933="","",0%)</f>
      </c>
      <c r="J933" s="187" t="str">
        <f>IF(H933="","",IF($H933&gt;1.2, 0, IF($H933&gt;=1.1, $B$8*(1/3), IF($H933&gt;=1, ($B$8 + (($B$9-$B$8)/4)*1)*(1/3), IF($H933&gt;=0.9, ($B$8 + (($B$9-$B$8)/4)*2)*(1/3), IF($H933&gt;=0.8, ($B$8 + (($B$9-$B$8)/4)*3)*(1/3), $B$9*(1/3)))))))</f>
      </c>
      <c r="K933" s="187" t="str">
        <f>IF(H933="","",IF($H933&gt;1.2, 0, IF($H933&gt;=1.1, $B$8*(2/3), IF($H933&gt;=1, ($B$8 + (($B$9-$B$8)/4)*1)*(2/3), IF($H933&gt;=0.9, ($B$8 + (($B$9-$B$8)/4)*2)*(2/3), IF($H933&gt;=0.8, ($B$8 + (($B$9-$B$8)/4)*3)*(2/3), $B$9*(2/3)))))))</f>
      </c>
      <c r="L933" s="187" t="str">
        <f>IF(H933="","",IF($H933&gt;1.2, 0, IF($H933&gt;=1.1, $B$8, IF($H933&gt;=1, $B$8 + (($B$9-$B$8)/4)*1, IF($H933&gt;=0.9, $B$8 + (($B$9-$B$8)/4)*2, IF($H933&gt;=0.8, $B$8 + (($B$9-$B$8)/4)*3, $B$9))))))</f>
      </c>
      <c r="M933" s="188"/>
      <c r="N933" s="189">
        <f>IF(M933=1, I933, IF(M933=2, J933, IF(M933=3, K933, IF(M933=4, L933, 0))))</f>
      </c>
      <c r="O933" s="184">
        <f>IF($B$7="Porcentajes", E933 * N933, IF($R$1=0, 0, ((E933 * N933) / $R$1) * $C$7))</f>
      </c>
      <c r="P933" s="202"/>
      <c r="Q933" s="203"/>
      <c r="R933" s="184">
        <f>IF($P933="Manual",$E933*(1+$Q933),$E933+$O933)</f>
      </c>
    </row>
    <row r="934" spans="1:18" s="190" customFormat="1" ht="19" customHeight="1">
      <c r="A934" s="191"/>
      <c r="B934" s="195"/>
      <c r="C934" s="193"/>
      <c r="D934" s="193"/>
      <c r="E934" s="197"/>
      <c r="F934" s="185"/>
      <c r="G934" s="185" t="str">
        <f>IFERROR(IF($F934="","",VLOOKUP($F934,'Data Mercado'!$A$7:$I$300,IF($B$6="P90",2,IF($B$6="P75",3,IF($B$6="P50",4,IF($B$6="P25",5,IF($B$6="P10",6))))),0)),"ND")</f>
      </c>
      <c r="H934" s="186" t="str">
        <f>IFERROR(IF(AND($E934&lt;&gt;"",$G934&lt;&gt;""),$E934/$G934,""),"")</f>
      </c>
      <c r="I934" s="187" t="str">
        <f>IF(H934="","",0%)</f>
      </c>
      <c r="J934" s="187" t="str">
        <f>IF(H934="","",IF($H934&gt;1.2, 0, IF($H934&gt;=1.1, $B$8*(1/3), IF($H934&gt;=1, ($B$8 + (($B$9-$B$8)/4)*1)*(1/3), IF($H934&gt;=0.9, ($B$8 + (($B$9-$B$8)/4)*2)*(1/3), IF($H934&gt;=0.8, ($B$8 + (($B$9-$B$8)/4)*3)*(1/3), $B$9*(1/3)))))))</f>
      </c>
      <c r="K934" s="187" t="str">
        <f>IF(H934="","",IF($H934&gt;1.2, 0, IF($H934&gt;=1.1, $B$8*(2/3), IF($H934&gt;=1, ($B$8 + (($B$9-$B$8)/4)*1)*(2/3), IF($H934&gt;=0.9, ($B$8 + (($B$9-$B$8)/4)*2)*(2/3), IF($H934&gt;=0.8, ($B$8 + (($B$9-$B$8)/4)*3)*(2/3), $B$9*(2/3)))))))</f>
      </c>
      <c r="L934" s="187" t="str">
        <f>IF(H934="","",IF($H934&gt;1.2, 0, IF($H934&gt;=1.1, $B$8, IF($H934&gt;=1, $B$8 + (($B$9-$B$8)/4)*1, IF($H934&gt;=0.9, $B$8 + (($B$9-$B$8)/4)*2, IF($H934&gt;=0.8, $B$8 + (($B$9-$B$8)/4)*3, $B$9))))))</f>
      </c>
      <c r="M934" s="188"/>
      <c r="N934" s="189">
        <f>IF(M934=1, I934, IF(M934=2, J934, IF(M934=3, K934, IF(M934=4, L934, 0))))</f>
      </c>
      <c r="O934" s="184">
        <f>IF($B$7="Porcentajes", E934 * N934, IF($R$1=0, 0, ((E934 * N934) / $R$1) * $C$7))</f>
      </c>
      <c r="P934" s="202"/>
      <c r="Q934" s="203"/>
      <c r="R934" s="184">
        <f>IF($P934="Manual",$E934*(1+$Q934),$E934+$O934)</f>
      </c>
    </row>
    <row r="935" spans="1:18" s="190" customFormat="1" ht="19" customHeight="1">
      <c r="A935" s="191"/>
      <c r="B935" s="195"/>
      <c r="C935" s="193"/>
      <c r="D935" s="193"/>
      <c r="E935" s="197"/>
      <c r="F935" s="185"/>
      <c r="G935" s="185" t="str">
        <f>IFERROR(IF($F935="","",VLOOKUP($F935,'Data Mercado'!$A$7:$I$300,IF($B$6="P90",2,IF($B$6="P75",3,IF($B$6="P50",4,IF($B$6="P25",5,IF($B$6="P10",6))))),0)),"ND")</f>
      </c>
      <c r="H935" s="186" t="str">
        <f>IFERROR(IF(AND($E935&lt;&gt;"",$G935&lt;&gt;""),$E935/$G935,""),"")</f>
      </c>
      <c r="I935" s="187" t="str">
        <f>IF(H935="","",0%)</f>
      </c>
      <c r="J935" s="187" t="str">
        <f>IF(H935="","",IF($H935&gt;1.2, 0, IF($H935&gt;=1.1, $B$8*(1/3), IF($H935&gt;=1, ($B$8 + (($B$9-$B$8)/4)*1)*(1/3), IF($H935&gt;=0.9, ($B$8 + (($B$9-$B$8)/4)*2)*(1/3), IF($H935&gt;=0.8, ($B$8 + (($B$9-$B$8)/4)*3)*(1/3), $B$9*(1/3)))))))</f>
      </c>
      <c r="K935" s="187" t="str">
        <f>IF(H935="","",IF($H935&gt;1.2, 0, IF($H935&gt;=1.1, $B$8*(2/3), IF($H935&gt;=1, ($B$8 + (($B$9-$B$8)/4)*1)*(2/3), IF($H935&gt;=0.9, ($B$8 + (($B$9-$B$8)/4)*2)*(2/3), IF($H935&gt;=0.8, ($B$8 + (($B$9-$B$8)/4)*3)*(2/3), $B$9*(2/3)))))))</f>
      </c>
      <c r="L935" s="187" t="str">
        <f>IF(H935="","",IF($H935&gt;1.2, 0, IF($H935&gt;=1.1, $B$8, IF($H935&gt;=1, $B$8 + (($B$9-$B$8)/4)*1, IF($H935&gt;=0.9, $B$8 + (($B$9-$B$8)/4)*2, IF($H935&gt;=0.8, $B$8 + (($B$9-$B$8)/4)*3, $B$9))))))</f>
      </c>
      <c r="M935" s="188"/>
      <c r="N935" s="189">
        <f>IF(M935=1, I935, IF(M935=2, J935, IF(M935=3, K935, IF(M935=4, L935, 0))))</f>
      </c>
      <c r="O935" s="184">
        <f>IF($B$7="Porcentajes", E935 * N935, IF($R$1=0, 0, ((E935 * N935) / $R$1) * $C$7))</f>
      </c>
      <c r="P935" s="202"/>
      <c r="Q935" s="203"/>
      <c r="R935" s="184">
        <f>IF($P935="Manual",$E935*(1+$Q935),$E935+$O935)</f>
      </c>
    </row>
    <row r="936" spans="1:18" s="190" customFormat="1" ht="19" customHeight="1">
      <c r="A936" s="191"/>
      <c r="B936" s="195"/>
      <c r="C936" s="193"/>
      <c r="D936" s="193"/>
      <c r="E936" s="197"/>
      <c r="F936" s="185"/>
      <c r="G936" s="185" t="str">
        <f>IFERROR(IF($F936="","",VLOOKUP($F936,'Data Mercado'!$A$7:$I$300,IF($B$6="P90",2,IF($B$6="P75",3,IF($B$6="P50",4,IF($B$6="P25",5,IF($B$6="P10",6))))),0)),"ND")</f>
      </c>
      <c r="H936" s="186" t="str">
        <f>IFERROR(IF(AND($E936&lt;&gt;"",$G936&lt;&gt;""),$E936/$G936,""),"")</f>
      </c>
      <c r="I936" s="187" t="str">
        <f>IF(H936="","",0%)</f>
      </c>
      <c r="J936" s="187" t="str">
        <f>IF(H936="","",IF($H936&gt;1.2, 0, IF($H936&gt;=1.1, $B$8*(1/3), IF($H936&gt;=1, ($B$8 + (($B$9-$B$8)/4)*1)*(1/3), IF($H936&gt;=0.9, ($B$8 + (($B$9-$B$8)/4)*2)*(1/3), IF($H936&gt;=0.8, ($B$8 + (($B$9-$B$8)/4)*3)*(1/3), $B$9*(1/3)))))))</f>
      </c>
      <c r="K936" s="187" t="str">
        <f>IF(H936="","",IF($H936&gt;1.2, 0, IF($H936&gt;=1.1, $B$8*(2/3), IF($H936&gt;=1, ($B$8 + (($B$9-$B$8)/4)*1)*(2/3), IF($H936&gt;=0.9, ($B$8 + (($B$9-$B$8)/4)*2)*(2/3), IF($H936&gt;=0.8, ($B$8 + (($B$9-$B$8)/4)*3)*(2/3), $B$9*(2/3)))))))</f>
      </c>
      <c r="L936" s="187" t="str">
        <f>IF(H936="","",IF($H936&gt;1.2, 0, IF($H936&gt;=1.1, $B$8, IF($H936&gt;=1, $B$8 + (($B$9-$B$8)/4)*1, IF($H936&gt;=0.9, $B$8 + (($B$9-$B$8)/4)*2, IF($H936&gt;=0.8, $B$8 + (($B$9-$B$8)/4)*3, $B$9))))))</f>
      </c>
      <c r="M936" s="188"/>
      <c r="N936" s="189">
        <f>IF(M936=1, I936, IF(M936=2, J936, IF(M936=3, K936, IF(M936=4, L936, 0))))</f>
      </c>
      <c r="O936" s="184">
        <f>IF($B$7="Porcentajes", E936 * N936, IF($R$1=0, 0, ((E936 * N936) / $R$1) * $C$7))</f>
      </c>
      <c r="P936" s="202"/>
      <c r="Q936" s="203"/>
      <c r="R936" s="184">
        <f>IF($P936="Manual",$E936*(1+$Q936),$E936+$O936)</f>
      </c>
    </row>
    <row r="937" spans="1:18" s="190" customFormat="1" ht="19" customHeight="1">
      <c r="A937" s="191"/>
      <c r="B937" s="195"/>
      <c r="C937" s="193"/>
      <c r="D937" s="193"/>
      <c r="E937" s="197"/>
      <c r="F937" s="185"/>
      <c r="G937" s="185" t="str">
        <f>IFERROR(IF($F937="","",VLOOKUP($F937,'Data Mercado'!$A$7:$I$300,IF($B$6="P90",2,IF($B$6="P75",3,IF($B$6="P50",4,IF($B$6="P25",5,IF($B$6="P10",6))))),0)),"ND")</f>
      </c>
      <c r="H937" s="186" t="str">
        <f>IFERROR(IF(AND($E937&lt;&gt;"",$G937&lt;&gt;""),$E937/$G937,""),"")</f>
      </c>
      <c r="I937" s="187" t="str">
        <f>IF(H937="","",0%)</f>
      </c>
      <c r="J937" s="187" t="str">
        <f>IF(H937="","",IF($H937&gt;1.2, 0, IF($H937&gt;=1.1, $B$8*(1/3), IF($H937&gt;=1, ($B$8 + (($B$9-$B$8)/4)*1)*(1/3), IF($H937&gt;=0.9, ($B$8 + (($B$9-$B$8)/4)*2)*(1/3), IF($H937&gt;=0.8, ($B$8 + (($B$9-$B$8)/4)*3)*(1/3), $B$9*(1/3)))))))</f>
      </c>
      <c r="K937" s="187" t="str">
        <f>IF(H937="","",IF($H937&gt;1.2, 0, IF($H937&gt;=1.1, $B$8*(2/3), IF($H937&gt;=1, ($B$8 + (($B$9-$B$8)/4)*1)*(2/3), IF($H937&gt;=0.9, ($B$8 + (($B$9-$B$8)/4)*2)*(2/3), IF($H937&gt;=0.8, ($B$8 + (($B$9-$B$8)/4)*3)*(2/3), $B$9*(2/3)))))))</f>
      </c>
      <c r="L937" s="187" t="str">
        <f>IF(H937="","",IF($H937&gt;1.2, 0, IF($H937&gt;=1.1, $B$8, IF($H937&gt;=1, $B$8 + (($B$9-$B$8)/4)*1, IF($H937&gt;=0.9, $B$8 + (($B$9-$B$8)/4)*2, IF($H937&gt;=0.8, $B$8 + (($B$9-$B$8)/4)*3, $B$9))))))</f>
      </c>
      <c r="M937" s="188"/>
      <c r="N937" s="189">
        <f>IF(M937=1, I937, IF(M937=2, J937, IF(M937=3, K937, IF(M937=4, L937, 0))))</f>
      </c>
      <c r="O937" s="184">
        <f>IF($B$7="Porcentajes", E937 * N937, IF($R$1=0, 0, ((E937 * N937) / $R$1) * $C$7))</f>
      </c>
      <c r="P937" s="202"/>
      <c r="Q937" s="203"/>
      <c r="R937" s="184">
        <f>IF($P937="Manual",$E937*(1+$Q937),$E937+$O937)</f>
      </c>
    </row>
    <row r="938" spans="1:18" s="190" customFormat="1" ht="19" customHeight="1">
      <c r="A938" s="191"/>
      <c r="B938" s="195"/>
      <c r="C938" s="193"/>
      <c r="D938" s="193"/>
      <c r="E938" s="197"/>
      <c r="F938" s="185"/>
      <c r="G938" s="185" t="str">
        <f>IFERROR(IF($F938="","",VLOOKUP($F938,'Data Mercado'!$A$7:$I$300,IF($B$6="P90",2,IF($B$6="P75",3,IF($B$6="P50",4,IF($B$6="P25",5,IF($B$6="P10",6))))),0)),"ND")</f>
      </c>
      <c r="H938" s="186" t="str">
        <f>IFERROR(IF(AND($E938&lt;&gt;"",$G938&lt;&gt;""),$E938/$G938,""),"")</f>
      </c>
      <c r="I938" s="187" t="str">
        <f>IF(H938="","",0%)</f>
      </c>
      <c r="J938" s="187" t="str">
        <f>IF(H938="","",IF($H938&gt;1.2, 0, IF($H938&gt;=1.1, $B$8*(1/3), IF($H938&gt;=1, ($B$8 + (($B$9-$B$8)/4)*1)*(1/3), IF($H938&gt;=0.9, ($B$8 + (($B$9-$B$8)/4)*2)*(1/3), IF($H938&gt;=0.8, ($B$8 + (($B$9-$B$8)/4)*3)*(1/3), $B$9*(1/3)))))))</f>
      </c>
      <c r="K938" s="187" t="str">
        <f>IF(H938="","",IF($H938&gt;1.2, 0, IF($H938&gt;=1.1, $B$8*(2/3), IF($H938&gt;=1, ($B$8 + (($B$9-$B$8)/4)*1)*(2/3), IF($H938&gt;=0.9, ($B$8 + (($B$9-$B$8)/4)*2)*(2/3), IF($H938&gt;=0.8, ($B$8 + (($B$9-$B$8)/4)*3)*(2/3), $B$9*(2/3)))))))</f>
      </c>
      <c r="L938" s="187" t="str">
        <f>IF(H938="","",IF($H938&gt;1.2, 0, IF($H938&gt;=1.1, $B$8, IF($H938&gt;=1, $B$8 + (($B$9-$B$8)/4)*1, IF($H938&gt;=0.9, $B$8 + (($B$9-$B$8)/4)*2, IF($H938&gt;=0.8, $B$8 + (($B$9-$B$8)/4)*3, $B$9))))))</f>
      </c>
      <c r="M938" s="188"/>
      <c r="N938" s="189">
        <f>IF(M938=1, I938, IF(M938=2, J938, IF(M938=3, K938, IF(M938=4, L938, 0))))</f>
      </c>
      <c r="O938" s="184">
        <f>IF($B$7="Porcentajes", E938 * N938, IF($R$1=0, 0, ((E938 * N938) / $R$1) * $C$7))</f>
      </c>
      <c r="P938" s="202"/>
      <c r="Q938" s="203"/>
      <c r="R938" s="184">
        <f>IF($P938="Manual",$E938*(1+$Q938),$E938+$O938)</f>
      </c>
    </row>
    <row r="939" spans="1:18" s="190" customFormat="1" ht="19" customHeight="1">
      <c r="A939" s="191"/>
      <c r="B939" s="195"/>
      <c r="C939" s="193"/>
      <c r="D939" s="193"/>
      <c r="E939" s="197"/>
      <c r="F939" s="185"/>
      <c r="G939" s="185" t="str">
        <f>IFERROR(IF($F939="","",VLOOKUP($F939,'Data Mercado'!$A$7:$I$300,IF($B$6="P90",2,IF($B$6="P75",3,IF($B$6="P50",4,IF($B$6="P25",5,IF($B$6="P10",6))))),0)),"ND")</f>
      </c>
      <c r="H939" s="186" t="str">
        <f>IFERROR(IF(AND($E939&lt;&gt;"",$G939&lt;&gt;""),$E939/$G939,""),"")</f>
      </c>
      <c r="I939" s="187" t="str">
        <f>IF(H939="","",0%)</f>
      </c>
      <c r="J939" s="187" t="str">
        <f>IF(H939="","",IF($H939&gt;1.2, 0, IF($H939&gt;=1.1, $B$8*(1/3), IF($H939&gt;=1, ($B$8 + (($B$9-$B$8)/4)*1)*(1/3), IF($H939&gt;=0.9, ($B$8 + (($B$9-$B$8)/4)*2)*(1/3), IF($H939&gt;=0.8, ($B$8 + (($B$9-$B$8)/4)*3)*(1/3), $B$9*(1/3)))))))</f>
      </c>
      <c r="K939" s="187" t="str">
        <f>IF(H939="","",IF($H939&gt;1.2, 0, IF($H939&gt;=1.1, $B$8*(2/3), IF($H939&gt;=1, ($B$8 + (($B$9-$B$8)/4)*1)*(2/3), IF($H939&gt;=0.9, ($B$8 + (($B$9-$B$8)/4)*2)*(2/3), IF($H939&gt;=0.8, ($B$8 + (($B$9-$B$8)/4)*3)*(2/3), $B$9*(2/3)))))))</f>
      </c>
      <c r="L939" s="187" t="str">
        <f>IF(H939="","",IF($H939&gt;1.2, 0, IF($H939&gt;=1.1, $B$8, IF($H939&gt;=1, $B$8 + (($B$9-$B$8)/4)*1, IF($H939&gt;=0.9, $B$8 + (($B$9-$B$8)/4)*2, IF($H939&gt;=0.8, $B$8 + (($B$9-$B$8)/4)*3, $B$9))))))</f>
      </c>
      <c r="M939" s="188"/>
      <c r="N939" s="189">
        <f>IF(M939=1, I939, IF(M939=2, J939, IF(M939=3, K939, IF(M939=4, L939, 0))))</f>
      </c>
      <c r="O939" s="184">
        <f>IF($B$7="Porcentajes", E939 * N939, IF($R$1=0, 0, ((E939 * N939) / $R$1) * $C$7))</f>
      </c>
      <c r="P939" s="202"/>
      <c r="Q939" s="203"/>
      <c r="R939" s="184">
        <f>IF($P939="Manual",$E939*(1+$Q939),$E939+$O939)</f>
      </c>
    </row>
    <row r="940" spans="1:18" s="190" customFormat="1" ht="19" customHeight="1">
      <c r="A940" s="191"/>
      <c r="B940" s="195"/>
      <c r="C940" s="193"/>
      <c r="D940" s="193"/>
      <c r="E940" s="197"/>
      <c r="F940" s="185"/>
      <c r="G940" s="185" t="str">
        <f>IFERROR(IF($F940="","",VLOOKUP($F940,'Data Mercado'!$A$7:$I$300,IF($B$6="P90",2,IF($B$6="P75",3,IF($B$6="P50",4,IF($B$6="P25",5,IF($B$6="P10",6))))),0)),"ND")</f>
      </c>
      <c r="H940" s="186" t="str">
        <f>IFERROR(IF(AND($E940&lt;&gt;"",$G940&lt;&gt;""),$E940/$G940,""),"")</f>
      </c>
      <c r="I940" s="187" t="str">
        <f>IF(H940="","",0%)</f>
      </c>
      <c r="J940" s="187" t="str">
        <f>IF(H940="","",IF($H940&gt;1.2, 0, IF($H940&gt;=1.1, $B$8*(1/3), IF($H940&gt;=1, ($B$8 + (($B$9-$B$8)/4)*1)*(1/3), IF($H940&gt;=0.9, ($B$8 + (($B$9-$B$8)/4)*2)*(1/3), IF($H940&gt;=0.8, ($B$8 + (($B$9-$B$8)/4)*3)*(1/3), $B$9*(1/3)))))))</f>
      </c>
      <c r="K940" s="187" t="str">
        <f>IF(H940="","",IF($H940&gt;1.2, 0, IF($H940&gt;=1.1, $B$8*(2/3), IF($H940&gt;=1, ($B$8 + (($B$9-$B$8)/4)*1)*(2/3), IF($H940&gt;=0.9, ($B$8 + (($B$9-$B$8)/4)*2)*(2/3), IF($H940&gt;=0.8, ($B$8 + (($B$9-$B$8)/4)*3)*(2/3), $B$9*(2/3)))))))</f>
      </c>
      <c r="L940" s="187" t="str">
        <f>IF(H940="","",IF($H940&gt;1.2, 0, IF($H940&gt;=1.1, $B$8, IF($H940&gt;=1, $B$8 + (($B$9-$B$8)/4)*1, IF($H940&gt;=0.9, $B$8 + (($B$9-$B$8)/4)*2, IF($H940&gt;=0.8, $B$8 + (($B$9-$B$8)/4)*3, $B$9))))))</f>
      </c>
      <c r="M940" s="188"/>
      <c r="N940" s="189">
        <f>IF(M940=1, I940, IF(M940=2, J940, IF(M940=3, K940, IF(M940=4, L940, 0))))</f>
      </c>
      <c r="O940" s="184">
        <f>IF($B$7="Porcentajes", E940 * N940, IF($R$1=0, 0, ((E940 * N940) / $R$1) * $C$7))</f>
      </c>
      <c r="P940" s="202"/>
      <c r="Q940" s="203"/>
      <c r="R940" s="184">
        <f>IF($P940="Manual",$E940*(1+$Q940),$E940+$O940)</f>
      </c>
    </row>
    <row r="941" spans="1:18" s="190" customFormat="1" ht="19" customHeight="1">
      <c r="A941" s="191"/>
      <c r="B941" s="195"/>
      <c r="C941" s="193"/>
      <c r="D941" s="193"/>
      <c r="E941" s="197"/>
      <c r="F941" s="185"/>
      <c r="G941" s="185" t="str">
        <f>IFERROR(IF($F941="","",VLOOKUP($F941,'Data Mercado'!$A$7:$I$300,IF($B$6="P90",2,IF($B$6="P75",3,IF($B$6="P50",4,IF($B$6="P25",5,IF($B$6="P10",6))))),0)),"ND")</f>
      </c>
      <c r="H941" s="186" t="str">
        <f>IFERROR(IF(AND($E941&lt;&gt;"",$G941&lt;&gt;""),$E941/$G941,""),"")</f>
      </c>
      <c r="I941" s="187" t="str">
        <f>IF(H941="","",0%)</f>
      </c>
      <c r="J941" s="187" t="str">
        <f>IF(H941="","",IF($H941&gt;1.2, 0, IF($H941&gt;=1.1, $B$8*(1/3), IF($H941&gt;=1, ($B$8 + (($B$9-$B$8)/4)*1)*(1/3), IF($H941&gt;=0.9, ($B$8 + (($B$9-$B$8)/4)*2)*(1/3), IF($H941&gt;=0.8, ($B$8 + (($B$9-$B$8)/4)*3)*(1/3), $B$9*(1/3)))))))</f>
      </c>
      <c r="K941" s="187" t="str">
        <f>IF(H941="","",IF($H941&gt;1.2, 0, IF($H941&gt;=1.1, $B$8*(2/3), IF($H941&gt;=1, ($B$8 + (($B$9-$B$8)/4)*1)*(2/3), IF($H941&gt;=0.9, ($B$8 + (($B$9-$B$8)/4)*2)*(2/3), IF($H941&gt;=0.8, ($B$8 + (($B$9-$B$8)/4)*3)*(2/3), $B$9*(2/3)))))))</f>
      </c>
      <c r="L941" s="187" t="str">
        <f>IF(H941="","",IF($H941&gt;1.2, 0, IF($H941&gt;=1.1, $B$8, IF($H941&gt;=1, $B$8 + (($B$9-$B$8)/4)*1, IF($H941&gt;=0.9, $B$8 + (($B$9-$B$8)/4)*2, IF($H941&gt;=0.8, $B$8 + (($B$9-$B$8)/4)*3, $B$9))))))</f>
      </c>
      <c r="M941" s="188"/>
      <c r="N941" s="189">
        <f>IF(M941=1, I941, IF(M941=2, J941, IF(M941=3, K941, IF(M941=4, L941, 0))))</f>
      </c>
      <c r="O941" s="184">
        <f>IF($B$7="Porcentajes", E941 * N941, IF($R$1=0, 0, ((E941 * N941) / $R$1) * $C$7))</f>
      </c>
      <c r="P941" s="202"/>
      <c r="Q941" s="203"/>
      <c r="R941" s="184">
        <f>IF($P941="Manual",$E941*(1+$Q941),$E941+$O941)</f>
      </c>
    </row>
    <row r="942" spans="1:18" s="190" customFormat="1" ht="19" customHeight="1">
      <c r="A942" s="191"/>
      <c r="B942" s="195"/>
      <c r="C942" s="193"/>
      <c r="D942" s="193"/>
      <c r="E942" s="197"/>
      <c r="F942" s="185"/>
      <c r="G942" s="185" t="str">
        <f>IFERROR(IF($F942="","",VLOOKUP($F942,'Data Mercado'!$A$7:$I$300,IF($B$6="P90",2,IF($B$6="P75",3,IF($B$6="P50",4,IF($B$6="P25",5,IF($B$6="P10",6))))),0)),"ND")</f>
      </c>
      <c r="H942" s="186" t="str">
        <f>IFERROR(IF(AND($E942&lt;&gt;"",$G942&lt;&gt;""),$E942/$G942,""),"")</f>
      </c>
      <c r="I942" s="187" t="str">
        <f>IF(H942="","",0%)</f>
      </c>
      <c r="J942" s="187" t="str">
        <f>IF(H942="","",IF($H942&gt;1.2, 0, IF($H942&gt;=1.1, $B$8*(1/3), IF($H942&gt;=1, ($B$8 + (($B$9-$B$8)/4)*1)*(1/3), IF($H942&gt;=0.9, ($B$8 + (($B$9-$B$8)/4)*2)*(1/3), IF($H942&gt;=0.8, ($B$8 + (($B$9-$B$8)/4)*3)*(1/3), $B$9*(1/3)))))))</f>
      </c>
      <c r="K942" s="187" t="str">
        <f>IF(H942="","",IF($H942&gt;1.2, 0, IF($H942&gt;=1.1, $B$8*(2/3), IF($H942&gt;=1, ($B$8 + (($B$9-$B$8)/4)*1)*(2/3), IF($H942&gt;=0.9, ($B$8 + (($B$9-$B$8)/4)*2)*(2/3), IF($H942&gt;=0.8, ($B$8 + (($B$9-$B$8)/4)*3)*(2/3), $B$9*(2/3)))))))</f>
      </c>
      <c r="L942" s="187" t="str">
        <f>IF(H942="","",IF($H942&gt;1.2, 0, IF($H942&gt;=1.1, $B$8, IF($H942&gt;=1, $B$8 + (($B$9-$B$8)/4)*1, IF($H942&gt;=0.9, $B$8 + (($B$9-$B$8)/4)*2, IF($H942&gt;=0.8, $B$8 + (($B$9-$B$8)/4)*3, $B$9))))))</f>
      </c>
      <c r="M942" s="188"/>
      <c r="N942" s="189">
        <f>IF(M942=1, I942, IF(M942=2, J942, IF(M942=3, K942, IF(M942=4, L942, 0))))</f>
      </c>
      <c r="O942" s="184">
        <f>IF($B$7="Porcentajes", E942 * N942, IF($R$1=0, 0, ((E942 * N942) / $R$1) * $C$7))</f>
      </c>
      <c r="P942" s="202"/>
      <c r="Q942" s="203"/>
      <c r="R942" s="184">
        <f>IF($P942="Manual",$E942*(1+$Q942),$E942+$O942)</f>
      </c>
    </row>
    <row r="943" spans="1:18" s="190" customFormat="1" ht="19" customHeight="1">
      <c r="A943" s="191"/>
      <c r="B943" s="195"/>
      <c r="C943" s="193"/>
      <c r="D943" s="193"/>
      <c r="E943" s="197"/>
      <c r="F943" s="185"/>
      <c r="G943" s="185" t="str">
        <f>IFERROR(IF($F943="","",VLOOKUP($F943,'Data Mercado'!$A$7:$I$300,IF($B$6="P90",2,IF($B$6="P75",3,IF($B$6="P50",4,IF($B$6="P25",5,IF($B$6="P10",6))))),0)),"ND")</f>
      </c>
      <c r="H943" s="186" t="str">
        <f>IFERROR(IF(AND($E943&lt;&gt;"",$G943&lt;&gt;""),$E943/$G943,""),"")</f>
      </c>
      <c r="I943" s="187" t="str">
        <f>IF(H943="","",0%)</f>
      </c>
      <c r="J943" s="187" t="str">
        <f>IF(H943="","",IF($H943&gt;1.2, 0, IF($H943&gt;=1.1, $B$8*(1/3), IF($H943&gt;=1, ($B$8 + (($B$9-$B$8)/4)*1)*(1/3), IF($H943&gt;=0.9, ($B$8 + (($B$9-$B$8)/4)*2)*(1/3), IF($H943&gt;=0.8, ($B$8 + (($B$9-$B$8)/4)*3)*(1/3), $B$9*(1/3)))))))</f>
      </c>
      <c r="K943" s="187" t="str">
        <f>IF(H943="","",IF($H943&gt;1.2, 0, IF($H943&gt;=1.1, $B$8*(2/3), IF($H943&gt;=1, ($B$8 + (($B$9-$B$8)/4)*1)*(2/3), IF($H943&gt;=0.9, ($B$8 + (($B$9-$B$8)/4)*2)*(2/3), IF($H943&gt;=0.8, ($B$8 + (($B$9-$B$8)/4)*3)*(2/3), $B$9*(2/3)))))))</f>
      </c>
      <c r="L943" s="187" t="str">
        <f>IF(H943="","",IF($H943&gt;1.2, 0, IF($H943&gt;=1.1, $B$8, IF($H943&gt;=1, $B$8 + (($B$9-$B$8)/4)*1, IF($H943&gt;=0.9, $B$8 + (($B$9-$B$8)/4)*2, IF($H943&gt;=0.8, $B$8 + (($B$9-$B$8)/4)*3, $B$9))))))</f>
      </c>
      <c r="M943" s="188"/>
      <c r="N943" s="189">
        <f>IF(M943=1, I943, IF(M943=2, J943, IF(M943=3, K943, IF(M943=4, L943, 0))))</f>
      </c>
      <c r="O943" s="184">
        <f>IF($B$7="Porcentajes", E943 * N943, IF($R$1=0, 0, ((E943 * N943) / $R$1) * $C$7))</f>
      </c>
      <c r="P943" s="202"/>
      <c r="Q943" s="203"/>
      <c r="R943" s="184">
        <f>IF($P943="Manual",$E943*(1+$Q943),$E943+$O943)</f>
      </c>
    </row>
    <row r="944" spans="1:18" s="190" customFormat="1" ht="19" customHeight="1">
      <c r="A944" s="191"/>
      <c r="B944" s="195"/>
      <c r="C944" s="193"/>
      <c r="D944" s="193"/>
      <c r="E944" s="197"/>
      <c r="F944" s="185"/>
      <c r="G944" s="185" t="str">
        <f>IFERROR(IF($F944="","",VLOOKUP($F944,'Data Mercado'!$A$7:$I$300,IF($B$6="P90",2,IF($B$6="P75",3,IF($B$6="P50",4,IF($B$6="P25",5,IF($B$6="P10",6))))),0)),"ND")</f>
      </c>
      <c r="H944" s="186" t="str">
        <f>IFERROR(IF(AND($E944&lt;&gt;"",$G944&lt;&gt;""),$E944/$G944,""),"")</f>
      </c>
      <c r="I944" s="187" t="str">
        <f>IF(H944="","",0%)</f>
      </c>
      <c r="J944" s="187" t="str">
        <f>IF(H944="","",IF($H944&gt;1.2, 0, IF($H944&gt;=1.1, $B$8*(1/3), IF($H944&gt;=1, ($B$8 + (($B$9-$B$8)/4)*1)*(1/3), IF($H944&gt;=0.9, ($B$8 + (($B$9-$B$8)/4)*2)*(1/3), IF($H944&gt;=0.8, ($B$8 + (($B$9-$B$8)/4)*3)*(1/3), $B$9*(1/3)))))))</f>
      </c>
      <c r="K944" s="187" t="str">
        <f>IF(H944="","",IF($H944&gt;1.2, 0, IF($H944&gt;=1.1, $B$8*(2/3), IF($H944&gt;=1, ($B$8 + (($B$9-$B$8)/4)*1)*(2/3), IF($H944&gt;=0.9, ($B$8 + (($B$9-$B$8)/4)*2)*(2/3), IF($H944&gt;=0.8, ($B$8 + (($B$9-$B$8)/4)*3)*(2/3), $B$9*(2/3)))))))</f>
      </c>
      <c r="L944" s="187" t="str">
        <f>IF(H944="","",IF($H944&gt;1.2, 0, IF($H944&gt;=1.1, $B$8, IF($H944&gt;=1, $B$8 + (($B$9-$B$8)/4)*1, IF($H944&gt;=0.9, $B$8 + (($B$9-$B$8)/4)*2, IF($H944&gt;=0.8, $B$8 + (($B$9-$B$8)/4)*3, $B$9))))))</f>
      </c>
      <c r="M944" s="188"/>
      <c r="N944" s="189">
        <f>IF(M944=1, I944, IF(M944=2, J944, IF(M944=3, K944, IF(M944=4, L944, 0))))</f>
      </c>
      <c r="O944" s="184">
        <f>IF($B$7="Porcentajes", E944 * N944, IF($R$1=0, 0, ((E944 * N944) / $R$1) * $C$7))</f>
      </c>
      <c r="P944" s="202"/>
      <c r="Q944" s="203"/>
      <c r="R944" s="184">
        <f>IF($P944="Manual",$E944*(1+$Q944),$E944+$O944)</f>
      </c>
    </row>
    <row r="945" spans="1:18" s="190" customFormat="1" ht="19" customHeight="1">
      <c r="A945" s="191"/>
      <c r="B945" s="195"/>
      <c r="C945" s="193"/>
      <c r="D945" s="193"/>
      <c r="E945" s="197"/>
      <c r="F945" s="185"/>
      <c r="G945" s="185" t="str">
        <f>IFERROR(IF($F945="","",VLOOKUP($F945,'Data Mercado'!$A$7:$I$300,IF($B$6="P90",2,IF($B$6="P75",3,IF($B$6="P50",4,IF($B$6="P25",5,IF($B$6="P10",6))))),0)),"ND")</f>
      </c>
      <c r="H945" s="186" t="str">
        <f>IFERROR(IF(AND($E945&lt;&gt;"",$G945&lt;&gt;""),$E945/$G945,""),"")</f>
      </c>
      <c r="I945" s="187" t="str">
        <f>IF(H945="","",0%)</f>
      </c>
      <c r="J945" s="187" t="str">
        <f>IF(H945="","",IF($H945&gt;1.2, 0, IF($H945&gt;=1.1, $B$8*(1/3), IF($H945&gt;=1, ($B$8 + (($B$9-$B$8)/4)*1)*(1/3), IF($H945&gt;=0.9, ($B$8 + (($B$9-$B$8)/4)*2)*(1/3), IF($H945&gt;=0.8, ($B$8 + (($B$9-$B$8)/4)*3)*(1/3), $B$9*(1/3)))))))</f>
      </c>
      <c r="K945" s="187" t="str">
        <f>IF(H945="","",IF($H945&gt;1.2, 0, IF($H945&gt;=1.1, $B$8*(2/3), IF($H945&gt;=1, ($B$8 + (($B$9-$B$8)/4)*1)*(2/3), IF($H945&gt;=0.9, ($B$8 + (($B$9-$B$8)/4)*2)*(2/3), IF($H945&gt;=0.8, ($B$8 + (($B$9-$B$8)/4)*3)*(2/3), $B$9*(2/3)))))))</f>
      </c>
      <c r="L945" s="187" t="str">
        <f>IF(H945="","",IF($H945&gt;1.2, 0, IF($H945&gt;=1.1, $B$8, IF($H945&gt;=1, $B$8 + (($B$9-$B$8)/4)*1, IF($H945&gt;=0.9, $B$8 + (($B$9-$B$8)/4)*2, IF($H945&gt;=0.8, $B$8 + (($B$9-$B$8)/4)*3, $B$9))))))</f>
      </c>
      <c r="M945" s="188"/>
      <c r="N945" s="189">
        <f>IF(M945=1, I945, IF(M945=2, J945, IF(M945=3, K945, IF(M945=4, L945, 0))))</f>
      </c>
      <c r="O945" s="184">
        <f>IF($B$7="Porcentajes", E945 * N945, IF($R$1=0, 0, ((E945 * N945) / $R$1) * $C$7))</f>
      </c>
      <c r="P945" s="202"/>
      <c r="Q945" s="203"/>
      <c r="R945" s="184">
        <f>IF($P945="Manual",$E945*(1+$Q945),$E945+$O945)</f>
      </c>
    </row>
    <row r="946" spans="1:18" s="190" customFormat="1" ht="19" customHeight="1">
      <c r="A946" s="191"/>
      <c r="B946" s="195"/>
      <c r="C946" s="193"/>
      <c r="D946" s="193"/>
      <c r="E946" s="197"/>
      <c r="F946" s="185"/>
      <c r="G946" s="185" t="str">
        <f>IFERROR(IF($F946="","",VLOOKUP($F946,'Data Mercado'!$A$7:$I$300,IF($B$6="P90",2,IF($B$6="P75",3,IF($B$6="P50",4,IF($B$6="P25",5,IF($B$6="P10",6))))),0)),"ND")</f>
      </c>
      <c r="H946" s="186" t="str">
        <f>IFERROR(IF(AND($E946&lt;&gt;"",$G946&lt;&gt;""),$E946/$G946,""),"")</f>
      </c>
      <c r="I946" s="187" t="str">
        <f>IF(H946="","",0%)</f>
      </c>
      <c r="J946" s="187" t="str">
        <f>IF(H946="","",IF($H946&gt;1.2, 0, IF($H946&gt;=1.1, $B$8*(1/3), IF($H946&gt;=1, ($B$8 + (($B$9-$B$8)/4)*1)*(1/3), IF($H946&gt;=0.9, ($B$8 + (($B$9-$B$8)/4)*2)*(1/3), IF($H946&gt;=0.8, ($B$8 + (($B$9-$B$8)/4)*3)*(1/3), $B$9*(1/3)))))))</f>
      </c>
      <c r="K946" s="187" t="str">
        <f>IF(H946="","",IF($H946&gt;1.2, 0, IF($H946&gt;=1.1, $B$8*(2/3), IF($H946&gt;=1, ($B$8 + (($B$9-$B$8)/4)*1)*(2/3), IF($H946&gt;=0.9, ($B$8 + (($B$9-$B$8)/4)*2)*(2/3), IF($H946&gt;=0.8, ($B$8 + (($B$9-$B$8)/4)*3)*(2/3), $B$9*(2/3)))))))</f>
      </c>
      <c r="L946" s="187" t="str">
        <f>IF(H946="","",IF($H946&gt;1.2, 0, IF($H946&gt;=1.1, $B$8, IF($H946&gt;=1, $B$8 + (($B$9-$B$8)/4)*1, IF($H946&gt;=0.9, $B$8 + (($B$9-$B$8)/4)*2, IF($H946&gt;=0.8, $B$8 + (($B$9-$B$8)/4)*3, $B$9))))))</f>
      </c>
      <c r="M946" s="188"/>
      <c r="N946" s="189">
        <f>IF(M946=1, I946, IF(M946=2, J946, IF(M946=3, K946, IF(M946=4, L946, 0))))</f>
      </c>
      <c r="O946" s="184">
        <f>IF($B$7="Porcentajes", E946 * N946, IF($R$1=0, 0, ((E946 * N946) / $R$1) * $C$7))</f>
      </c>
      <c r="P946" s="202"/>
      <c r="Q946" s="203"/>
      <c r="R946" s="184">
        <f>IF($P946="Manual",$E946*(1+$Q946),$E946+$O946)</f>
      </c>
    </row>
    <row r="947" spans="1:18" s="190" customFormat="1" ht="19" customHeight="1">
      <c r="A947" s="191"/>
      <c r="B947" s="195"/>
      <c r="C947" s="193"/>
      <c r="D947" s="193"/>
      <c r="E947" s="197"/>
      <c r="F947" s="185"/>
      <c r="G947" s="185" t="str">
        <f>IFERROR(IF($F947="","",VLOOKUP($F947,'Data Mercado'!$A$7:$I$300,IF($B$6="P90",2,IF($B$6="P75",3,IF($B$6="P50",4,IF($B$6="P25",5,IF($B$6="P10",6))))),0)),"ND")</f>
      </c>
      <c r="H947" s="186" t="str">
        <f>IFERROR(IF(AND($E947&lt;&gt;"",$G947&lt;&gt;""),$E947/$G947,""),"")</f>
      </c>
      <c r="I947" s="187" t="str">
        <f>IF(H947="","",0%)</f>
      </c>
      <c r="J947" s="187" t="str">
        <f>IF(H947="","",IF($H947&gt;1.2, 0, IF($H947&gt;=1.1, $B$8*(1/3), IF($H947&gt;=1, ($B$8 + (($B$9-$B$8)/4)*1)*(1/3), IF($H947&gt;=0.9, ($B$8 + (($B$9-$B$8)/4)*2)*(1/3), IF($H947&gt;=0.8, ($B$8 + (($B$9-$B$8)/4)*3)*(1/3), $B$9*(1/3)))))))</f>
      </c>
      <c r="K947" s="187" t="str">
        <f>IF(H947="","",IF($H947&gt;1.2, 0, IF($H947&gt;=1.1, $B$8*(2/3), IF($H947&gt;=1, ($B$8 + (($B$9-$B$8)/4)*1)*(2/3), IF($H947&gt;=0.9, ($B$8 + (($B$9-$B$8)/4)*2)*(2/3), IF($H947&gt;=0.8, ($B$8 + (($B$9-$B$8)/4)*3)*(2/3), $B$9*(2/3)))))))</f>
      </c>
      <c r="L947" s="187" t="str">
        <f>IF(H947="","",IF($H947&gt;1.2, 0, IF($H947&gt;=1.1, $B$8, IF($H947&gt;=1, $B$8 + (($B$9-$B$8)/4)*1, IF($H947&gt;=0.9, $B$8 + (($B$9-$B$8)/4)*2, IF($H947&gt;=0.8, $B$8 + (($B$9-$B$8)/4)*3, $B$9))))))</f>
      </c>
      <c r="M947" s="188"/>
      <c r="N947" s="189">
        <f>IF(M947=1, I947, IF(M947=2, J947, IF(M947=3, K947, IF(M947=4, L947, 0))))</f>
      </c>
      <c r="O947" s="184">
        <f>IF($B$7="Porcentajes", E947 * N947, IF($R$1=0, 0, ((E947 * N947) / $R$1) * $C$7))</f>
      </c>
      <c r="P947" s="202"/>
      <c r="Q947" s="203"/>
      <c r="R947" s="184">
        <f>IF($P947="Manual",$E947*(1+$Q947),$E947+$O947)</f>
      </c>
    </row>
    <row r="948" spans="1:18" s="190" customFormat="1" ht="19" customHeight="1">
      <c r="A948" s="191"/>
      <c r="B948" s="195"/>
      <c r="C948" s="193"/>
      <c r="D948" s="193"/>
      <c r="E948" s="197"/>
      <c r="F948" s="185"/>
      <c r="G948" s="185" t="str">
        <f>IFERROR(IF($F948="","",VLOOKUP($F948,'Data Mercado'!$A$7:$I$300,IF($B$6="P90",2,IF($B$6="P75",3,IF($B$6="P50",4,IF($B$6="P25",5,IF($B$6="P10",6))))),0)),"ND")</f>
      </c>
      <c r="H948" s="186" t="str">
        <f>IFERROR(IF(AND($E948&lt;&gt;"",$G948&lt;&gt;""),$E948/$G948,""),"")</f>
      </c>
      <c r="I948" s="187" t="str">
        <f>IF(H948="","",0%)</f>
      </c>
      <c r="J948" s="187" t="str">
        <f>IF(H948="","",IF($H948&gt;1.2, 0, IF($H948&gt;=1.1, $B$8*(1/3), IF($H948&gt;=1, ($B$8 + (($B$9-$B$8)/4)*1)*(1/3), IF($H948&gt;=0.9, ($B$8 + (($B$9-$B$8)/4)*2)*(1/3), IF($H948&gt;=0.8, ($B$8 + (($B$9-$B$8)/4)*3)*(1/3), $B$9*(1/3)))))))</f>
      </c>
      <c r="K948" s="187" t="str">
        <f>IF(H948="","",IF($H948&gt;1.2, 0, IF($H948&gt;=1.1, $B$8*(2/3), IF($H948&gt;=1, ($B$8 + (($B$9-$B$8)/4)*1)*(2/3), IF($H948&gt;=0.9, ($B$8 + (($B$9-$B$8)/4)*2)*(2/3), IF($H948&gt;=0.8, ($B$8 + (($B$9-$B$8)/4)*3)*(2/3), $B$9*(2/3)))))))</f>
      </c>
      <c r="L948" s="187" t="str">
        <f>IF(H948="","",IF($H948&gt;1.2, 0, IF($H948&gt;=1.1, $B$8, IF($H948&gt;=1, $B$8 + (($B$9-$B$8)/4)*1, IF($H948&gt;=0.9, $B$8 + (($B$9-$B$8)/4)*2, IF($H948&gt;=0.8, $B$8 + (($B$9-$B$8)/4)*3, $B$9))))))</f>
      </c>
      <c r="M948" s="188"/>
      <c r="N948" s="189">
        <f>IF(M948=1, I948, IF(M948=2, J948, IF(M948=3, K948, IF(M948=4, L948, 0))))</f>
      </c>
      <c r="O948" s="184">
        <f>IF($B$7="Porcentajes", E948 * N948, IF($R$1=0, 0, ((E948 * N948) / $R$1) * $C$7))</f>
      </c>
      <c r="P948" s="202"/>
      <c r="Q948" s="203"/>
      <c r="R948" s="184">
        <f>IF($P948="Manual",$E948*(1+$Q948),$E948+$O948)</f>
      </c>
    </row>
    <row r="949" spans="1:18" s="190" customFormat="1" ht="19" customHeight="1">
      <c r="A949" s="191"/>
      <c r="B949" s="195"/>
      <c r="C949" s="193"/>
      <c r="D949" s="193"/>
      <c r="E949" s="197"/>
      <c r="F949" s="185"/>
      <c r="G949" s="185" t="str">
        <f>IFERROR(IF($F949="","",VLOOKUP($F949,'Data Mercado'!$A$7:$I$300,IF($B$6="P90",2,IF($B$6="P75",3,IF($B$6="P50",4,IF($B$6="P25",5,IF($B$6="P10",6))))),0)),"ND")</f>
      </c>
      <c r="H949" s="186" t="str">
        <f>IFERROR(IF(AND($E949&lt;&gt;"",$G949&lt;&gt;""),$E949/$G949,""),"")</f>
      </c>
      <c r="I949" s="187" t="str">
        <f>IF(H949="","",0%)</f>
      </c>
      <c r="J949" s="187" t="str">
        <f>IF(H949="","",IF($H949&gt;1.2, 0, IF($H949&gt;=1.1, $B$8*(1/3), IF($H949&gt;=1, ($B$8 + (($B$9-$B$8)/4)*1)*(1/3), IF($H949&gt;=0.9, ($B$8 + (($B$9-$B$8)/4)*2)*(1/3), IF($H949&gt;=0.8, ($B$8 + (($B$9-$B$8)/4)*3)*(1/3), $B$9*(1/3)))))))</f>
      </c>
      <c r="K949" s="187" t="str">
        <f>IF(H949="","",IF($H949&gt;1.2, 0, IF($H949&gt;=1.1, $B$8*(2/3), IF($H949&gt;=1, ($B$8 + (($B$9-$B$8)/4)*1)*(2/3), IF($H949&gt;=0.9, ($B$8 + (($B$9-$B$8)/4)*2)*(2/3), IF($H949&gt;=0.8, ($B$8 + (($B$9-$B$8)/4)*3)*(2/3), $B$9*(2/3)))))))</f>
      </c>
      <c r="L949" s="187" t="str">
        <f>IF(H949="","",IF($H949&gt;1.2, 0, IF($H949&gt;=1.1, $B$8, IF($H949&gt;=1, $B$8 + (($B$9-$B$8)/4)*1, IF($H949&gt;=0.9, $B$8 + (($B$9-$B$8)/4)*2, IF($H949&gt;=0.8, $B$8 + (($B$9-$B$8)/4)*3, $B$9))))))</f>
      </c>
      <c r="M949" s="188"/>
      <c r="N949" s="189">
        <f>IF(M949=1, I949, IF(M949=2, J949, IF(M949=3, K949, IF(M949=4, L949, 0))))</f>
      </c>
      <c r="O949" s="184">
        <f>IF($B$7="Porcentajes", E949 * N949, IF($R$1=0, 0, ((E949 * N949) / $R$1) * $C$7))</f>
      </c>
      <c r="P949" s="202"/>
      <c r="Q949" s="203"/>
      <c r="R949" s="184">
        <f>IF($P949="Manual",$E949*(1+$Q949),$E949+$O949)</f>
      </c>
    </row>
    <row r="950" spans="1:18" s="190" customFormat="1" ht="19" customHeight="1">
      <c r="A950" s="191"/>
      <c r="B950" s="195"/>
      <c r="C950" s="193"/>
      <c r="D950" s="193"/>
      <c r="E950" s="197"/>
      <c r="F950" s="185"/>
      <c r="G950" s="185" t="str">
        <f>IFERROR(IF($F950="","",VLOOKUP($F950,'Data Mercado'!$A$7:$I$300,IF($B$6="P90",2,IF($B$6="P75",3,IF($B$6="P50",4,IF($B$6="P25",5,IF($B$6="P10",6))))),0)),"ND")</f>
      </c>
      <c r="H950" s="186" t="str">
        <f>IFERROR(IF(AND($E950&lt;&gt;"",$G950&lt;&gt;""),$E950/$G950,""),"")</f>
      </c>
      <c r="I950" s="187" t="str">
        <f>IF(H950="","",0%)</f>
      </c>
      <c r="J950" s="187" t="str">
        <f>IF(H950="","",IF($H950&gt;1.2, 0, IF($H950&gt;=1.1, $B$8*(1/3), IF($H950&gt;=1, ($B$8 + (($B$9-$B$8)/4)*1)*(1/3), IF($H950&gt;=0.9, ($B$8 + (($B$9-$B$8)/4)*2)*(1/3), IF($H950&gt;=0.8, ($B$8 + (($B$9-$B$8)/4)*3)*(1/3), $B$9*(1/3)))))))</f>
      </c>
      <c r="K950" s="187" t="str">
        <f>IF(H950="","",IF($H950&gt;1.2, 0, IF($H950&gt;=1.1, $B$8*(2/3), IF($H950&gt;=1, ($B$8 + (($B$9-$B$8)/4)*1)*(2/3), IF($H950&gt;=0.9, ($B$8 + (($B$9-$B$8)/4)*2)*(2/3), IF($H950&gt;=0.8, ($B$8 + (($B$9-$B$8)/4)*3)*(2/3), $B$9*(2/3)))))))</f>
      </c>
      <c r="L950" s="187" t="str">
        <f>IF(H950="","",IF($H950&gt;1.2, 0, IF($H950&gt;=1.1, $B$8, IF($H950&gt;=1, $B$8 + (($B$9-$B$8)/4)*1, IF($H950&gt;=0.9, $B$8 + (($B$9-$B$8)/4)*2, IF($H950&gt;=0.8, $B$8 + (($B$9-$B$8)/4)*3, $B$9))))))</f>
      </c>
      <c r="M950" s="188"/>
      <c r="N950" s="189">
        <f>IF(M950=1, I950, IF(M950=2, J950, IF(M950=3, K950, IF(M950=4, L950, 0))))</f>
      </c>
      <c r="O950" s="184">
        <f>IF($B$7="Porcentajes", E950 * N950, IF($R$1=0, 0, ((E950 * N950) / $R$1) * $C$7))</f>
      </c>
      <c r="P950" s="202"/>
      <c r="Q950" s="203"/>
      <c r="R950" s="184">
        <f>IF($P950="Manual",$E950*(1+$Q950),$E950+$O950)</f>
      </c>
    </row>
    <row r="951" spans="1:18" s="190" customFormat="1" ht="19" customHeight="1">
      <c r="A951" s="191"/>
      <c r="B951" s="195"/>
      <c r="C951" s="193"/>
      <c r="D951" s="193"/>
      <c r="E951" s="197"/>
      <c r="F951" s="185"/>
      <c r="G951" s="185" t="str">
        <f>IFERROR(IF($F951="","",VLOOKUP($F951,'Data Mercado'!$A$7:$I$300,IF($B$6="P90",2,IF($B$6="P75",3,IF($B$6="P50",4,IF($B$6="P25",5,IF($B$6="P10",6))))),0)),"ND")</f>
      </c>
      <c r="H951" s="186" t="str">
        <f>IFERROR(IF(AND($E951&lt;&gt;"",$G951&lt;&gt;""),$E951/$G951,""),"")</f>
      </c>
      <c r="I951" s="187" t="str">
        <f>IF(H951="","",0%)</f>
      </c>
      <c r="J951" s="187" t="str">
        <f>IF(H951="","",IF($H951&gt;1.2, 0, IF($H951&gt;=1.1, $B$8*(1/3), IF($H951&gt;=1, ($B$8 + (($B$9-$B$8)/4)*1)*(1/3), IF($H951&gt;=0.9, ($B$8 + (($B$9-$B$8)/4)*2)*(1/3), IF($H951&gt;=0.8, ($B$8 + (($B$9-$B$8)/4)*3)*(1/3), $B$9*(1/3)))))))</f>
      </c>
      <c r="K951" s="187" t="str">
        <f>IF(H951="","",IF($H951&gt;1.2, 0, IF($H951&gt;=1.1, $B$8*(2/3), IF($H951&gt;=1, ($B$8 + (($B$9-$B$8)/4)*1)*(2/3), IF($H951&gt;=0.9, ($B$8 + (($B$9-$B$8)/4)*2)*(2/3), IF($H951&gt;=0.8, ($B$8 + (($B$9-$B$8)/4)*3)*(2/3), $B$9*(2/3)))))))</f>
      </c>
      <c r="L951" s="187" t="str">
        <f>IF(H951="","",IF($H951&gt;1.2, 0, IF($H951&gt;=1.1, $B$8, IF($H951&gt;=1, $B$8 + (($B$9-$B$8)/4)*1, IF($H951&gt;=0.9, $B$8 + (($B$9-$B$8)/4)*2, IF($H951&gt;=0.8, $B$8 + (($B$9-$B$8)/4)*3, $B$9))))))</f>
      </c>
      <c r="M951" s="188"/>
      <c r="N951" s="189">
        <f>IF(M951=1, I951, IF(M951=2, J951, IF(M951=3, K951, IF(M951=4, L951, 0))))</f>
      </c>
      <c r="O951" s="184">
        <f>IF($B$7="Porcentajes", E951 * N951, IF($R$1=0, 0, ((E951 * N951) / $R$1) * $C$7))</f>
      </c>
      <c r="P951" s="202"/>
      <c r="Q951" s="203"/>
      <c r="R951" s="184">
        <f>IF($P951="Manual",$E951*(1+$Q951),$E951+$O951)</f>
      </c>
    </row>
    <row r="952" spans="1:18" s="190" customFormat="1" ht="19" customHeight="1">
      <c r="A952" s="191"/>
      <c r="B952" s="195"/>
      <c r="C952" s="193"/>
      <c r="D952" s="193"/>
      <c r="E952" s="197"/>
      <c r="F952" s="185"/>
      <c r="G952" s="185" t="str">
        <f>IFERROR(IF($F952="","",VLOOKUP($F952,'Data Mercado'!$A$7:$I$300,IF($B$6="P90",2,IF($B$6="P75",3,IF($B$6="P50",4,IF($B$6="P25",5,IF($B$6="P10",6))))),0)),"ND")</f>
      </c>
      <c r="H952" s="186" t="str">
        <f>IFERROR(IF(AND($E952&lt;&gt;"",$G952&lt;&gt;""),$E952/$G952,""),"")</f>
      </c>
      <c r="I952" s="187" t="str">
        <f>IF(H952="","",0%)</f>
      </c>
      <c r="J952" s="187" t="str">
        <f>IF(H952="","",IF($H952&gt;1.2, 0, IF($H952&gt;=1.1, $B$8*(1/3), IF($H952&gt;=1, ($B$8 + (($B$9-$B$8)/4)*1)*(1/3), IF($H952&gt;=0.9, ($B$8 + (($B$9-$B$8)/4)*2)*(1/3), IF($H952&gt;=0.8, ($B$8 + (($B$9-$B$8)/4)*3)*(1/3), $B$9*(1/3)))))))</f>
      </c>
      <c r="K952" s="187" t="str">
        <f>IF(H952="","",IF($H952&gt;1.2, 0, IF($H952&gt;=1.1, $B$8*(2/3), IF($H952&gt;=1, ($B$8 + (($B$9-$B$8)/4)*1)*(2/3), IF($H952&gt;=0.9, ($B$8 + (($B$9-$B$8)/4)*2)*(2/3), IF($H952&gt;=0.8, ($B$8 + (($B$9-$B$8)/4)*3)*(2/3), $B$9*(2/3)))))))</f>
      </c>
      <c r="L952" s="187" t="str">
        <f>IF(H952="","",IF($H952&gt;1.2, 0, IF($H952&gt;=1.1, $B$8, IF($H952&gt;=1, $B$8 + (($B$9-$B$8)/4)*1, IF($H952&gt;=0.9, $B$8 + (($B$9-$B$8)/4)*2, IF($H952&gt;=0.8, $B$8 + (($B$9-$B$8)/4)*3, $B$9))))))</f>
      </c>
      <c r="M952" s="188"/>
      <c r="N952" s="189">
        <f>IF(M952=1, I952, IF(M952=2, J952, IF(M952=3, K952, IF(M952=4, L952, 0))))</f>
      </c>
      <c r="O952" s="184">
        <f>IF($B$7="Porcentajes", E952 * N952, IF($R$1=0, 0, ((E952 * N952) / $R$1) * $C$7))</f>
      </c>
      <c r="P952" s="202"/>
      <c r="Q952" s="203"/>
      <c r="R952" s="184">
        <f>IF($P952="Manual",$E952*(1+$Q952),$E952+$O952)</f>
      </c>
    </row>
    <row r="953" spans="1:18" s="190" customFormat="1" ht="19" customHeight="1">
      <c r="A953" s="191"/>
      <c r="B953" s="195"/>
      <c r="C953" s="193"/>
      <c r="D953" s="193"/>
      <c r="E953" s="197"/>
      <c r="F953" s="185"/>
      <c r="G953" s="185" t="str">
        <f>IFERROR(IF($F953="","",VLOOKUP($F953,'Data Mercado'!$A$7:$I$300,IF($B$6="P90",2,IF($B$6="P75",3,IF($B$6="P50",4,IF($B$6="P25",5,IF($B$6="P10",6))))),0)),"ND")</f>
      </c>
      <c r="H953" s="186" t="str">
        <f>IFERROR(IF(AND($E953&lt;&gt;"",$G953&lt;&gt;""),$E953/$G953,""),"")</f>
      </c>
      <c r="I953" s="187" t="str">
        <f>IF(H953="","",0%)</f>
      </c>
      <c r="J953" s="187" t="str">
        <f>IF(H953="","",IF($H953&gt;1.2, 0, IF($H953&gt;=1.1, $B$8*(1/3), IF($H953&gt;=1, ($B$8 + (($B$9-$B$8)/4)*1)*(1/3), IF($H953&gt;=0.9, ($B$8 + (($B$9-$B$8)/4)*2)*(1/3), IF($H953&gt;=0.8, ($B$8 + (($B$9-$B$8)/4)*3)*(1/3), $B$9*(1/3)))))))</f>
      </c>
      <c r="K953" s="187" t="str">
        <f>IF(H953="","",IF($H953&gt;1.2, 0, IF($H953&gt;=1.1, $B$8*(2/3), IF($H953&gt;=1, ($B$8 + (($B$9-$B$8)/4)*1)*(2/3), IF($H953&gt;=0.9, ($B$8 + (($B$9-$B$8)/4)*2)*(2/3), IF($H953&gt;=0.8, ($B$8 + (($B$9-$B$8)/4)*3)*(2/3), $B$9*(2/3)))))))</f>
      </c>
      <c r="L953" s="187" t="str">
        <f>IF(H953="","",IF($H953&gt;1.2, 0, IF($H953&gt;=1.1, $B$8, IF($H953&gt;=1, $B$8 + (($B$9-$B$8)/4)*1, IF($H953&gt;=0.9, $B$8 + (($B$9-$B$8)/4)*2, IF($H953&gt;=0.8, $B$8 + (($B$9-$B$8)/4)*3, $B$9))))))</f>
      </c>
      <c r="M953" s="188"/>
      <c r="N953" s="189">
        <f>IF(M953=1, I953, IF(M953=2, J953, IF(M953=3, K953, IF(M953=4, L953, 0))))</f>
      </c>
      <c r="O953" s="184">
        <f>IF($B$7="Porcentajes", E953 * N953, IF($R$1=0, 0, ((E953 * N953) / $R$1) * $C$7))</f>
      </c>
      <c r="P953" s="202"/>
      <c r="Q953" s="203"/>
      <c r="R953" s="184">
        <f>IF($P953="Manual",$E953*(1+$Q953),$E953+$O953)</f>
      </c>
    </row>
    <row r="954" spans="1:18" s="190" customFormat="1" ht="19" customHeight="1">
      <c r="A954" s="191"/>
      <c r="B954" s="195"/>
      <c r="C954" s="193"/>
      <c r="D954" s="193"/>
      <c r="E954" s="197"/>
      <c r="F954" s="185"/>
      <c r="G954" s="185" t="str">
        <f>IFERROR(IF($F954="","",VLOOKUP($F954,'Data Mercado'!$A$7:$I$300,IF($B$6="P90",2,IF($B$6="P75",3,IF($B$6="P50",4,IF($B$6="P25",5,IF($B$6="P10",6))))),0)),"ND")</f>
      </c>
      <c r="H954" s="186" t="str">
        <f>IFERROR(IF(AND($E954&lt;&gt;"",$G954&lt;&gt;""),$E954/$G954,""),"")</f>
      </c>
      <c r="I954" s="187" t="str">
        <f>IF(H954="","",0%)</f>
      </c>
      <c r="J954" s="187" t="str">
        <f>IF(H954="","",IF($H954&gt;1.2, 0, IF($H954&gt;=1.1, $B$8*(1/3), IF($H954&gt;=1, ($B$8 + (($B$9-$B$8)/4)*1)*(1/3), IF($H954&gt;=0.9, ($B$8 + (($B$9-$B$8)/4)*2)*(1/3), IF($H954&gt;=0.8, ($B$8 + (($B$9-$B$8)/4)*3)*(1/3), $B$9*(1/3)))))))</f>
      </c>
      <c r="K954" s="187" t="str">
        <f>IF(H954="","",IF($H954&gt;1.2, 0, IF($H954&gt;=1.1, $B$8*(2/3), IF($H954&gt;=1, ($B$8 + (($B$9-$B$8)/4)*1)*(2/3), IF($H954&gt;=0.9, ($B$8 + (($B$9-$B$8)/4)*2)*(2/3), IF($H954&gt;=0.8, ($B$8 + (($B$9-$B$8)/4)*3)*(2/3), $B$9*(2/3)))))))</f>
      </c>
      <c r="L954" s="187" t="str">
        <f>IF(H954="","",IF($H954&gt;1.2, 0, IF($H954&gt;=1.1, $B$8, IF($H954&gt;=1, $B$8 + (($B$9-$B$8)/4)*1, IF($H954&gt;=0.9, $B$8 + (($B$9-$B$8)/4)*2, IF($H954&gt;=0.8, $B$8 + (($B$9-$B$8)/4)*3, $B$9))))))</f>
      </c>
      <c r="M954" s="188"/>
      <c r="N954" s="189">
        <f>IF(M954=1, I954, IF(M954=2, J954, IF(M954=3, K954, IF(M954=4, L954, 0))))</f>
      </c>
      <c r="O954" s="184">
        <f>IF($B$7="Porcentajes", E954 * N954, IF($R$1=0, 0, ((E954 * N954) / $R$1) * $C$7))</f>
      </c>
      <c r="P954" s="202"/>
      <c r="Q954" s="203"/>
      <c r="R954" s="184">
        <f>IF($P954="Manual",$E954*(1+$Q954),$E954+$O954)</f>
      </c>
    </row>
    <row r="955" spans="1:18" s="190" customFormat="1" ht="19" customHeight="1">
      <c r="A955" s="191"/>
      <c r="B955" s="195"/>
      <c r="C955" s="193"/>
      <c r="D955" s="193"/>
      <c r="E955" s="197"/>
      <c r="F955" s="185"/>
      <c r="G955" s="185" t="str">
        <f>IFERROR(IF($F955="","",VLOOKUP($F955,'Data Mercado'!$A$7:$I$300,IF($B$6="P90",2,IF($B$6="P75",3,IF($B$6="P50",4,IF($B$6="P25",5,IF($B$6="P10",6))))),0)),"ND")</f>
      </c>
      <c r="H955" s="186" t="str">
        <f>IFERROR(IF(AND($E955&lt;&gt;"",$G955&lt;&gt;""),$E955/$G955,""),"")</f>
      </c>
      <c r="I955" s="187" t="str">
        <f>IF(H955="","",0%)</f>
      </c>
      <c r="J955" s="187" t="str">
        <f>IF(H955="","",IF($H955&gt;1.2, 0, IF($H955&gt;=1.1, $B$8*(1/3), IF($H955&gt;=1, ($B$8 + (($B$9-$B$8)/4)*1)*(1/3), IF($H955&gt;=0.9, ($B$8 + (($B$9-$B$8)/4)*2)*(1/3), IF($H955&gt;=0.8, ($B$8 + (($B$9-$B$8)/4)*3)*(1/3), $B$9*(1/3)))))))</f>
      </c>
      <c r="K955" s="187" t="str">
        <f>IF(H955="","",IF($H955&gt;1.2, 0, IF($H955&gt;=1.1, $B$8*(2/3), IF($H955&gt;=1, ($B$8 + (($B$9-$B$8)/4)*1)*(2/3), IF($H955&gt;=0.9, ($B$8 + (($B$9-$B$8)/4)*2)*(2/3), IF($H955&gt;=0.8, ($B$8 + (($B$9-$B$8)/4)*3)*(2/3), $B$9*(2/3)))))))</f>
      </c>
      <c r="L955" s="187" t="str">
        <f>IF(H955="","",IF($H955&gt;1.2, 0, IF($H955&gt;=1.1, $B$8, IF($H955&gt;=1, $B$8 + (($B$9-$B$8)/4)*1, IF($H955&gt;=0.9, $B$8 + (($B$9-$B$8)/4)*2, IF($H955&gt;=0.8, $B$8 + (($B$9-$B$8)/4)*3, $B$9))))))</f>
      </c>
      <c r="M955" s="188"/>
      <c r="N955" s="189">
        <f>IF(M955=1, I955, IF(M955=2, J955, IF(M955=3, K955, IF(M955=4, L955, 0))))</f>
      </c>
      <c r="O955" s="184">
        <f>IF($B$7="Porcentajes", E955 * N955, IF($R$1=0, 0, ((E955 * N955) / $R$1) * $C$7))</f>
      </c>
      <c r="P955" s="202"/>
      <c r="Q955" s="203"/>
      <c r="R955" s="184">
        <f>IF($P955="Manual",$E955*(1+$Q955),$E955+$O955)</f>
      </c>
    </row>
    <row r="956" spans="1:18" s="190" customFormat="1" ht="19" customHeight="1">
      <c r="A956" s="191"/>
      <c r="B956" s="195"/>
      <c r="C956" s="193"/>
      <c r="D956" s="193"/>
      <c r="E956" s="197"/>
      <c r="F956" s="185"/>
      <c r="G956" s="185" t="str">
        <f>IFERROR(IF($F956="","",VLOOKUP($F956,'Data Mercado'!$A$7:$I$300,IF($B$6="P90",2,IF($B$6="P75",3,IF($B$6="P50",4,IF($B$6="P25",5,IF($B$6="P10",6))))),0)),"ND")</f>
      </c>
      <c r="H956" s="186" t="str">
        <f>IFERROR(IF(AND($E956&lt;&gt;"",$G956&lt;&gt;""),$E956/$G956,""),"")</f>
      </c>
      <c r="I956" s="187" t="str">
        <f>IF(H956="","",0%)</f>
      </c>
      <c r="J956" s="187" t="str">
        <f>IF(H956="","",IF($H956&gt;1.2, 0, IF($H956&gt;=1.1, $B$8*(1/3), IF($H956&gt;=1, ($B$8 + (($B$9-$B$8)/4)*1)*(1/3), IF($H956&gt;=0.9, ($B$8 + (($B$9-$B$8)/4)*2)*(1/3), IF($H956&gt;=0.8, ($B$8 + (($B$9-$B$8)/4)*3)*(1/3), $B$9*(1/3)))))))</f>
      </c>
      <c r="K956" s="187" t="str">
        <f>IF(H956="","",IF($H956&gt;1.2, 0, IF($H956&gt;=1.1, $B$8*(2/3), IF($H956&gt;=1, ($B$8 + (($B$9-$B$8)/4)*1)*(2/3), IF($H956&gt;=0.9, ($B$8 + (($B$9-$B$8)/4)*2)*(2/3), IF($H956&gt;=0.8, ($B$8 + (($B$9-$B$8)/4)*3)*(2/3), $B$9*(2/3)))))))</f>
      </c>
      <c r="L956" s="187" t="str">
        <f>IF(H956="","",IF($H956&gt;1.2, 0, IF($H956&gt;=1.1, $B$8, IF($H956&gt;=1, $B$8 + (($B$9-$B$8)/4)*1, IF($H956&gt;=0.9, $B$8 + (($B$9-$B$8)/4)*2, IF($H956&gt;=0.8, $B$8 + (($B$9-$B$8)/4)*3, $B$9))))))</f>
      </c>
      <c r="M956" s="188"/>
      <c r="N956" s="189">
        <f>IF(M956=1, I956, IF(M956=2, J956, IF(M956=3, K956, IF(M956=4, L956, 0))))</f>
      </c>
      <c r="O956" s="184">
        <f>IF($B$7="Porcentajes", E956 * N956, IF($R$1=0, 0, ((E956 * N956) / $R$1) * $C$7))</f>
      </c>
      <c r="P956" s="202"/>
      <c r="Q956" s="203"/>
      <c r="R956" s="184">
        <f>IF($P956="Manual",$E956*(1+$Q956),$E956+$O956)</f>
      </c>
    </row>
    <row r="957" spans="1:18" s="190" customFormat="1" ht="19" customHeight="1">
      <c r="A957" s="191"/>
      <c r="B957" s="195"/>
      <c r="C957" s="193"/>
      <c r="D957" s="193"/>
      <c r="E957" s="197"/>
      <c r="F957" s="185"/>
      <c r="G957" s="185" t="str">
        <f>IFERROR(IF($F957="","",VLOOKUP($F957,'Data Mercado'!$A$7:$I$300,IF($B$6="P90",2,IF($B$6="P75",3,IF($B$6="P50",4,IF($B$6="P25",5,IF($B$6="P10",6))))),0)),"ND")</f>
      </c>
      <c r="H957" s="186" t="str">
        <f>IFERROR(IF(AND($E957&lt;&gt;"",$G957&lt;&gt;""),$E957/$G957,""),"")</f>
      </c>
      <c r="I957" s="187" t="str">
        <f>IF(H957="","",0%)</f>
      </c>
      <c r="J957" s="187" t="str">
        <f>IF(H957="","",IF($H957&gt;1.2, 0, IF($H957&gt;=1.1, $B$8*(1/3), IF($H957&gt;=1, ($B$8 + (($B$9-$B$8)/4)*1)*(1/3), IF($H957&gt;=0.9, ($B$8 + (($B$9-$B$8)/4)*2)*(1/3), IF($H957&gt;=0.8, ($B$8 + (($B$9-$B$8)/4)*3)*(1/3), $B$9*(1/3)))))))</f>
      </c>
      <c r="K957" s="187" t="str">
        <f>IF(H957="","",IF($H957&gt;1.2, 0, IF($H957&gt;=1.1, $B$8*(2/3), IF($H957&gt;=1, ($B$8 + (($B$9-$B$8)/4)*1)*(2/3), IF($H957&gt;=0.9, ($B$8 + (($B$9-$B$8)/4)*2)*(2/3), IF($H957&gt;=0.8, ($B$8 + (($B$9-$B$8)/4)*3)*(2/3), $B$9*(2/3)))))))</f>
      </c>
      <c r="L957" s="187" t="str">
        <f>IF(H957="","",IF($H957&gt;1.2, 0, IF($H957&gt;=1.1, $B$8, IF($H957&gt;=1, $B$8 + (($B$9-$B$8)/4)*1, IF($H957&gt;=0.9, $B$8 + (($B$9-$B$8)/4)*2, IF($H957&gt;=0.8, $B$8 + (($B$9-$B$8)/4)*3, $B$9))))))</f>
      </c>
      <c r="M957" s="188"/>
      <c r="N957" s="189">
        <f>IF(M957=1, I957, IF(M957=2, J957, IF(M957=3, K957, IF(M957=4, L957, 0))))</f>
      </c>
      <c r="O957" s="184">
        <f>IF($B$7="Porcentajes", E957 * N957, IF($R$1=0, 0, ((E957 * N957) / $R$1) * $C$7))</f>
      </c>
      <c r="P957" s="202"/>
      <c r="Q957" s="203"/>
      <c r="R957" s="184">
        <f>IF($P957="Manual",$E957*(1+$Q957),$E957+$O957)</f>
      </c>
    </row>
    <row r="958" spans="1:18" s="190" customFormat="1" ht="19" customHeight="1">
      <c r="A958" s="191"/>
      <c r="B958" s="195"/>
      <c r="C958" s="193"/>
      <c r="D958" s="193"/>
      <c r="E958" s="197"/>
      <c r="F958" s="185"/>
      <c r="G958" s="185" t="str">
        <f>IFERROR(IF($F958="","",VLOOKUP($F958,'Data Mercado'!$A$7:$I$300,IF($B$6="P90",2,IF($B$6="P75",3,IF($B$6="P50",4,IF($B$6="P25",5,IF($B$6="P10",6))))),0)),"ND")</f>
      </c>
      <c r="H958" s="186" t="str">
        <f>IFERROR(IF(AND($E958&lt;&gt;"",$G958&lt;&gt;""),$E958/$G958,""),"")</f>
      </c>
      <c r="I958" s="187" t="str">
        <f>IF(H958="","",0%)</f>
      </c>
      <c r="J958" s="187" t="str">
        <f>IF(H958="","",IF($H958&gt;1.2, 0, IF($H958&gt;=1.1, $B$8*(1/3), IF($H958&gt;=1, ($B$8 + (($B$9-$B$8)/4)*1)*(1/3), IF($H958&gt;=0.9, ($B$8 + (($B$9-$B$8)/4)*2)*(1/3), IF($H958&gt;=0.8, ($B$8 + (($B$9-$B$8)/4)*3)*(1/3), $B$9*(1/3)))))))</f>
      </c>
      <c r="K958" s="187" t="str">
        <f>IF(H958="","",IF($H958&gt;1.2, 0, IF($H958&gt;=1.1, $B$8*(2/3), IF($H958&gt;=1, ($B$8 + (($B$9-$B$8)/4)*1)*(2/3), IF($H958&gt;=0.9, ($B$8 + (($B$9-$B$8)/4)*2)*(2/3), IF($H958&gt;=0.8, ($B$8 + (($B$9-$B$8)/4)*3)*(2/3), $B$9*(2/3)))))))</f>
      </c>
      <c r="L958" s="187" t="str">
        <f>IF(H958="","",IF($H958&gt;1.2, 0, IF($H958&gt;=1.1, $B$8, IF($H958&gt;=1, $B$8 + (($B$9-$B$8)/4)*1, IF($H958&gt;=0.9, $B$8 + (($B$9-$B$8)/4)*2, IF($H958&gt;=0.8, $B$8 + (($B$9-$B$8)/4)*3, $B$9))))))</f>
      </c>
      <c r="M958" s="188"/>
      <c r="N958" s="189">
        <f>IF(M958=1, I958, IF(M958=2, J958, IF(M958=3, K958, IF(M958=4, L958, 0))))</f>
      </c>
      <c r="O958" s="184">
        <f>IF($B$7="Porcentajes", E958 * N958, IF($R$1=0, 0, ((E958 * N958) / $R$1) * $C$7))</f>
      </c>
      <c r="P958" s="202"/>
      <c r="Q958" s="203"/>
      <c r="R958" s="184">
        <f>IF($P958="Manual",$E958*(1+$Q958),$E958+$O958)</f>
      </c>
    </row>
    <row r="959" spans="1:18" s="190" customFormat="1" ht="19" customHeight="1">
      <c r="A959" s="191"/>
      <c r="B959" s="195"/>
      <c r="C959" s="193"/>
      <c r="D959" s="193"/>
      <c r="E959" s="197"/>
      <c r="F959" s="185"/>
      <c r="G959" s="185" t="str">
        <f>IFERROR(IF($F959="","",VLOOKUP($F959,'Data Mercado'!$A$7:$I$300,IF($B$6="P90",2,IF($B$6="P75",3,IF($B$6="P50",4,IF($B$6="P25",5,IF($B$6="P10",6))))),0)),"ND")</f>
      </c>
      <c r="H959" s="186" t="str">
        <f>IFERROR(IF(AND($E959&lt;&gt;"",$G959&lt;&gt;""),$E959/$G959,""),"")</f>
      </c>
      <c r="I959" s="187" t="str">
        <f>IF(H959="","",0%)</f>
      </c>
      <c r="J959" s="187" t="str">
        <f>IF(H959="","",IF($H959&gt;1.2, 0, IF($H959&gt;=1.1, $B$8*(1/3), IF($H959&gt;=1, ($B$8 + (($B$9-$B$8)/4)*1)*(1/3), IF($H959&gt;=0.9, ($B$8 + (($B$9-$B$8)/4)*2)*(1/3), IF($H959&gt;=0.8, ($B$8 + (($B$9-$B$8)/4)*3)*(1/3), $B$9*(1/3)))))))</f>
      </c>
      <c r="K959" s="187" t="str">
        <f>IF(H959="","",IF($H959&gt;1.2, 0, IF($H959&gt;=1.1, $B$8*(2/3), IF($H959&gt;=1, ($B$8 + (($B$9-$B$8)/4)*1)*(2/3), IF($H959&gt;=0.9, ($B$8 + (($B$9-$B$8)/4)*2)*(2/3), IF($H959&gt;=0.8, ($B$8 + (($B$9-$B$8)/4)*3)*(2/3), $B$9*(2/3)))))))</f>
      </c>
      <c r="L959" s="187" t="str">
        <f>IF(H959="","",IF($H959&gt;1.2, 0, IF($H959&gt;=1.1, $B$8, IF($H959&gt;=1, $B$8 + (($B$9-$B$8)/4)*1, IF($H959&gt;=0.9, $B$8 + (($B$9-$B$8)/4)*2, IF($H959&gt;=0.8, $B$8 + (($B$9-$B$8)/4)*3, $B$9))))))</f>
      </c>
      <c r="M959" s="188"/>
      <c r="N959" s="189">
        <f>IF(M959=1, I959, IF(M959=2, J959, IF(M959=3, K959, IF(M959=4, L959, 0))))</f>
      </c>
      <c r="O959" s="184">
        <f>IF($B$7="Porcentajes", E959 * N959, IF($R$1=0, 0, ((E959 * N959) / $R$1) * $C$7))</f>
      </c>
      <c r="P959" s="202"/>
      <c r="Q959" s="203"/>
      <c r="R959" s="184">
        <f>IF($P959="Manual",$E959*(1+$Q959),$E959+$O959)</f>
      </c>
    </row>
    <row r="960" spans="1:18" s="190" customFormat="1" ht="19" customHeight="1">
      <c r="A960" s="191"/>
      <c r="B960" s="195"/>
      <c r="C960" s="193"/>
      <c r="D960" s="193"/>
      <c r="E960" s="197"/>
      <c r="F960" s="185"/>
      <c r="G960" s="185" t="str">
        <f>IFERROR(IF($F960="","",VLOOKUP($F960,'Data Mercado'!$A$7:$I$300,IF($B$6="P90",2,IF($B$6="P75",3,IF($B$6="P50",4,IF($B$6="P25",5,IF($B$6="P10",6))))),0)),"ND")</f>
      </c>
      <c r="H960" s="186" t="str">
        <f>IFERROR(IF(AND($E960&lt;&gt;"",$G960&lt;&gt;""),$E960/$G960,""),"")</f>
      </c>
      <c r="I960" s="187" t="str">
        <f>IF(H960="","",0%)</f>
      </c>
      <c r="J960" s="187" t="str">
        <f>IF(H960="","",IF($H960&gt;1.2, 0, IF($H960&gt;=1.1, $B$8*(1/3), IF($H960&gt;=1, ($B$8 + (($B$9-$B$8)/4)*1)*(1/3), IF($H960&gt;=0.9, ($B$8 + (($B$9-$B$8)/4)*2)*(1/3), IF($H960&gt;=0.8, ($B$8 + (($B$9-$B$8)/4)*3)*(1/3), $B$9*(1/3)))))))</f>
      </c>
      <c r="K960" s="187" t="str">
        <f>IF(H960="","",IF($H960&gt;1.2, 0, IF($H960&gt;=1.1, $B$8*(2/3), IF($H960&gt;=1, ($B$8 + (($B$9-$B$8)/4)*1)*(2/3), IF($H960&gt;=0.9, ($B$8 + (($B$9-$B$8)/4)*2)*(2/3), IF($H960&gt;=0.8, ($B$8 + (($B$9-$B$8)/4)*3)*(2/3), $B$9*(2/3)))))))</f>
      </c>
      <c r="L960" s="187" t="str">
        <f>IF(H960="","",IF($H960&gt;1.2, 0, IF($H960&gt;=1.1, $B$8, IF($H960&gt;=1, $B$8 + (($B$9-$B$8)/4)*1, IF($H960&gt;=0.9, $B$8 + (($B$9-$B$8)/4)*2, IF($H960&gt;=0.8, $B$8 + (($B$9-$B$8)/4)*3, $B$9))))))</f>
      </c>
      <c r="M960" s="188"/>
      <c r="N960" s="189">
        <f>IF(M960=1, I960, IF(M960=2, J960, IF(M960=3, K960, IF(M960=4, L960, 0))))</f>
      </c>
      <c r="O960" s="184">
        <f>IF($B$7="Porcentajes", E960 * N960, IF($R$1=0, 0, ((E960 * N960) / $R$1) * $C$7))</f>
      </c>
      <c r="P960" s="202"/>
      <c r="Q960" s="203"/>
      <c r="R960" s="184">
        <f>IF($P960="Manual",$E960*(1+$Q960),$E960+$O960)</f>
      </c>
    </row>
    <row r="961" spans="1:18" s="190" customFormat="1" ht="19" customHeight="1">
      <c r="A961" s="191"/>
      <c r="B961" s="195"/>
      <c r="C961" s="193"/>
      <c r="D961" s="193"/>
      <c r="E961" s="197"/>
      <c r="F961" s="185"/>
      <c r="G961" s="185" t="str">
        <f>IFERROR(IF($F961="","",VLOOKUP($F961,'Data Mercado'!$A$7:$I$300,IF($B$6="P90",2,IF($B$6="P75",3,IF($B$6="P50",4,IF($B$6="P25",5,IF($B$6="P10",6))))),0)),"ND")</f>
      </c>
      <c r="H961" s="186" t="str">
        <f>IFERROR(IF(AND($E961&lt;&gt;"",$G961&lt;&gt;""),$E961/$G961,""),"")</f>
      </c>
      <c r="I961" s="187" t="str">
        <f>IF(H961="","",0%)</f>
      </c>
      <c r="J961" s="187" t="str">
        <f>IF(H961="","",IF($H961&gt;1.2, 0, IF($H961&gt;=1.1, $B$8*(1/3), IF($H961&gt;=1, ($B$8 + (($B$9-$B$8)/4)*1)*(1/3), IF($H961&gt;=0.9, ($B$8 + (($B$9-$B$8)/4)*2)*(1/3), IF($H961&gt;=0.8, ($B$8 + (($B$9-$B$8)/4)*3)*(1/3), $B$9*(1/3)))))))</f>
      </c>
      <c r="K961" s="187" t="str">
        <f>IF(H961="","",IF($H961&gt;1.2, 0, IF($H961&gt;=1.1, $B$8*(2/3), IF($H961&gt;=1, ($B$8 + (($B$9-$B$8)/4)*1)*(2/3), IF($H961&gt;=0.9, ($B$8 + (($B$9-$B$8)/4)*2)*(2/3), IF($H961&gt;=0.8, ($B$8 + (($B$9-$B$8)/4)*3)*(2/3), $B$9*(2/3)))))))</f>
      </c>
      <c r="L961" s="187" t="str">
        <f>IF(H961="","",IF($H961&gt;1.2, 0, IF($H961&gt;=1.1, $B$8, IF($H961&gt;=1, $B$8 + (($B$9-$B$8)/4)*1, IF($H961&gt;=0.9, $B$8 + (($B$9-$B$8)/4)*2, IF($H961&gt;=0.8, $B$8 + (($B$9-$B$8)/4)*3, $B$9))))))</f>
      </c>
      <c r="M961" s="188"/>
      <c r="N961" s="189">
        <f>IF(M961=1, I961, IF(M961=2, J961, IF(M961=3, K961, IF(M961=4, L961, 0))))</f>
      </c>
      <c r="O961" s="184">
        <f>IF($B$7="Porcentajes", E961 * N961, IF($R$1=0, 0, ((E961 * N961) / $R$1) * $C$7))</f>
      </c>
      <c r="P961" s="202"/>
      <c r="Q961" s="203"/>
      <c r="R961" s="184">
        <f>IF($P961="Manual",$E961*(1+$Q961),$E961+$O961)</f>
      </c>
    </row>
    <row r="962" spans="1:18" s="190" customFormat="1" ht="19" customHeight="1">
      <c r="A962" s="191"/>
      <c r="B962" s="195"/>
      <c r="C962" s="193"/>
      <c r="D962" s="193"/>
      <c r="E962" s="197"/>
      <c r="F962" s="185"/>
      <c r="G962" s="185" t="str">
        <f>IFERROR(IF($F962="","",VLOOKUP($F962,'Data Mercado'!$A$7:$I$300,IF($B$6="P90",2,IF($B$6="P75",3,IF($B$6="P50",4,IF($B$6="P25",5,IF($B$6="P10",6))))),0)),"ND")</f>
      </c>
      <c r="H962" s="186" t="str">
        <f>IFERROR(IF(AND($E962&lt;&gt;"",$G962&lt;&gt;""),$E962/$G962,""),"")</f>
      </c>
      <c r="I962" s="187" t="str">
        <f>IF(H962="","",0%)</f>
      </c>
      <c r="J962" s="187" t="str">
        <f>IF(H962="","",IF($H962&gt;1.2, 0, IF($H962&gt;=1.1, $B$8*(1/3), IF($H962&gt;=1, ($B$8 + (($B$9-$B$8)/4)*1)*(1/3), IF($H962&gt;=0.9, ($B$8 + (($B$9-$B$8)/4)*2)*(1/3), IF($H962&gt;=0.8, ($B$8 + (($B$9-$B$8)/4)*3)*(1/3), $B$9*(1/3)))))))</f>
      </c>
      <c r="K962" s="187" t="str">
        <f>IF(H962="","",IF($H962&gt;1.2, 0, IF($H962&gt;=1.1, $B$8*(2/3), IF($H962&gt;=1, ($B$8 + (($B$9-$B$8)/4)*1)*(2/3), IF($H962&gt;=0.9, ($B$8 + (($B$9-$B$8)/4)*2)*(2/3), IF($H962&gt;=0.8, ($B$8 + (($B$9-$B$8)/4)*3)*(2/3), $B$9*(2/3)))))))</f>
      </c>
      <c r="L962" s="187" t="str">
        <f>IF(H962="","",IF($H962&gt;1.2, 0, IF($H962&gt;=1.1, $B$8, IF($H962&gt;=1, $B$8 + (($B$9-$B$8)/4)*1, IF($H962&gt;=0.9, $B$8 + (($B$9-$B$8)/4)*2, IF($H962&gt;=0.8, $B$8 + (($B$9-$B$8)/4)*3, $B$9))))))</f>
      </c>
      <c r="M962" s="188"/>
      <c r="N962" s="189">
        <f>IF(M962=1, I962, IF(M962=2, J962, IF(M962=3, K962, IF(M962=4, L962, 0))))</f>
      </c>
      <c r="O962" s="184">
        <f>IF($B$7="Porcentajes", E962 * N962, IF($R$1=0, 0, ((E962 * N962) / $R$1) * $C$7))</f>
      </c>
      <c r="P962" s="202"/>
      <c r="Q962" s="203"/>
      <c r="R962" s="184">
        <f>IF($P962="Manual",$E962*(1+$Q962),$E962+$O962)</f>
      </c>
    </row>
    <row r="963" spans="1:18" s="190" customFormat="1" ht="19" customHeight="1">
      <c r="A963" s="191"/>
      <c r="B963" s="195"/>
      <c r="C963" s="193"/>
      <c r="D963" s="193"/>
      <c r="E963" s="197"/>
      <c r="F963" s="185"/>
      <c r="G963" s="185" t="str">
        <f>IFERROR(IF($F963="","",VLOOKUP($F963,'Data Mercado'!$A$7:$I$300,IF($B$6="P90",2,IF($B$6="P75",3,IF($B$6="P50",4,IF($B$6="P25",5,IF($B$6="P10",6))))),0)),"ND")</f>
      </c>
      <c r="H963" s="186" t="str">
        <f>IFERROR(IF(AND($E963&lt;&gt;"",$G963&lt;&gt;""),$E963/$G963,""),"")</f>
      </c>
      <c r="I963" s="187" t="str">
        <f>IF(H963="","",0%)</f>
      </c>
      <c r="J963" s="187" t="str">
        <f>IF(H963="","",IF($H963&gt;1.2, 0, IF($H963&gt;=1.1, $B$8*(1/3), IF($H963&gt;=1, ($B$8 + (($B$9-$B$8)/4)*1)*(1/3), IF($H963&gt;=0.9, ($B$8 + (($B$9-$B$8)/4)*2)*(1/3), IF($H963&gt;=0.8, ($B$8 + (($B$9-$B$8)/4)*3)*(1/3), $B$9*(1/3)))))))</f>
      </c>
      <c r="K963" s="187" t="str">
        <f>IF(H963="","",IF($H963&gt;1.2, 0, IF($H963&gt;=1.1, $B$8*(2/3), IF($H963&gt;=1, ($B$8 + (($B$9-$B$8)/4)*1)*(2/3), IF($H963&gt;=0.9, ($B$8 + (($B$9-$B$8)/4)*2)*(2/3), IF($H963&gt;=0.8, ($B$8 + (($B$9-$B$8)/4)*3)*(2/3), $B$9*(2/3)))))))</f>
      </c>
      <c r="L963" s="187" t="str">
        <f>IF(H963="","",IF($H963&gt;1.2, 0, IF($H963&gt;=1.1, $B$8, IF($H963&gt;=1, $B$8 + (($B$9-$B$8)/4)*1, IF($H963&gt;=0.9, $B$8 + (($B$9-$B$8)/4)*2, IF($H963&gt;=0.8, $B$8 + (($B$9-$B$8)/4)*3, $B$9))))))</f>
      </c>
      <c r="M963" s="188"/>
      <c r="N963" s="189">
        <f>IF(M963=1, I963, IF(M963=2, J963, IF(M963=3, K963, IF(M963=4, L963, 0))))</f>
      </c>
      <c r="O963" s="184">
        <f>IF($B$7="Porcentajes", E963 * N963, IF($R$1=0, 0, ((E963 * N963) / $R$1) * $C$7))</f>
      </c>
      <c r="P963" s="202"/>
      <c r="Q963" s="203"/>
      <c r="R963" s="184">
        <f>IF($P963="Manual",$E963*(1+$Q963),$E963+$O963)</f>
      </c>
    </row>
    <row r="964" spans="1:18" s="190" customFormat="1" ht="19" customHeight="1">
      <c r="A964" s="191"/>
      <c r="B964" s="195"/>
      <c r="C964" s="193"/>
      <c r="D964" s="193"/>
      <c r="E964" s="197"/>
      <c r="F964" s="185"/>
      <c r="G964" s="185" t="str">
        <f>IFERROR(IF($F964="","",VLOOKUP($F964,'Data Mercado'!$A$7:$I$300,IF($B$6="P90",2,IF($B$6="P75",3,IF($B$6="P50",4,IF($B$6="P25",5,IF($B$6="P10",6))))),0)),"ND")</f>
      </c>
      <c r="H964" s="186" t="str">
        <f>IFERROR(IF(AND($E964&lt;&gt;"",$G964&lt;&gt;""),$E964/$G964,""),"")</f>
      </c>
      <c r="I964" s="187" t="str">
        <f>IF(H964="","",0%)</f>
      </c>
      <c r="J964" s="187" t="str">
        <f>IF(H964="","",IF($H964&gt;1.2, 0, IF($H964&gt;=1.1, $B$8*(1/3), IF($H964&gt;=1, ($B$8 + (($B$9-$B$8)/4)*1)*(1/3), IF($H964&gt;=0.9, ($B$8 + (($B$9-$B$8)/4)*2)*(1/3), IF($H964&gt;=0.8, ($B$8 + (($B$9-$B$8)/4)*3)*(1/3), $B$9*(1/3)))))))</f>
      </c>
      <c r="K964" s="187" t="str">
        <f>IF(H964="","",IF($H964&gt;1.2, 0, IF($H964&gt;=1.1, $B$8*(2/3), IF($H964&gt;=1, ($B$8 + (($B$9-$B$8)/4)*1)*(2/3), IF($H964&gt;=0.9, ($B$8 + (($B$9-$B$8)/4)*2)*(2/3), IF($H964&gt;=0.8, ($B$8 + (($B$9-$B$8)/4)*3)*(2/3), $B$9*(2/3)))))))</f>
      </c>
      <c r="L964" s="187" t="str">
        <f>IF(H964="","",IF($H964&gt;1.2, 0, IF($H964&gt;=1.1, $B$8, IF($H964&gt;=1, $B$8 + (($B$9-$B$8)/4)*1, IF($H964&gt;=0.9, $B$8 + (($B$9-$B$8)/4)*2, IF($H964&gt;=0.8, $B$8 + (($B$9-$B$8)/4)*3, $B$9))))))</f>
      </c>
      <c r="M964" s="188"/>
      <c r="N964" s="189">
        <f>IF(M964=1, I964, IF(M964=2, J964, IF(M964=3, K964, IF(M964=4, L964, 0))))</f>
      </c>
      <c r="O964" s="184">
        <f>IF($B$7="Porcentajes", E964 * N964, IF($R$1=0, 0, ((E964 * N964) / $R$1) * $C$7))</f>
      </c>
      <c r="P964" s="202"/>
      <c r="Q964" s="203"/>
      <c r="R964" s="184">
        <f>IF($P964="Manual",$E964*(1+$Q964),$E964+$O964)</f>
      </c>
    </row>
    <row r="965" spans="1:18" s="190" customFormat="1" ht="19" customHeight="1">
      <c r="A965" s="191"/>
      <c r="B965" s="195"/>
      <c r="C965" s="193"/>
      <c r="D965" s="193"/>
      <c r="E965" s="197"/>
      <c r="F965" s="185"/>
      <c r="G965" s="185" t="str">
        <f>IFERROR(IF($F965="","",VLOOKUP($F965,'Data Mercado'!$A$7:$I$300,IF($B$6="P90",2,IF($B$6="P75",3,IF($B$6="P50",4,IF($B$6="P25",5,IF($B$6="P10",6))))),0)),"ND")</f>
      </c>
      <c r="H965" s="186" t="str">
        <f>IFERROR(IF(AND($E965&lt;&gt;"",$G965&lt;&gt;""),$E965/$G965,""),"")</f>
      </c>
      <c r="I965" s="187" t="str">
        <f>IF(H965="","",0%)</f>
      </c>
      <c r="J965" s="187" t="str">
        <f>IF(H965="","",IF($H965&gt;1.2, 0, IF($H965&gt;=1.1, $B$8*(1/3), IF($H965&gt;=1, ($B$8 + (($B$9-$B$8)/4)*1)*(1/3), IF($H965&gt;=0.9, ($B$8 + (($B$9-$B$8)/4)*2)*(1/3), IF($H965&gt;=0.8, ($B$8 + (($B$9-$B$8)/4)*3)*(1/3), $B$9*(1/3)))))))</f>
      </c>
      <c r="K965" s="187" t="str">
        <f>IF(H965="","",IF($H965&gt;1.2, 0, IF($H965&gt;=1.1, $B$8*(2/3), IF($H965&gt;=1, ($B$8 + (($B$9-$B$8)/4)*1)*(2/3), IF($H965&gt;=0.9, ($B$8 + (($B$9-$B$8)/4)*2)*(2/3), IF($H965&gt;=0.8, ($B$8 + (($B$9-$B$8)/4)*3)*(2/3), $B$9*(2/3)))))))</f>
      </c>
      <c r="L965" s="187" t="str">
        <f>IF(H965="","",IF($H965&gt;1.2, 0, IF($H965&gt;=1.1, $B$8, IF($H965&gt;=1, $B$8 + (($B$9-$B$8)/4)*1, IF($H965&gt;=0.9, $B$8 + (($B$9-$B$8)/4)*2, IF($H965&gt;=0.8, $B$8 + (($B$9-$B$8)/4)*3, $B$9))))))</f>
      </c>
      <c r="M965" s="188"/>
      <c r="N965" s="189">
        <f>IF(M965=1, I965, IF(M965=2, J965, IF(M965=3, K965, IF(M965=4, L965, 0))))</f>
      </c>
      <c r="O965" s="184">
        <f>IF($B$7="Porcentajes", E965 * N965, IF($R$1=0, 0, ((E965 * N965) / $R$1) * $C$7))</f>
      </c>
      <c r="P965" s="202"/>
      <c r="Q965" s="203"/>
      <c r="R965" s="184">
        <f>IF($P965="Manual",$E965*(1+$Q965),$E965+$O965)</f>
      </c>
    </row>
    <row r="966" spans="1:18" s="190" customFormat="1" ht="19" customHeight="1">
      <c r="A966" s="191"/>
      <c r="B966" s="195"/>
      <c r="C966" s="193"/>
      <c r="D966" s="193"/>
      <c r="E966" s="197"/>
      <c r="F966" s="185"/>
      <c r="G966" s="185" t="str">
        <f>IFERROR(IF($F966="","",VLOOKUP($F966,'Data Mercado'!$A$7:$I$300,IF($B$6="P90",2,IF($B$6="P75",3,IF($B$6="P50",4,IF($B$6="P25",5,IF($B$6="P10",6))))),0)),"ND")</f>
      </c>
      <c r="H966" s="186" t="str">
        <f>IFERROR(IF(AND($E966&lt;&gt;"",$G966&lt;&gt;""),$E966/$G966,""),"")</f>
      </c>
      <c r="I966" s="187" t="str">
        <f>IF(H966="","",0%)</f>
      </c>
      <c r="J966" s="187" t="str">
        <f>IF(H966="","",IF($H966&gt;1.2, 0, IF($H966&gt;=1.1, $B$8*(1/3), IF($H966&gt;=1, ($B$8 + (($B$9-$B$8)/4)*1)*(1/3), IF($H966&gt;=0.9, ($B$8 + (($B$9-$B$8)/4)*2)*(1/3), IF($H966&gt;=0.8, ($B$8 + (($B$9-$B$8)/4)*3)*(1/3), $B$9*(1/3)))))))</f>
      </c>
      <c r="K966" s="187" t="str">
        <f>IF(H966="","",IF($H966&gt;1.2, 0, IF($H966&gt;=1.1, $B$8*(2/3), IF($H966&gt;=1, ($B$8 + (($B$9-$B$8)/4)*1)*(2/3), IF($H966&gt;=0.9, ($B$8 + (($B$9-$B$8)/4)*2)*(2/3), IF($H966&gt;=0.8, ($B$8 + (($B$9-$B$8)/4)*3)*(2/3), $B$9*(2/3)))))))</f>
      </c>
      <c r="L966" s="187" t="str">
        <f>IF(H966="","",IF($H966&gt;1.2, 0, IF($H966&gt;=1.1, $B$8, IF($H966&gt;=1, $B$8 + (($B$9-$B$8)/4)*1, IF($H966&gt;=0.9, $B$8 + (($B$9-$B$8)/4)*2, IF($H966&gt;=0.8, $B$8 + (($B$9-$B$8)/4)*3, $B$9))))))</f>
      </c>
      <c r="M966" s="188"/>
      <c r="N966" s="189">
        <f>IF(M966=1, I966, IF(M966=2, J966, IF(M966=3, K966, IF(M966=4, L966, 0))))</f>
      </c>
      <c r="O966" s="184">
        <f>IF($B$7="Porcentajes", E966 * N966, IF($R$1=0, 0, ((E966 * N966) / $R$1) * $C$7))</f>
      </c>
      <c r="P966" s="202"/>
      <c r="Q966" s="203"/>
      <c r="R966" s="184">
        <f>IF($P966="Manual",$E966*(1+$Q966),$E966+$O966)</f>
      </c>
    </row>
    <row r="967" spans="1:18" s="190" customFormat="1" ht="19" customHeight="1">
      <c r="A967" s="191"/>
      <c r="B967" s="195"/>
      <c r="C967" s="193"/>
      <c r="D967" s="193"/>
      <c r="E967" s="197"/>
      <c r="F967" s="185"/>
      <c r="G967" s="185" t="str">
        <f>IFERROR(IF($F967="","",VLOOKUP($F967,'Data Mercado'!$A$7:$I$300,IF($B$6="P90",2,IF($B$6="P75",3,IF($B$6="P50",4,IF($B$6="P25",5,IF($B$6="P10",6))))),0)),"ND")</f>
      </c>
      <c r="H967" s="186" t="str">
        <f>IFERROR(IF(AND($E967&lt;&gt;"",$G967&lt;&gt;""),$E967/$G967,""),"")</f>
      </c>
      <c r="I967" s="187" t="str">
        <f>IF(H967="","",0%)</f>
      </c>
      <c r="J967" s="187" t="str">
        <f>IF(H967="","",IF($H967&gt;1.2, 0, IF($H967&gt;=1.1, $B$8*(1/3), IF($H967&gt;=1, ($B$8 + (($B$9-$B$8)/4)*1)*(1/3), IF($H967&gt;=0.9, ($B$8 + (($B$9-$B$8)/4)*2)*(1/3), IF($H967&gt;=0.8, ($B$8 + (($B$9-$B$8)/4)*3)*(1/3), $B$9*(1/3)))))))</f>
      </c>
      <c r="K967" s="187" t="str">
        <f>IF(H967="","",IF($H967&gt;1.2, 0, IF($H967&gt;=1.1, $B$8*(2/3), IF($H967&gt;=1, ($B$8 + (($B$9-$B$8)/4)*1)*(2/3), IF($H967&gt;=0.9, ($B$8 + (($B$9-$B$8)/4)*2)*(2/3), IF($H967&gt;=0.8, ($B$8 + (($B$9-$B$8)/4)*3)*(2/3), $B$9*(2/3)))))))</f>
      </c>
      <c r="L967" s="187" t="str">
        <f>IF(H967="","",IF($H967&gt;1.2, 0, IF($H967&gt;=1.1, $B$8, IF($H967&gt;=1, $B$8 + (($B$9-$B$8)/4)*1, IF($H967&gt;=0.9, $B$8 + (($B$9-$B$8)/4)*2, IF($H967&gt;=0.8, $B$8 + (($B$9-$B$8)/4)*3, $B$9))))))</f>
      </c>
      <c r="M967" s="188"/>
      <c r="N967" s="189">
        <f>IF(M967=1, I967, IF(M967=2, J967, IF(M967=3, K967, IF(M967=4, L967, 0))))</f>
      </c>
      <c r="O967" s="184">
        <f>IF($B$7="Porcentajes", E967 * N967, IF($R$1=0, 0, ((E967 * N967) / $R$1) * $C$7))</f>
      </c>
      <c r="P967" s="202"/>
      <c r="Q967" s="203"/>
      <c r="R967" s="184">
        <f>IF($P967="Manual",$E967*(1+$Q967),$E967+$O967)</f>
      </c>
    </row>
    <row r="968" spans="1:18" s="190" customFormat="1" ht="19" customHeight="1">
      <c r="A968" s="191"/>
      <c r="B968" s="195"/>
      <c r="C968" s="193"/>
      <c r="D968" s="193"/>
      <c r="E968" s="197"/>
      <c r="F968" s="185"/>
      <c r="G968" s="185" t="str">
        <f>IFERROR(IF($F968="","",VLOOKUP($F968,'Data Mercado'!$A$7:$I$300,IF($B$6="P90",2,IF($B$6="P75",3,IF($B$6="P50",4,IF($B$6="P25",5,IF($B$6="P10",6))))),0)),"ND")</f>
      </c>
      <c r="H968" s="186" t="str">
        <f>IFERROR(IF(AND($E968&lt;&gt;"",$G968&lt;&gt;""),$E968/$G968,""),"")</f>
      </c>
      <c r="I968" s="187" t="str">
        <f>IF(H968="","",0%)</f>
      </c>
      <c r="J968" s="187" t="str">
        <f>IF(H968="","",IF($H968&gt;1.2, 0, IF($H968&gt;=1.1, $B$8*(1/3), IF($H968&gt;=1, ($B$8 + (($B$9-$B$8)/4)*1)*(1/3), IF($H968&gt;=0.9, ($B$8 + (($B$9-$B$8)/4)*2)*(1/3), IF($H968&gt;=0.8, ($B$8 + (($B$9-$B$8)/4)*3)*(1/3), $B$9*(1/3)))))))</f>
      </c>
      <c r="K968" s="187" t="str">
        <f>IF(H968="","",IF($H968&gt;1.2, 0, IF($H968&gt;=1.1, $B$8*(2/3), IF($H968&gt;=1, ($B$8 + (($B$9-$B$8)/4)*1)*(2/3), IF($H968&gt;=0.9, ($B$8 + (($B$9-$B$8)/4)*2)*(2/3), IF($H968&gt;=0.8, ($B$8 + (($B$9-$B$8)/4)*3)*(2/3), $B$9*(2/3)))))))</f>
      </c>
      <c r="L968" s="187" t="str">
        <f>IF(H968="","",IF($H968&gt;1.2, 0, IF($H968&gt;=1.1, $B$8, IF($H968&gt;=1, $B$8 + (($B$9-$B$8)/4)*1, IF($H968&gt;=0.9, $B$8 + (($B$9-$B$8)/4)*2, IF($H968&gt;=0.8, $B$8 + (($B$9-$B$8)/4)*3, $B$9))))))</f>
      </c>
      <c r="M968" s="188"/>
      <c r="N968" s="189">
        <f>IF(M968=1, I968, IF(M968=2, J968, IF(M968=3, K968, IF(M968=4, L968, 0))))</f>
      </c>
      <c r="O968" s="184">
        <f>IF($B$7="Porcentajes", E968 * N968, IF($R$1=0, 0, ((E968 * N968) / $R$1) * $C$7))</f>
      </c>
      <c r="P968" s="202"/>
      <c r="Q968" s="203"/>
      <c r="R968" s="184">
        <f>IF($P968="Manual",$E968*(1+$Q968),$E968+$O968)</f>
      </c>
    </row>
    <row r="969" spans="1:18" s="190" customFormat="1" ht="19" customHeight="1">
      <c r="A969" s="191"/>
      <c r="B969" s="195"/>
      <c r="C969" s="193"/>
      <c r="D969" s="193"/>
      <c r="E969" s="197"/>
      <c r="F969" s="185"/>
      <c r="G969" s="185" t="str">
        <f>IFERROR(IF($F969="","",VLOOKUP($F969,'Data Mercado'!$A$7:$I$300,IF($B$6="P90",2,IF($B$6="P75",3,IF($B$6="P50",4,IF($B$6="P25",5,IF($B$6="P10",6))))),0)),"ND")</f>
      </c>
      <c r="H969" s="186" t="str">
        <f>IFERROR(IF(AND($E969&lt;&gt;"",$G969&lt;&gt;""),$E969/$G969,""),"")</f>
      </c>
      <c r="I969" s="187" t="str">
        <f>IF(H969="","",0%)</f>
      </c>
      <c r="J969" s="187" t="str">
        <f>IF(H969="","",IF($H969&gt;1.2, 0, IF($H969&gt;=1.1, $B$8*(1/3), IF($H969&gt;=1, ($B$8 + (($B$9-$B$8)/4)*1)*(1/3), IF($H969&gt;=0.9, ($B$8 + (($B$9-$B$8)/4)*2)*(1/3), IF($H969&gt;=0.8, ($B$8 + (($B$9-$B$8)/4)*3)*(1/3), $B$9*(1/3)))))))</f>
      </c>
      <c r="K969" s="187" t="str">
        <f>IF(H969="","",IF($H969&gt;1.2, 0, IF($H969&gt;=1.1, $B$8*(2/3), IF($H969&gt;=1, ($B$8 + (($B$9-$B$8)/4)*1)*(2/3), IF($H969&gt;=0.9, ($B$8 + (($B$9-$B$8)/4)*2)*(2/3), IF($H969&gt;=0.8, ($B$8 + (($B$9-$B$8)/4)*3)*(2/3), $B$9*(2/3)))))))</f>
      </c>
      <c r="L969" s="187" t="str">
        <f>IF(H969="","",IF($H969&gt;1.2, 0, IF($H969&gt;=1.1, $B$8, IF($H969&gt;=1, $B$8 + (($B$9-$B$8)/4)*1, IF($H969&gt;=0.9, $B$8 + (($B$9-$B$8)/4)*2, IF($H969&gt;=0.8, $B$8 + (($B$9-$B$8)/4)*3, $B$9))))))</f>
      </c>
      <c r="M969" s="188"/>
      <c r="N969" s="189">
        <f>IF(M969=1, I969, IF(M969=2, J969, IF(M969=3, K969, IF(M969=4, L969, 0))))</f>
      </c>
      <c r="O969" s="184">
        <f>IF($B$7="Porcentajes", E969 * N969, IF($R$1=0, 0, ((E969 * N969) / $R$1) * $C$7))</f>
      </c>
      <c r="P969" s="202"/>
      <c r="Q969" s="203"/>
      <c r="R969" s="184">
        <f>IF($P969="Manual",$E969*(1+$Q969),$E969+$O969)</f>
      </c>
    </row>
    <row r="970" spans="1:18" s="190" customFormat="1" ht="19" customHeight="1">
      <c r="A970" s="191"/>
      <c r="B970" s="195"/>
      <c r="C970" s="193"/>
      <c r="D970" s="193"/>
      <c r="E970" s="197"/>
      <c r="F970" s="185"/>
      <c r="G970" s="185" t="str">
        <f>IFERROR(IF($F970="","",VLOOKUP($F970,'Data Mercado'!$A$7:$I$300,IF($B$6="P90",2,IF($B$6="P75",3,IF($B$6="P50",4,IF($B$6="P25",5,IF($B$6="P10",6))))),0)),"ND")</f>
      </c>
      <c r="H970" s="186" t="str">
        <f>IFERROR(IF(AND($E970&lt;&gt;"",$G970&lt;&gt;""),$E970/$G970,""),"")</f>
      </c>
      <c r="I970" s="187" t="str">
        <f>IF(H970="","",0%)</f>
      </c>
      <c r="J970" s="187" t="str">
        <f>IF(H970="","",IF($H970&gt;1.2, 0, IF($H970&gt;=1.1, $B$8*(1/3), IF($H970&gt;=1, ($B$8 + (($B$9-$B$8)/4)*1)*(1/3), IF($H970&gt;=0.9, ($B$8 + (($B$9-$B$8)/4)*2)*(1/3), IF($H970&gt;=0.8, ($B$8 + (($B$9-$B$8)/4)*3)*(1/3), $B$9*(1/3)))))))</f>
      </c>
      <c r="K970" s="187" t="str">
        <f>IF(H970="","",IF($H970&gt;1.2, 0, IF($H970&gt;=1.1, $B$8*(2/3), IF($H970&gt;=1, ($B$8 + (($B$9-$B$8)/4)*1)*(2/3), IF($H970&gt;=0.9, ($B$8 + (($B$9-$B$8)/4)*2)*(2/3), IF($H970&gt;=0.8, ($B$8 + (($B$9-$B$8)/4)*3)*(2/3), $B$9*(2/3)))))))</f>
      </c>
      <c r="L970" s="187" t="str">
        <f>IF(H970="","",IF($H970&gt;1.2, 0, IF($H970&gt;=1.1, $B$8, IF($H970&gt;=1, $B$8 + (($B$9-$B$8)/4)*1, IF($H970&gt;=0.9, $B$8 + (($B$9-$B$8)/4)*2, IF($H970&gt;=0.8, $B$8 + (($B$9-$B$8)/4)*3, $B$9))))))</f>
      </c>
      <c r="M970" s="188"/>
      <c r="N970" s="189">
        <f>IF(M970=1, I970, IF(M970=2, J970, IF(M970=3, K970, IF(M970=4, L970, 0))))</f>
      </c>
      <c r="O970" s="184">
        <f>IF($B$7="Porcentajes", E970 * N970, IF($R$1=0, 0, ((E970 * N970) / $R$1) * $C$7))</f>
      </c>
      <c r="P970" s="202"/>
      <c r="Q970" s="203"/>
      <c r="R970" s="184">
        <f>IF($P970="Manual",$E970*(1+$Q970),$E970+$O970)</f>
      </c>
    </row>
    <row r="971" spans="1:18" s="190" customFormat="1" ht="19" customHeight="1">
      <c r="A971" s="191"/>
      <c r="B971" s="195"/>
      <c r="C971" s="193"/>
      <c r="D971" s="193"/>
      <c r="E971" s="197"/>
      <c r="F971" s="185"/>
      <c r="G971" s="185" t="str">
        <f>IFERROR(IF($F971="","",VLOOKUP($F971,'Data Mercado'!$A$7:$I$300,IF($B$6="P90",2,IF($B$6="P75",3,IF($B$6="P50",4,IF($B$6="P25",5,IF($B$6="P10",6))))),0)),"ND")</f>
      </c>
      <c r="H971" s="186" t="str">
        <f>IFERROR(IF(AND($E971&lt;&gt;"",$G971&lt;&gt;""),$E971/$G971,""),"")</f>
      </c>
      <c r="I971" s="187" t="str">
        <f>IF(H971="","",0%)</f>
      </c>
      <c r="J971" s="187" t="str">
        <f>IF(H971="","",IF($H971&gt;1.2, 0, IF($H971&gt;=1.1, $B$8*(1/3), IF($H971&gt;=1, ($B$8 + (($B$9-$B$8)/4)*1)*(1/3), IF($H971&gt;=0.9, ($B$8 + (($B$9-$B$8)/4)*2)*(1/3), IF($H971&gt;=0.8, ($B$8 + (($B$9-$B$8)/4)*3)*(1/3), $B$9*(1/3)))))))</f>
      </c>
      <c r="K971" s="187" t="str">
        <f>IF(H971="","",IF($H971&gt;1.2, 0, IF($H971&gt;=1.1, $B$8*(2/3), IF($H971&gt;=1, ($B$8 + (($B$9-$B$8)/4)*1)*(2/3), IF($H971&gt;=0.9, ($B$8 + (($B$9-$B$8)/4)*2)*(2/3), IF($H971&gt;=0.8, ($B$8 + (($B$9-$B$8)/4)*3)*(2/3), $B$9*(2/3)))))))</f>
      </c>
      <c r="L971" s="187" t="str">
        <f>IF(H971="","",IF($H971&gt;1.2, 0, IF($H971&gt;=1.1, $B$8, IF($H971&gt;=1, $B$8 + (($B$9-$B$8)/4)*1, IF($H971&gt;=0.9, $B$8 + (($B$9-$B$8)/4)*2, IF($H971&gt;=0.8, $B$8 + (($B$9-$B$8)/4)*3, $B$9))))))</f>
      </c>
      <c r="M971" s="188"/>
      <c r="N971" s="189">
        <f>IF(M971=1, I971, IF(M971=2, J971, IF(M971=3, K971, IF(M971=4, L971, 0))))</f>
      </c>
      <c r="O971" s="184">
        <f>IF($B$7="Porcentajes", E971 * N971, IF($R$1=0, 0, ((E971 * N971) / $R$1) * $C$7))</f>
      </c>
      <c r="P971" s="202"/>
      <c r="Q971" s="203"/>
      <c r="R971" s="184">
        <f>IF($P971="Manual",$E971*(1+$Q971),$E971+$O971)</f>
      </c>
    </row>
    <row r="972" spans="1:18" s="190" customFormat="1" ht="19" customHeight="1">
      <c r="A972" s="191"/>
      <c r="B972" s="195"/>
      <c r="C972" s="193"/>
      <c r="D972" s="193"/>
      <c r="E972" s="197"/>
      <c r="F972" s="185"/>
      <c r="G972" s="185" t="str">
        <f>IFERROR(IF($F972="","",VLOOKUP($F972,'Data Mercado'!$A$7:$I$300,IF($B$6="P90",2,IF($B$6="P75",3,IF($B$6="P50",4,IF($B$6="P25",5,IF($B$6="P10",6))))),0)),"ND")</f>
      </c>
      <c r="H972" s="186" t="str">
        <f>IFERROR(IF(AND($E972&lt;&gt;"",$G972&lt;&gt;""),$E972/$G972,""),"")</f>
      </c>
      <c r="I972" s="187" t="str">
        <f>IF(H972="","",0%)</f>
      </c>
      <c r="J972" s="187" t="str">
        <f>IF(H972="","",IF($H972&gt;1.2, 0, IF($H972&gt;=1.1, $B$8*(1/3), IF($H972&gt;=1, ($B$8 + (($B$9-$B$8)/4)*1)*(1/3), IF($H972&gt;=0.9, ($B$8 + (($B$9-$B$8)/4)*2)*(1/3), IF($H972&gt;=0.8, ($B$8 + (($B$9-$B$8)/4)*3)*(1/3), $B$9*(1/3)))))))</f>
      </c>
      <c r="K972" s="187" t="str">
        <f>IF(H972="","",IF($H972&gt;1.2, 0, IF($H972&gt;=1.1, $B$8*(2/3), IF($H972&gt;=1, ($B$8 + (($B$9-$B$8)/4)*1)*(2/3), IF($H972&gt;=0.9, ($B$8 + (($B$9-$B$8)/4)*2)*(2/3), IF($H972&gt;=0.8, ($B$8 + (($B$9-$B$8)/4)*3)*(2/3), $B$9*(2/3)))))))</f>
      </c>
      <c r="L972" s="187" t="str">
        <f>IF(H972="","",IF($H972&gt;1.2, 0, IF($H972&gt;=1.1, $B$8, IF($H972&gt;=1, $B$8 + (($B$9-$B$8)/4)*1, IF($H972&gt;=0.9, $B$8 + (($B$9-$B$8)/4)*2, IF($H972&gt;=0.8, $B$8 + (($B$9-$B$8)/4)*3, $B$9))))))</f>
      </c>
      <c r="M972" s="188"/>
      <c r="N972" s="189">
        <f>IF(M972=1, I972, IF(M972=2, J972, IF(M972=3, K972, IF(M972=4, L972, 0))))</f>
      </c>
      <c r="O972" s="184">
        <f>IF($B$7="Porcentajes", E972 * N972, IF($R$1=0, 0, ((E972 * N972) / $R$1) * $C$7))</f>
      </c>
      <c r="P972" s="202"/>
      <c r="Q972" s="203"/>
      <c r="R972" s="184">
        <f>IF($P972="Manual",$E972*(1+$Q972),$E972+$O972)</f>
      </c>
    </row>
    <row r="973" spans="1:18" s="190" customFormat="1" ht="19" customHeight="1">
      <c r="A973" s="191"/>
      <c r="B973" s="195"/>
      <c r="C973" s="193"/>
      <c r="D973" s="193"/>
      <c r="E973" s="197"/>
      <c r="F973" s="185"/>
      <c r="G973" s="185" t="str">
        <f>IFERROR(IF($F973="","",VLOOKUP($F973,'Data Mercado'!$A$7:$I$300,IF($B$6="P90",2,IF($B$6="P75",3,IF($B$6="P50",4,IF($B$6="P25",5,IF($B$6="P10",6))))),0)),"ND")</f>
      </c>
      <c r="H973" s="186" t="str">
        <f>IFERROR(IF(AND($E973&lt;&gt;"",$G973&lt;&gt;""),$E973/$G973,""),"")</f>
      </c>
      <c r="I973" s="187" t="str">
        <f>IF(H973="","",0%)</f>
      </c>
      <c r="J973" s="187" t="str">
        <f>IF(H973="","",IF($H973&gt;1.2, 0, IF($H973&gt;=1.1, $B$8*(1/3), IF($H973&gt;=1, ($B$8 + (($B$9-$B$8)/4)*1)*(1/3), IF($H973&gt;=0.9, ($B$8 + (($B$9-$B$8)/4)*2)*(1/3), IF($H973&gt;=0.8, ($B$8 + (($B$9-$B$8)/4)*3)*(1/3), $B$9*(1/3)))))))</f>
      </c>
      <c r="K973" s="187" t="str">
        <f>IF(H973="","",IF($H973&gt;1.2, 0, IF($H973&gt;=1.1, $B$8*(2/3), IF($H973&gt;=1, ($B$8 + (($B$9-$B$8)/4)*1)*(2/3), IF($H973&gt;=0.9, ($B$8 + (($B$9-$B$8)/4)*2)*(2/3), IF($H973&gt;=0.8, ($B$8 + (($B$9-$B$8)/4)*3)*(2/3), $B$9*(2/3)))))))</f>
      </c>
      <c r="L973" s="187" t="str">
        <f>IF(H973="","",IF($H973&gt;1.2, 0, IF($H973&gt;=1.1, $B$8, IF($H973&gt;=1, $B$8 + (($B$9-$B$8)/4)*1, IF($H973&gt;=0.9, $B$8 + (($B$9-$B$8)/4)*2, IF($H973&gt;=0.8, $B$8 + (($B$9-$B$8)/4)*3, $B$9))))))</f>
      </c>
      <c r="M973" s="188"/>
      <c r="N973" s="189">
        <f>IF(M973=1, I973, IF(M973=2, J973, IF(M973=3, K973, IF(M973=4, L973, 0))))</f>
      </c>
      <c r="O973" s="184">
        <f>IF($B$7="Porcentajes", E973 * N973, IF($R$1=0, 0, ((E973 * N973) / $R$1) * $C$7))</f>
      </c>
      <c r="P973" s="202"/>
      <c r="Q973" s="203"/>
      <c r="R973" s="184">
        <f>IF($P973="Manual",$E973*(1+$Q973),$E973+$O973)</f>
      </c>
    </row>
    <row r="974" spans="1:18" s="190" customFormat="1" ht="19" customHeight="1">
      <c r="A974" s="191"/>
      <c r="B974" s="195"/>
      <c r="C974" s="193"/>
      <c r="D974" s="193"/>
      <c r="E974" s="197"/>
      <c r="F974" s="185"/>
      <c r="G974" s="185" t="str">
        <f>IFERROR(IF($F974="","",VLOOKUP($F974,'Data Mercado'!$A$7:$I$300,IF($B$6="P90",2,IF($B$6="P75",3,IF($B$6="P50",4,IF($B$6="P25",5,IF($B$6="P10",6))))),0)),"ND")</f>
      </c>
      <c r="H974" s="186" t="str">
        <f>IFERROR(IF(AND($E974&lt;&gt;"",$G974&lt;&gt;""),$E974/$G974,""),"")</f>
      </c>
      <c r="I974" s="187" t="str">
        <f>IF(H974="","",0%)</f>
      </c>
      <c r="J974" s="187" t="str">
        <f>IF(H974="","",IF($H974&gt;1.2, 0, IF($H974&gt;=1.1, $B$8*(1/3), IF($H974&gt;=1, ($B$8 + (($B$9-$B$8)/4)*1)*(1/3), IF($H974&gt;=0.9, ($B$8 + (($B$9-$B$8)/4)*2)*(1/3), IF($H974&gt;=0.8, ($B$8 + (($B$9-$B$8)/4)*3)*(1/3), $B$9*(1/3)))))))</f>
      </c>
      <c r="K974" s="187" t="str">
        <f>IF(H974="","",IF($H974&gt;1.2, 0, IF($H974&gt;=1.1, $B$8*(2/3), IF($H974&gt;=1, ($B$8 + (($B$9-$B$8)/4)*1)*(2/3), IF($H974&gt;=0.9, ($B$8 + (($B$9-$B$8)/4)*2)*(2/3), IF($H974&gt;=0.8, ($B$8 + (($B$9-$B$8)/4)*3)*(2/3), $B$9*(2/3)))))))</f>
      </c>
      <c r="L974" s="187" t="str">
        <f>IF(H974="","",IF($H974&gt;1.2, 0, IF($H974&gt;=1.1, $B$8, IF($H974&gt;=1, $B$8 + (($B$9-$B$8)/4)*1, IF($H974&gt;=0.9, $B$8 + (($B$9-$B$8)/4)*2, IF($H974&gt;=0.8, $B$8 + (($B$9-$B$8)/4)*3, $B$9))))))</f>
      </c>
      <c r="M974" s="188"/>
      <c r="N974" s="189">
        <f>IF(M974=1, I974, IF(M974=2, J974, IF(M974=3, K974, IF(M974=4, L974, 0))))</f>
      </c>
      <c r="O974" s="184">
        <f>IF($B$7="Porcentajes", E974 * N974, IF($R$1=0, 0, ((E974 * N974) / $R$1) * $C$7))</f>
      </c>
      <c r="P974" s="202"/>
      <c r="Q974" s="203"/>
      <c r="R974" s="184">
        <f>IF($P974="Manual",$E974*(1+$Q974),$E974+$O974)</f>
      </c>
    </row>
    <row r="975" spans="1:18" s="190" customFormat="1" ht="19" customHeight="1">
      <c r="A975" s="191"/>
      <c r="B975" s="195"/>
      <c r="C975" s="193"/>
      <c r="D975" s="193"/>
      <c r="E975" s="197"/>
      <c r="F975" s="185"/>
      <c r="G975" s="185" t="str">
        <f>IFERROR(IF($F975="","",VLOOKUP($F975,'Data Mercado'!$A$7:$I$300,IF($B$6="P90",2,IF($B$6="P75",3,IF($B$6="P50",4,IF($B$6="P25",5,IF($B$6="P10",6))))),0)),"ND")</f>
      </c>
      <c r="H975" s="186" t="str">
        <f>IFERROR(IF(AND($E975&lt;&gt;"",$G975&lt;&gt;""),$E975/$G975,""),"")</f>
      </c>
      <c r="I975" s="187" t="str">
        <f>IF(H975="","",0%)</f>
      </c>
      <c r="J975" s="187" t="str">
        <f>IF(H975="","",IF($H975&gt;1.2, 0, IF($H975&gt;=1.1, $B$8*(1/3), IF($H975&gt;=1, ($B$8 + (($B$9-$B$8)/4)*1)*(1/3), IF($H975&gt;=0.9, ($B$8 + (($B$9-$B$8)/4)*2)*(1/3), IF($H975&gt;=0.8, ($B$8 + (($B$9-$B$8)/4)*3)*(1/3), $B$9*(1/3)))))))</f>
      </c>
      <c r="K975" s="187" t="str">
        <f>IF(H975="","",IF($H975&gt;1.2, 0, IF($H975&gt;=1.1, $B$8*(2/3), IF($H975&gt;=1, ($B$8 + (($B$9-$B$8)/4)*1)*(2/3), IF($H975&gt;=0.9, ($B$8 + (($B$9-$B$8)/4)*2)*(2/3), IF($H975&gt;=0.8, ($B$8 + (($B$9-$B$8)/4)*3)*(2/3), $B$9*(2/3)))))))</f>
      </c>
      <c r="L975" s="187" t="str">
        <f>IF(H975="","",IF($H975&gt;1.2, 0, IF($H975&gt;=1.1, $B$8, IF($H975&gt;=1, $B$8 + (($B$9-$B$8)/4)*1, IF($H975&gt;=0.9, $B$8 + (($B$9-$B$8)/4)*2, IF($H975&gt;=0.8, $B$8 + (($B$9-$B$8)/4)*3, $B$9))))))</f>
      </c>
      <c r="M975" s="188"/>
      <c r="N975" s="189">
        <f>IF(M975=1, I975, IF(M975=2, J975, IF(M975=3, K975, IF(M975=4, L975, 0))))</f>
      </c>
      <c r="O975" s="184">
        <f>IF($B$7="Porcentajes", E975 * N975, IF($R$1=0, 0, ((E975 * N975) / $R$1) * $C$7))</f>
      </c>
      <c r="P975" s="202"/>
      <c r="Q975" s="203"/>
      <c r="R975" s="184">
        <f>IF($P975="Manual",$E975*(1+$Q975),$E975+$O975)</f>
      </c>
    </row>
    <row r="976" spans="1:18" s="190" customFormat="1" ht="19" customHeight="1">
      <c r="A976" s="191"/>
      <c r="B976" s="195"/>
      <c r="C976" s="193"/>
      <c r="D976" s="193"/>
      <c r="E976" s="197"/>
      <c r="F976" s="185"/>
      <c r="G976" s="185" t="str">
        <f>IFERROR(IF($F976="","",VLOOKUP($F976,'Data Mercado'!$A$7:$I$300,IF($B$6="P90",2,IF($B$6="P75",3,IF($B$6="P50",4,IF($B$6="P25",5,IF($B$6="P10",6))))),0)),"ND")</f>
      </c>
      <c r="H976" s="186" t="str">
        <f>IFERROR(IF(AND($E976&lt;&gt;"",$G976&lt;&gt;""),$E976/$G976,""),"")</f>
      </c>
      <c r="I976" s="187" t="str">
        <f t="shared" ref="I976:I1014" si="121">IF(H976="","",0%)</f>
        <v/>
      </c>
      <c r="J976" s="187" t="str">
        <f t="shared" ref="J976:J1014" si="122">IF(H976="","",IF($H976&gt;1.2, 0, IF($H976&gt;=1.1, $B$8*(1/3), IF($H976&gt;=1, ($B$8 + (($B$9-$B$8)/4)*1)*(1/3), IF($H976&gt;=0.9, ($B$8 + (($B$9-$B$8)/4)*2)*(1/3), IF($H976&gt;=0.8, ($B$8 + (($B$9-$B$8)/4)*3)*(1/3), $B$9*(1/3)))))))</f>
        <v/>
      </c>
      <c r="K976" s="187" t="str">
        <f t="shared" ref="K976:K1014" si="123">IF(H976="","",IF($H976&gt;1.2, 0, IF($H976&gt;=1.1, $B$8*(2/3), IF($H976&gt;=1, ($B$8 + (($B$9-$B$8)/4)*1)*(2/3), IF($H976&gt;=0.9, ($B$8 + (($B$9-$B$8)/4)*2)*(2/3), IF($H976&gt;=0.8, ($B$8 + (($B$9-$B$8)/4)*3)*(2/3), $B$9*(2/3)))))))</f>
        <v/>
      </c>
      <c r="L976" s="187" t="str">
        <f t="shared" ref="L976:L1014" si="124">IF(H976="","",IF($H976&gt;1.2, 0, IF($H976&gt;=1.1, $B$8, IF($H976&gt;=1, $B$8 + (($B$9-$B$8)/4)*1, IF($H976&gt;=0.9, $B$8 + (($B$9-$B$8)/4)*2, IF($H976&gt;=0.8, $B$8 + (($B$9-$B$8)/4)*3, $B$9))))))</f>
        <v/>
      </c>
      <c r="M976" s="188"/>
      <c r="N976" s="189">
        <f t="shared" ref="N976:N1014" si="125">IF(M976=1, I976, IF(M976=2, J976, IF(M976=3, K976, IF(M976=4, L976, 0))))</f>
        <v>0</v>
      </c>
      <c r="O976" s="184">
        <f>IF($B$7="Porcentajes", E976 * N976, IF($R$1=0, 0, ((E976 * N976) / $R$1) * $C$7))</f>
      </c>
      <c r="P976" s="202"/>
      <c r="Q976" s="203"/>
      <c r="R976" s="184">
        <f>IF($P976="Manual",$E976*(1+$Q976),$E976+$O976)</f>
      </c>
    </row>
    <row r="977" spans="1:18" s="190" customFormat="1" ht="19" customHeight="1">
      <c r="A977" s="191"/>
      <c r="B977" s="195"/>
      <c r="C977" s="193"/>
      <c r="D977" s="193"/>
      <c r="E977" s="197"/>
      <c r="F977" s="185"/>
      <c r="G977" s="185" t="str">
        <f>IFERROR(IF($F977="","",VLOOKUP($F977,'Data Mercado'!$A$7:$I$300,IF($B$6="P90",2,IF($B$6="P75",3,IF($B$6="P50",4,IF($B$6="P25",5,IF($B$6="P10",6))))),0)),"ND")</f>
      </c>
      <c r="H977" s="186" t="str">
        <f>IFERROR(IF(AND($E977&lt;&gt;"",$G977&lt;&gt;""),$E977/$G977,""),"")</f>
      </c>
      <c r="I977" s="187" t="str">
        <f>IF(H977="","",0%)</f>
      </c>
      <c r="J977" s="187" t="str">
        <f>IF(H977="","",IF($H977&gt;1.2, 0, IF($H977&gt;=1.1, $B$8*(1/3), IF($H977&gt;=1, ($B$8 + (($B$9-$B$8)/4)*1)*(1/3), IF($H977&gt;=0.9, ($B$8 + (($B$9-$B$8)/4)*2)*(1/3), IF($H977&gt;=0.8, ($B$8 + (($B$9-$B$8)/4)*3)*(1/3), $B$9*(1/3)))))))</f>
      </c>
      <c r="K977" s="187" t="str">
        <f>IF(H977="","",IF($H977&gt;1.2, 0, IF($H977&gt;=1.1, $B$8*(2/3), IF($H977&gt;=1, ($B$8 + (($B$9-$B$8)/4)*1)*(2/3), IF($H977&gt;=0.9, ($B$8 + (($B$9-$B$8)/4)*2)*(2/3), IF($H977&gt;=0.8, ($B$8 + (($B$9-$B$8)/4)*3)*(2/3), $B$9*(2/3)))))))</f>
      </c>
      <c r="L977" s="187" t="str">
        <f>IF(H977="","",IF($H977&gt;1.2, 0, IF($H977&gt;=1.1, $B$8, IF($H977&gt;=1, $B$8 + (($B$9-$B$8)/4)*1, IF($H977&gt;=0.9, $B$8 + (($B$9-$B$8)/4)*2, IF($H977&gt;=0.8, $B$8 + (($B$9-$B$8)/4)*3, $B$9))))))</f>
      </c>
      <c r="M977" s="188"/>
      <c r="N977" s="189">
        <f>IF(M977=1, I977, IF(M977=2, J977, IF(M977=3, K977, IF(M977=4, L977, 0))))</f>
      </c>
      <c r="O977" s="184">
        <f>IF($B$7="Porcentajes", E977 * N977, IF($R$1=0, 0, ((E977 * N977) / $R$1) * $C$7))</f>
      </c>
      <c r="P977" s="202"/>
      <c r="Q977" s="203"/>
      <c r="R977" s="184">
        <f>IF($P977="Manual",$E977*(1+$Q977),$E977+$O977)</f>
      </c>
    </row>
    <row r="978" spans="1:18" s="190" customFormat="1" ht="19" customHeight="1">
      <c r="A978" s="191"/>
      <c r="B978" s="195"/>
      <c r="C978" s="193"/>
      <c r="D978" s="193"/>
      <c r="E978" s="197"/>
      <c r="F978" s="185"/>
      <c r="G978" s="185" t="str">
        <f>IFERROR(IF($F978="","",VLOOKUP($F978,'Data Mercado'!$A$7:$I$300,IF($B$6="P90",2,IF($B$6="P75",3,IF($B$6="P50",4,IF($B$6="P25",5,IF($B$6="P10",6))))),0)),"ND")</f>
      </c>
      <c r="H978" s="186" t="str">
        <f>IFERROR(IF(AND($E978&lt;&gt;"",$G978&lt;&gt;""),$E978/$G978,""),"")</f>
      </c>
      <c r="I978" s="187" t="str">
        <f>IF(H978="","",0%)</f>
      </c>
      <c r="J978" s="187" t="str">
        <f>IF(H978="","",IF($H978&gt;1.2, 0, IF($H978&gt;=1.1, $B$8*(1/3), IF($H978&gt;=1, ($B$8 + (($B$9-$B$8)/4)*1)*(1/3), IF($H978&gt;=0.9, ($B$8 + (($B$9-$B$8)/4)*2)*(1/3), IF($H978&gt;=0.8, ($B$8 + (($B$9-$B$8)/4)*3)*(1/3), $B$9*(1/3)))))))</f>
      </c>
      <c r="K978" s="187" t="str">
        <f>IF(H978="","",IF($H978&gt;1.2, 0, IF($H978&gt;=1.1, $B$8*(2/3), IF($H978&gt;=1, ($B$8 + (($B$9-$B$8)/4)*1)*(2/3), IF($H978&gt;=0.9, ($B$8 + (($B$9-$B$8)/4)*2)*(2/3), IF($H978&gt;=0.8, ($B$8 + (($B$9-$B$8)/4)*3)*(2/3), $B$9*(2/3)))))))</f>
      </c>
      <c r="L978" s="187" t="str">
        <f>IF(H978="","",IF($H978&gt;1.2, 0, IF($H978&gt;=1.1, $B$8, IF($H978&gt;=1, $B$8 + (($B$9-$B$8)/4)*1, IF($H978&gt;=0.9, $B$8 + (($B$9-$B$8)/4)*2, IF($H978&gt;=0.8, $B$8 + (($B$9-$B$8)/4)*3, $B$9))))))</f>
      </c>
      <c r="M978" s="188"/>
      <c r="N978" s="189">
        <f>IF(M978=1, I978, IF(M978=2, J978, IF(M978=3, K978, IF(M978=4, L978, 0))))</f>
      </c>
      <c r="O978" s="184">
        <f>IF($B$7="Porcentajes", E978 * N978, IF($R$1=0, 0, ((E978 * N978) / $R$1) * $C$7))</f>
      </c>
      <c r="P978" s="202"/>
      <c r="Q978" s="203"/>
      <c r="R978" s="184">
        <f>IF($P978="Manual",$E978*(1+$Q978),$E978+$O978)</f>
      </c>
    </row>
    <row r="979" spans="1:18" s="190" customFormat="1" ht="19" customHeight="1">
      <c r="A979" s="191"/>
      <c r="B979" s="195"/>
      <c r="C979" s="193"/>
      <c r="D979" s="193"/>
      <c r="E979" s="197"/>
      <c r="F979" s="185"/>
      <c r="G979" s="185" t="str">
        <f>IFERROR(IF($F979="","",VLOOKUP($F979,'Data Mercado'!$A$7:$I$300,IF($B$6="P90",2,IF($B$6="P75",3,IF($B$6="P50",4,IF($B$6="P25",5,IF($B$6="P10",6))))),0)),"ND")</f>
      </c>
      <c r="H979" s="186" t="str">
        <f>IFERROR(IF(AND($E979&lt;&gt;"",$G979&lt;&gt;""),$E979/$G979,""),"")</f>
      </c>
      <c r="I979" s="187" t="str">
        <f>IF(H979="","",0%)</f>
      </c>
      <c r="J979" s="187" t="str">
        <f>IF(H979="","",IF($H979&gt;1.2, 0, IF($H979&gt;=1.1, $B$8*(1/3), IF($H979&gt;=1, ($B$8 + (($B$9-$B$8)/4)*1)*(1/3), IF($H979&gt;=0.9, ($B$8 + (($B$9-$B$8)/4)*2)*(1/3), IF($H979&gt;=0.8, ($B$8 + (($B$9-$B$8)/4)*3)*(1/3), $B$9*(1/3)))))))</f>
      </c>
      <c r="K979" s="187" t="str">
        <f>IF(H979="","",IF($H979&gt;1.2, 0, IF($H979&gt;=1.1, $B$8*(2/3), IF($H979&gt;=1, ($B$8 + (($B$9-$B$8)/4)*1)*(2/3), IF($H979&gt;=0.9, ($B$8 + (($B$9-$B$8)/4)*2)*(2/3), IF($H979&gt;=0.8, ($B$8 + (($B$9-$B$8)/4)*3)*(2/3), $B$9*(2/3)))))))</f>
      </c>
      <c r="L979" s="187" t="str">
        <f>IF(H979="","",IF($H979&gt;1.2, 0, IF($H979&gt;=1.1, $B$8, IF($H979&gt;=1, $B$8 + (($B$9-$B$8)/4)*1, IF($H979&gt;=0.9, $B$8 + (($B$9-$B$8)/4)*2, IF($H979&gt;=0.8, $B$8 + (($B$9-$B$8)/4)*3, $B$9))))))</f>
      </c>
      <c r="M979" s="188"/>
      <c r="N979" s="189">
        <f>IF(M979=1, I979, IF(M979=2, J979, IF(M979=3, K979, IF(M979=4, L979, 0))))</f>
      </c>
      <c r="O979" s="184">
        <f>IF($B$7="Porcentajes", E979 * N979, IF($R$1=0, 0, ((E979 * N979) / $R$1) * $C$7))</f>
      </c>
      <c r="P979" s="202"/>
      <c r="Q979" s="203"/>
      <c r="R979" s="184">
        <f>IF($P979="Manual",$E979*(1+$Q979),$E979+$O979)</f>
      </c>
    </row>
    <row r="980" spans="1:18" s="190" customFormat="1" ht="19" customHeight="1">
      <c r="A980" s="191"/>
      <c r="B980" s="195"/>
      <c r="C980" s="193"/>
      <c r="D980" s="193"/>
      <c r="E980" s="197"/>
      <c r="F980" s="185"/>
      <c r="G980" s="185" t="str">
        <f>IFERROR(IF($F980="","",VLOOKUP($F980,'Data Mercado'!$A$7:$I$300,IF($B$6="P90",2,IF($B$6="P75",3,IF($B$6="P50",4,IF($B$6="P25",5,IF($B$6="P10",6))))),0)),"ND")</f>
      </c>
      <c r="H980" s="186" t="str">
        <f>IFERROR(IF(AND($E980&lt;&gt;"",$G980&lt;&gt;""),$E980/$G980,""),"")</f>
      </c>
      <c r="I980" s="187" t="str">
        <f>IF(H980="","",0%)</f>
      </c>
      <c r="J980" s="187" t="str">
        <f>IF(H980="","",IF($H980&gt;1.2, 0, IF($H980&gt;=1.1, $B$8*(1/3), IF($H980&gt;=1, ($B$8 + (($B$9-$B$8)/4)*1)*(1/3), IF($H980&gt;=0.9, ($B$8 + (($B$9-$B$8)/4)*2)*(1/3), IF($H980&gt;=0.8, ($B$8 + (($B$9-$B$8)/4)*3)*(1/3), $B$9*(1/3)))))))</f>
      </c>
      <c r="K980" s="187" t="str">
        <f>IF(H980="","",IF($H980&gt;1.2, 0, IF($H980&gt;=1.1, $B$8*(2/3), IF($H980&gt;=1, ($B$8 + (($B$9-$B$8)/4)*1)*(2/3), IF($H980&gt;=0.9, ($B$8 + (($B$9-$B$8)/4)*2)*(2/3), IF($H980&gt;=0.8, ($B$8 + (($B$9-$B$8)/4)*3)*(2/3), $B$9*(2/3)))))))</f>
      </c>
      <c r="L980" s="187" t="str">
        <f>IF(H980="","",IF($H980&gt;1.2, 0, IF($H980&gt;=1.1, $B$8, IF($H980&gt;=1, $B$8 + (($B$9-$B$8)/4)*1, IF($H980&gt;=0.9, $B$8 + (($B$9-$B$8)/4)*2, IF($H980&gt;=0.8, $B$8 + (($B$9-$B$8)/4)*3, $B$9))))))</f>
      </c>
      <c r="M980" s="188"/>
      <c r="N980" s="189">
        <f>IF(M980=1, I980, IF(M980=2, J980, IF(M980=3, K980, IF(M980=4, L980, 0))))</f>
      </c>
      <c r="O980" s="184">
        <f>IF($B$7="Porcentajes", E980 * N980, IF($R$1=0, 0, ((E980 * N980) / $R$1) * $C$7))</f>
      </c>
      <c r="P980" s="202"/>
      <c r="Q980" s="203"/>
      <c r="R980" s="184">
        <f>IF($P980="Manual",$E980*(1+$Q980),$E980+$O980)</f>
      </c>
    </row>
    <row r="981" spans="1:18" s="190" customFormat="1" ht="19" customHeight="1">
      <c r="A981" s="191"/>
      <c r="B981" s="195"/>
      <c r="C981" s="193"/>
      <c r="D981" s="193"/>
      <c r="E981" s="197"/>
      <c r="F981" s="185"/>
      <c r="G981" s="185" t="str">
        <f>IFERROR(IF($F981="","",VLOOKUP($F981,'Data Mercado'!$A$7:$I$300,IF($B$6="P90",2,IF($B$6="P75",3,IF($B$6="P50",4,IF($B$6="P25",5,IF($B$6="P10",6))))),0)),"ND")</f>
      </c>
      <c r="H981" s="186" t="str">
        <f>IFERROR(IF(AND($E981&lt;&gt;"",$G981&lt;&gt;""),$E981/$G981,""),"")</f>
      </c>
      <c r="I981" s="187" t="str">
        <f>IF(H981="","",0%)</f>
      </c>
      <c r="J981" s="187" t="str">
        <f>IF(H981="","",IF($H981&gt;1.2, 0, IF($H981&gt;=1.1, $B$8*(1/3), IF($H981&gt;=1, ($B$8 + (($B$9-$B$8)/4)*1)*(1/3), IF($H981&gt;=0.9, ($B$8 + (($B$9-$B$8)/4)*2)*(1/3), IF($H981&gt;=0.8, ($B$8 + (($B$9-$B$8)/4)*3)*(1/3), $B$9*(1/3)))))))</f>
      </c>
      <c r="K981" s="187" t="str">
        <f>IF(H981="","",IF($H981&gt;1.2, 0, IF($H981&gt;=1.1, $B$8*(2/3), IF($H981&gt;=1, ($B$8 + (($B$9-$B$8)/4)*1)*(2/3), IF($H981&gt;=0.9, ($B$8 + (($B$9-$B$8)/4)*2)*(2/3), IF($H981&gt;=0.8, ($B$8 + (($B$9-$B$8)/4)*3)*(2/3), $B$9*(2/3)))))))</f>
      </c>
      <c r="L981" s="187" t="str">
        <f>IF(H981="","",IF($H981&gt;1.2, 0, IF($H981&gt;=1.1, $B$8, IF($H981&gt;=1, $B$8 + (($B$9-$B$8)/4)*1, IF($H981&gt;=0.9, $B$8 + (($B$9-$B$8)/4)*2, IF($H981&gt;=0.8, $B$8 + (($B$9-$B$8)/4)*3, $B$9))))))</f>
      </c>
      <c r="M981" s="188"/>
      <c r="N981" s="189">
        <f>IF(M981=1, I981, IF(M981=2, J981, IF(M981=3, K981, IF(M981=4, L981, 0))))</f>
      </c>
      <c r="O981" s="184">
        <f>IF($B$7="Porcentajes", E981 * N981, IF($R$1=0, 0, ((E981 * N981) / $R$1) * $C$7))</f>
      </c>
      <c r="P981" s="202"/>
      <c r="Q981" s="203"/>
      <c r="R981" s="184">
        <f>IF($P981="Manual",$E981*(1+$Q981),$E981+$O981)</f>
      </c>
    </row>
    <row r="982" spans="1:18" s="190" customFormat="1" ht="19" customHeight="1">
      <c r="A982" s="191"/>
      <c r="B982" s="195"/>
      <c r="C982" s="193"/>
      <c r="D982" s="193"/>
      <c r="E982" s="197"/>
      <c r="F982" s="185"/>
      <c r="G982" s="185" t="str">
        <f>IFERROR(IF($F982="","",VLOOKUP($F982,'Data Mercado'!$A$7:$I$300,IF($B$6="P90",2,IF($B$6="P75",3,IF($B$6="P50",4,IF($B$6="P25",5,IF($B$6="P10",6))))),0)),"ND")</f>
      </c>
      <c r="H982" s="186" t="str">
        <f>IFERROR(IF(AND($E982&lt;&gt;"",$G982&lt;&gt;""),$E982/$G982,""),"")</f>
      </c>
      <c r="I982" s="187" t="str">
        <f>IF(H982="","",0%)</f>
      </c>
      <c r="J982" s="187" t="str">
        <f>IF(H982="","",IF($H982&gt;1.2, 0, IF($H982&gt;=1.1, $B$8*(1/3), IF($H982&gt;=1, ($B$8 + (($B$9-$B$8)/4)*1)*(1/3), IF($H982&gt;=0.9, ($B$8 + (($B$9-$B$8)/4)*2)*(1/3), IF($H982&gt;=0.8, ($B$8 + (($B$9-$B$8)/4)*3)*(1/3), $B$9*(1/3)))))))</f>
      </c>
      <c r="K982" s="187" t="str">
        <f>IF(H982="","",IF($H982&gt;1.2, 0, IF($H982&gt;=1.1, $B$8*(2/3), IF($H982&gt;=1, ($B$8 + (($B$9-$B$8)/4)*1)*(2/3), IF($H982&gt;=0.9, ($B$8 + (($B$9-$B$8)/4)*2)*(2/3), IF($H982&gt;=0.8, ($B$8 + (($B$9-$B$8)/4)*3)*(2/3), $B$9*(2/3)))))))</f>
      </c>
      <c r="L982" s="187" t="str">
        <f>IF(H982="","",IF($H982&gt;1.2, 0, IF($H982&gt;=1.1, $B$8, IF($H982&gt;=1, $B$8 + (($B$9-$B$8)/4)*1, IF($H982&gt;=0.9, $B$8 + (($B$9-$B$8)/4)*2, IF($H982&gt;=0.8, $B$8 + (($B$9-$B$8)/4)*3, $B$9))))))</f>
      </c>
      <c r="M982" s="188"/>
      <c r="N982" s="189">
        <f>IF(M982=1, I982, IF(M982=2, J982, IF(M982=3, K982, IF(M982=4, L982, 0))))</f>
      </c>
      <c r="O982" s="184">
        <f>IF($B$7="Porcentajes", E982 * N982, IF($R$1=0, 0, ((E982 * N982) / $R$1) * $C$7))</f>
      </c>
      <c r="P982" s="202"/>
      <c r="Q982" s="203"/>
      <c r="R982" s="184">
        <f>IF($P982="Manual",$E982*(1+$Q982),$E982+$O982)</f>
      </c>
    </row>
    <row r="983" spans="1:18" s="190" customFormat="1" ht="19" customHeight="1">
      <c r="A983" s="191"/>
      <c r="B983" s="195"/>
      <c r="C983" s="193"/>
      <c r="D983" s="193"/>
      <c r="E983" s="197"/>
      <c r="F983" s="185"/>
      <c r="G983" s="185" t="str">
        <f>IFERROR(IF($F983="","",VLOOKUP($F983,'Data Mercado'!$A$7:$I$300,IF($B$6="P90",2,IF($B$6="P75",3,IF($B$6="P50",4,IF($B$6="P25",5,IF($B$6="P10",6))))),0)),"ND")</f>
      </c>
      <c r="H983" s="186" t="str">
        <f>IFERROR(IF(AND($E983&lt;&gt;"",$G983&lt;&gt;""),$E983/$G983,""),"")</f>
      </c>
      <c r="I983" s="187" t="str">
        <f>IF(H983="","",0%)</f>
      </c>
      <c r="J983" s="187" t="str">
        <f>IF(H983="","",IF($H983&gt;1.2, 0, IF($H983&gt;=1.1, $B$8*(1/3), IF($H983&gt;=1, ($B$8 + (($B$9-$B$8)/4)*1)*(1/3), IF($H983&gt;=0.9, ($B$8 + (($B$9-$B$8)/4)*2)*(1/3), IF($H983&gt;=0.8, ($B$8 + (($B$9-$B$8)/4)*3)*(1/3), $B$9*(1/3)))))))</f>
      </c>
      <c r="K983" s="187" t="str">
        <f>IF(H983="","",IF($H983&gt;1.2, 0, IF($H983&gt;=1.1, $B$8*(2/3), IF($H983&gt;=1, ($B$8 + (($B$9-$B$8)/4)*1)*(2/3), IF($H983&gt;=0.9, ($B$8 + (($B$9-$B$8)/4)*2)*(2/3), IF($H983&gt;=0.8, ($B$8 + (($B$9-$B$8)/4)*3)*(2/3), $B$9*(2/3)))))))</f>
      </c>
      <c r="L983" s="187" t="str">
        <f>IF(H983="","",IF($H983&gt;1.2, 0, IF($H983&gt;=1.1, $B$8, IF($H983&gt;=1, $B$8 + (($B$9-$B$8)/4)*1, IF($H983&gt;=0.9, $B$8 + (($B$9-$B$8)/4)*2, IF($H983&gt;=0.8, $B$8 + (($B$9-$B$8)/4)*3, $B$9))))))</f>
      </c>
      <c r="M983" s="188"/>
      <c r="N983" s="189">
        <f>IF(M983=1, I983, IF(M983=2, J983, IF(M983=3, K983, IF(M983=4, L983, 0))))</f>
      </c>
      <c r="O983" s="184">
        <f>IF($B$7="Porcentajes", E983 * N983, IF($R$1=0, 0, ((E983 * N983) / $R$1) * $C$7))</f>
      </c>
      <c r="P983" s="202"/>
      <c r="Q983" s="203"/>
      <c r="R983" s="184">
        <f>IF($P983="Manual",$E983*(1+$Q983),$E983+$O983)</f>
      </c>
    </row>
    <row r="984" spans="1:18" s="190" customFormat="1" ht="19" customHeight="1">
      <c r="A984" s="191"/>
      <c r="B984" s="195"/>
      <c r="C984" s="193"/>
      <c r="D984" s="193"/>
      <c r="E984" s="197"/>
      <c r="F984" s="185"/>
      <c r="G984" s="185" t="str">
        <f>IFERROR(IF($F984="","",VLOOKUP($F984,'Data Mercado'!$A$7:$I$300,IF($B$6="P90",2,IF($B$6="P75",3,IF($B$6="P50",4,IF($B$6="P25",5,IF($B$6="P10",6))))),0)),"ND")</f>
      </c>
      <c r="H984" s="186" t="str">
        <f>IFERROR(IF(AND($E984&lt;&gt;"",$G984&lt;&gt;""),$E984/$G984,""),"")</f>
      </c>
      <c r="I984" s="187" t="str">
        <f>IF(H984="","",0%)</f>
      </c>
      <c r="J984" s="187" t="str">
        <f>IF(H984="","",IF($H984&gt;1.2, 0, IF($H984&gt;=1.1, $B$8*(1/3), IF($H984&gt;=1, ($B$8 + (($B$9-$B$8)/4)*1)*(1/3), IF($H984&gt;=0.9, ($B$8 + (($B$9-$B$8)/4)*2)*(1/3), IF($H984&gt;=0.8, ($B$8 + (($B$9-$B$8)/4)*3)*(1/3), $B$9*(1/3)))))))</f>
      </c>
      <c r="K984" s="187" t="str">
        <f>IF(H984="","",IF($H984&gt;1.2, 0, IF($H984&gt;=1.1, $B$8*(2/3), IF($H984&gt;=1, ($B$8 + (($B$9-$B$8)/4)*1)*(2/3), IF($H984&gt;=0.9, ($B$8 + (($B$9-$B$8)/4)*2)*(2/3), IF($H984&gt;=0.8, ($B$8 + (($B$9-$B$8)/4)*3)*(2/3), $B$9*(2/3)))))))</f>
      </c>
      <c r="L984" s="187" t="str">
        <f>IF(H984="","",IF($H984&gt;1.2, 0, IF($H984&gt;=1.1, $B$8, IF($H984&gt;=1, $B$8 + (($B$9-$B$8)/4)*1, IF($H984&gt;=0.9, $B$8 + (($B$9-$B$8)/4)*2, IF($H984&gt;=0.8, $B$8 + (($B$9-$B$8)/4)*3, $B$9))))))</f>
      </c>
      <c r="M984" s="188"/>
      <c r="N984" s="189">
        <f>IF(M984=1, I984, IF(M984=2, J984, IF(M984=3, K984, IF(M984=4, L984, 0))))</f>
      </c>
      <c r="O984" s="184">
        <f>IF($B$7="Porcentajes", E984 * N984, IF($R$1=0, 0, ((E984 * N984) / $R$1) * $C$7))</f>
      </c>
      <c r="P984" s="202"/>
      <c r="Q984" s="203"/>
      <c r="R984" s="184">
        <f>IF($P984="Manual",$E984*(1+$Q984),$E984+$O984)</f>
      </c>
    </row>
    <row r="985" spans="1:18" s="190" customFormat="1" ht="19" customHeight="1">
      <c r="A985" s="191"/>
      <c r="B985" s="195"/>
      <c r="C985" s="193"/>
      <c r="D985" s="193"/>
      <c r="E985" s="197"/>
      <c r="F985" s="185"/>
      <c r="G985" s="185" t="str">
        <f>IFERROR(IF($F985="","",VLOOKUP($F985,'Data Mercado'!$A$7:$I$300,IF($B$6="P90",2,IF($B$6="P75",3,IF($B$6="P50",4,IF($B$6="P25",5,IF($B$6="P10",6))))),0)),"ND")</f>
      </c>
      <c r="H985" s="186" t="str">
        <f>IFERROR(IF(AND($E985&lt;&gt;"",$G985&lt;&gt;""),$E985/$G985,""),"")</f>
      </c>
      <c r="I985" s="187" t="str">
        <f>IF(H985="","",0%)</f>
      </c>
      <c r="J985" s="187" t="str">
        <f>IF(H985="","",IF($H985&gt;1.2, 0, IF($H985&gt;=1.1, $B$8*(1/3), IF($H985&gt;=1, ($B$8 + (($B$9-$B$8)/4)*1)*(1/3), IF($H985&gt;=0.9, ($B$8 + (($B$9-$B$8)/4)*2)*(1/3), IF($H985&gt;=0.8, ($B$8 + (($B$9-$B$8)/4)*3)*(1/3), $B$9*(1/3)))))))</f>
      </c>
      <c r="K985" s="187" t="str">
        <f>IF(H985="","",IF($H985&gt;1.2, 0, IF($H985&gt;=1.1, $B$8*(2/3), IF($H985&gt;=1, ($B$8 + (($B$9-$B$8)/4)*1)*(2/3), IF($H985&gt;=0.9, ($B$8 + (($B$9-$B$8)/4)*2)*(2/3), IF($H985&gt;=0.8, ($B$8 + (($B$9-$B$8)/4)*3)*(2/3), $B$9*(2/3)))))))</f>
      </c>
      <c r="L985" s="187" t="str">
        <f>IF(H985="","",IF($H985&gt;1.2, 0, IF($H985&gt;=1.1, $B$8, IF($H985&gt;=1, $B$8 + (($B$9-$B$8)/4)*1, IF($H985&gt;=0.9, $B$8 + (($B$9-$B$8)/4)*2, IF($H985&gt;=0.8, $B$8 + (($B$9-$B$8)/4)*3, $B$9))))))</f>
      </c>
      <c r="M985" s="188"/>
      <c r="N985" s="189">
        <f>IF(M985=1, I985, IF(M985=2, J985, IF(M985=3, K985, IF(M985=4, L985, 0))))</f>
      </c>
      <c r="O985" s="184">
        <f>IF($B$7="Porcentajes", E985 * N985, IF($R$1=0, 0, ((E985 * N985) / $R$1) * $C$7))</f>
      </c>
      <c r="P985" s="202"/>
      <c r="Q985" s="203"/>
      <c r="R985" s="184">
        <f>IF($P985="Manual",$E985*(1+$Q985),$E985+$O985)</f>
      </c>
    </row>
    <row r="986" spans="1:18" s="190" customFormat="1" ht="19" customHeight="1">
      <c r="A986" s="191"/>
      <c r="B986" s="195"/>
      <c r="C986" s="193"/>
      <c r="D986" s="193"/>
      <c r="E986" s="197"/>
      <c r="F986" s="185"/>
      <c r="G986" s="185" t="str">
        <f>IFERROR(IF($F986="","",VLOOKUP($F986,'Data Mercado'!$A$7:$I$300,IF($B$6="P90",2,IF($B$6="P75",3,IF($B$6="P50",4,IF($B$6="P25",5,IF($B$6="P10",6))))),0)),"ND")</f>
      </c>
      <c r="H986" s="186" t="str">
        <f>IFERROR(IF(AND($E986&lt;&gt;"",$G986&lt;&gt;""),$E986/$G986,""),"")</f>
      </c>
      <c r="I986" s="187" t="str">
        <f>IF(H986="","",0%)</f>
      </c>
      <c r="J986" s="187" t="str">
        <f>IF(H986="","",IF($H986&gt;1.2, 0, IF($H986&gt;=1.1, $B$8*(1/3), IF($H986&gt;=1, ($B$8 + (($B$9-$B$8)/4)*1)*(1/3), IF($H986&gt;=0.9, ($B$8 + (($B$9-$B$8)/4)*2)*(1/3), IF($H986&gt;=0.8, ($B$8 + (($B$9-$B$8)/4)*3)*(1/3), $B$9*(1/3)))))))</f>
      </c>
      <c r="K986" s="187" t="str">
        <f>IF(H986="","",IF($H986&gt;1.2, 0, IF($H986&gt;=1.1, $B$8*(2/3), IF($H986&gt;=1, ($B$8 + (($B$9-$B$8)/4)*1)*(2/3), IF($H986&gt;=0.9, ($B$8 + (($B$9-$B$8)/4)*2)*(2/3), IF($H986&gt;=0.8, ($B$8 + (($B$9-$B$8)/4)*3)*(2/3), $B$9*(2/3)))))))</f>
      </c>
      <c r="L986" s="187" t="str">
        <f>IF(H986="","",IF($H986&gt;1.2, 0, IF($H986&gt;=1.1, $B$8, IF($H986&gt;=1, $B$8 + (($B$9-$B$8)/4)*1, IF($H986&gt;=0.9, $B$8 + (($B$9-$B$8)/4)*2, IF($H986&gt;=0.8, $B$8 + (($B$9-$B$8)/4)*3, $B$9))))))</f>
      </c>
      <c r="M986" s="188"/>
      <c r="N986" s="189">
        <f>IF(M986=1, I986, IF(M986=2, J986, IF(M986=3, K986, IF(M986=4, L986, 0))))</f>
      </c>
      <c r="O986" s="184">
        <f>IF($B$7="Porcentajes", E986 * N986, IF($R$1=0, 0, ((E986 * N986) / $R$1) * $C$7))</f>
      </c>
      <c r="P986" s="202"/>
      <c r="Q986" s="203"/>
      <c r="R986" s="184">
        <f>IF($P986="Manual",$E986*(1+$Q986),$E986+$O986)</f>
      </c>
    </row>
    <row r="987" spans="1:18" s="190" customFormat="1" ht="19" customHeight="1">
      <c r="A987" s="191"/>
      <c r="B987" s="195"/>
      <c r="C987" s="193"/>
      <c r="D987" s="193"/>
      <c r="E987" s="197"/>
      <c r="F987" s="185"/>
      <c r="G987" s="185" t="str">
        <f>IFERROR(IF($F987="","",VLOOKUP($F987,'Data Mercado'!$A$7:$I$300,IF($B$6="P90",2,IF($B$6="P75",3,IF($B$6="P50",4,IF($B$6="P25",5,IF($B$6="P10",6))))),0)),"ND")</f>
      </c>
      <c r="H987" s="186" t="str">
        <f>IFERROR(IF(AND($E987&lt;&gt;"",$G987&lt;&gt;""),$E987/$G987,""),"")</f>
      </c>
      <c r="I987" s="187" t="str">
        <f>IF(H987="","",0%)</f>
      </c>
      <c r="J987" s="187" t="str">
        <f>IF(H987="","",IF($H987&gt;1.2, 0, IF($H987&gt;=1.1, $B$8*(1/3), IF($H987&gt;=1, ($B$8 + (($B$9-$B$8)/4)*1)*(1/3), IF($H987&gt;=0.9, ($B$8 + (($B$9-$B$8)/4)*2)*(1/3), IF($H987&gt;=0.8, ($B$8 + (($B$9-$B$8)/4)*3)*(1/3), $B$9*(1/3)))))))</f>
      </c>
      <c r="K987" s="187" t="str">
        <f>IF(H987="","",IF($H987&gt;1.2, 0, IF($H987&gt;=1.1, $B$8*(2/3), IF($H987&gt;=1, ($B$8 + (($B$9-$B$8)/4)*1)*(2/3), IF($H987&gt;=0.9, ($B$8 + (($B$9-$B$8)/4)*2)*(2/3), IF($H987&gt;=0.8, ($B$8 + (($B$9-$B$8)/4)*3)*(2/3), $B$9*(2/3)))))))</f>
      </c>
      <c r="L987" s="187" t="str">
        <f>IF(H987="","",IF($H987&gt;1.2, 0, IF($H987&gt;=1.1, $B$8, IF($H987&gt;=1, $B$8 + (($B$9-$B$8)/4)*1, IF($H987&gt;=0.9, $B$8 + (($B$9-$B$8)/4)*2, IF($H987&gt;=0.8, $B$8 + (($B$9-$B$8)/4)*3, $B$9))))))</f>
      </c>
      <c r="M987" s="188"/>
      <c r="N987" s="189">
        <f>IF(M987=1, I987, IF(M987=2, J987, IF(M987=3, K987, IF(M987=4, L987, 0))))</f>
      </c>
      <c r="O987" s="184">
        <f>IF($B$7="Porcentajes", E987 * N987, IF($R$1=0, 0, ((E987 * N987) / $R$1) * $C$7))</f>
      </c>
      <c r="P987" s="202"/>
      <c r="Q987" s="203"/>
      <c r="R987" s="184">
        <f>IF($P987="Manual",$E987*(1+$Q987),$E987+$O987)</f>
      </c>
    </row>
    <row r="988" spans="1:18" s="190" customFormat="1" ht="19" customHeight="1">
      <c r="A988" s="191"/>
      <c r="B988" s="195"/>
      <c r="C988" s="193"/>
      <c r="D988" s="193"/>
      <c r="E988" s="197"/>
      <c r="F988" s="185"/>
      <c r="G988" s="185" t="str">
        <f>IFERROR(IF($F988="","",VLOOKUP($F988,'Data Mercado'!$A$7:$I$300,IF($B$6="P90",2,IF($B$6="P75",3,IF($B$6="P50",4,IF($B$6="P25",5,IF($B$6="P10",6))))),0)),"ND")</f>
      </c>
      <c r="H988" s="186" t="str">
        <f>IFERROR(IF(AND($E988&lt;&gt;"",$G988&lt;&gt;""),$E988/$G988,""),"")</f>
      </c>
      <c r="I988" s="187" t="str">
        <f>IF(H988="","",0%)</f>
      </c>
      <c r="J988" s="187" t="str">
        <f>IF(H988="","",IF($H988&gt;1.2, 0, IF($H988&gt;=1.1, $B$8*(1/3), IF($H988&gt;=1, ($B$8 + (($B$9-$B$8)/4)*1)*(1/3), IF($H988&gt;=0.9, ($B$8 + (($B$9-$B$8)/4)*2)*(1/3), IF($H988&gt;=0.8, ($B$8 + (($B$9-$B$8)/4)*3)*(1/3), $B$9*(1/3)))))))</f>
      </c>
      <c r="K988" s="187" t="str">
        <f>IF(H988="","",IF($H988&gt;1.2, 0, IF($H988&gt;=1.1, $B$8*(2/3), IF($H988&gt;=1, ($B$8 + (($B$9-$B$8)/4)*1)*(2/3), IF($H988&gt;=0.9, ($B$8 + (($B$9-$B$8)/4)*2)*(2/3), IF($H988&gt;=0.8, ($B$8 + (($B$9-$B$8)/4)*3)*(2/3), $B$9*(2/3)))))))</f>
      </c>
      <c r="L988" s="187" t="str">
        <f>IF(H988="","",IF($H988&gt;1.2, 0, IF($H988&gt;=1.1, $B$8, IF($H988&gt;=1, $B$8 + (($B$9-$B$8)/4)*1, IF($H988&gt;=0.9, $B$8 + (($B$9-$B$8)/4)*2, IF($H988&gt;=0.8, $B$8 + (($B$9-$B$8)/4)*3, $B$9))))))</f>
      </c>
      <c r="M988" s="188"/>
      <c r="N988" s="189">
        <f>IF(M988=1, I988, IF(M988=2, J988, IF(M988=3, K988, IF(M988=4, L988, 0))))</f>
      </c>
      <c r="O988" s="184">
        <f>IF($B$7="Porcentajes", E988 * N988, IF($R$1=0, 0, ((E988 * N988) / $R$1) * $C$7))</f>
      </c>
      <c r="P988" s="202"/>
      <c r="Q988" s="203"/>
      <c r="R988" s="184">
        <f>IF($P988="Manual",$E988*(1+$Q988),$E988+$O988)</f>
      </c>
    </row>
    <row r="989" spans="1:18" s="190" customFormat="1" ht="19" customHeight="1">
      <c r="A989" s="191"/>
      <c r="B989" s="195"/>
      <c r="C989" s="193"/>
      <c r="D989" s="193"/>
      <c r="E989" s="197"/>
      <c r="F989" s="185"/>
      <c r="G989" s="185" t="str">
        <f>IFERROR(IF($F989="","",VLOOKUP($F989,'Data Mercado'!$A$7:$I$300,IF($B$6="P90",2,IF($B$6="P75",3,IF($B$6="P50",4,IF($B$6="P25",5,IF($B$6="P10",6))))),0)),"ND")</f>
      </c>
      <c r="H989" s="186" t="str">
        <f>IFERROR(IF(AND($E989&lt;&gt;"",$G989&lt;&gt;""),$E989/$G989,""),"")</f>
      </c>
      <c r="I989" s="187" t="str">
        <f>IF(H989="","",0%)</f>
      </c>
      <c r="J989" s="187" t="str">
        <f>IF(H989="","",IF($H989&gt;1.2, 0, IF($H989&gt;=1.1, $B$8*(1/3), IF($H989&gt;=1, ($B$8 + (($B$9-$B$8)/4)*1)*(1/3), IF($H989&gt;=0.9, ($B$8 + (($B$9-$B$8)/4)*2)*(1/3), IF($H989&gt;=0.8, ($B$8 + (($B$9-$B$8)/4)*3)*(1/3), $B$9*(1/3)))))))</f>
      </c>
      <c r="K989" s="187" t="str">
        <f>IF(H989="","",IF($H989&gt;1.2, 0, IF($H989&gt;=1.1, $B$8*(2/3), IF($H989&gt;=1, ($B$8 + (($B$9-$B$8)/4)*1)*(2/3), IF($H989&gt;=0.9, ($B$8 + (($B$9-$B$8)/4)*2)*(2/3), IF($H989&gt;=0.8, ($B$8 + (($B$9-$B$8)/4)*3)*(2/3), $B$9*(2/3)))))))</f>
      </c>
      <c r="L989" s="187" t="str">
        <f>IF(H989="","",IF($H989&gt;1.2, 0, IF($H989&gt;=1.1, $B$8, IF($H989&gt;=1, $B$8 + (($B$9-$B$8)/4)*1, IF($H989&gt;=0.9, $B$8 + (($B$9-$B$8)/4)*2, IF($H989&gt;=0.8, $B$8 + (($B$9-$B$8)/4)*3, $B$9))))))</f>
      </c>
      <c r="M989" s="188"/>
      <c r="N989" s="189">
        <f>IF(M989=1, I989, IF(M989=2, J989, IF(M989=3, K989, IF(M989=4, L989, 0))))</f>
      </c>
      <c r="O989" s="184">
        <f>IF($B$7="Porcentajes", E989 * N989, IF($R$1=0, 0, ((E989 * N989) / $R$1) * $C$7))</f>
      </c>
      <c r="P989" s="202"/>
      <c r="Q989" s="203"/>
      <c r="R989" s="184">
        <f>IF($P989="Manual",$E989*(1+$Q989),$E989+$O989)</f>
      </c>
    </row>
    <row r="990" spans="1:18" s="190" customFormat="1" ht="19" customHeight="1">
      <c r="A990" s="191"/>
      <c r="B990" s="195"/>
      <c r="C990" s="193"/>
      <c r="D990" s="193"/>
      <c r="E990" s="197"/>
      <c r="F990" s="185"/>
      <c r="G990" s="185" t="str">
        <f>IFERROR(IF($F990="","",VLOOKUP($F990,'Data Mercado'!$A$7:$I$300,IF($B$6="P90",2,IF($B$6="P75",3,IF($B$6="P50",4,IF($B$6="P25",5,IF($B$6="P10",6))))),0)),"ND")</f>
      </c>
      <c r="H990" s="186" t="str">
        <f>IFERROR(IF(AND($E990&lt;&gt;"",$G990&lt;&gt;""),$E990/$G990,""),"")</f>
      </c>
      <c r="I990" s="187" t="str">
        <f>IF(H990="","",0%)</f>
      </c>
      <c r="J990" s="187" t="str">
        <f>IF(H990="","",IF($H990&gt;1.2, 0, IF($H990&gt;=1.1, $B$8*(1/3), IF($H990&gt;=1, ($B$8 + (($B$9-$B$8)/4)*1)*(1/3), IF($H990&gt;=0.9, ($B$8 + (($B$9-$B$8)/4)*2)*(1/3), IF($H990&gt;=0.8, ($B$8 + (($B$9-$B$8)/4)*3)*(1/3), $B$9*(1/3)))))))</f>
      </c>
      <c r="K990" s="187" t="str">
        <f>IF(H990="","",IF($H990&gt;1.2, 0, IF($H990&gt;=1.1, $B$8*(2/3), IF($H990&gt;=1, ($B$8 + (($B$9-$B$8)/4)*1)*(2/3), IF($H990&gt;=0.9, ($B$8 + (($B$9-$B$8)/4)*2)*(2/3), IF($H990&gt;=0.8, ($B$8 + (($B$9-$B$8)/4)*3)*(2/3), $B$9*(2/3)))))))</f>
      </c>
      <c r="L990" s="187" t="str">
        <f>IF(H990="","",IF($H990&gt;1.2, 0, IF($H990&gt;=1.1, $B$8, IF($H990&gt;=1, $B$8 + (($B$9-$B$8)/4)*1, IF($H990&gt;=0.9, $B$8 + (($B$9-$B$8)/4)*2, IF($H990&gt;=0.8, $B$8 + (($B$9-$B$8)/4)*3, $B$9))))))</f>
      </c>
      <c r="M990" s="188"/>
      <c r="N990" s="189">
        <f>IF(M990=1, I990, IF(M990=2, J990, IF(M990=3, K990, IF(M990=4, L990, 0))))</f>
      </c>
      <c r="O990" s="184">
        <f>IF($B$7="Porcentajes", E990 * N990, IF($R$1=0, 0, ((E990 * N990) / $R$1) * $C$7))</f>
      </c>
      <c r="P990" s="202"/>
      <c r="Q990" s="203"/>
      <c r="R990" s="184">
        <f>IF($P990="Manual",$E990*(1+$Q990),$E990+$O990)</f>
      </c>
    </row>
    <row r="991" spans="1:18" s="190" customFormat="1" ht="19" customHeight="1">
      <c r="A991" s="191"/>
      <c r="B991" s="195"/>
      <c r="C991" s="193"/>
      <c r="D991" s="193"/>
      <c r="E991" s="197"/>
      <c r="F991" s="185"/>
      <c r="G991" s="185" t="str">
        <f>IFERROR(IF($F991="","",VLOOKUP($F991,'Data Mercado'!$A$7:$I$300,IF($B$6="P90",2,IF($B$6="P75",3,IF($B$6="P50",4,IF($B$6="P25",5,IF($B$6="P10",6))))),0)),"ND")</f>
      </c>
      <c r="H991" s="186" t="str">
        <f>IFERROR(IF(AND($E991&lt;&gt;"",$G991&lt;&gt;""),$E991/$G991,""),"")</f>
      </c>
      <c r="I991" s="187" t="str">
        <f>IF(H991="","",0%)</f>
      </c>
      <c r="J991" s="187" t="str">
        <f>IF(H991="","",IF($H991&gt;1.2, 0, IF($H991&gt;=1.1, $B$8*(1/3), IF($H991&gt;=1, ($B$8 + (($B$9-$B$8)/4)*1)*(1/3), IF($H991&gt;=0.9, ($B$8 + (($B$9-$B$8)/4)*2)*(1/3), IF($H991&gt;=0.8, ($B$8 + (($B$9-$B$8)/4)*3)*(1/3), $B$9*(1/3)))))))</f>
      </c>
      <c r="K991" s="187" t="str">
        <f>IF(H991="","",IF($H991&gt;1.2, 0, IF($H991&gt;=1.1, $B$8*(2/3), IF($H991&gt;=1, ($B$8 + (($B$9-$B$8)/4)*1)*(2/3), IF($H991&gt;=0.9, ($B$8 + (($B$9-$B$8)/4)*2)*(2/3), IF($H991&gt;=0.8, ($B$8 + (($B$9-$B$8)/4)*3)*(2/3), $B$9*(2/3)))))))</f>
      </c>
      <c r="L991" s="187" t="str">
        <f>IF(H991="","",IF($H991&gt;1.2, 0, IF($H991&gt;=1.1, $B$8, IF($H991&gt;=1, $B$8 + (($B$9-$B$8)/4)*1, IF($H991&gt;=0.9, $B$8 + (($B$9-$B$8)/4)*2, IF($H991&gt;=0.8, $B$8 + (($B$9-$B$8)/4)*3, $B$9))))))</f>
      </c>
      <c r="M991" s="188"/>
      <c r="N991" s="189">
        <f>IF(M991=1, I991, IF(M991=2, J991, IF(M991=3, K991, IF(M991=4, L991, 0))))</f>
      </c>
      <c r="O991" s="184">
        <f>IF($B$7="Porcentajes", E991 * N991, IF($R$1=0, 0, ((E991 * N991) / $R$1) * $C$7))</f>
      </c>
      <c r="P991" s="202"/>
      <c r="Q991" s="203"/>
      <c r="R991" s="184">
        <f>IF($P991="Manual",$E991*(1+$Q991),$E991+$O991)</f>
      </c>
    </row>
    <row r="992" spans="1:18" s="190" customFormat="1" ht="19" customHeight="1">
      <c r="A992" s="191"/>
      <c r="B992" s="195"/>
      <c r="C992" s="193"/>
      <c r="D992" s="193"/>
      <c r="E992" s="197"/>
      <c r="F992" s="185"/>
      <c r="G992" s="185" t="str">
        <f>IFERROR(IF($F992="","",VLOOKUP($F992,'Data Mercado'!$A$7:$I$300,IF($B$6="P90",2,IF($B$6="P75",3,IF($B$6="P50",4,IF($B$6="P25",5,IF($B$6="P10",6))))),0)),"ND")</f>
      </c>
      <c r="H992" s="186" t="str">
        <f>IFERROR(IF(AND($E992&lt;&gt;"",$G992&lt;&gt;""),$E992/$G992,""),"")</f>
      </c>
      <c r="I992" s="187" t="str">
        <f>IF(H992="","",0%)</f>
      </c>
      <c r="J992" s="187" t="str">
        <f>IF(H992="","",IF($H992&gt;1.2, 0, IF($H992&gt;=1.1, $B$8*(1/3), IF($H992&gt;=1, ($B$8 + (($B$9-$B$8)/4)*1)*(1/3), IF($H992&gt;=0.9, ($B$8 + (($B$9-$B$8)/4)*2)*(1/3), IF($H992&gt;=0.8, ($B$8 + (($B$9-$B$8)/4)*3)*(1/3), $B$9*(1/3)))))))</f>
      </c>
      <c r="K992" s="187" t="str">
        <f>IF(H992="","",IF($H992&gt;1.2, 0, IF($H992&gt;=1.1, $B$8*(2/3), IF($H992&gt;=1, ($B$8 + (($B$9-$B$8)/4)*1)*(2/3), IF($H992&gt;=0.9, ($B$8 + (($B$9-$B$8)/4)*2)*(2/3), IF($H992&gt;=0.8, ($B$8 + (($B$9-$B$8)/4)*3)*(2/3), $B$9*(2/3)))))))</f>
      </c>
      <c r="L992" s="187" t="str">
        <f>IF(H992="","",IF($H992&gt;1.2, 0, IF($H992&gt;=1.1, $B$8, IF($H992&gt;=1, $B$8 + (($B$9-$B$8)/4)*1, IF($H992&gt;=0.9, $B$8 + (($B$9-$B$8)/4)*2, IF($H992&gt;=0.8, $B$8 + (($B$9-$B$8)/4)*3, $B$9))))))</f>
      </c>
      <c r="M992" s="188"/>
      <c r="N992" s="189">
        <f>IF(M992=1, I992, IF(M992=2, J992, IF(M992=3, K992, IF(M992=4, L992, 0))))</f>
      </c>
      <c r="O992" s="184">
        <f>IF($B$7="Porcentajes", E992 * N992, IF($R$1=0, 0, ((E992 * N992) / $R$1) * $C$7))</f>
      </c>
      <c r="P992" s="202"/>
      <c r="Q992" s="203"/>
      <c r="R992" s="184">
        <f>IF($P992="Manual",$E992*(1+$Q992),$E992+$O992)</f>
      </c>
    </row>
    <row r="993" spans="1:18" s="190" customFormat="1" ht="19" customHeight="1">
      <c r="A993" s="191"/>
      <c r="B993" s="195"/>
      <c r="C993" s="193"/>
      <c r="D993" s="193"/>
      <c r="E993" s="197"/>
      <c r="F993" s="185"/>
      <c r="G993" s="185" t="str">
        <f>IFERROR(IF($F993="","",VLOOKUP($F993,'Data Mercado'!$A$7:$I$300,IF($B$6="P90",2,IF($B$6="P75",3,IF($B$6="P50",4,IF($B$6="P25",5,IF($B$6="P10",6))))),0)),"ND")</f>
      </c>
      <c r="H993" s="186" t="str">
        <f>IFERROR(IF(AND($E993&lt;&gt;"",$G993&lt;&gt;""),$E993/$G993,""),"")</f>
      </c>
      <c r="I993" s="187" t="str">
        <f>IF(H993="","",0%)</f>
      </c>
      <c r="J993" s="187" t="str">
        <f>IF(H993="","",IF($H993&gt;1.2, 0, IF($H993&gt;=1.1, $B$8*(1/3), IF($H993&gt;=1, ($B$8 + (($B$9-$B$8)/4)*1)*(1/3), IF($H993&gt;=0.9, ($B$8 + (($B$9-$B$8)/4)*2)*(1/3), IF($H993&gt;=0.8, ($B$8 + (($B$9-$B$8)/4)*3)*(1/3), $B$9*(1/3)))))))</f>
      </c>
      <c r="K993" s="187" t="str">
        <f>IF(H993="","",IF($H993&gt;1.2, 0, IF($H993&gt;=1.1, $B$8*(2/3), IF($H993&gt;=1, ($B$8 + (($B$9-$B$8)/4)*1)*(2/3), IF($H993&gt;=0.9, ($B$8 + (($B$9-$B$8)/4)*2)*(2/3), IF($H993&gt;=0.8, ($B$8 + (($B$9-$B$8)/4)*3)*(2/3), $B$9*(2/3)))))))</f>
      </c>
      <c r="L993" s="187" t="str">
        <f>IF(H993="","",IF($H993&gt;1.2, 0, IF($H993&gt;=1.1, $B$8, IF($H993&gt;=1, $B$8 + (($B$9-$B$8)/4)*1, IF($H993&gt;=0.9, $B$8 + (($B$9-$B$8)/4)*2, IF($H993&gt;=0.8, $B$8 + (($B$9-$B$8)/4)*3, $B$9))))))</f>
      </c>
      <c r="M993" s="188"/>
      <c r="N993" s="189">
        <f>IF(M993=1, I993, IF(M993=2, J993, IF(M993=3, K993, IF(M993=4, L993, 0))))</f>
      </c>
      <c r="O993" s="184">
        <f>IF($B$7="Porcentajes", E993 * N993, IF($R$1=0, 0, ((E993 * N993) / $R$1) * $C$7))</f>
      </c>
      <c r="P993" s="202"/>
      <c r="Q993" s="203"/>
      <c r="R993" s="184">
        <f>IF($P993="Manual",$E993*(1+$Q993),$E993+$O993)</f>
      </c>
    </row>
    <row r="994" spans="1:18" s="190" customFormat="1" ht="19" customHeight="1">
      <c r="A994" s="191"/>
      <c r="B994" s="195"/>
      <c r="C994" s="193"/>
      <c r="D994" s="193"/>
      <c r="E994" s="197"/>
      <c r="F994" s="185"/>
      <c r="G994" s="185" t="str">
        <f>IFERROR(IF($F994="","",VLOOKUP($F994,'Data Mercado'!$A$7:$I$300,IF($B$6="P90",2,IF($B$6="P75",3,IF($B$6="P50",4,IF($B$6="P25",5,IF($B$6="P10",6))))),0)),"ND")</f>
      </c>
      <c r="H994" s="186" t="str">
        <f>IFERROR(IF(AND($E994&lt;&gt;"",$G994&lt;&gt;""),$E994/$G994,""),"")</f>
      </c>
      <c r="I994" s="187" t="str">
        <f>IF(H994="","",0%)</f>
      </c>
      <c r="J994" s="187" t="str">
        <f>IF(H994="","",IF($H994&gt;1.2, 0, IF($H994&gt;=1.1, $B$8*(1/3), IF($H994&gt;=1, ($B$8 + (($B$9-$B$8)/4)*1)*(1/3), IF($H994&gt;=0.9, ($B$8 + (($B$9-$B$8)/4)*2)*(1/3), IF($H994&gt;=0.8, ($B$8 + (($B$9-$B$8)/4)*3)*(1/3), $B$9*(1/3)))))))</f>
      </c>
      <c r="K994" s="187" t="str">
        <f>IF(H994="","",IF($H994&gt;1.2, 0, IF($H994&gt;=1.1, $B$8*(2/3), IF($H994&gt;=1, ($B$8 + (($B$9-$B$8)/4)*1)*(2/3), IF($H994&gt;=0.9, ($B$8 + (($B$9-$B$8)/4)*2)*(2/3), IF($H994&gt;=0.8, ($B$8 + (($B$9-$B$8)/4)*3)*(2/3), $B$9*(2/3)))))))</f>
      </c>
      <c r="L994" s="187" t="str">
        <f>IF(H994="","",IF($H994&gt;1.2, 0, IF($H994&gt;=1.1, $B$8, IF($H994&gt;=1, $B$8 + (($B$9-$B$8)/4)*1, IF($H994&gt;=0.9, $B$8 + (($B$9-$B$8)/4)*2, IF($H994&gt;=0.8, $B$8 + (($B$9-$B$8)/4)*3, $B$9))))))</f>
      </c>
      <c r="M994" s="188"/>
      <c r="N994" s="189">
        <f>IF(M994=1, I994, IF(M994=2, J994, IF(M994=3, K994, IF(M994=4, L994, 0))))</f>
      </c>
      <c r="O994" s="184">
        <f>IF($B$7="Porcentajes", E994 * N994, IF($R$1=0, 0, ((E994 * N994) / $R$1) * $C$7))</f>
      </c>
      <c r="P994" s="202"/>
      <c r="Q994" s="203"/>
      <c r="R994" s="184">
        <f>IF($P994="Manual",$E994*(1+$Q994),$E994+$O994)</f>
      </c>
    </row>
    <row r="995" spans="1:18" s="190" customFormat="1" ht="19" customHeight="1">
      <c r="A995" s="191"/>
      <c r="B995" s="195"/>
      <c r="C995" s="193"/>
      <c r="D995" s="193"/>
      <c r="E995" s="197"/>
      <c r="F995" s="185"/>
      <c r="G995" s="185" t="str">
        <f>IFERROR(IF($F995="","",VLOOKUP($F995,'Data Mercado'!$A$7:$I$300,IF($B$6="P90",2,IF($B$6="P75",3,IF($B$6="P50",4,IF($B$6="P25",5,IF($B$6="P10",6))))),0)),"ND")</f>
      </c>
      <c r="H995" s="186" t="str">
        <f>IFERROR(IF(AND($E995&lt;&gt;"",$G995&lt;&gt;""),$E995/$G995,""),"")</f>
      </c>
      <c r="I995" s="187" t="str">
        <f>IF(H995="","",0%)</f>
      </c>
      <c r="J995" s="187" t="str">
        <f>IF(H995="","",IF($H995&gt;1.2, 0, IF($H995&gt;=1.1, $B$8*(1/3), IF($H995&gt;=1, ($B$8 + (($B$9-$B$8)/4)*1)*(1/3), IF($H995&gt;=0.9, ($B$8 + (($B$9-$B$8)/4)*2)*(1/3), IF($H995&gt;=0.8, ($B$8 + (($B$9-$B$8)/4)*3)*(1/3), $B$9*(1/3)))))))</f>
      </c>
      <c r="K995" s="187" t="str">
        <f>IF(H995="","",IF($H995&gt;1.2, 0, IF($H995&gt;=1.1, $B$8*(2/3), IF($H995&gt;=1, ($B$8 + (($B$9-$B$8)/4)*1)*(2/3), IF($H995&gt;=0.9, ($B$8 + (($B$9-$B$8)/4)*2)*(2/3), IF($H995&gt;=0.8, ($B$8 + (($B$9-$B$8)/4)*3)*(2/3), $B$9*(2/3)))))))</f>
      </c>
      <c r="L995" s="187" t="str">
        <f>IF(H995="","",IF($H995&gt;1.2, 0, IF($H995&gt;=1.1, $B$8, IF($H995&gt;=1, $B$8 + (($B$9-$B$8)/4)*1, IF($H995&gt;=0.9, $B$8 + (($B$9-$B$8)/4)*2, IF($H995&gt;=0.8, $B$8 + (($B$9-$B$8)/4)*3, $B$9))))))</f>
      </c>
      <c r="M995" s="188"/>
      <c r="N995" s="189">
        <f>IF(M995=1, I995, IF(M995=2, J995, IF(M995=3, K995, IF(M995=4, L995, 0))))</f>
      </c>
      <c r="O995" s="184">
        <f>IF($B$7="Porcentajes", E995 * N995, IF($R$1=0, 0, ((E995 * N995) / $R$1) * $C$7))</f>
      </c>
      <c r="P995" s="202"/>
      <c r="Q995" s="203"/>
      <c r="R995" s="184">
        <f>IF($P995="Manual",$E995*(1+$Q995),$E995+$O995)</f>
      </c>
    </row>
    <row r="996" spans="1:18" s="190" customFormat="1" ht="19" customHeight="1">
      <c r="A996" s="191"/>
      <c r="B996" s="195"/>
      <c r="C996" s="193"/>
      <c r="D996" s="193"/>
      <c r="E996" s="197"/>
      <c r="F996" s="185"/>
      <c r="G996" s="185" t="str">
        <f>IFERROR(IF($F996="","",VLOOKUP($F996,'Data Mercado'!$A$7:$I$300,IF($B$6="P90",2,IF($B$6="P75",3,IF($B$6="P50",4,IF($B$6="P25",5,IF($B$6="P10",6))))),0)),"ND")</f>
      </c>
      <c r="H996" s="186" t="str">
        <f>IFERROR(IF(AND($E996&lt;&gt;"",$G996&lt;&gt;""),$E996/$G996,""),"")</f>
      </c>
      <c r="I996" s="187" t="str">
        <f>IF(H996="","",0%)</f>
      </c>
      <c r="J996" s="187" t="str">
        <f>IF(H996="","",IF($H996&gt;1.2, 0, IF($H996&gt;=1.1, $B$8*(1/3), IF($H996&gt;=1, ($B$8 + (($B$9-$B$8)/4)*1)*(1/3), IF($H996&gt;=0.9, ($B$8 + (($B$9-$B$8)/4)*2)*(1/3), IF($H996&gt;=0.8, ($B$8 + (($B$9-$B$8)/4)*3)*(1/3), $B$9*(1/3)))))))</f>
      </c>
      <c r="K996" s="187" t="str">
        <f>IF(H996="","",IF($H996&gt;1.2, 0, IF($H996&gt;=1.1, $B$8*(2/3), IF($H996&gt;=1, ($B$8 + (($B$9-$B$8)/4)*1)*(2/3), IF($H996&gt;=0.9, ($B$8 + (($B$9-$B$8)/4)*2)*(2/3), IF($H996&gt;=0.8, ($B$8 + (($B$9-$B$8)/4)*3)*(2/3), $B$9*(2/3)))))))</f>
      </c>
      <c r="L996" s="187" t="str">
        <f>IF(H996="","",IF($H996&gt;1.2, 0, IF($H996&gt;=1.1, $B$8, IF($H996&gt;=1, $B$8 + (($B$9-$B$8)/4)*1, IF($H996&gt;=0.9, $B$8 + (($B$9-$B$8)/4)*2, IF($H996&gt;=0.8, $B$8 + (($B$9-$B$8)/4)*3, $B$9))))))</f>
      </c>
      <c r="M996" s="188"/>
      <c r="N996" s="189">
        <f>IF(M996=1, I996, IF(M996=2, J996, IF(M996=3, K996, IF(M996=4, L996, 0))))</f>
      </c>
      <c r="O996" s="184">
        <f>IF($B$7="Porcentajes", E996 * N996, IF($R$1=0, 0, ((E996 * N996) / $R$1) * $C$7))</f>
      </c>
      <c r="P996" s="202"/>
      <c r="Q996" s="203"/>
      <c r="R996" s="184">
        <f>IF($P996="Manual",$E996*(1+$Q996),$E996+$O996)</f>
      </c>
    </row>
    <row r="997" spans="1:18" s="190" customFormat="1" ht="19" customHeight="1">
      <c r="A997" s="191"/>
      <c r="B997" s="195"/>
      <c r="C997" s="193"/>
      <c r="D997" s="193"/>
      <c r="E997" s="197"/>
      <c r="F997" s="185"/>
      <c r="G997" s="185" t="str">
        <f>IFERROR(IF($F997="","",VLOOKUP($F997,'Data Mercado'!$A$7:$I$300,IF($B$6="P90",2,IF($B$6="P75",3,IF($B$6="P50",4,IF($B$6="P25",5,IF($B$6="P10",6))))),0)),"ND")</f>
      </c>
      <c r="H997" s="186" t="str">
        <f>IFERROR(IF(AND($E997&lt;&gt;"",$G997&lt;&gt;""),$E997/$G997,""),"")</f>
      </c>
      <c r="I997" s="187" t="str">
        <f>IF(H997="","",0%)</f>
      </c>
      <c r="J997" s="187" t="str">
        <f>IF(H997="","",IF($H997&gt;1.2, 0, IF($H997&gt;=1.1, $B$8*(1/3), IF($H997&gt;=1, ($B$8 + (($B$9-$B$8)/4)*1)*(1/3), IF($H997&gt;=0.9, ($B$8 + (($B$9-$B$8)/4)*2)*(1/3), IF($H997&gt;=0.8, ($B$8 + (($B$9-$B$8)/4)*3)*(1/3), $B$9*(1/3)))))))</f>
      </c>
      <c r="K997" s="187" t="str">
        <f>IF(H997="","",IF($H997&gt;1.2, 0, IF($H997&gt;=1.1, $B$8*(2/3), IF($H997&gt;=1, ($B$8 + (($B$9-$B$8)/4)*1)*(2/3), IF($H997&gt;=0.9, ($B$8 + (($B$9-$B$8)/4)*2)*(2/3), IF($H997&gt;=0.8, ($B$8 + (($B$9-$B$8)/4)*3)*(2/3), $B$9*(2/3)))))))</f>
      </c>
      <c r="L997" s="187" t="str">
        <f>IF(H997="","",IF($H997&gt;1.2, 0, IF($H997&gt;=1.1, $B$8, IF($H997&gt;=1, $B$8 + (($B$9-$B$8)/4)*1, IF($H997&gt;=0.9, $B$8 + (($B$9-$B$8)/4)*2, IF($H997&gt;=0.8, $B$8 + (($B$9-$B$8)/4)*3, $B$9))))))</f>
      </c>
      <c r="M997" s="188"/>
      <c r="N997" s="189">
        <f>IF(M997=1, I997, IF(M997=2, J997, IF(M997=3, K997, IF(M997=4, L997, 0))))</f>
      </c>
      <c r="O997" s="184">
        <f>IF($B$7="Porcentajes", E997 * N997, IF($R$1=0, 0, ((E997 * N997) / $R$1) * $C$7))</f>
      </c>
      <c r="P997" s="202"/>
      <c r="Q997" s="203"/>
      <c r="R997" s="184">
        <f>IF($P997="Manual",$E997*(1+$Q997),$E997+$O997)</f>
      </c>
    </row>
    <row r="998" spans="1:18" s="190" customFormat="1" ht="19" customHeight="1">
      <c r="A998" s="191"/>
      <c r="B998" s="195"/>
      <c r="C998" s="193"/>
      <c r="D998" s="193"/>
      <c r="E998" s="197"/>
      <c r="F998" s="185"/>
      <c r="G998" s="185" t="str">
        <f>IFERROR(IF($F998="","",VLOOKUP($F998,'Data Mercado'!$A$7:$I$300,IF($B$6="P90",2,IF($B$6="P75",3,IF($B$6="P50",4,IF($B$6="P25",5,IF($B$6="P10",6))))),0)),"ND")</f>
      </c>
      <c r="H998" s="186" t="str">
        <f>IFERROR(IF(AND($E998&lt;&gt;"",$G998&lt;&gt;""),$E998/$G998,""),"")</f>
      </c>
      <c r="I998" s="187" t="str">
        <f>IF(H998="","",0%)</f>
      </c>
      <c r="J998" s="187" t="str">
        <f>IF(H998="","",IF($H998&gt;1.2, 0, IF($H998&gt;=1.1, $B$8*(1/3), IF($H998&gt;=1, ($B$8 + (($B$9-$B$8)/4)*1)*(1/3), IF($H998&gt;=0.9, ($B$8 + (($B$9-$B$8)/4)*2)*(1/3), IF($H998&gt;=0.8, ($B$8 + (($B$9-$B$8)/4)*3)*(1/3), $B$9*(1/3)))))))</f>
      </c>
      <c r="K998" s="187" t="str">
        <f>IF(H998="","",IF($H998&gt;1.2, 0, IF($H998&gt;=1.1, $B$8*(2/3), IF($H998&gt;=1, ($B$8 + (($B$9-$B$8)/4)*1)*(2/3), IF($H998&gt;=0.9, ($B$8 + (($B$9-$B$8)/4)*2)*(2/3), IF($H998&gt;=0.8, ($B$8 + (($B$9-$B$8)/4)*3)*(2/3), $B$9*(2/3)))))))</f>
      </c>
      <c r="L998" s="187" t="str">
        <f>IF(H998="","",IF($H998&gt;1.2, 0, IF($H998&gt;=1.1, $B$8, IF($H998&gt;=1, $B$8 + (($B$9-$B$8)/4)*1, IF($H998&gt;=0.9, $B$8 + (($B$9-$B$8)/4)*2, IF($H998&gt;=0.8, $B$8 + (($B$9-$B$8)/4)*3, $B$9))))))</f>
      </c>
      <c r="M998" s="188"/>
      <c r="N998" s="189">
        <f>IF(M998=1, I998, IF(M998=2, J998, IF(M998=3, K998, IF(M998=4, L998, 0))))</f>
      </c>
      <c r="O998" s="184">
        <f>IF($B$7="Porcentajes", E998 * N998, IF($R$1=0, 0, ((E998 * N998) / $R$1) * $C$7))</f>
      </c>
      <c r="P998" s="202"/>
      <c r="Q998" s="203"/>
      <c r="R998" s="184">
        <f>IF($P998="Manual",$E998*(1+$Q998),$E998+$O998)</f>
      </c>
    </row>
    <row r="999" spans="1:18" s="190" customFormat="1" ht="19" customHeight="1">
      <c r="A999" s="191"/>
      <c r="B999" s="195"/>
      <c r="C999" s="193"/>
      <c r="D999" s="193"/>
      <c r="E999" s="197"/>
      <c r="F999" s="185"/>
      <c r="G999" s="185" t="str">
        <f>IFERROR(IF($F999="","",VLOOKUP($F999,'Data Mercado'!$A$7:$I$300,IF($B$6="P90",2,IF($B$6="P75",3,IF($B$6="P50",4,IF($B$6="P25",5,IF($B$6="P10",6))))),0)),"ND")</f>
      </c>
      <c r="H999" s="186" t="str">
        <f>IFERROR(IF(AND($E999&lt;&gt;"",$G999&lt;&gt;""),$E999/$G999,""),"")</f>
      </c>
      <c r="I999" s="187" t="str">
        <f>IF(H999="","",0%)</f>
      </c>
      <c r="J999" s="187" t="str">
        <f>IF(H999="","",IF($H999&gt;1.2, 0, IF($H999&gt;=1.1, $B$8*(1/3), IF($H999&gt;=1, ($B$8 + (($B$9-$B$8)/4)*1)*(1/3), IF($H999&gt;=0.9, ($B$8 + (($B$9-$B$8)/4)*2)*(1/3), IF($H999&gt;=0.8, ($B$8 + (($B$9-$B$8)/4)*3)*(1/3), $B$9*(1/3)))))))</f>
      </c>
      <c r="K999" s="187" t="str">
        <f>IF(H999="","",IF($H999&gt;1.2, 0, IF($H999&gt;=1.1, $B$8*(2/3), IF($H999&gt;=1, ($B$8 + (($B$9-$B$8)/4)*1)*(2/3), IF($H999&gt;=0.9, ($B$8 + (($B$9-$B$8)/4)*2)*(2/3), IF($H999&gt;=0.8, ($B$8 + (($B$9-$B$8)/4)*3)*(2/3), $B$9*(2/3)))))))</f>
      </c>
      <c r="L999" s="187" t="str">
        <f>IF(H999="","",IF($H999&gt;1.2, 0, IF($H999&gt;=1.1, $B$8, IF($H999&gt;=1, $B$8 + (($B$9-$B$8)/4)*1, IF($H999&gt;=0.9, $B$8 + (($B$9-$B$8)/4)*2, IF($H999&gt;=0.8, $B$8 + (($B$9-$B$8)/4)*3, $B$9))))))</f>
      </c>
      <c r="M999" s="188"/>
      <c r="N999" s="189">
        <f>IF(M999=1, I999, IF(M999=2, J999, IF(M999=3, K999, IF(M999=4, L999, 0))))</f>
      </c>
      <c r="O999" s="184">
        <f>IF($B$7="Porcentajes", E999 * N999, IF($R$1=0, 0, ((E999 * N999) / $R$1) * $C$7))</f>
      </c>
      <c r="P999" s="202"/>
      <c r="Q999" s="203"/>
      <c r="R999" s="184">
        <f>IF($P999="Manual",$E999*(1+$Q999),$E999+$O999)</f>
      </c>
    </row>
    <row r="1000" spans="1:18" s="190" customFormat="1" ht="19" customHeight="1">
      <c r="A1000" s="191"/>
      <c r="B1000" s="195"/>
      <c r="C1000" s="193"/>
      <c r="D1000" s="193"/>
      <c r="E1000" s="197"/>
      <c r="F1000" s="185"/>
      <c r="G1000" s="185" t="str">
        <f>IFERROR(IF($F1000="","",VLOOKUP($F1000,'Data Mercado'!$A$7:$I$300,IF($B$6="P90",2,IF($B$6="P75",3,IF($B$6="P50",4,IF($B$6="P25",5,IF($B$6="P10",6))))),0)),"ND")</f>
      </c>
      <c r="H1000" s="186" t="str">
        <f>IFERROR(IF(AND($E1000&lt;&gt;"",$G1000&lt;&gt;""),$E1000/$G1000,""),"")</f>
      </c>
      <c r="I1000" s="187" t="str">
        <f>IF(H1000="","",0%)</f>
      </c>
      <c r="J1000" s="187" t="str">
        <f>IF(H1000="","",IF($H1000&gt;1.2, 0, IF($H1000&gt;=1.1, $B$8*(1/3), IF($H1000&gt;=1, ($B$8 + (($B$9-$B$8)/4)*1)*(1/3), IF($H1000&gt;=0.9, ($B$8 + (($B$9-$B$8)/4)*2)*(1/3), IF($H1000&gt;=0.8, ($B$8 + (($B$9-$B$8)/4)*3)*(1/3), $B$9*(1/3)))))))</f>
      </c>
      <c r="K1000" s="187" t="str">
        <f>IF(H1000="","",IF($H1000&gt;1.2, 0, IF($H1000&gt;=1.1, $B$8*(2/3), IF($H1000&gt;=1, ($B$8 + (($B$9-$B$8)/4)*1)*(2/3), IF($H1000&gt;=0.9, ($B$8 + (($B$9-$B$8)/4)*2)*(2/3), IF($H1000&gt;=0.8, ($B$8 + (($B$9-$B$8)/4)*3)*(2/3), $B$9*(2/3)))))))</f>
      </c>
      <c r="L1000" s="187" t="str">
        <f>IF(H1000="","",IF($H1000&gt;1.2, 0, IF($H1000&gt;=1.1, $B$8, IF($H1000&gt;=1, $B$8 + (($B$9-$B$8)/4)*1, IF($H1000&gt;=0.9, $B$8 + (($B$9-$B$8)/4)*2, IF($H1000&gt;=0.8, $B$8 + (($B$9-$B$8)/4)*3, $B$9))))))</f>
      </c>
      <c r="M1000" s="188"/>
      <c r="N1000" s="189">
        <f>IF(M1000=1, I1000, IF(M1000=2, J1000, IF(M1000=3, K1000, IF(M1000=4, L1000, 0))))</f>
      </c>
      <c r="O1000" s="184">
        <f>IF($B$7="Porcentajes", E1000 * N1000, IF($R$1=0, 0, ((E1000 * N1000) / $R$1) * $C$7))</f>
      </c>
      <c r="P1000" s="202"/>
      <c r="Q1000" s="203"/>
      <c r="R1000" s="184">
        <f>IF($P1000="Manual",$E1000*(1+$Q1000),$E1000+$O1000)</f>
      </c>
    </row>
    <row r="1001" spans="1:18" s="190" customFormat="1" ht="19" customHeight="1">
      <c r="A1001" s="191"/>
      <c r="B1001" s="195"/>
      <c r="C1001" s="193"/>
      <c r="D1001" s="193"/>
      <c r="E1001" s="197"/>
      <c r="F1001" s="185"/>
      <c r="G1001" s="185" t="str">
        <f>IFERROR(IF($F1001="","",VLOOKUP($F1001,'Data Mercado'!$A$7:$I$300,IF($B$6="P90",2,IF($B$6="P75",3,IF($B$6="P50",4,IF($B$6="P25",5,IF($B$6="P10",6))))),0)),"ND")</f>
      </c>
      <c r="H1001" s="186" t="str">
        <f>IFERROR(IF(AND($E1001&lt;&gt;"",$G1001&lt;&gt;""),$E1001/$G1001,""),"")</f>
      </c>
      <c r="I1001" s="187" t="str">
        <f>IF(H1001="","",0%)</f>
      </c>
      <c r="J1001" s="187" t="str">
        <f>IF(H1001="","",IF($H1001&gt;1.2, 0, IF($H1001&gt;=1.1, $B$8*(1/3), IF($H1001&gt;=1, ($B$8 + (($B$9-$B$8)/4)*1)*(1/3), IF($H1001&gt;=0.9, ($B$8 + (($B$9-$B$8)/4)*2)*(1/3), IF($H1001&gt;=0.8, ($B$8 + (($B$9-$B$8)/4)*3)*(1/3), $B$9*(1/3)))))))</f>
      </c>
      <c r="K1001" s="187" t="str">
        <f>IF(H1001="","",IF($H1001&gt;1.2, 0, IF($H1001&gt;=1.1, $B$8*(2/3), IF($H1001&gt;=1, ($B$8 + (($B$9-$B$8)/4)*1)*(2/3), IF($H1001&gt;=0.9, ($B$8 + (($B$9-$B$8)/4)*2)*(2/3), IF($H1001&gt;=0.8, ($B$8 + (($B$9-$B$8)/4)*3)*(2/3), $B$9*(2/3)))))))</f>
      </c>
      <c r="L1001" s="187" t="str">
        <f>IF(H1001="","",IF($H1001&gt;1.2, 0, IF($H1001&gt;=1.1, $B$8, IF($H1001&gt;=1, $B$8 + (($B$9-$B$8)/4)*1, IF($H1001&gt;=0.9, $B$8 + (($B$9-$B$8)/4)*2, IF($H1001&gt;=0.8, $B$8 + (($B$9-$B$8)/4)*3, $B$9))))))</f>
      </c>
      <c r="M1001" s="188"/>
      <c r="N1001" s="189">
        <f>IF(M1001=1, I1001, IF(M1001=2, J1001, IF(M1001=3, K1001, IF(M1001=4, L1001, 0))))</f>
      </c>
      <c r="O1001" s="184">
        <f>IF($B$7="Porcentajes", E1001 * N1001, IF($R$1=0, 0, ((E1001 * N1001) / $R$1) * $C$7))</f>
      </c>
      <c r="P1001" s="202"/>
      <c r="Q1001" s="203"/>
      <c r="R1001" s="184">
        <f>IF($P1001="Manual",$E1001*(1+$Q1001),$E1001+$O1001)</f>
      </c>
    </row>
    <row r="1002" spans="1:18" s="190" customFormat="1" ht="19" customHeight="1">
      <c r="A1002" s="191"/>
      <c r="B1002" s="195"/>
      <c r="C1002" s="193"/>
      <c r="D1002" s="193"/>
      <c r="E1002" s="197"/>
      <c r="F1002" s="185"/>
      <c r="G1002" s="185" t="str">
        <f>IFERROR(IF($F1002="","",VLOOKUP($F1002,'Data Mercado'!$A$7:$I$300,IF($B$6="P90",2,IF($B$6="P75",3,IF($B$6="P50",4,IF($B$6="P25",5,IF($B$6="P10",6))))),0)),"ND")</f>
      </c>
      <c r="H1002" s="186" t="str">
        <f>IFERROR(IF(AND($E1002&lt;&gt;"",$G1002&lt;&gt;""),$E1002/$G1002,""),"")</f>
      </c>
      <c r="I1002" s="187" t="str">
        <f>IF(H1002="","",0%)</f>
      </c>
      <c r="J1002" s="187" t="str">
        <f>IF(H1002="","",IF($H1002&gt;1.2, 0, IF($H1002&gt;=1.1, $B$8*(1/3), IF($H1002&gt;=1, ($B$8 + (($B$9-$B$8)/4)*1)*(1/3), IF($H1002&gt;=0.9, ($B$8 + (($B$9-$B$8)/4)*2)*(1/3), IF($H1002&gt;=0.8, ($B$8 + (($B$9-$B$8)/4)*3)*(1/3), $B$9*(1/3)))))))</f>
      </c>
      <c r="K1002" s="187" t="str">
        <f>IF(H1002="","",IF($H1002&gt;1.2, 0, IF($H1002&gt;=1.1, $B$8*(2/3), IF($H1002&gt;=1, ($B$8 + (($B$9-$B$8)/4)*1)*(2/3), IF($H1002&gt;=0.9, ($B$8 + (($B$9-$B$8)/4)*2)*(2/3), IF($H1002&gt;=0.8, ($B$8 + (($B$9-$B$8)/4)*3)*(2/3), $B$9*(2/3)))))))</f>
      </c>
      <c r="L1002" s="187" t="str">
        <f>IF(H1002="","",IF($H1002&gt;1.2, 0, IF($H1002&gt;=1.1, $B$8, IF($H1002&gt;=1, $B$8 + (($B$9-$B$8)/4)*1, IF($H1002&gt;=0.9, $B$8 + (($B$9-$B$8)/4)*2, IF($H1002&gt;=0.8, $B$8 + (($B$9-$B$8)/4)*3, $B$9))))))</f>
      </c>
      <c r="M1002" s="188"/>
      <c r="N1002" s="189">
        <f>IF(M1002=1, I1002, IF(M1002=2, J1002, IF(M1002=3, K1002, IF(M1002=4, L1002, 0))))</f>
      </c>
      <c r="O1002" s="184">
        <f>IF($B$7="Porcentajes", E1002 * N1002, IF($R$1=0, 0, ((E1002 * N1002) / $R$1) * $C$7))</f>
      </c>
      <c r="P1002" s="202"/>
      <c r="Q1002" s="203"/>
      <c r="R1002" s="184">
        <f>IF($P1002="Manual",$E1002*(1+$Q1002),$E1002+$O1002)</f>
      </c>
    </row>
    <row r="1003" spans="1:18" s="190" customFormat="1" ht="19" customHeight="1">
      <c r="A1003" s="191"/>
      <c r="B1003" s="195"/>
      <c r="C1003" s="193"/>
      <c r="D1003" s="193"/>
      <c r="E1003" s="197"/>
      <c r="F1003" s="185"/>
      <c r="G1003" s="185" t="str">
        <f>IFERROR(IF($F1003="","",VLOOKUP($F1003,'Data Mercado'!$A$7:$I$300,IF($B$6="P90",2,IF($B$6="P75",3,IF($B$6="P50",4,IF($B$6="P25",5,IF($B$6="P10",6))))),0)),"ND")</f>
      </c>
      <c r="H1003" s="186" t="str">
        <f>IFERROR(IF(AND($E1003&lt;&gt;"",$G1003&lt;&gt;""),$E1003/$G1003,""),"")</f>
      </c>
      <c r="I1003" s="187" t="str">
        <f>IF(H1003="","",0%)</f>
      </c>
      <c r="J1003" s="187" t="str">
        <f>IF(H1003="","",IF($H1003&gt;1.2, 0, IF($H1003&gt;=1.1, $B$8*(1/3), IF($H1003&gt;=1, ($B$8 + (($B$9-$B$8)/4)*1)*(1/3), IF($H1003&gt;=0.9, ($B$8 + (($B$9-$B$8)/4)*2)*(1/3), IF($H1003&gt;=0.8, ($B$8 + (($B$9-$B$8)/4)*3)*(1/3), $B$9*(1/3)))))))</f>
      </c>
      <c r="K1003" s="187" t="str">
        <f>IF(H1003="","",IF($H1003&gt;1.2, 0, IF($H1003&gt;=1.1, $B$8*(2/3), IF($H1003&gt;=1, ($B$8 + (($B$9-$B$8)/4)*1)*(2/3), IF($H1003&gt;=0.9, ($B$8 + (($B$9-$B$8)/4)*2)*(2/3), IF($H1003&gt;=0.8, ($B$8 + (($B$9-$B$8)/4)*3)*(2/3), $B$9*(2/3)))))))</f>
      </c>
      <c r="L1003" s="187" t="str">
        <f>IF(H1003="","",IF($H1003&gt;1.2, 0, IF($H1003&gt;=1.1, $B$8, IF($H1003&gt;=1, $B$8 + (($B$9-$B$8)/4)*1, IF($H1003&gt;=0.9, $B$8 + (($B$9-$B$8)/4)*2, IF($H1003&gt;=0.8, $B$8 + (($B$9-$B$8)/4)*3, $B$9))))))</f>
      </c>
      <c r="M1003" s="188"/>
      <c r="N1003" s="189">
        <f>IF(M1003=1, I1003, IF(M1003=2, J1003, IF(M1003=3, K1003, IF(M1003=4, L1003, 0))))</f>
      </c>
      <c r="O1003" s="184">
        <f>IF($B$7="Porcentajes", E1003 * N1003, IF($R$1=0, 0, ((E1003 * N1003) / $R$1) * $C$7))</f>
      </c>
      <c r="P1003" s="202"/>
      <c r="Q1003" s="203"/>
      <c r="R1003" s="184">
        <f>IF($P1003="Manual",$E1003*(1+$Q1003),$E1003+$O1003)</f>
      </c>
    </row>
    <row r="1004" spans="1:18" s="190" customFormat="1" ht="19" customHeight="1">
      <c r="A1004" s="191"/>
      <c r="B1004" s="195"/>
      <c r="C1004" s="193"/>
      <c r="D1004" s="193"/>
      <c r="E1004" s="197"/>
      <c r="F1004" s="185"/>
      <c r="G1004" s="185" t="str">
        <f>IFERROR(IF($F1004="","",VLOOKUP($F1004,'Data Mercado'!$A$7:$I$300,IF($B$6="P90",2,IF($B$6="P75",3,IF($B$6="P50",4,IF($B$6="P25",5,IF($B$6="P10",6))))),0)),"ND")</f>
      </c>
      <c r="H1004" s="186" t="str">
        <f>IFERROR(IF(AND($E1004&lt;&gt;"",$G1004&lt;&gt;""),$E1004/$G1004,""),"")</f>
      </c>
      <c r="I1004" s="187" t="str">
        <f>IF(H1004="","",0%)</f>
      </c>
      <c r="J1004" s="187" t="str">
        <f>IF(H1004="","",IF($H1004&gt;1.2, 0, IF($H1004&gt;=1.1, $B$8*(1/3), IF($H1004&gt;=1, ($B$8 + (($B$9-$B$8)/4)*1)*(1/3), IF($H1004&gt;=0.9, ($B$8 + (($B$9-$B$8)/4)*2)*(1/3), IF($H1004&gt;=0.8, ($B$8 + (($B$9-$B$8)/4)*3)*(1/3), $B$9*(1/3)))))))</f>
      </c>
      <c r="K1004" s="187" t="str">
        <f>IF(H1004="","",IF($H1004&gt;1.2, 0, IF($H1004&gt;=1.1, $B$8*(2/3), IF($H1004&gt;=1, ($B$8 + (($B$9-$B$8)/4)*1)*(2/3), IF($H1004&gt;=0.9, ($B$8 + (($B$9-$B$8)/4)*2)*(2/3), IF($H1004&gt;=0.8, ($B$8 + (($B$9-$B$8)/4)*3)*(2/3), $B$9*(2/3)))))))</f>
      </c>
      <c r="L1004" s="187" t="str">
        <f>IF(H1004="","",IF($H1004&gt;1.2, 0, IF($H1004&gt;=1.1, $B$8, IF($H1004&gt;=1, $B$8 + (($B$9-$B$8)/4)*1, IF($H1004&gt;=0.9, $B$8 + (($B$9-$B$8)/4)*2, IF($H1004&gt;=0.8, $B$8 + (($B$9-$B$8)/4)*3, $B$9))))))</f>
      </c>
      <c r="M1004" s="188"/>
      <c r="N1004" s="189">
        <f>IF(M1004=1, I1004, IF(M1004=2, J1004, IF(M1004=3, K1004, IF(M1004=4, L1004, 0))))</f>
      </c>
      <c r="O1004" s="184">
        <f>IF($B$7="Porcentajes", E1004 * N1004, IF($R$1=0, 0, ((E1004 * N1004) / $R$1) * $C$7))</f>
      </c>
      <c r="P1004" s="202"/>
      <c r="Q1004" s="203"/>
      <c r="R1004" s="184">
        <f>IF($P1004="Manual",$E1004*(1+$Q1004),$E1004+$O1004)</f>
      </c>
    </row>
    <row r="1005" spans="1:18" s="190" customFormat="1" ht="19" customHeight="1">
      <c r="A1005" s="191"/>
      <c r="B1005" s="195"/>
      <c r="C1005" s="193"/>
      <c r="D1005" s="193"/>
      <c r="E1005" s="197"/>
      <c r="F1005" s="185"/>
      <c r="G1005" s="185" t="str">
        <f>IFERROR(IF($F1005="","",VLOOKUP($F1005,'Data Mercado'!$A$7:$I$300,IF($B$6="P90",2,IF($B$6="P75",3,IF($B$6="P50",4,IF($B$6="P25",5,IF($B$6="P10",6))))),0)),"ND")</f>
      </c>
      <c r="H1005" s="186" t="str">
        <f>IFERROR(IF(AND($E1005&lt;&gt;"",$G1005&lt;&gt;""),$E1005/$G1005,""),"")</f>
      </c>
      <c r="I1005" s="187" t="str">
        <f>IF(H1005="","",0%)</f>
      </c>
      <c r="J1005" s="187" t="str">
        <f>IF(H1005="","",IF($H1005&gt;1.2, 0, IF($H1005&gt;=1.1, $B$8*(1/3), IF($H1005&gt;=1, ($B$8 + (($B$9-$B$8)/4)*1)*(1/3), IF($H1005&gt;=0.9, ($B$8 + (($B$9-$B$8)/4)*2)*(1/3), IF($H1005&gt;=0.8, ($B$8 + (($B$9-$B$8)/4)*3)*(1/3), $B$9*(1/3)))))))</f>
      </c>
      <c r="K1005" s="187" t="str">
        <f>IF(H1005="","",IF($H1005&gt;1.2, 0, IF($H1005&gt;=1.1, $B$8*(2/3), IF($H1005&gt;=1, ($B$8 + (($B$9-$B$8)/4)*1)*(2/3), IF($H1005&gt;=0.9, ($B$8 + (($B$9-$B$8)/4)*2)*(2/3), IF($H1005&gt;=0.8, ($B$8 + (($B$9-$B$8)/4)*3)*(2/3), $B$9*(2/3)))))))</f>
      </c>
      <c r="L1005" s="187" t="str">
        <f>IF(H1005="","",IF($H1005&gt;1.2, 0, IF($H1005&gt;=1.1, $B$8, IF($H1005&gt;=1, $B$8 + (($B$9-$B$8)/4)*1, IF($H1005&gt;=0.9, $B$8 + (($B$9-$B$8)/4)*2, IF($H1005&gt;=0.8, $B$8 + (($B$9-$B$8)/4)*3, $B$9))))))</f>
      </c>
      <c r="M1005" s="188"/>
      <c r="N1005" s="189">
        <f>IF(M1005=1, I1005, IF(M1005=2, J1005, IF(M1005=3, K1005, IF(M1005=4, L1005, 0))))</f>
      </c>
      <c r="O1005" s="184">
        <f>IF($B$7="Porcentajes", E1005 * N1005, IF($R$1=0, 0, ((E1005 * N1005) / $R$1) * $C$7))</f>
      </c>
      <c r="P1005" s="202"/>
      <c r="Q1005" s="203"/>
      <c r="R1005" s="184">
        <f>IF($P1005="Manual",$E1005*(1+$Q1005),$E1005+$O1005)</f>
      </c>
    </row>
    <row r="1006" spans="1:18" s="190" customFormat="1" ht="19" customHeight="1">
      <c r="A1006" s="191"/>
      <c r="B1006" s="195"/>
      <c r="C1006" s="193"/>
      <c r="D1006" s="193"/>
      <c r="E1006" s="197"/>
      <c r="F1006" s="185"/>
      <c r="G1006" s="185" t="str">
        <f>IFERROR(IF($F1006="","",VLOOKUP($F1006,'Data Mercado'!$A$7:$I$300,IF($B$6="P90",2,IF($B$6="P75",3,IF($B$6="P50",4,IF($B$6="P25",5,IF($B$6="P10",6))))),0)),"ND")</f>
      </c>
      <c r="H1006" s="186" t="str">
        <f>IFERROR(IF(AND($E1006&lt;&gt;"",$G1006&lt;&gt;""),$E1006/$G1006,""),"")</f>
      </c>
      <c r="I1006" s="187" t="str">
        <f>IF(H1006="","",0%)</f>
      </c>
      <c r="J1006" s="187" t="str">
        <f>IF(H1006="","",IF($H1006&gt;1.2, 0, IF($H1006&gt;=1.1, $B$8*(1/3), IF($H1006&gt;=1, ($B$8 + (($B$9-$B$8)/4)*1)*(1/3), IF($H1006&gt;=0.9, ($B$8 + (($B$9-$B$8)/4)*2)*(1/3), IF($H1006&gt;=0.8, ($B$8 + (($B$9-$B$8)/4)*3)*(1/3), $B$9*(1/3)))))))</f>
      </c>
      <c r="K1006" s="187" t="str">
        <f>IF(H1006="","",IF($H1006&gt;1.2, 0, IF($H1006&gt;=1.1, $B$8*(2/3), IF($H1006&gt;=1, ($B$8 + (($B$9-$B$8)/4)*1)*(2/3), IF($H1006&gt;=0.9, ($B$8 + (($B$9-$B$8)/4)*2)*(2/3), IF($H1006&gt;=0.8, ($B$8 + (($B$9-$B$8)/4)*3)*(2/3), $B$9*(2/3)))))))</f>
      </c>
      <c r="L1006" s="187" t="str">
        <f>IF(H1006="","",IF($H1006&gt;1.2, 0, IF($H1006&gt;=1.1, $B$8, IF($H1006&gt;=1, $B$8 + (($B$9-$B$8)/4)*1, IF($H1006&gt;=0.9, $B$8 + (($B$9-$B$8)/4)*2, IF($H1006&gt;=0.8, $B$8 + (($B$9-$B$8)/4)*3, $B$9))))))</f>
      </c>
      <c r="M1006" s="188"/>
      <c r="N1006" s="189">
        <f>IF(M1006=1, I1006, IF(M1006=2, J1006, IF(M1006=3, K1006, IF(M1006=4, L1006, 0))))</f>
      </c>
      <c r="O1006" s="184">
        <f>IF($B$7="Porcentajes", E1006 * N1006, IF($R$1=0, 0, ((E1006 * N1006) / $R$1) * $C$7))</f>
      </c>
      <c r="P1006" s="202"/>
      <c r="Q1006" s="203"/>
      <c r="R1006" s="184">
        <f>IF($P1006="Manual",$E1006*(1+$Q1006),$E1006+$O1006)</f>
      </c>
    </row>
    <row r="1007" spans="1:18" s="190" customFormat="1" ht="19" customHeight="1">
      <c r="A1007" s="191"/>
      <c r="B1007" s="195"/>
      <c r="C1007" s="193"/>
      <c r="D1007" s="193"/>
      <c r="E1007" s="197"/>
      <c r="F1007" s="185"/>
      <c r="G1007" s="185" t="str">
        <f>IFERROR(IF($F1007="","",VLOOKUP($F1007,'Data Mercado'!$A$7:$I$300,IF($B$6="P90",2,IF($B$6="P75",3,IF($B$6="P50",4,IF($B$6="P25",5,IF($B$6="P10",6))))),0)),"ND")</f>
      </c>
      <c r="H1007" s="186" t="str">
        <f>IFERROR(IF(AND($E1007&lt;&gt;"",$G1007&lt;&gt;""),$E1007/$G1007,""),"")</f>
      </c>
      <c r="I1007" s="187" t="str">
        <f>IF(H1007="","",0%)</f>
      </c>
      <c r="J1007" s="187" t="str">
        <f>IF(H1007="","",IF($H1007&gt;1.2, 0, IF($H1007&gt;=1.1, $B$8*(1/3), IF($H1007&gt;=1, ($B$8 + (($B$9-$B$8)/4)*1)*(1/3), IF($H1007&gt;=0.9, ($B$8 + (($B$9-$B$8)/4)*2)*(1/3), IF($H1007&gt;=0.8, ($B$8 + (($B$9-$B$8)/4)*3)*(1/3), $B$9*(1/3)))))))</f>
      </c>
      <c r="K1007" s="187" t="str">
        <f>IF(H1007="","",IF($H1007&gt;1.2, 0, IF($H1007&gt;=1.1, $B$8*(2/3), IF($H1007&gt;=1, ($B$8 + (($B$9-$B$8)/4)*1)*(2/3), IF($H1007&gt;=0.9, ($B$8 + (($B$9-$B$8)/4)*2)*(2/3), IF($H1007&gt;=0.8, ($B$8 + (($B$9-$B$8)/4)*3)*(2/3), $B$9*(2/3)))))))</f>
      </c>
      <c r="L1007" s="187" t="str">
        <f>IF(H1007="","",IF($H1007&gt;1.2, 0, IF($H1007&gt;=1.1, $B$8, IF($H1007&gt;=1, $B$8 + (($B$9-$B$8)/4)*1, IF($H1007&gt;=0.9, $B$8 + (($B$9-$B$8)/4)*2, IF($H1007&gt;=0.8, $B$8 + (($B$9-$B$8)/4)*3, $B$9))))))</f>
      </c>
      <c r="M1007" s="188"/>
      <c r="N1007" s="189">
        <f>IF(M1007=1, I1007, IF(M1007=2, J1007, IF(M1007=3, K1007, IF(M1007=4, L1007, 0))))</f>
      </c>
      <c r="O1007" s="184">
        <f>IF($B$7="Porcentajes", E1007 * N1007, IF($R$1=0, 0, ((E1007 * N1007) / $R$1) * $C$7))</f>
      </c>
      <c r="P1007" s="202"/>
      <c r="Q1007" s="203"/>
      <c r="R1007" s="184">
        <f>IF($P1007="Manual",$E1007*(1+$Q1007),$E1007+$O1007)</f>
      </c>
    </row>
    <row r="1008" spans="1:18" s="190" customFormat="1" ht="19" customHeight="1">
      <c r="A1008" s="191"/>
      <c r="B1008" s="195"/>
      <c r="C1008" s="193"/>
      <c r="D1008" s="193"/>
      <c r="E1008" s="197"/>
      <c r="F1008" s="185"/>
      <c r="G1008" s="185" t="str">
        <f>IFERROR(IF($F1008="","",VLOOKUP($F1008,'Data Mercado'!$A$7:$I$300,IF($B$6="P90",2,IF($B$6="P75",3,IF($B$6="P50",4,IF($B$6="P25",5,IF($B$6="P10",6))))),0)),"ND")</f>
      </c>
      <c r="H1008" s="186" t="str">
        <f>IFERROR(IF(AND($E1008&lt;&gt;"",$G1008&lt;&gt;""),$E1008/$G1008,""),"")</f>
      </c>
      <c r="I1008" s="187" t="str">
        <f>IF(H1008="","",0%)</f>
      </c>
      <c r="J1008" s="187" t="str">
        <f>IF(H1008="","",IF($H1008&gt;1.2, 0, IF($H1008&gt;=1.1, $B$8*(1/3), IF($H1008&gt;=1, ($B$8 + (($B$9-$B$8)/4)*1)*(1/3), IF($H1008&gt;=0.9, ($B$8 + (($B$9-$B$8)/4)*2)*(1/3), IF($H1008&gt;=0.8, ($B$8 + (($B$9-$B$8)/4)*3)*(1/3), $B$9*(1/3)))))))</f>
      </c>
      <c r="K1008" s="187" t="str">
        <f>IF(H1008="","",IF($H1008&gt;1.2, 0, IF($H1008&gt;=1.1, $B$8*(2/3), IF($H1008&gt;=1, ($B$8 + (($B$9-$B$8)/4)*1)*(2/3), IF($H1008&gt;=0.9, ($B$8 + (($B$9-$B$8)/4)*2)*(2/3), IF($H1008&gt;=0.8, ($B$8 + (($B$9-$B$8)/4)*3)*(2/3), $B$9*(2/3)))))))</f>
      </c>
      <c r="L1008" s="187" t="str">
        <f>IF(H1008="","",IF($H1008&gt;1.2, 0, IF($H1008&gt;=1.1, $B$8, IF($H1008&gt;=1, $B$8 + (($B$9-$B$8)/4)*1, IF($H1008&gt;=0.9, $B$8 + (($B$9-$B$8)/4)*2, IF($H1008&gt;=0.8, $B$8 + (($B$9-$B$8)/4)*3, $B$9))))))</f>
      </c>
      <c r="M1008" s="188"/>
      <c r="N1008" s="189">
        <f>IF(M1008=1, I1008, IF(M1008=2, J1008, IF(M1008=3, K1008, IF(M1008=4, L1008, 0))))</f>
      </c>
      <c r="O1008" s="184">
        <f>IF($B$7="Porcentajes", E1008 * N1008, IF($R$1=0, 0, ((E1008 * N1008) / $R$1) * $C$7))</f>
      </c>
      <c r="P1008" s="202"/>
      <c r="Q1008" s="203"/>
      <c r="R1008" s="184">
        <f>IF($P1008="Manual",$E1008*(1+$Q1008),$E1008+$O1008)</f>
      </c>
    </row>
    <row r="1009" spans="1:18" s="190" customFormat="1" ht="19" customHeight="1">
      <c r="A1009" s="191"/>
      <c r="B1009" s="195"/>
      <c r="C1009" s="193"/>
      <c r="D1009" s="193"/>
      <c r="E1009" s="197"/>
      <c r="F1009" s="185"/>
      <c r="G1009" s="185" t="str">
        <f>IFERROR(IF($F1009="","",VLOOKUP($F1009,'Data Mercado'!$A$7:$I$300,IF($B$6="P90",2,IF($B$6="P75",3,IF($B$6="P50",4,IF($B$6="P25",5,IF($B$6="P10",6))))),0)),"ND")</f>
      </c>
      <c r="H1009" s="186" t="str">
        <f>IFERROR(IF(AND($E1009&lt;&gt;"",$G1009&lt;&gt;""),$E1009/$G1009,""),"")</f>
      </c>
      <c r="I1009" s="187" t="str">
        <f>IF(H1009="","",0%)</f>
      </c>
      <c r="J1009" s="187" t="str">
        <f>IF(H1009="","",IF($H1009&gt;1.2, 0, IF($H1009&gt;=1.1, $B$8*(1/3), IF($H1009&gt;=1, ($B$8 + (($B$9-$B$8)/4)*1)*(1/3), IF($H1009&gt;=0.9, ($B$8 + (($B$9-$B$8)/4)*2)*(1/3), IF($H1009&gt;=0.8, ($B$8 + (($B$9-$B$8)/4)*3)*(1/3), $B$9*(1/3)))))))</f>
      </c>
      <c r="K1009" s="187" t="str">
        <f>IF(H1009="","",IF($H1009&gt;1.2, 0, IF($H1009&gt;=1.1, $B$8*(2/3), IF($H1009&gt;=1, ($B$8 + (($B$9-$B$8)/4)*1)*(2/3), IF($H1009&gt;=0.9, ($B$8 + (($B$9-$B$8)/4)*2)*(2/3), IF($H1009&gt;=0.8, ($B$8 + (($B$9-$B$8)/4)*3)*(2/3), $B$9*(2/3)))))))</f>
      </c>
      <c r="L1009" s="187" t="str">
        <f>IF(H1009="","",IF($H1009&gt;1.2, 0, IF($H1009&gt;=1.1, $B$8, IF($H1009&gt;=1, $B$8 + (($B$9-$B$8)/4)*1, IF($H1009&gt;=0.9, $B$8 + (($B$9-$B$8)/4)*2, IF($H1009&gt;=0.8, $B$8 + (($B$9-$B$8)/4)*3, $B$9))))))</f>
      </c>
      <c r="M1009" s="188"/>
      <c r="N1009" s="189">
        <f>IF(M1009=1, I1009, IF(M1009=2, J1009, IF(M1009=3, K1009, IF(M1009=4, L1009, 0))))</f>
      </c>
      <c r="O1009" s="184">
        <f>IF($B$7="Porcentajes", E1009 * N1009, IF($R$1=0, 0, ((E1009 * N1009) / $R$1) * $C$7))</f>
      </c>
      <c r="P1009" s="202"/>
      <c r="Q1009" s="203"/>
      <c r="R1009" s="184">
        <f>IF($P1009="Manual",$E1009*(1+$Q1009),$E1009+$O1009)</f>
      </c>
    </row>
    <row r="1010" spans="1:18" s="190" customFormat="1" ht="19" customHeight="1">
      <c r="A1010" s="191"/>
      <c r="B1010" s="195"/>
      <c r="C1010" s="193"/>
      <c r="D1010" s="193"/>
      <c r="E1010" s="197"/>
      <c r="F1010" s="185"/>
      <c r="G1010" s="185" t="str">
        <f>IFERROR(IF($F1010="","",VLOOKUP($F1010,'Data Mercado'!$A$7:$I$300,IF($B$6="P90",2,IF($B$6="P75",3,IF($B$6="P50",4,IF($B$6="P25",5,IF($B$6="P10",6))))),0)),"ND")</f>
      </c>
      <c r="H1010" s="186" t="str">
        <f>IFERROR(IF(AND($E1010&lt;&gt;"",$G1010&lt;&gt;""),$E1010/$G1010,""),"")</f>
      </c>
      <c r="I1010" s="187" t="str">
        <f>IF(H1010="","",0%)</f>
      </c>
      <c r="J1010" s="187" t="str">
        <f>IF(H1010="","",IF($H1010&gt;1.2, 0, IF($H1010&gt;=1.1, $B$8*(1/3), IF($H1010&gt;=1, ($B$8 + (($B$9-$B$8)/4)*1)*(1/3), IF($H1010&gt;=0.9, ($B$8 + (($B$9-$B$8)/4)*2)*(1/3), IF($H1010&gt;=0.8, ($B$8 + (($B$9-$B$8)/4)*3)*(1/3), $B$9*(1/3)))))))</f>
      </c>
      <c r="K1010" s="187" t="str">
        <f>IF(H1010="","",IF($H1010&gt;1.2, 0, IF($H1010&gt;=1.1, $B$8*(2/3), IF($H1010&gt;=1, ($B$8 + (($B$9-$B$8)/4)*1)*(2/3), IF($H1010&gt;=0.9, ($B$8 + (($B$9-$B$8)/4)*2)*(2/3), IF($H1010&gt;=0.8, ($B$8 + (($B$9-$B$8)/4)*3)*(2/3), $B$9*(2/3)))))))</f>
      </c>
      <c r="L1010" s="187" t="str">
        <f>IF(H1010="","",IF($H1010&gt;1.2, 0, IF($H1010&gt;=1.1, $B$8, IF($H1010&gt;=1, $B$8 + (($B$9-$B$8)/4)*1, IF($H1010&gt;=0.9, $B$8 + (($B$9-$B$8)/4)*2, IF($H1010&gt;=0.8, $B$8 + (($B$9-$B$8)/4)*3, $B$9))))))</f>
      </c>
      <c r="M1010" s="188"/>
      <c r="N1010" s="189">
        <f>IF(M1010=1, I1010, IF(M1010=2, J1010, IF(M1010=3, K1010, IF(M1010=4, L1010, 0))))</f>
      </c>
      <c r="O1010" s="184">
        <f>IF($B$7="Porcentajes", E1010 * N1010, IF($R$1=0, 0, ((E1010 * N1010) / $R$1) * $C$7))</f>
      </c>
      <c r="P1010" s="202"/>
      <c r="Q1010" s="203"/>
      <c r="R1010" s="184">
        <f>IF($P1010="Manual",$E1010*(1+$Q1010),$E1010+$O1010)</f>
      </c>
    </row>
    <row r="1011" spans="1:18" s="190" customFormat="1" ht="19" customHeight="1">
      <c r="A1011" s="191"/>
      <c r="B1011" s="195"/>
      <c r="C1011" s="193"/>
      <c r="D1011" s="193"/>
      <c r="E1011" s="197"/>
      <c r="F1011" s="185"/>
      <c r="G1011" s="185" t="str">
        <f>IFERROR(IF($F1011="","",VLOOKUP($F1011,'Data Mercado'!$A$7:$I$300,IF($B$6="P90",2,IF($B$6="P75",3,IF($B$6="P50",4,IF($B$6="P25",5,IF($B$6="P10",6))))),0)),"ND")</f>
      </c>
      <c r="H1011" s="186" t="str">
        <f>IFERROR(IF(AND($E1011&lt;&gt;"",$G1011&lt;&gt;""),$E1011/$G1011,""),"")</f>
      </c>
      <c r="I1011" s="187" t="str">
        <f>IF(H1011="","",0%)</f>
      </c>
      <c r="J1011" s="187" t="str">
        <f>IF(H1011="","",IF($H1011&gt;1.2, 0, IF($H1011&gt;=1.1, $B$8*(1/3), IF($H1011&gt;=1, ($B$8 + (($B$9-$B$8)/4)*1)*(1/3), IF($H1011&gt;=0.9, ($B$8 + (($B$9-$B$8)/4)*2)*(1/3), IF($H1011&gt;=0.8, ($B$8 + (($B$9-$B$8)/4)*3)*(1/3), $B$9*(1/3)))))))</f>
      </c>
      <c r="K1011" s="187" t="str">
        <f>IF(H1011="","",IF($H1011&gt;1.2, 0, IF($H1011&gt;=1.1, $B$8*(2/3), IF($H1011&gt;=1, ($B$8 + (($B$9-$B$8)/4)*1)*(2/3), IF($H1011&gt;=0.9, ($B$8 + (($B$9-$B$8)/4)*2)*(2/3), IF($H1011&gt;=0.8, ($B$8 + (($B$9-$B$8)/4)*3)*(2/3), $B$9*(2/3)))))))</f>
      </c>
      <c r="L1011" s="187" t="str">
        <f>IF(H1011="","",IF($H1011&gt;1.2, 0, IF($H1011&gt;=1.1, $B$8, IF($H1011&gt;=1, $B$8 + (($B$9-$B$8)/4)*1, IF($H1011&gt;=0.9, $B$8 + (($B$9-$B$8)/4)*2, IF($H1011&gt;=0.8, $B$8 + (($B$9-$B$8)/4)*3, $B$9))))))</f>
      </c>
      <c r="M1011" s="188"/>
      <c r="N1011" s="189">
        <f>IF(M1011=1, I1011, IF(M1011=2, J1011, IF(M1011=3, K1011, IF(M1011=4, L1011, 0))))</f>
      </c>
      <c r="O1011" s="184">
        <f>IF($B$7="Porcentajes", E1011 * N1011, IF($R$1=0, 0, ((E1011 * N1011) / $R$1) * $C$7))</f>
      </c>
      <c r="P1011" s="202"/>
      <c r="Q1011" s="203"/>
      <c r="R1011" s="184">
        <f>IF($P1011="Manual",$E1011*(1+$Q1011),$E1011+$O1011)</f>
      </c>
    </row>
    <row r="1012" spans="1:18" s="190" customFormat="1" ht="19" customHeight="1">
      <c r="A1012" s="191"/>
      <c r="B1012" s="195"/>
      <c r="C1012" s="193"/>
      <c r="D1012" s="193"/>
      <c r="E1012" s="197"/>
      <c r="F1012" s="185"/>
      <c r="G1012" s="185" t="str">
        <f>IFERROR(IF($F1012="","",VLOOKUP($F1012,'Data Mercado'!$A$7:$I$300,IF($B$6="P90",2,IF($B$6="P75",3,IF($B$6="P50",4,IF($B$6="P25",5,IF($B$6="P10",6))))),0)),"ND")</f>
      </c>
      <c r="H1012" s="186" t="str">
        <f>IFERROR(IF(AND($E1012&lt;&gt;"",$G1012&lt;&gt;""),$E1012/$G1012,""),"")</f>
      </c>
      <c r="I1012" s="187" t="str">
        <f>IF(H1012="","",0%)</f>
      </c>
      <c r="J1012" s="187" t="str">
        <f>IF(H1012="","",IF($H1012&gt;1.2, 0, IF($H1012&gt;=1.1, $B$8*(1/3), IF($H1012&gt;=1, ($B$8 + (($B$9-$B$8)/4)*1)*(1/3), IF($H1012&gt;=0.9, ($B$8 + (($B$9-$B$8)/4)*2)*(1/3), IF($H1012&gt;=0.8, ($B$8 + (($B$9-$B$8)/4)*3)*(1/3), $B$9*(1/3)))))))</f>
      </c>
      <c r="K1012" s="187" t="str">
        <f>IF(H1012="","",IF($H1012&gt;1.2, 0, IF($H1012&gt;=1.1, $B$8*(2/3), IF($H1012&gt;=1, ($B$8 + (($B$9-$B$8)/4)*1)*(2/3), IF($H1012&gt;=0.9, ($B$8 + (($B$9-$B$8)/4)*2)*(2/3), IF($H1012&gt;=0.8, ($B$8 + (($B$9-$B$8)/4)*3)*(2/3), $B$9*(2/3)))))))</f>
      </c>
      <c r="L1012" s="187" t="str">
        <f>IF(H1012="","",IF($H1012&gt;1.2, 0, IF($H1012&gt;=1.1, $B$8, IF($H1012&gt;=1, $B$8 + (($B$9-$B$8)/4)*1, IF($H1012&gt;=0.9, $B$8 + (($B$9-$B$8)/4)*2, IF($H1012&gt;=0.8, $B$8 + (($B$9-$B$8)/4)*3, $B$9))))))</f>
      </c>
      <c r="M1012" s="188"/>
      <c r="N1012" s="189">
        <f>IF(M1012=1, I1012, IF(M1012=2, J1012, IF(M1012=3, K1012, IF(M1012=4, L1012, 0))))</f>
      </c>
      <c r="O1012" s="184">
        <f>IF($B$7="Porcentajes", E1012 * N1012, IF($R$1=0, 0, ((E1012 * N1012) / $R$1) * $C$7))</f>
      </c>
      <c r="P1012" s="202"/>
      <c r="Q1012" s="203"/>
      <c r="R1012" s="184">
        <f>IF($P1012="Manual",$E1012*(1+$Q1012),$E1012+$O1012)</f>
      </c>
    </row>
    <row r="1013" spans="1:18" s="190" customFormat="1" ht="19" customHeight="1">
      <c r="A1013" s="191"/>
      <c r="B1013" s="195"/>
      <c r="C1013" s="193"/>
      <c r="D1013" s="193"/>
      <c r="E1013" s="197"/>
      <c r="F1013" s="185"/>
      <c r="G1013" s="185" t="str">
        <f>IFERROR(IF($F1013="","",VLOOKUP($F1013,'Data Mercado'!$A$7:$I$300,IF($B$6="P90",2,IF($B$6="P75",3,IF($B$6="P50",4,IF($B$6="P25",5,IF($B$6="P10",6))))),0)),"ND")</f>
      </c>
      <c r="H1013" s="186" t="str">
        <f>IFERROR(IF(AND($E1013&lt;&gt;"",$G1013&lt;&gt;""),$E1013/$G1013,""),"")</f>
      </c>
      <c r="I1013" s="187" t="str">
        <f>IF(H1013="","",0%)</f>
      </c>
      <c r="J1013" s="187" t="str">
        <f>IF(H1013="","",IF($H1013&gt;1.2, 0, IF($H1013&gt;=1.1, $B$8*(1/3), IF($H1013&gt;=1, ($B$8 + (($B$9-$B$8)/4)*1)*(1/3), IF($H1013&gt;=0.9, ($B$8 + (($B$9-$B$8)/4)*2)*(1/3), IF($H1013&gt;=0.8, ($B$8 + (($B$9-$B$8)/4)*3)*(1/3), $B$9*(1/3)))))))</f>
      </c>
      <c r="K1013" s="187" t="str">
        <f>IF(H1013="","",IF($H1013&gt;1.2, 0, IF($H1013&gt;=1.1, $B$8*(2/3), IF($H1013&gt;=1, ($B$8 + (($B$9-$B$8)/4)*1)*(2/3), IF($H1013&gt;=0.9, ($B$8 + (($B$9-$B$8)/4)*2)*(2/3), IF($H1013&gt;=0.8, ($B$8 + (($B$9-$B$8)/4)*3)*(2/3), $B$9*(2/3)))))))</f>
      </c>
      <c r="L1013" s="187" t="str">
        <f>IF(H1013="","",IF($H1013&gt;1.2, 0, IF($H1013&gt;=1.1, $B$8, IF($H1013&gt;=1, $B$8 + (($B$9-$B$8)/4)*1, IF($H1013&gt;=0.9, $B$8 + (($B$9-$B$8)/4)*2, IF($H1013&gt;=0.8, $B$8 + (($B$9-$B$8)/4)*3, $B$9))))))</f>
      </c>
      <c r="M1013" s="188"/>
      <c r="N1013" s="189">
        <f>IF(M1013=1, I1013, IF(M1013=2, J1013, IF(M1013=3, K1013, IF(M1013=4, L1013, 0))))</f>
      </c>
      <c r="O1013" s="184">
        <f>IF($B$7="Porcentajes", E1013 * N1013, IF($R$1=0, 0, ((E1013 * N1013) / $R$1) * $C$7))</f>
      </c>
      <c r="P1013" s="202"/>
      <c r="Q1013" s="203"/>
      <c r="R1013" s="184">
        <f>IF($P1013="Manual",$E1013*(1+$Q1013),$E1013+$O1013)</f>
      </c>
    </row>
    <row r="1014" spans="1:18" s="190" customFormat="1" ht="19" customHeight="1">
      <c r="A1014" s="191"/>
      <c r="B1014" s="195"/>
      <c r="C1014" s="193"/>
      <c r="D1014" s="193"/>
      <c r="E1014" s="197"/>
      <c r="F1014" s="199"/>
      <c r="G1014" s="185" t="str">
        <f>IFERROR(IF($F1014="","",VLOOKUP($F1014,'Data Mercado'!$A$7:$I$300,IF($B$6="P90",2,IF($B$6="P75",3,IF($B$6="P50",4,IF($B$6="P25",5,IF($B$6="P10",6))))),0)),"ND")</f>
      </c>
      <c r="H1014" s="186" t="str">
        <f>IFERROR(IF(AND($E1014&lt;&gt;"",$G1014&lt;&gt;""),$E1014/$G1014,""),"")</f>
      </c>
      <c r="I1014" s="187" t="str">
        <f>IF(H1014="","",0%)</f>
      </c>
      <c r="J1014" s="187" t="str">
        <f>IF(H1014="","",IF($H1014&gt;1.2, 0, IF($H1014&gt;=1.1, $B$8*(1/3), IF($H1014&gt;=1, ($B$8 + (($B$9-$B$8)/4)*1)*(1/3), IF($H1014&gt;=0.9, ($B$8 + (($B$9-$B$8)/4)*2)*(1/3), IF($H1014&gt;=0.8, ($B$8 + (($B$9-$B$8)/4)*3)*(1/3), $B$9*(1/3)))))))</f>
      </c>
      <c r="K1014" s="187" t="str">
        <f>IF(H1014="","",IF($H1014&gt;1.2, 0, IF($H1014&gt;=1.1, $B$8*(2/3), IF($H1014&gt;=1, ($B$8 + (($B$9-$B$8)/4)*1)*(2/3), IF($H1014&gt;=0.9, ($B$8 + (($B$9-$B$8)/4)*2)*(2/3), IF($H1014&gt;=0.8, ($B$8 + (($B$9-$B$8)/4)*3)*(2/3), $B$9*(2/3)))))))</f>
      </c>
      <c r="L1014" s="187" t="str">
        <f>IF(H1014="","",IF($H1014&gt;1.2, 0, IF($H1014&gt;=1.1, $B$8, IF($H1014&gt;=1, $B$8 + (($B$9-$B$8)/4)*1, IF($H1014&gt;=0.9, $B$8 + (($B$9-$B$8)/4)*2, IF($H1014&gt;=0.8, $B$8 + (($B$9-$B$8)/4)*3, $B$9))))))</f>
      </c>
      <c r="M1014" s="188"/>
      <c r="N1014" s="189">
        <f>IF(M1014=1, I1014, IF(M1014=2, J1014, IF(M1014=3, K1014, IF(M1014=4, L1014, 0))))</f>
      </c>
      <c r="O1014" s="184">
        <f>IF($B$7="Porcentajes", E1014 * N1014, IF($R$1=0, 0, ((E1014 * N1014) / $R$1) * $C$7))</f>
      </c>
      <c r="P1014" s="202"/>
      <c r="Q1014" s="203"/>
      <c r="R1014" s="184">
        <f>IF($P1014="Manual",$E1014*(1+$Q1014),$E1014+$O1014)</f>
      </c>
    </row>
  </sheetData>
  <sheetProtection password="B53E" sheet="1" objects="1" scenarios="1" autoFilter="0" pivotTables="0"/>
  <autoFilter ref="A14:O157" xr:uid="{C6EB40D9-5229-AC49-9A3E-536262094683}"/>
  <mergeCells count="17">
    <mergeCell ref="I12:L12"/>
    <mergeCell ref="F12:F14"/>
    <mergeCell ref="C2:H3"/>
    <mergeCell ref="A4:B4"/>
    <mergeCell ref="G12:G14"/>
    <mergeCell ref="H12:H14"/>
    <mergeCell ref="A12:A14"/>
    <mergeCell ref="B12:B14"/>
    <mergeCell ref="C12:C14"/>
    <mergeCell ref="D12:D14"/>
    <mergeCell ref="E12:E14"/>
    <mergeCell ref="R12:R14"/>
    <mergeCell ref="P12:P14"/>
    <mergeCell ref="Q12:Q14"/>
    <mergeCell ref="M12:M14"/>
    <mergeCell ref="N12:N14"/>
    <mergeCell ref="O12:O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6">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M15:M1014" xr:uid="{FFBEF068-4CC5-5443-B065-475918154057}">
      <formula1>"1,2,3,4"</formula1>
    </dataValidation>
    <dataValidation type="list" allowBlank="1" showInputMessage="1" showErrorMessage="1" sqref="P15:P1014" xr:uid="{064BB14E-3621-9147-A99C-E5F72E6663DD}">
      <formula1>"Compa-ratio y desempeño,Manual"</formula1>
    </dataValidation>
    <dataValidation type="list" allowBlank="1" showInputMessage="1" showErrorMessage="1" sqref="Q15:Q1014" xr:uid="{8BEE97FA-B41B-C945-988A-9746B4C2FE23}">
      <formula1>"1%,2%,3%,4%,5%,6%,7%,8%,9%,10%,11%,12%,13%,14%,15%,16%,17%,18%,19%,20%,21%,22%,23%,24%,25%,26%,27%,28%,29%,30%,31%,32%,33%,34%,35%,36%,37%,38%,39%,40%,41%,42%,43%,44%,45%,46%,47%,48%,49%,50%,51%,52%,53%,54%,55%,56%,57%,58%,59%,60%,61%,62%,63%,64%,65%,66%,"</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110</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65934-F181-A547-8CE1-738B51CA616C}">
  <dimension ref="A1:I215"/>
  <sheetViews>
    <sheetView showGridLines="0" zoomScale="90" zoomScaleNormal="90" workbookViewId="0"/>
  </sheetViews>
  <sheetFormatPr baseColWidth="10" defaultColWidth="10.83203125" defaultRowHeight="14"/>
  <cols>
    <col min="1" max="1" width="46.83203125" style="33" customWidth="1"/>
    <col min="2" max="9" width="16.1640625" style="33" customWidth="1"/>
    <col min="10" max="16384" width="10.83203125" style="33"/>
  </cols>
  <sheetData>
    <row r="1" spans="1:9" ht="80" customHeight="1"/>
    <row r="2" spans="1:9" s="62" customFormat="1" ht="40" customHeight="1">
      <c r="A2" s="91"/>
    </row>
    <row r="3" spans="1:9" ht="20" customHeight="1"/>
    <row r="4" spans="1:9" ht="16" customHeight="1">
      <c r="A4" s="332" t="s">
        <v>315</v>
      </c>
      <c r="B4" s="330" t="s">
        <v>276</v>
      </c>
      <c r="C4" s="331"/>
      <c r="D4" s="331"/>
      <c r="E4" s="331"/>
      <c r="F4" s="331"/>
      <c r="G4" s="331"/>
      <c r="H4" s="331"/>
      <c r="I4" s="331"/>
    </row>
    <row r="5" spans="1:9" ht="16" customHeight="1">
      <c r="A5" s="332"/>
      <c r="B5" s="334" t="s">
        <v>68</v>
      </c>
      <c r="C5" s="328" t="s">
        <v>69</v>
      </c>
      <c r="D5" s="328" t="s">
        <v>70</v>
      </c>
      <c r="E5" s="328" t="s">
        <v>71</v>
      </c>
      <c r="F5" s="328" t="s">
        <v>72</v>
      </c>
      <c r="G5" s="328" t="s">
        <v>508</v>
      </c>
      <c r="H5" s="328" t="s">
        <v>509</v>
      </c>
      <c r="I5" s="328" t="s">
        <v>510</v>
      </c>
    </row>
    <row r="6" spans="1:9" ht="16" customHeight="1" thickBot="1">
      <c r="A6" s="333"/>
      <c r="B6" s="335"/>
      <c r="C6" s="329"/>
      <c r="D6" s="329"/>
      <c r="E6" s="329"/>
      <c r="F6" s="329"/>
      <c r="G6" s="329"/>
      <c r="H6" s="329"/>
      <c r="I6" s="329"/>
    </row>
    <row r="7" spans="1:9" ht="19" customHeight="1" thickTop="1">
      <c r="A7" s="96"/>
      <c r="B7" s="148"/>
      <c r="C7" s="148"/>
      <c r="D7" s="148"/>
      <c r="E7" s="148"/>
      <c r="F7" s="148"/>
      <c r="G7" s="148"/>
      <c r="H7" s="148"/>
      <c r="I7" s="148"/>
    </row>
    <row r="8" spans="1:9" ht="15">
      <c r="A8" s="96"/>
      <c r="B8" s="148"/>
      <c r="C8" s="148"/>
      <c r="D8" s="148"/>
      <c r="E8" s="148"/>
      <c r="F8" s="148"/>
      <c r="G8" s="148"/>
      <c r="H8" s="148"/>
      <c r="I8" s="148"/>
    </row>
    <row r="9" spans="1:9" ht="15">
      <c r="A9" s="96"/>
      <c r="B9" s="148"/>
      <c r="C9" s="148"/>
      <c r="D9" s="148"/>
      <c r="E9" s="148"/>
      <c r="F9" s="148"/>
      <c r="G9" s="148"/>
      <c r="H9" s="148"/>
      <c r="I9" s="148"/>
    </row>
    <row r="10" spans="1:9" ht="15">
      <c r="A10" s="96"/>
      <c r="B10" s="148"/>
      <c r="C10" s="148"/>
      <c r="D10" s="148"/>
      <c r="E10" s="148"/>
      <c r="F10" s="148"/>
      <c r="G10" s="148"/>
      <c r="H10" s="148"/>
      <c r="I10" s="148"/>
    </row>
    <row r="11" spans="1:9" ht="15">
      <c r="A11" s="96"/>
      <c r="B11" s="148"/>
      <c r="C11" s="148"/>
      <c r="D11" s="148"/>
      <c r="E11" s="148"/>
      <c r="F11" s="148"/>
      <c r="G11" s="148"/>
      <c r="H11" s="148"/>
      <c r="I11" s="148"/>
    </row>
    <row r="12" spans="1:9" ht="15">
      <c r="A12" s="96"/>
      <c r="B12" s="148"/>
      <c r="C12" s="148"/>
      <c r="D12" s="148"/>
      <c r="E12" s="148"/>
      <c r="F12" s="148"/>
      <c r="G12" s="148"/>
      <c r="H12" s="148"/>
      <c r="I12" s="148"/>
    </row>
    <row r="13" spans="1:9" ht="15">
      <c r="A13" s="96"/>
      <c r="B13" s="148"/>
      <c r="C13" s="148"/>
      <c r="D13" s="148"/>
      <c r="E13" s="148"/>
      <c r="F13" s="148"/>
      <c r="G13" s="148"/>
      <c r="H13" s="148"/>
      <c r="I13" s="148"/>
    </row>
    <row r="14" spans="1:9" ht="15">
      <c r="A14" s="96"/>
      <c r="B14" s="148"/>
      <c r="C14" s="148"/>
      <c r="D14" s="148"/>
      <c r="E14" s="148"/>
      <c r="F14" s="148"/>
      <c r="G14" s="148"/>
      <c r="H14" s="148"/>
      <c r="I14" s="148"/>
    </row>
    <row r="15" spans="1:9" ht="15">
      <c r="A15" s="96"/>
      <c r="B15" s="148"/>
      <c r="C15" s="148"/>
      <c r="D15" s="148"/>
      <c r="E15" s="148"/>
      <c r="F15" s="148"/>
      <c r="G15" s="148"/>
      <c r="H15" s="148"/>
      <c r="I15" s="148"/>
    </row>
    <row r="16" spans="1:9" ht="15">
      <c r="A16" s="96"/>
      <c r="B16" s="148"/>
      <c r="C16" s="148"/>
      <c r="D16" s="148"/>
      <c r="E16" s="148"/>
      <c r="F16" s="148"/>
      <c r="G16" s="148"/>
      <c r="H16" s="148"/>
      <c r="I16" s="148"/>
    </row>
    <row r="17" spans="1:9" ht="15">
      <c r="A17" s="96"/>
      <c r="B17" s="148"/>
      <c r="C17" s="148"/>
      <c r="D17" s="148"/>
      <c r="E17" s="148"/>
      <c r="F17" s="148"/>
      <c r="G17" s="148"/>
      <c r="H17" s="148"/>
      <c r="I17" s="148"/>
    </row>
    <row r="18" spans="1:9" ht="15">
      <c r="A18" s="96"/>
      <c r="B18" s="148"/>
      <c r="C18" s="148"/>
      <c r="D18" s="148"/>
      <c r="E18" s="148"/>
      <c r="F18" s="148"/>
      <c r="G18" s="148"/>
      <c r="H18" s="148"/>
      <c r="I18" s="148"/>
    </row>
    <row r="19" spans="1:9" ht="15">
      <c r="A19" s="96"/>
      <c r="B19" s="148"/>
      <c r="C19" s="148"/>
      <c r="D19" s="148"/>
      <c r="E19" s="148"/>
      <c r="F19" s="148"/>
      <c r="G19" s="148"/>
      <c r="H19" s="148"/>
      <c r="I19" s="148"/>
    </row>
    <row r="20" spans="1:9" ht="15">
      <c r="A20" s="96"/>
      <c r="B20" s="148"/>
      <c r="C20" s="148"/>
      <c r="D20" s="148"/>
      <c r="E20" s="148"/>
      <c r="F20" s="148"/>
      <c r="G20" s="148"/>
      <c r="H20" s="148"/>
      <c r="I20" s="148"/>
    </row>
    <row r="21" spans="1:9" ht="15">
      <c r="A21" s="96"/>
      <c r="B21" s="148"/>
      <c r="C21" s="148"/>
      <c r="D21" s="148"/>
      <c r="E21" s="148"/>
      <c r="F21" s="148"/>
      <c r="G21" s="148"/>
      <c r="H21" s="148"/>
      <c r="I21" s="148"/>
    </row>
    <row r="22" spans="1:9" ht="15">
      <c r="A22" s="96"/>
      <c r="B22" s="148"/>
      <c r="C22" s="148"/>
      <c r="D22" s="148"/>
      <c r="E22" s="148"/>
      <c r="F22" s="148"/>
      <c r="G22" s="148"/>
      <c r="H22" s="148"/>
      <c r="I22" s="148"/>
    </row>
    <row r="23" spans="1:9" ht="15">
      <c r="A23" s="96"/>
      <c r="B23" s="148"/>
      <c r="C23" s="148"/>
      <c r="D23" s="148"/>
      <c r="E23" s="148"/>
      <c r="F23" s="148"/>
      <c r="G23" s="148"/>
      <c r="H23" s="148"/>
      <c r="I23" s="148"/>
    </row>
    <row r="24" spans="1:9" ht="15">
      <c r="A24" s="96"/>
      <c r="B24" s="148"/>
      <c r="C24" s="148"/>
      <c r="D24" s="148"/>
      <c r="E24" s="148"/>
      <c r="F24" s="148"/>
      <c r="G24" s="148"/>
      <c r="H24" s="148"/>
      <c r="I24" s="148"/>
    </row>
    <row r="25" spans="1:9" ht="15">
      <c r="A25" s="96"/>
      <c r="B25" s="148"/>
      <c r="C25" s="148"/>
      <c r="D25" s="148"/>
      <c r="E25" s="148"/>
      <c r="F25" s="148"/>
      <c r="G25" s="148"/>
      <c r="H25" s="148"/>
      <c r="I25" s="148"/>
    </row>
    <row r="26" spans="1:9" s="90" customFormat="1" ht="15">
      <c r="A26" s="96"/>
      <c r="B26" s="148"/>
      <c r="C26" s="148"/>
      <c r="D26" s="148"/>
      <c r="E26" s="148"/>
      <c r="F26" s="148"/>
      <c r="G26" s="148"/>
      <c r="H26" s="148"/>
      <c r="I26" s="148"/>
    </row>
    <row r="27" spans="1:9" ht="15">
      <c r="A27" s="96"/>
      <c r="B27" s="148"/>
      <c r="C27" s="148"/>
      <c r="D27" s="148"/>
      <c r="E27" s="148"/>
      <c r="F27" s="148"/>
      <c r="G27" s="148"/>
      <c r="H27" s="148"/>
      <c r="I27" s="148"/>
    </row>
    <row r="28" spans="1:9" ht="15">
      <c r="A28" s="96"/>
      <c r="B28" s="148"/>
      <c r="C28" s="148"/>
      <c r="D28" s="148"/>
      <c r="E28" s="148"/>
      <c r="F28" s="148"/>
      <c r="G28" s="148"/>
      <c r="H28" s="148"/>
      <c r="I28" s="148"/>
    </row>
    <row r="29" spans="1:9" ht="15">
      <c r="A29" s="96"/>
      <c r="B29" s="148"/>
      <c r="C29" s="148"/>
      <c r="D29" s="148"/>
      <c r="E29" s="148"/>
      <c r="F29" s="148"/>
      <c r="G29" s="148"/>
      <c r="H29" s="148"/>
      <c r="I29" s="148"/>
    </row>
    <row r="30" spans="1:9" ht="15">
      <c r="A30" s="96"/>
      <c r="B30" s="148"/>
      <c r="C30" s="148"/>
      <c r="D30" s="148"/>
      <c r="E30" s="148"/>
      <c r="F30" s="148"/>
      <c r="G30" s="148"/>
      <c r="H30" s="148"/>
      <c r="I30" s="148"/>
    </row>
    <row r="31" spans="1:9" ht="15">
      <c r="A31" s="96"/>
      <c r="B31" s="148"/>
      <c r="C31" s="148"/>
      <c r="D31" s="148"/>
      <c r="E31" s="148"/>
      <c r="F31" s="148"/>
      <c r="G31" s="148"/>
      <c r="H31" s="148"/>
      <c r="I31" s="148"/>
    </row>
    <row r="32" spans="1:9" ht="15">
      <c r="A32" s="96"/>
      <c r="B32" s="148"/>
      <c r="C32" s="148"/>
      <c r="D32" s="148"/>
      <c r="E32" s="148"/>
      <c r="F32" s="148"/>
      <c r="G32" s="148"/>
      <c r="H32" s="148"/>
      <c r="I32" s="148"/>
    </row>
    <row r="33" spans="1:9" ht="15">
      <c r="A33" s="96"/>
      <c r="B33" s="148"/>
      <c r="C33" s="148"/>
      <c r="D33" s="148"/>
      <c r="E33" s="148"/>
      <c r="F33" s="148"/>
      <c r="G33" s="148"/>
      <c r="H33" s="148"/>
      <c r="I33" s="148"/>
    </row>
    <row r="34" spans="1:9" ht="15">
      <c r="A34" s="96"/>
      <c r="B34" s="148"/>
      <c r="C34" s="148"/>
      <c r="D34" s="148"/>
      <c r="E34" s="148"/>
      <c r="F34" s="148"/>
      <c r="G34" s="148"/>
      <c r="H34" s="148"/>
      <c r="I34" s="148"/>
    </row>
    <row r="35" spans="1:9" ht="15">
      <c r="A35" s="96"/>
      <c r="B35" s="148"/>
      <c r="C35" s="148"/>
      <c r="D35" s="148"/>
      <c r="E35" s="148"/>
      <c r="F35" s="148"/>
      <c r="G35" s="148"/>
      <c r="H35" s="148"/>
      <c r="I35" s="148"/>
    </row>
    <row r="36" spans="1:9" ht="15">
      <c r="A36" s="96"/>
      <c r="B36" s="148"/>
      <c r="C36" s="148"/>
      <c r="D36" s="148"/>
      <c r="E36" s="148"/>
      <c r="F36" s="148"/>
      <c r="G36" s="148"/>
      <c r="H36" s="148"/>
      <c r="I36" s="148"/>
    </row>
    <row r="37" spans="1:9" ht="15">
      <c r="A37" s="96"/>
      <c r="B37" s="148"/>
      <c r="C37" s="148"/>
      <c r="D37" s="148"/>
      <c r="E37" s="148"/>
      <c r="F37" s="148"/>
      <c r="G37" s="148"/>
      <c r="H37" s="148"/>
      <c r="I37" s="148"/>
    </row>
    <row r="38" spans="1:9" ht="15">
      <c r="A38" s="96"/>
      <c r="B38" s="148"/>
      <c r="C38" s="148"/>
      <c r="D38" s="148"/>
      <c r="E38" s="148"/>
      <c r="F38" s="148"/>
      <c r="G38" s="148"/>
      <c r="H38" s="148"/>
      <c r="I38" s="148"/>
    </row>
    <row r="39" spans="1:9" ht="15">
      <c r="A39" s="96"/>
      <c r="B39" s="148"/>
      <c r="C39" s="148"/>
      <c r="D39" s="148"/>
      <c r="E39" s="148"/>
      <c r="F39" s="148"/>
      <c r="G39" s="148"/>
      <c r="H39" s="148"/>
      <c r="I39" s="148"/>
    </row>
    <row r="40" spans="1:9" ht="15">
      <c r="A40" s="96"/>
      <c r="B40" s="148"/>
      <c r="C40" s="148"/>
      <c r="D40" s="148"/>
      <c r="E40" s="148"/>
      <c r="F40" s="148"/>
      <c r="G40" s="148"/>
      <c r="H40" s="148"/>
      <c r="I40" s="148"/>
    </row>
    <row r="41" spans="1:9" ht="15">
      <c r="A41" s="96"/>
      <c r="B41" s="148"/>
      <c r="C41" s="148"/>
      <c r="D41" s="148"/>
      <c r="E41" s="148"/>
      <c r="F41" s="148"/>
      <c r="G41" s="148"/>
      <c r="H41" s="148"/>
      <c r="I41" s="148"/>
    </row>
    <row r="42" spans="1:9" ht="15">
      <c r="A42" s="96"/>
      <c r="B42" s="148"/>
      <c r="C42" s="148"/>
      <c r="D42" s="148"/>
      <c r="E42" s="148"/>
      <c r="F42" s="148"/>
      <c r="G42" s="148"/>
      <c r="H42" s="148"/>
      <c r="I42" s="148"/>
    </row>
    <row r="43" spans="1:9" ht="15">
      <c r="A43" s="96"/>
      <c r="B43" s="148"/>
      <c r="C43" s="148"/>
      <c r="D43" s="148"/>
      <c r="E43" s="148"/>
      <c r="F43" s="148"/>
      <c r="G43" s="148"/>
      <c r="H43" s="148"/>
      <c r="I43" s="148"/>
    </row>
    <row r="44" spans="1:9" ht="15">
      <c r="A44" s="96"/>
      <c r="B44" s="148"/>
      <c r="C44" s="148"/>
      <c r="D44" s="148"/>
      <c r="E44" s="148"/>
      <c r="F44" s="148"/>
      <c r="G44" s="148"/>
      <c r="H44" s="148"/>
      <c r="I44" s="148"/>
    </row>
    <row r="45" spans="1:9" ht="15">
      <c r="A45" s="96"/>
      <c r="B45" s="148"/>
      <c r="C45" s="148"/>
      <c r="D45" s="148"/>
      <c r="E45" s="148"/>
      <c r="F45" s="148"/>
      <c r="G45" s="148"/>
      <c r="H45" s="148"/>
      <c r="I45" s="148"/>
    </row>
    <row r="46" spans="1:9" ht="15">
      <c r="A46" s="96"/>
      <c r="B46" s="148"/>
      <c r="C46" s="148"/>
      <c r="D46" s="148"/>
      <c r="E46" s="148"/>
      <c r="F46" s="148"/>
      <c r="G46" s="148"/>
      <c r="H46" s="148"/>
      <c r="I46" s="148"/>
    </row>
    <row r="47" spans="1:9" ht="15">
      <c r="A47" s="96"/>
      <c r="B47" s="148"/>
      <c r="C47" s="148"/>
      <c r="D47" s="148"/>
      <c r="E47" s="148"/>
      <c r="F47" s="148"/>
      <c r="G47" s="148"/>
      <c r="H47" s="148"/>
      <c r="I47" s="148"/>
    </row>
    <row r="48" spans="1:9" ht="15">
      <c r="A48" s="96"/>
      <c r="B48" s="148"/>
      <c r="C48" s="148"/>
      <c r="D48" s="148"/>
      <c r="E48" s="148"/>
      <c r="F48" s="148"/>
      <c r="G48" s="148"/>
      <c r="H48" s="148"/>
      <c r="I48" s="148"/>
    </row>
    <row r="49" spans="1:9" ht="15">
      <c r="A49" s="96"/>
      <c r="B49" s="148"/>
      <c r="C49" s="148"/>
      <c r="D49" s="148"/>
      <c r="E49" s="148"/>
      <c r="F49" s="148"/>
      <c r="G49" s="148"/>
      <c r="H49" s="148"/>
      <c r="I49" s="148"/>
    </row>
    <row r="50" spans="1:9" ht="15">
      <c r="A50" s="96"/>
      <c r="B50" s="148"/>
      <c r="C50" s="148"/>
      <c r="D50" s="148"/>
      <c r="E50" s="148"/>
      <c r="F50" s="148"/>
      <c r="G50" s="148"/>
      <c r="H50" s="148"/>
      <c r="I50" s="148"/>
    </row>
    <row r="51" spans="1:9" ht="15">
      <c r="A51" s="96"/>
      <c r="B51" s="148"/>
      <c r="C51" s="148"/>
      <c r="D51" s="148"/>
      <c r="E51" s="148"/>
      <c r="F51" s="148"/>
      <c r="G51" s="148"/>
      <c r="H51" s="148"/>
      <c r="I51" s="148"/>
    </row>
    <row r="52" spans="1:9" ht="15">
      <c r="A52" s="96"/>
      <c r="B52" s="148"/>
      <c r="C52" s="148"/>
      <c r="D52" s="148"/>
      <c r="E52" s="148"/>
      <c r="F52" s="148"/>
      <c r="G52" s="148"/>
      <c r="H52" s="148"/>
      <c r="I52" s="148"/>
    </row>
    <row r="53" spans="1:9" ht="15">
      <c r="A53" s="96"/>
      <c r="B53" s="148"/>
      <c r="C53" s="148"/>
      <c r="D53" s="148"/>
      <c r="E53" s="148"/>
      <c r="F53" s="148"/>
      <c r="G53" s="148"/>
      <c r="H53" s="148"/>
      <c r="I53" s="148"/>
    </row>
    <row r="54" spans="1:9" ht="15">
      <c r="A54" s="96"/>
      <c r="B54" s="148"/>
      <c r="C54" s="148"/>
      <c r="D54" s="148"/>
      <c r="E54" s="148"/>
      <c r="F54" s="148"/>
      <c r="G54" s="148"/>
      <c r="H54" s="148"/>
      <c r="I54" s="148"/>
    </row>
    <row r="55" spans="1:9" ht="15">
      <c r="A55" s="96"/>
      <c r="B55" s="148"/>
      <c r="C55" s="148"/>
      <c r="D55" s="148"/>
      <c r="E55" s="148"/>
      <c r="F55" s="148"/>
      <c r="G55" s="148"/>
      <c r="H55" s="148"/>
      <c r="I55" s="148"/>
    </row>
    <row r="56" spans="1:9" ht="15">
      <c r="A56" s="96"/>
      <c r="B56" s="148"/>
      <c r="C56" s="148"/>
      <c r="D56" s="148"/>
      <c r="E56" s="148"/>
      <c r="F56" s="148"/>
      <c r="G56" s="148"/>
      <c r="H56" s="148"/>
      <c r="I56" s="148"/>
    </row>
    <row r="57" spans="1:9" ht="15">
      <c r="A57" s="96"/>
      <c r="B57" s="148"/>
      <c r="C57" s="148"/>
      <c r="D57" s="148"/>
      <c r="E57" s="148"/>
      <c r="F57" s="148"/>
      <c r="G57" s="148"/>
      <c r="H57" s="148"/>
      <c r="I57" s="148"/>
    </row>
    <row r="58" spans="1:9" ht="15">
      <c r="A58" s="96"/>
      <c r="B58" s="148"/>
      <c r="C58" s="148"/>
      <c r="D58" s="148"/>
      <c r="E58" s="148"/>
      <c r="F58" s="148"/>
      <c r="G58" s="148"/>
      <c r="H58" s="148"/>
      <c r="I58" s="148"/>
    </row>
    <row r="59" spans="1:9" ht="15">
      <c r="A59" s="96"/>
      <c r="B59" s="148"/>
      <c r="C59" s="148"/>
      <c r="D59" s="148"/>
      <c r="E59" s="148"/>
      <c r="F59" s="148"/>
      <c r="G59" s="148"/>
      <c r="H59" s="148"/>
      <c r="I59" s="148"/>
    </row>
    <row r="60" spans="1:9" ht="15">
      <c r="A60" s="96"/>
      <c r="B60" s="148"/>
      <c r="C60" s="148"/>
      <c r="D60" s="148"/>
      <c r="E60" s="148"/>
      <c r="F60" s="148"/>
      <c r="G60" s="148"/>
      <c r="H60" s="148"/>
      <c r="I60" s="148"/>
    </row>
    <row r="61" spans="1:9" ht="15">
      <c r="A61" s="96"/>
      <c r="B61" s="148"/>
      <c r="C61" s="148"/>
      <c r="D61" s="148"/>
      <c r="E61" s="148"/>
      <c r="F61" s="148"/>
      <c r="G61" s="148"/>
      <c r="H61" s="148"/>
      <c r="I61" s="148"/>
    </row>
    <row r="62" spans="1:9" ht="15">
      <c r="A62" s="96"/>
      <c r="B62" s="148"/>
      <c r="C62" s="148"/>
      <c r="D62" s="148"/>
      <c r="E62" s="148"/>
      <c r="F62" s="148"/>
      <c r="G62" s="148"/>
      <c r="H62" s="148"/>
      <c r="I62" s="148"/>
    </row>
    <row r="63" spans="1:9" ht="15">
      <c r="A63" s="96"/>
      <c r="B63" s="148"/>
      <c r="C63" s="148"/>
      <c r="D63" s="148"/>
      <c r="E63" s="148"/>
      <c r="F63" s="148"/>
      <c r="G63" s="148"/>
      <c r="H63" s="148"/>
      <c r="I63" s="148"/>
    </row>
    <row r="64" spans="1:9" ht="15">
      <c r="A64" s="96"/>
      <c r="B64" s="148"/>
      <c r="C64" s="148"/>
      <c r="D64" s="148"/>
      <c r="E64" s="148"/>
      <c r="F64" s="148"/>
      <c r="G64" s="148"/>
      <c r="H64" s="148"/>
      <c r="I64" s="148"/>
    </row>
    <row r="65" spans="1:9" ht="15">
      <c r="A65" s="96"/>
      <c r="B65" s="148"/>
      <c r="C65" s="148"/>
      <c r="D65" s="148"/>
      <c r="E65" s="148"/>
      <c r="F65" s="148"/>
      <c r="G65" s="148"/>
      <c r="H65" s="148"/>
      <c r="I65" s="148"/>
    </row>
    <row r="66" spans="1:9" ht="15">
      <c r="A66" s="96"/>
      <c r="B66" s="148"/>
      <c r="C66" s="148"/>
      <c r="D66" s="148"/>
      <c r="E66" s="148"/>
      <c r="F66" s="148"/>
      <c r="G66" s="148"/>
      <c r="H66" s="148"/>
      <c r="I66" s="148"/>
    </row>
    <row r="67" spans="1:9" ht="15">
      <c r="A67" s="96"/>
      <c r="B67" s="148"/>
      <c r="C67" s="148"/>
      <c r="D67" s="148"/>
      <c r="E67" s="148"/>
      <c r="F67" s="148"/>
      <c r="G67" s="148"/>
      <c r="H67" s="148"/>
      <c r="I67" s="148"/>
    </row>
    <row r="68" spans="1:9" ht="15">
      <c r="A68" s="96"/>
      <c r="B68" s="148"/>
      <c r="C68" s="148"/>
      <c r="D68" s="148"/>
      <c r="E68" s="148"/>
      <c r="F68" s="148"/>
      <c r="G68" s="148"/>
      <c r="H68" s="148"/>
      <c r="I68" s="148"/>
    </row>
    <row r="69" spans="1:9" ht="15">
      <c r="A69" s="96"/>
      <c r="B69" s="148"/>
      <c r="C69" s="148"/>
      <c r="D69" s="148"/>
      <c r="E69" s="148"/>
      <c r="F69" s="148"/>
      <c r="G69" s="148"/>
      <c r="H69" s="148"/>
      <c r="I69" s="148"/>
    </row>
    <row r="70" spans="1:9" ht="15">
      <c r="A70" s="96"/>
      <c r="B70" s="148"/>
      <c r="C70" s="148"/>
      <c r="D70" s="148"/>
      <c r="E70" s="148"/>
      <c r="F70" s="148"/>
      <c r="G70" s="148"/>
      <c r="H70" s="148"/>
      <c r="I70" s="148"/>
    </row>
    <row r="71" spans="1:9" ht="15">
      <c r="A71" s="96"/>
      <c r="B71" s="148"/>
      <c r="C71" s="148"/>
      <c r="D71" s="148"/>
      <c r="E71" s="148"/>
      <c r="F71" s="148"/>
      <c r="G71" s="148"/>
      <c r="H71" s="148"/>
      <c r="I71" s="148"/>
    </row>
    <row r="72" spans="1:9" ht="15">
      <c r="A72" s="96"/>
      <c r="B72" s="148"/>
      <c r="C72" s="148"/>
      <c r="D72" s="148"/>
      <c r="E72" s="148"/>
      <c r="F72" s="148"/>
      <c r="G72" s="148"/>
      <c r="H72" s="148"/>
      <c r="I72" s="148"/>
    </row>
    <row r="73" spans="1:9" ht="15">
      <c r="A73" s="96"/>
      <c r="B73" s="148"/>
      <c r="C73" s="148"/>
      <c r="D73" s="148"/>
      <c r="E73" s="148"/>
      <c r="F73" s="148"/>
      <c r="G73" s="148"/>
      <c r="H73" s="148"/>
      <c r="I73" s="148"/>
    </row>
    <row r="74" spans="1:9" ht="15">
      <c r="A74" s="96"/>
      <c r="B74" s="148"/>
      <c r="C74" s="148"/>
      <c r="D74" s="148"/>
      <c r="E74" s="148"/>
      <c r="F74" s="148"/>
      <c r="G74" s="148"/>
      <c r="H74" s="148"/>
      <c r="I74" s="148"/>
    </row>
    <row r="75" spans="1:9" ht="15">
      <c r="A75" s="96"/>
      <c r="B75" s="148"/>
      <c r="C75" s="148"/>
      <c r="D75" s="148"/>
      <c r="E75" s="148"/>
      <c r="F75" s="148"/>
      <c r="G75" s="148"/>
      <c r="H75" s="148"/>
      <c r="I75" s="148"/>
    </row>
    <row r="76" spans="1:9" ht="15">
      <c r="A76" s="96"/>
      <c r="B76" s="148"/>
      <c r="C76" s="148"/>
      <c r="D76" s="148"/>
      <c r="E76" s="148"/>
      <c r="F76" s="148"/>
      <c r="G76" s="148"/>
      <c r="H76" s="148"/>
      <c r="I76" s="148"/>
    </row>
    <row r="77" spans="1:9" ht="15">
      <c r="A77" s="96"/>
      <c r="B77" s="148"/>
      <c r="C77" s="148"/>
      <c r="D77" s="148"/>
      <c r="E77" s="148"/>
      <c r="F77" s="148"/>
      <c r="G77" s="148"/>
      <c r="H77" s="148"/>
      <c r="I77" s="148"/>
    </row>
    <row r="78" spans="1:9" ht="15">
      <c r="A78" s="96"/>
      <c r="B78" s="148"/>
      <c r="C78" s="148"/>
      <c r="D78" s="148"/>
      <c r="E78" s="148"/>
      <c r="F78" s="148"/>
      <c r="G78" s="148"/>
      <c r="H78" s="148"/>
      <c r="I78" s="148"/>
    </row>
    <row r="79" spans="1:9" ht="15">
      <c r="A79" s="96"/>
      <c r="B79" s="148"/>
      <c r="C79" s="148"/>
      <c r="D79" s="148"/>
      <c r="E79" s="148"/>
      <c r="F79" s="148"/>
      <c r="G79" s="148"/>
      <c r="H79" s="148"/>
      <c r="I79" s="148"/>
    </row>
    <row r="80" spans="1:9" ht="15">
      <c r="A80" s="96"/>
      <c r="B80" s="148"/>
      <c r="C80" s="148"/>
      <c r="D80" s="148"/>
      <c r="E80" s="148"/>
      <c r="F80" s="148"/>
      <c r="G80" s="148"/>
      <c r="H80" s="148"/>
      <c r="I80" s="148"/>
    </row>
    <row r="81" spans="1:9" ht="15">
      <c r="A81" s="96"/>
      <c r="B81" s="148"/>
      <c r="C81" s="148"/>
      <c r="D81" s="148"/>
      <c r="E81" s="148"/>
      <c r="F81" s="148"/>
      <c r="G81" s="148"/>
      <c r="H81" s="148"/>
      <c r="I81" s="148"/>
    </row>
    <row r="82" spans="1:9" ht="15">
      <c r="A82" s="96"/>
      <c r="B82" s="148"/>
      <c r="C82" s="148"/>
      <c r="D82" s="148"/>
      <c r="E82" s="148"/>
      <c r="F82" s="148"/>
      <c r="G82" s="148"/>
      <c r="H82" s="148"/>
      <c r="I82" s="148"/>
    </row>
    <row r="83" spans="1:9" ht="15">
      <c r="A83" s="96"/>
      <c r="B83" s="148"/>
      <c r="C83" s="148"/>
      <c r="D83" s="148"/>
      <c r="E83" s="148"/>
      <c r="F83" s="148"/>
      <c r="G83" s="148"/>
      <c r="H83" s="148"/>
      <c r="I83" s="148"/>
    </row>
    <row r="84" spans="1:9" ht="15">
      <c r="A84" s="96"/>
      <c r="B84" s="148"/>
      <c r="C84" s="148"/>
      <c r="D84" s="148"/>
      <c r="E84" s="148"/>
      <c r="F84" s="148"/>
      <c r="G84" s="148"/>
      <c r="H84" s="148"/>
      <c r="I84" s="148"/>
    </row>
    <row r="85" spans="1:9" ht="15">
      <c r="A85" s="96"/>
      <c r="B85" s="148"/>
      <c r="C85" s="148"/>
      <c r="D85" s="148"/>
      <c r="E85" s="148"/>
      <c r="F85" s="148"/>
      <c r="G85" s="148"/>
      <c r="H85" s="148"/>
      <c r="I85" s="148"/>
    </row>
    <row r="86" spans="1:9" ht="15">
      <c r="A86" s="96"/>
      <c r="B86" s="148"/>
      <c r="C86" s="148"/>
      <c r="D86" s="148"/>
      <c r="E86" s="148"/>
      <c r="F86" s="148"/>
      <c r="G86" s="148"/>
      <c r="H86" s="148"/>
      <c r="I86" s="148"/>
    </row>
    <row r="87" spans="1:9" ht="15">
      <c r="A87" s="96"/>
      <c r="B87" s="148"/>
      <c r="C87" s="148"/>
      <c r="D87" s="148"/>
      <c r="E87" s="148"/>
      <c r="F87" s="148"/>
      <c r="G87" s="148"/>
      <c r="H87" s="148"/>
      <c r="I87" s="148"/>
    </row>
    <row r="88" spans="1:9" ht="15">
      <c r="A88" s="96"/>
      <c r="B88" s="148"/>
      <c r="C88" s="148"/>
      <c r="D88" s="148"/>
      <c r="E88" s="148"/>
      <c r="F88" s="148"/>
      <c r="G88" s="148"/>
      <c r="H88" s="148"/>
      <c r="I88" s="148"/>
    </row>
    <row r="89" spans="1:9" ht="15">
      <c r="A89" s="96"/>
      <c r="B89" s="148"/>
      <c r="C89" s="148"/>
      <c r="D89" s="148"/>
      <c r="E89" s="148"/>
      <c r="F89" s="148"/>
      <c r="G89" s="148"/>
      <c r="H89" s="148"/>
      <c r="I89" s="148"/>
    </row>
    <row r="90" spans="1:9" ht="15">
      <c r="A90" s="96"/>
      <c r="B90" s="148"/>
      <c r="C90" s="148"/>
      <c r="D90" s="148"/>
      <c r="E90" s="148"/>
      <c r="F90" s="148"/>
      <c r="G90" s="148"/>
      <c r="H90" s="148"/>
      <c r="I90" s="148"/>
    </row>
    <row r="91" spans="1:9" ht="15">
      <c r="A91" s="96"/>
      <c r="B91" s="148"/>
      <c r="C91" s="148"/>
      <c r="D91" s="148"/>
      <c r="E91" s="148"/>
      <c r="F91" s="148"/>
      <c r="G91" s="148"/>
      <c r="H91" s="148"/>
      <c r="I91" s="148"/>
    </row>
    <row r="92" spans="1:9" ht="15">
      <c r="A92" s="96"/>
      <c r="B92" s="148"/>
      <c r="C92" s="148"/>
      <c r="D92" s="148"/>
      <c r="E92" s="148"/>
      <c r="F92" s="148"/>
      <c r="G92" s="148"/>
      <c r="H92" s="148"/>
      <c r="I92" s="148"/>
    </row>
    <row r="93" spans="1:9" ht="15">
      <c r="A93" s="96"/>
      <c r="B93" s="148"/>
      <c r="C93" s="148"/>
      <c r="D93" s="148"/>
      <c r="E93" s="148"/>
      <c r="F93" s="148"/>
      <c r="G93" s="148"/>
      <c r="H93" s="148"/>
      <c r="I93" s="148"/>
    </row>
    <row r="94" spans="1:9" ht="15">
      <c r="A94" s="96"/>
      <c r="B94" s="148"/>
      <c r="C94" s="148"/>
      <c r="D94" s="148"/>
      <c r="E94" s="148"/>
      <c r="F94" s="148"/>
      <c r="G94" s="148"/>
      <c r="H94" s="148"/>
      <c r="I94" s="148"/>
    </row>
    <row r="95" spans="1:9" ht="15">
      <c r="A95" s="96"/>
      <c r="B95" s="148"/>
      <c r="C95" s="148"/>
      <c r="D95" s="148"/>
      <c r="E95" s="148"/>
      <c r="F95" s="148"/>
      <c r="G95" s="148"/>
      <c r="H95" s="148"/>
      <c r="I95" s="148"/>
    </row>
    <row r="96" spans="1:9" ht="15">
      <c r="A96" s="96"/>
      <c r="B96" s="148"/>
      <c r="C96" s="148"/>
      <c r="D96" s="148"/>
      <c r="E96" s="148"/>
      <c r="F96" s="148"/>
      <c r="G96" s="148"/>
      <c r="H96" s="148"/>
      <c r="I96" s="148"/>
    </row>
    <row r="97" spans="1:9" ht="15">
      <c r="A97" s="96"/>
      <c r="B97" s="148"/>
      <c r="C97" s="148"/>
      <c r="D97" s="148"/>
      <c r="E97" s="148"/>
      <c r="F97" s="148"/>
      <c r="G97" s="148"/>
      <c r="H97" s="148"/>
      <c r="I97" s="148"/>
    </row>
    <row r="98" spans="1:9" ht="15">
      <c r="A98" s="96"/>
      <c r="B98" s="148"/>
      <c r="C98" s="148"/>
      <c r="D98" s="148"/>
      <c r="E98" s="148"/>
      <c r="F98" s="148"/>
      <c r="G98" s="148"/>
      <c r="H98" s="148"/>
      <c r="I98" s="148"/>
    </row>
    <row r="99" spans="1:9" ht="15">
      <c r="A99" s="96"/>
      <c r="B99" s="148"/>
      <c r="C99" s="148"/>
      <c r="D99" s="148"/>
      <c r="E99" s="148"/>
      <c r="F99" s="148"/>
      <c r="G99" s="148"/>
      <c r="H99" s="148"/>
      <c r="I99" s="148"/>
    </row>
    <row r="100" spans="1:9" ht="15">
      <c r="A100" s="96"/>
      <c r="B100" s="148"/>
      <c r="C100" s="148"/>
      <c r="D100" s="148"/>
      <c r="E100" s="148"/>
      <c r="F100" s="148"/>
      <c r="G100" s="148"/>
      <c r="H100" s="148"/>
      <c r="I100" s="148"/>
    </row>
    <row r="101" spans="1:9" ht="15">
      <c r="A101" s="96"/>
      <c r="B101" s="148"/>
      <c r="C101" s="148"/>
      <c r="D101" s="148"/>
      <c r="E101" s="148"/>
      <c r="F101" s="148"/>
      <c r="G101" s="148"/>
      <c r="H101" s="148"/>
      <c r="I101" s="148"/>
    </row>
    <row r="102" spans="1:9" ht="15">
      <c r="A102" s="96"/>
      <c r="B102" s="148"/>
      <c r="C102" s="148"/>
      <c r="D102" s="148"/>
      <c r="E102" s="148"/>
      <c r="F102" s="148"/>
      <c r="G102" s="148"/>
      <c r="H102" s="148"/>
      <c r="I102" s="148"/>
    </row>
    <row r="103" spans="1:9" ht="15">
      <c r="A103" s="96"/>
      <c r="B103" s="148"/>
      <c r="C103" s="148"/>
      <c r="D103" s="148"/>
      <c r="E103" s="148"/>
      <c r="F103" s="148"/>
      <c r="G103" s="148"/>
      <c r="H103" s="148"/>
      <c r="I103" s="148"/>
    </row>
    <row r="104" spans="1:9" ht="15">
      <c r="A104" s="96"/>
      <c r="B104" s="148"/>
      <c r="C104" s="148"/>
      <c r="D104" s="148"/>
      <c r="E104" s="148"/>
      <c r="F104" s="148"/>
      <c r="G104" s="148"/>
      <c r="H104" s="148"/>
      <c r="I104" s="148"/>
    </row>
    <row r="105" spans="1:9" ht="15">
      <c r="A105" s="96"/>
      <c r="B105" s="148"/>
      <c r="C105" s="148"/>
      <c r="D105" s="148"/>
      <c r="E105" s="148"/>
      <c r="F105" s="148"/>
      <c r="G105" s="148"/>
      <c r="H105" s="148"/>
      <c r="I105" s="148"/>
    </row>
    <row r="106" spans="1:9" ht="15">
      <c r="A106" s="96"/>
      <c r="B106" s="148"/>
      <c r="C106" s="148"/>
      <c r="D106" s="148"/>
      <c r="E106" s="148"/>
      <c r="F106" s="148"/>
      <c r="G106" s="148"/>
      <c r="H106" s="148"/>
      <c r="I106" s="148"/>
    </row>
    <row r="107" spans="1:9" ht="15">
      <c r="A107" s="96"/>
      <c r="B107" s="148"/>
      <c r="C107" s="148"/>
      <c r="D107" s="148"/>
      <c r="E107" s="148"/>
      <c r="F107" s="148"/>
      <c r="G107" s="148"/>
      <c r="H107" s="148"/>
      <c r="I107" s="148"/>
    </row>
    <row r="108" spans="1:9" ht="15">
      <c r="A108" s="96"/>
      <c r="B108" s="148"/>
      <c r="C108" s="148"/>
      <c r="D108" s="148"/>
      <c r="E108" s="148"/>
      <c r="F108" s="148"/>
      <c r="G108" s="148"/>
      <c r="H108" s="148"/>
      <c r="I108" s="148"/>
    </row>
    <row r="109" spans="1:9" ht="15">
      <c r="A109" s="96"/>
      <c r="B109" s="148"/>
      <c r="C109" s="148"/>
      <c r="D109" s="148"/>
      <c r="E109" s="148"/>
      <c r="F109" s="148"/>
      <c r="G109" s="148"/>
      <c r="H109" s="148"/>
      <c r="I109" s="148"/>
    </row>
    <row r="110" spans="1:9" ht="15">
      <c r="A110" s="96"/>
      <c r="B110" s="148"/>
      <c r="C110" s="148"/>
      <c r="D110" s="148"/>
      <c r="E110" s="148"/>
      <c r="F110" s="148"/>
      <c r="G110" s="148"/>
      <c r="H110" s="148"/>
      <c r="I110" s="148"/>
    </row>
    <row r="111" spans="1:9" ht="15">
      <c r="A111" s="96"/>
      <c r="B111" s="148"/>
      <c r="C111" s="148"/>
      <c r="D111" s="148"/>
      <c r="E111" s="148"/>
      <c r="F111" s="148"/>
      <c r="G111" s="148"/>
      <c r="H111" s="148"/>
      <c r="I111" s="148"/>
    </row>
    <row r="112" spans="1:9" ht="15">
      <c r="A112" s="96"/>
      <c r="B112" s="148"/>
      <c r="C112" s="148"/>
      <c r="D112" s="148"/>
      <c r="E112" s="148"/>
      <c r="F112" s="148"/>
      <c r="G112" s="148"/>
      <c r="H112" s="148"/>
      <c r="I112" s="148"/>
    </row>
    <row r="113" spans="1:9" ht="15">
      <c r="A113" s="96"/>
      <c r="B113" s="148"/>
      <c r="C113" s="148"/>
      <c r="D113" s="148"/>
      <c r="E113" s="148"/>
      <c r="F113" s="148"/>
      <c r="G113" s="148"/>
      <c r="H113" s="148"/>
      <c r="I113" s="148"/>
    </row>
    <row r="114" spans="1:9" ht="15">
      <c r="A114" s="96"/>
      <c r="B114" s="148"/>
      <c r="C114" s="148"/>
      <c r="D114" s="148"/>
      <c r="E114" s="148"/>
      <c r="F114" s="148"/>
      <c r="G114" s="148"/>
      <c r="H114" s="148"/>
      <c r="I114" s="148"/>
    </row>
    <row r="115" spans="1:9" ht="15">
      <c r="A115" s="96"/>
      <c r="B115" s="148"/>
      <c r="C115" s="148"/>
      <c r="D115" s="148"/>
      <c r="E115" s="148"/>
      <c r="F115" s="148"/>
      <c r="G115" s="148"/>
      <c r="H115" s="148"/>
      <c r="I115" s="148"/>
    </row>
    <row r="116" spans="1:9" ht="15">
      <c r="A116" s="96"/>
      <c r="B116" s="148"/>
      <c r="C116" s="148"/>
      <c r="D116" s="148"/>
      <c r="E116" s="148"/>
      <c r="F116" s="148"/>
      <c r="G116" s="148"/>
      <c r="H116" s="148"/>
      <c r="I116" s="148"/>
    </row>
    <row r="117" spans="1:9" ht="15">
      <c r="A117" s="96"/>
      <c r="B117" s="148"/>
      <c r="C117" s="148"/>
      <c r="D117" s="148"/>
      <c r="E117" s="148"/>
      <c r="F117" s="148"/>
      <c r="G117" s="148"/>
      <c r="H117" s="148"/>
      <c r="I117" s="148"/>
    </row>
    <row r="118" spans="1:9" ht="15">
      <c r="A118" s="96"/>
      <c r="B118" s="148"/>
      <c r="C118" s="148"/>
      <c r="D118" s="148"/>
      <c r="E118" s="148"/>
      <c r="F118" s="148"/>
      <c r="G118" s="148"/>
      <c r="H118" s="148"/>
      <c r="I118" s="148"/>
    </row>
    <row r="119" spans="1:9" ht="15">
      <c r="A119" s="96"/>
      <c r="B119" s="148"/>
      <c r="C119" s="148"/>
      <c r="D119" s="148"/>
      <c r="E119" s="148"/>
      <c r="F119" s="148"/>
      <c r="G119" s="148"/>
      <c r="H119" s="148"/>
      <c r="I119" s="148"/>
    </row>
    <row r="120" spans="1:9" ht="15">
      <c r="A120" s="96"/>
      <c r="B120" s="148"/>
      <c r="C120" s="148"/>
      <c r="D120" s="148"/>
      <c r="E120" s="148"/>
      <c r="F120" s="148"/>
      <c r="G120" s="148"/>
      <c r="H120" s="148"/>
      <c r="I120" s="148"/>
    </row>
    <row r="121" spans="1:9" ht="15">
      <c r="A121" s="96"/>
      <c r="B121" s="148"/>
      <c r="C121" s="148"/>
      <c r="D121" s="148"/>
      <c r="E121" s="148"/>
      <c r="F121" s="148"/>
      <c r="G121" s="148"/>
      <c r="H121" s="148"/>
      <c r="I121" s="148"/>
    </row>
    <row r="122" spans="1:9" ht="15">
      <c r="A122" s="96"/>
      <c r="B122" s="148"/>
      <c r="C122" s="148"/>
      <c r="D122" s="148"/>
      <c r="E122" s="148"/>
      <c r="F122" s="148"/>
      <c r="G122" s="148"/>
      <c r="H122" s="148"/>
      <c r="I122" s="148"/>
    </row>
    <row r="123" spans="1:9" ht="15">
      <c r="A123" s="96"/>
      <c r="B123" s="148"/>
      <c r="C123" s="148"/>
      <c r="D123" s="148"/>
      <c r="E123" s="148"/>
      <c r="F123" s="148"/>
      <c r="G123" s="148"/>
      <c r="H123" s="148"/>
      <c r="I123" s="148"/>
    </row>
    <row r="124" spans="1:9" ht="15">
      <c r="A124" s="96"/>
      <c r="B124" s="148"/>
      <c r="C124" s="148"/>
      <c r="D124" s="148"/>
      <c r="E124" s="148"/>
      <c r="F124" s="148"/>
      <c r="G124" s="148"/>
      <c r="H124" s="148"/>
      <c r="I124" s="148"/>
    </row>
    <row r="125" spans="1:9" ht="15">
      <c r="A125" s="96"/>
      <c r="B125" s="148"/>
      <c r="C125" s="148"/>
      <c r="D125" s="148"/>
      <c r="E125" s="148"/>
      <c r="F125" s="148"/>
      <c r="G125" s="148"/>
      <c r="H125" s="148"/>
      <c r="I125" s="148"/>
    </row>
    <row r="126" spans="1:9" ht="15">
      <c r="A126" s="96"/>
      <c r="B126" s="148"/>
      <c r="C126" s="148"/>
      <c r="D126" s="148"/>
      <c r="E126" s="148"/>
      <c r="F126" s="148"/>
      <c r="G126" s="148"/>
      <c r="H126" s="148"/>
      <c r="I126" s="148"/>
    </row>
    <row r="127" spans="1:9" ht="15">
      <c r="A127" s="96"/>
      <c r="B127" s="148"/>
      <c r="C127" s="148"/>
      <c r="D127" s="148"/>
      <c r="E127" s="148"/>
      <c r="F127" s="148"/>
      <c r="G127" s="148"/>
      <c r="H127" s="148"/>
      <c r="I127" s="148"/>
    </row>
    <row r="128" spans="1:9" ht="15">
      <c r="A128" s="96"/>
      <c r="B128" s="148"/>
      <c r="C128" s="148"/>
      <c r="D128" s="148"/>
      <c r="E128" s="148"/>
      <c r="F128" s="148"/>
      <c r="G128" s="148"/>
      <c r="H128" s="148"/>
      <c r="I128" s="148"/>
    </row>
    <row r="129" spans="1:9" ht="15">
      <c r="A129" s="96"/>
      <c r="B129" s="148"/>
      <c r="C129" s="148"/>
      <c r="D129" s="148"/>
      <c r="E129" s="148"/>
      <c r="F129" s="148"/>
      <c r="G129" s="148"/>
      <c r="H129" s="148"/>
      <c r="I129" s="148"/>
    </row>
    <row r="130" spans="1:9" ht="15">
      <c r="A130" s="96"/>
      <c r="B130" s="148"/>
      <c r="C130" s="148"/>
      <c r="D130" s="148"/>
      <c r="E130" s="148"/>
      <c r="F130" s="148"/>
      <c r="G130" s="148"/>
      <c r="H130" s="148"/>
      <c r="I130" s="148"/>
    </row>
    <row r="131" spans="1:9" ht="15">
      <c r="A131" s="96"/>
      <c r="B131" s="148"/>
      <c r="C131" s="148"/>
      <c r="D131" s="148"/>
      <c r="E131" s="148"/>
      <c r="F131" s="148"/>
      <c r="G131" s="148"/>
      <c r="H131" s="148"/>
      <c r="I131" s="148"/>
    </row>
    <row r="132" spans="1:9" ht="15">
      <c r="A132" s="96"/>
      <c r="B132" s="148"/>
      <c r="C132" s="148"/>
      <c r="D132" s="148"/>
      <c r="E132" s="148"/>
      <c r="F132" s="148"/>
      <c r="G132" s="148"/>
      <c r="H132" s="148"/>
      <c r="I132" s="148"/>
    </row>
    <row r="133" spans="1:9" ht="15">
      <c r="A133" s="96"/>
      <c r="B133" s="148"/>
      <c r="C133" s="148"/>
      <c r="D133" s="148"/>
      <c r="E133" s="148"/>
      <c r="F133" s="148"/>
      <c r="G133" s="148"/>
      <c r="H133" s="148"/>
      <c r="I133" s="148"/>
    </row>
    <row r="134" spans="1:9" ht="15">
      <c r="A134" s="96"/>
      <c r="B134" s="148"/>
      <c r="C134" s="148"/>
      <c r="D134" s="148"/>
      <c r="E134" s="148"/>
      <c r="F134" s="148"/>
      <c r="G134" s="148"/>
      <c r="H134" s="148"/>
      <c r="I134" s="148"/>
    </row>
    <row r="135" spans="1:9" ht="15">
      <c r="A135" s="96"/>
      <c r="B135" s="148"/>
      <c r="C135" s="148"/>
      <c r="D135" s="148"/>
      <c r="E135" s="148"/>
      <c r="F135" s="148"/>
      <c r="G135" s="148"/>
      <c r="H135" s="148"/>
      <c r="I135" s="148"/>
    </row>
    <row r="136" spans="1:9" ht="15">
      <c r="A136" s="96"/>
      <c r="B136" s="148"/>
      <c r="C136" s="148"/>
      <c r="D136" s="148"/>
      <c r="E136" s="148"/>
      <c r="F136" s="148"/>
      <c r="G136" s="148"/>
      <c r="H136" s="148"/>
      <c r="I136" s="148"/>
    </row>
    <row r="137" spans="1:9" ht="15">
      <c r="A137" s="96"/>
      <c r="B137" s="148"/>
      <c r="C137" s="148"/>
      <c r="D137" s="148"/>
      <c r="E137" s="148"/>
      <c r="F137" s="148"/>
      <c r="G137" s="148"/>
      <c r="H137" s="148"/>
      <c r="I137" s="148"/>
    </row>
    <row r="138" spans="1:9" ht="15">
      <c r="A138" s="96"/>
      <c r="B138" s="148"/>
      <c r="C138" s="148"/>
      <c r="D138" s="148"/>
      <c r="E138" s="148"/>
      <c r="F138" s="148"/>
      <c r="G138" s="148"/>
      <c r="H138" s="148"/>
      <c r="I138" s="148"/>
    </row>
    <row r="139" spans="1:9" ht="15">
      <c r="A139" s="96"/>
      <c r="B139" s="148"/>
      <c r="C139" s="148"/>
      <c r="D139" s="148"/>
      <c r="E139" s="148"/>
      <c r="F139" s="148"/>
      <c r="G139" s="148"/>
      <c r="H139" s="148"/>
      <c r="I139" s="148"/>
    </row>
    <row r="140" spans="1:9" ht="15">
      <c r="A140" s="96"/>
      <c r="B140" s="148"/>
      <c r="C140" s="148"/>
      <c r="D140" s="148"/>
      <c r="E140" s="148"/>
      <c r="F140" s="148"/>
      <c r="G140" s="148"/>
      <c r="H140" s="148"/>
      <c r="I140" s="148"/>
    </row>
    <row r="141" spans="1:9" ht="15">
      <c r="A141" s="96"/>
      <c r="B141" s="148"/>
      <c r="C141" s="148"/>
      <c r="D141" s="148"/>
      <c r="E141" s="148"/>
      <c r="F141" s="148"/>
      <c r="G141" s="148"/>
      <c r="H141" s="148"/>
      <c r="I141" s="148"/>
    </row>
    <row r="142" spans="1:9" ht="15">
      <c r="A142" s="96"/>
      <c r="B142" s="148"/>
      <c r="C142" s="148"/>
      <c r="D142" s="148"/>
      <c r="E142" s="148"/>
      <c r="F142" s="148"/>
      <c r="G142" s="148"/>
      <c r="H142" s="148"/>
      <c r="I142" s="148"/>
    </row>
    <row r="143" spans="1:9" ht="15">
      <c r="A143" s="96"/>
      <c r="B143" s="148"/>
      <c r="C143" s="148"/>
      <c r="D143" s="148"/>
      <c r="E143" s="148"/>
      <c r="F143" s="148"/>
      <c r="G143" s="148"/>
      <c r="H143" s="148"/>
      <c r="I143" s="148"/>
    </row>
    <row r="144" spans="1:9" ht="15">
      <c r="A144" s="96"/>
      <c r="B144" s="148"/>
      <c r="C144" s="148"/>
      <c r="D144" s="148"/>
      <c r="E144" s="148"/>
      <c r="F144" s="148"/>
      <c r="G144" s="148"/>
      <c r="H144" s="148"/>
      <c r="I144" s="148"/>
    </row>
    <row r="145" spans="1:9" ht="15">
      <c r="A145" s="96"/>
      <c r="B145" s="148"/>
      <c r="C145" s="148"/>
      <c r="D145" s="148"/>
      <c r="E145" s="148"/>
      <c r="F145" s="148"/>
      <c r="G145" s="148"/>
      <c r="H145" s="148"/>
      <c r="I145" s="148"/>
    </row>
    <row r="146" spans="1:9" ht="15">
      <c r="A146" s="96"/>
      <c r="B146" s="148"/>
      <c r="C146" s="148"/>
      <c r="D146" s="148"/>
      <c r="E146" s="148"/>
      <c r="F146" s="148"/>
      <c r="G146" s="148"/>
      <c r="H146" s="148"/>
      <c r="I146" s="148"/>
    </row>
    <row r="147" spans="1:9" ht="15">
      <c r="A147" s="96"/>
      <c r="B147" s="148"/>
      <c r="C147" s="148"/>
      <c r="D147" s="148"/>
      <c r="E147" s="148"/>
      <c r="F147" s="148"/>
      <c r="G147" s="148"/>
      <c r="H147" s="148"/>
      <c r="I147" s="148"/>
    </row>
    <row r="148" spans="1:9" ht="15">
      <c r="A148" s="96"/>
      <c r="B148" s="148"/>
      <c r="C148" s="148"/>
      <c r="D148" s="148"/>
      <c r="E148" s="148"/>
      <c r="F148" s="148"/>
      <c r="G148" s="148"/>
      <c r="H148" s="148"/>
      <c r="I148" s="148"/>
    </row>
    <row r="149" spans="1:9" ht="15">
      <c r="A149" s="96"/>
      <c r="B149" s="148"/>
      <c r="C149" s="148"/>
      <c r="D149" s="148"/>
      <c r="E149" s="148"/>
      <c r="F149" s="148"/>
      <c r="G149" s="148"/>
      <c r="H149" s="148"/>
      <c r="I149" s="148"/>
    </row>
    <row r="150" spans="1:9" ht="15">
      <c r="A150" s="96"/>
      <c r="B150" s="148"/>
      <c r="C150" s="148"/>
      <c r="D150" s="148"/>
      <c r="E150" s="148"/>
      <c r="F150" s="148"/>
      <c r="G150" s="148"/>
      <c r="H150" s="148"/>
      <c r="I150" s="148"/>
    </row>
    <row r="151" spans="1:9" ht="15">
      <c r="A151" s="96"/>
      <c r="B151" s="148"/>
      <c r="C151" s="148"/>
      <c r="D151" s="148"/>
      <c r="E151" s="148"/>
      <c r="F151" s="148"/>
      <c r="G151" s="148"/>
      <c r="H151" s="148"/>
      <c r="I151" s="148"/>
    </row>
    <row r="152" spans="1:9" ht="15">
      <c r="A152" s="96"/>
      <c r="B152" s="148"/>
      <c r="C152" s="148"/>
      <c r="D152" s="148"/>
      <c r="E152" s="148"/>
      <c r="F152" s="148"/>
      <c r="G152" s="148"/>
      <c r="H152" s="148"/>
      <c r="I152" s="148"/>
    </row>
    <row r="153" spans="1:9" ht="15">
      <c r="A153" s="96"/>
      <c r="B153" s="148"/>
      <c r="C153" s="148"/>
      <c r="D153" s="148"/>
      <c r="E153" s="148"/>
      <c r="F153" s="148"/>
      <c r="G153" s="148"/>
      <c r="H153" s="148"/>
      <c r="I153" s="148"/>
    </row>
    <row r="154" spans="1:9" ht="15">
      <c r="A154" s="96"/>
      <c r="B154" s="148"/>
      <c r="C154" s="148"/>
      <c r="D154" s="148"/>
      <c r="E154" s="148"/>
      <c r="F154" s="148"/>
      <c r="G154" s="148"/>
      <c r="H154" s="148"/>
      <c r="I154" s="148"/>
    </row>
    <row r="155" spans="1:9" ht="15">
      <c r="A155" s="96"/>
      <c r="B155" s="148"/>
      <c r="C155" s="148"/>
      <c r="D155" s="148"/>
      <c r="E155" s="148"/>
      <c r="F155" s="148"/>
      <c r="G155" s="148"/>
      <c r="H155" s="148"/>
      <c r="I155" s="148"/>
    </row>
    <row r="156" spans="1:9" ht="15">
      <c r="A156" s="96"/>
      <c r="B156" s="148"/>
      <c r="C156" s="148"/>
      <c r="D156" s="148"/>
      <c r="E156" s="148"/>
      <c r="F156" s="148"/>
      <c r="G156" s="148"/>
      <c r="H156" s="148"/>
      <c r="I156" s="148"/>
    </row>
    <row r="157" spans="1:9" ht="15">
      <c r="A157" s="96"/>
      <c r="B157" s="148"/>
      <c r="C157" s="148"/>
      <c r="D157" s="148"/>
      <c r="E157" s="148"/>
      <c r="F157" s="148"/>
      <c r="G157" s="148"/>
      <c r="H157" s="148"/>
      <c r="I157" s="148"/>
    </row>
    <row r="158" spans="1:9" ht="15">
      <c r="A158" s="96"/>
      <c r="B158" s="148"/>
      <c r="C158" s="148"/>
      <c r="D158" s="148"/>
      <c r="E158" s="148"/>
      <c r="F158" s="148"/>
      <c r="G158" s="148"/>
      <c r="H158" s="148"/>
      <c r="I158" s="148"/>
    </row>
    <row r="159" spans="1:9" ht="15">
      <c r="A159" s="96"/>
      <c r="B159" s="148"/>
      <c r="C159" s="148"/>
      <c r="D159" s="148"/>
      <c r="E159" s="148"/>
      <c r="F159" s="148"/>
      <c r="G159" s="148"/>
      <c r="H159" s="148"/>
      <c r="I159" s="148"/>
    </row>
    <row r="160" spans="1:9" ht="15">
      <c r="A160" s="96"/>
      <c r="B160" s="148"/>
      <c r="C160" s="148"/>
      <c r="D160" s="148"/>
      <c r="E160" s="148"/>
      <c r="F160" s="148"/>
      <c r="G160" s="148"/>
      <c r="H160" s="148"/>
      <c r="I160" s="148"/>
    </row>
    <row r="161" spans="1:9" ht="15">
      <c r="A161" s="96"/>
      <c r="B161" s="148"/>
      <c r="C161" s="148"/>
      <c r="D161" s="148"/>
      <c r="E161" s="148"/>
      <c r="F161" s="148"/>
      <c r="G161" s="148"/>
      <c r="H161" s="148"/>
      <c r="I161" s="148"/>
    </row>
    <row r="162" spans="1:9" ht="15">
      <c r="A162" s="96"/>
      <c r="B162" s="148"/>
      <c r="C162" s="148"/>
      <c r="D162" s="148"/>
      <c r="E162" s="148"/>
      <c r="F162" s="148"/>
      <c r="G162" s="148"/>
      <c r="H162" s="148"/>
      <c r="I162" s="148"/>
    </row>
    <row r="163" spans="1:9" ht="15">
      <c r="A163" s="96"/>
      <c r="B163" s="148"/>
      <c r="C163" s="148"/>
      <c r="D163" s="148"/>
      <c r="E163" s="148"/>
      <c r="F163" s="148"/>
      <c r="G163" s="148"/>
      <c r="H163" s="148"/>
      <c r="I163" s="148"/>
    </row>
    <row r="164" spans="1:9" ht="15">
      <c r="A164" s="96"/>
      <c r="B164" s="148"/>
      <c r="C164" s="148"/>
      <c r="D164" s="148"/>
      <c r="E164" s="148"/>
      <c r="F164" s="148"/>
      <c r="G164" s="148"/>
      <c r="H164" s="148"/>
      <c r="I164" s="148"/>
    </row>
    <row r="165" spans="1:9" ht="15">
      <c r="A165" s="96"/>
      <c r="B165" s="148"/>
      <c r="C165" s="148"/>
      <c r="D165" s="148"/>
      <c r="E165" s="148"/>
      <c r="F165" s="148"/>
      <c r="G165" s="148"/>
      <c r="H165" s="148"/>
      <c r="I165" s="148"/>
    </row>
    <row r="166" spans="1:9" ht="15">
      <c r="A166" s="96"/>
      <c r="B166" s="148"/>
      <c r="C166" s="148"/>
      <c r="D166" s="148"/>
      <c r="E166" s="148"/>
      <c r="F166" s="148"/>
      <c r="G166" s="148"/>
      <c r="H166" s="148"/>
      <c r="I166" s="148"/>
    </row>
    <row r="167" spans="1:9" ht="15">
      <c r="A167" s="96"/>
      <c r="B167" s="148"/>
      <c r="C167" s="148"/>
      <c r="D167" s="148"/>
      <c r="E167" s="148"/>
      <c r="F167" s="148"/>
      <c r="G167" s="148"/>
      <c r="H167" s="148"/>
      <c r="I167" s="148"/>
    </row>
    <row r="168" spans="1:9" ht="15">
      <c r="A168" s="96"/>
      <c r="B168" s="148"/>
      <c r="C168" s="148"/>
      <c r="D168" s="148"/>
      <c r="E168" s="148"/>
      <c r="F168" s="148"/>
      <c r="G168" s="148"/>
      <c r="H168" s="148"/>
      <c r="I168" s="148"/>
    </row>
    <row r="169" spans="1:9" ht="15">
      <c r="A169" s="96"/>
      <c r="B169" s="148"/>
      <c r="C169" s="148"/>
      <c r="D169" s="148"/>
      <c r="E169" s="148"/>
      <c r="F169" s="148"/>
      <c r="G169" s="148"/>
      <c r="H169" s="148"/>
      <c r="I169" s="148"/>
    </row>
    <row r="170" spans="1:9" ht="15">
      <c r="A170" s="96"/>
      <c r="B170" s="148"/>
      <c r="C170" s="148"/>
      <c r="D170" s="148"/>
      <c r="E170" s="148"/>
      <c r="F170" s="148"/>
      <c r="G170" s="148"/>
      <c r="H170" s="148"/>
      <c r="I170" s="148"/>
    </row>
    <row r="171" spans="1:9" ht="15">
      <c r="A171" s="96"/>
      <c r="B171" s="148"/>
      <c r="C171" s="148"/>
      <c r="D171" s="148"/>
      <c r="E171" s="148"/>
      <c r="F171" s="148"/>
      <c r="G171" s="148"/>
      <c r="H171" s="148"/>
      <c r="I171" s="148"/>
    </row>
    <row r="172" spans="1:9" ht="15">
      <c r="A172" s="96"/>
      <c r="B172" s="148"/>
      <c r="C172" s="148"/>
      <c r="D172" s="148"/>
      <c r="E172" s="148"/>
      <c r="F172" s="148"/>
      <c r="G172" s="148"/>
      <c r="H172" s="148"/>
      <c r="I172" s="148"/>
    </row>
    <row r="173" spans="1:9" ht="15">
      <c r="A173" s="96"/>
      <c r="B173" s="148"/>
      <c r="C173" s="148"/>
      <c r="D173" s="148"/>
      <c r="E173" s="148"/>
      <c r="F173" s="148"/>
      <c r="G173" s="148"/>
      <c r="H173" s="148"/>
      <c r="I173" s="148"/>
    </row>
    <row r="174" spans="1:9" ht="15">
      <c r="A174" s="96"/>
      <c r="B174" s="148"/>
      <c r="C174" s="148"/>
      <c r="D174" s="148"/>
      <c r="E174" s="148"/>
      <c r="F174" s="148"/>
      <c r="G174" s="148"/>
      <c r="H174" s="148"/>
      <c r="I174" s="148"/>
    </row>
    <row r="175" spans="1:9" ht="15">
      <c r="A175" s="96"/>
      <c r="B175" s="148"/>
      <c r="C175" s="148"/>
      <c r="D175" s="148"/>
      <c r="E175" s="148"/>
      <c r="F175" s="148"/>
      <c r="G175" s="148"/>
      <c r="H175" s="148"/>
      <c r="I175" s="148"/>
    </row>
    <row r="176" spans="1:9" ht="15">
      <c r="A176" s="96"/>
      <c r="B176" s="148"/>
      <c r="C176" s="148"/>
      <c r="D176" s="148"/>
      <c r="E176" s="148"/>
      <c r="F176" s="148"/>
      <c r="G176" s="148"/>
      <c r="H176" s="148"/>
      <c r="I176" s="148"/>
    </row>
    <row r="177" spans="1:9" ht="15">
      <c r="A177" s="96"/>
      <c r="B177" s="148"/>
      <c r="C177" s="148"/>
      <c r="D177" s="148"/>
      <c r="E177" s="148"/>
      <c r="F177" s="148"/>
      <c r="G177" s="148"/>
      <c r="H177" s="148"/>
      <c r="I177" s="148"/>
    </row>
    <row r="178" spans="1:9" ht="15">
      <c r="A178" s="96"/>
      <c r="B178" s="148"/>
      <c r="C178" s="148"/>
      <c r="D178" s="148"/>
      <c r="E178" s="148"/>
      <c r="F178" s="148"/>
      <c r="G178" s="148"/>
      <c r="H178" s="148"/>
      <c r="I178" s="148"/>
    </row>
    <row r="179" spans="1:9" ht="15">
      <c r="A179" s="96"/>
      <c r="B179" s="148"/>
      <c r="C179" s="148"/>
      <c r="D179" s="148"/>
      <c r="E179" s="148"/>
      <c r="F179" s="148"/>
      <c r="G179" s="148"/>
      <c r="H179" s="148"/>
      <c r="I179" s="148"/>
    </row>
    <row r="180" spans="1:9" ht="15">
      <c r="A180" s="96"/>
      <c r="B180" s="148"/>
      <c r="C180" s="148"/>
      <c r="D180" s="148"/>
      <c r="E180" s="148"/>
      <c r="F180" s="148"/>
      <c r="G180" s="148"/>
      <c r="H180" s="148"/>
      <c r="I180" s="148"/>
    </row>
    <row r="181" spans="1:9" ht="15">
      <c r="A181" s="96"/>
      <c r="B181" s="148"/>
      <c r="C181" s="148"/>
      <c r="D181" s="148"/>
      <c r="E181" s="148"/>
      <c r="F181" s="148"/>
      <c r="G181" s="148"/>
      <c r="H181" s="148"/>
      <c r="I181" s="148"/>
    </row>
    <row r="182" spans="1:9" ht="15">
      <c r="A182" s="96"/>
      <c r="B182" s="148"/>
      <c r="C182" s="148"/>
      <c r="D182" s="148"/>
      <c r="E182" s="148"/>
      <c r="F182" s="148"/>
      <c r="G182" s="148"/>
      <c r="H182" s="148"/>
      <c r="I182" s="148"/>
    </row>
    <row r="183" spans="1:9" ht="15">
      <c r="A183" s="96"/>
      <c r="B183" s="148"/>
      <c r="C183" s="148"/>
      <c r="D183" s="148"/>
      <c r="E183" s="148"/>
      <c r="F183" s="148"/>
      <c r="G183" s="148"/>
      <c r="H183" s="148"/>
      <c r="I183" s="148"/>
    </row>
    <row r="184" spans="1:9" ht="15">
      <c r="A184" s="96"/>
      <c r="B184" s="148"/>
      <c r="C184" s="148"/>
      <c r="D184" s="148"/>
      <c r="E184" s="148"/>
      <c r="F184" s="148"/>
      <c r="G184" s="148"/>
      <c r="H184" s="148"/>
      <c r="I184" s="148"/>
    </row>
    <row r="185" spans="1:9" ht="15">
      <c r="A185" s="96"/>
      <c r="B185" s="148"/>
      <c r="C185" s="148"/>
      <c r="D185" s="148"/>
      <c r="E185" s="148"/>
      <c r="F185" s="148"/>
      <c r="G185" s="148"/>
      <c r="H185" s="148"/>
      <c r="I185" s="148"/>
    </row>
    <row r="186" spans="1:9" ht="15">
      <c r="A186" s="96"/>
      <c r="B186" s="148"/>
      <c r="C186" s="148"/>
      <c r="D186" s="148"/>
      <c r="E186" s="148"/>
      <c r="F186" s="148"/>
      <c r="G186" s="148"/>
      <c r="H186" s="148"/>
      <c r="I186" s="148"/>
    </row>
    <row r="187" spans="1:9" ht="15">
      <c r="A187" s="96"/>
      <c r="B187" s="148"/>
      <c r="C187" s="148"/>
      <c r="D187" s="148"/>
      <c r="E187" s="148"/>
      <c r="F187" s="148"/>
      <c r="G187" s="148"/>
      <c r="H187" s="148"/>
      <c r="I187" s="148"/>
    </row>
    <row r="188" spans="1:9" ht="15">
      <c r="A188" s="96"/>
      <c r="B188" s="148"/>
      <c r="C188" s="148"/>
      <c r="D188" s="148"/>
      <c r="E188" s="148"/>
      <c r="F188" s="148"/>
      <c r="G188" s="148"/>
      <c r="H188" s="148"/>
      <c r="I188" s="148"/>
    </row>
    <row r="189" spans="1:9" ht="15">
      <c r="A189" s="96"/>
      <c r="B189" s="148"/>
      <c r="C189" s="148"/>
      <c r="D189" s="148"/>
      <c r="E189" s="148"/>
      <c r="F189" s="148"/>
      <c r="G189" s="148"/>
      <c r="H189" s="148"/>
      <c r="I189" s="148"/>
    </row>
    <row r="190" spans="1:9" ht="15">
      <c r="A190" s="96"/>
      <c r="B190" s="148"/>
      <c r="C190" s="148"/>
      <c r="D190" s="148"/>
      <c r="E190" s="148"/>
      <c r="F190" s="148"/>
      <c r="G190" s="148"/>
      <c r="H190" s="148"/>
      <c r="I190" s="148"/>
    </row>
    <row r="191" spans="1:9" ht="15">
      <c r="A191" s="96"/>
      <c r="B191" s="148"/>
      <c r="C191" s="148"/>
      <c r="D191" s="148"/>
      <c r="E191" s="148"/>
      <c r="F191" s="148"/>
      <c r="G191" s="148"/>
      <c r="H191" s="148"/>
      <c r="I191" s="148"/>
    </row>
    <row r="192" spans="1:9" ht="15">
      <c r="A192" s="96"/>
      <c r="B192" s="148"/>
      <c r="C192" s="148"/>
      <c r="D192" s="148"/>
      <c r="E192" s="148"/>
      <c r="F192" s="148"/>
      <c r="G192" s="148"/>
      <c r="H192" s="148"/>
      <c r="I192" s="148"/>
    </row>
    <row r="193" spans="1:9" ht="15">
      <c r="A193" s="96"/>
      <c r="B193" s="148"/>
      <c r="C193" s="148"/>
      <c r="D193" s="148"/>
      <c r="E193" s="148"/>
      <c r="F193" s="148"/>
      <c r="G193" s="148"/>
      <c r="H193" s="148"/>
      <c r="I193" s="148"/>
    </row>
    <row r="194" spans="1:9" ht="15">
      <c r="A194" s="96"/>
      <c r="B194" s="148"/>
      <c r="C194" s="148"/>
      <c r="D194" s="148"/>
      <c r="E194" s="148"/>
      <c r="F194" s="148"/>
      <c r="G194" s="148"/>
      <c r="H194" s="148"/>
      <c r="I194" s="148"/>
    </row>
    <row r="195" spans="1:9" ht="15">
      <c r="A195" s="96"/>
      <c r="B195" s="148"/>
      <c r="C195" s="148"/>
      <c r="D195" s="148"/>
      <c r="E195" s="148"/>
      <c r="F195" s="148"/>
      <c r="G195" s="148"/>
      <c r="H195" s="148"/>
      <c r="I195" s="148"/>
    </row>
    <row r="196" spans="1:9" ht="15">
      <c r="A196" s="96"/>
      <c r="B196" s="148"/>
      <c r="C196" s="148"/>
      <c r="D196" s="148"/>
      <c r="E196" s="148"/>
      <c r="F196" s="148"/>
      <c r="G196" s="148"/>
      <c r="H196" s="148"/>
      <c r="I196" s="148"/>
    </row>
    <row r="197" spans="1:9" ht="15">
      <c r="A197" s="96"/>
      <c r="B197" s="148"/>
      <c r="C197" s="148"/>
      <c r="D197" s="148"/>
      <c r="E197" s="148"/>
      <c r="F197" s="148"/>
      <c r="G197" s="148"/>
      <c r="H197" s="148"/>
      <c r="I197" s="148"/>
    </row>
    <row r="198" spans="1:9" ht="15">
      <c r="A198" s="96"/>
      <c r="B198" s="148"/>
      <c r="C198" s="148"/>
      <c r="D198" s="148"/>
      <c r="E198" s="148"/>
      <c r="F198" s="148"/>
      <c r="G198" s="148"/>
      <c r="H198" s="148"/>
      <c r="I198" s="148"/>
    </row>
    <row r="199" spans="1:9">
      <c r="A199" s="96"/>
      <c r="B199" s="148"/>
      <c r="C199" s="148"/>
      <c r="D199" s="148"/>
      <c r="E199" s="148"/>
      <c r="F199" s="148"/>
      <c r="G199" s="148"/>
      <c r="H199" s="148"/>
      <c r="I199" s="148"/>
    </row>
    <row r="200" spans="1:9">
      <c r="A200" s="96"/>
      <c r="B200" s="148"/>
      <c r="C200" s="148"/>
      <c r="D200" s="148"/>
      <c r="E200" s="148"/>
      <c r="F200" s="148"/>
      <c r="G200" s="148"/>
      <c r="H200" s="148"/>
      <c r="I200" s="148"/>
    </row>
    <row r="201" spans="1:9">
      <c r="A201" s="96"/>
      <c r="B201" s="148"/>
      <c r="C201" s="148"/>
      <c r="D201" s="148"/>
      <c r="E201" s="148"/>
      <c r="F201" s="148"/>
      <c r="G201" s="148"/>
      <c r="H201" s="148"/>
      <c r="I201" s="148"/>
    </row>
    <row r="202" spans="1:9">
      <c r="A202" s="96"/>
      <c r="B202" s="148"/>
      <c r="C202" s="148"/>
      <c r="D202" s="148"/>
      <c r="E202" s="148"/>
      <c r="F202" s="148"/>
      <c r="G202" s="148"/>
      <c r="H202" s="148"/>
      <c r="I202" s="148"/>
    </row>
    <row r="203" spans="1:9">
      <c r="A203" s="96"/>
      <c r="B203" s="148"/>
      <c r="C203" s="148"/>
      <c r="D203" s="148"/>
      <c r="E203" s="148"/>
      <c r="F203" s="148"/>
      <c r="G203" s="148"/>
      <c r="H203" s="148"/>
      <c r="I203" s="148"/>
    </row>
    <row r="204" spans="1:9">
      <c r="A204" s="96"/>
      <c r="B204" s="148"/>
      <c r="C204" s="148"/>
      <c r="D204" s="148"/>
      <c r="E204" s="148"/>
      <c r="F204" s="148"/>
      <c r="G204" s="148"/>
      <c r="H204" s="148"/>
      <c r="I204" s="148"/>
    </row>
    <row r="205" spans="1:9">
      <c r="A205" s="96"/>
      <c r="B205" s="148"/>
      <c r="C205" s="148"/>
      <c r="D205" s="148"/>
      <c r="E205" s="148"/>
      <c r="F205" s="148"/>
      <c r="G205" s="148"/>
      <c r="H205" s="148"/>
      <c r="I205" s="148"/>
    </row>
    <row r="206" spans="1:9">
      <c r="A206" s="96"/>
      <c r="B206" s="148"/>
      <c r="C206" s="148"/>
      <c r="D206" s="148"/>
      <c r="E206" s="148"/>
      <c r="F206" s="148"/>
      <c r="G206" s="148"/>
      <c r="H206" s="148"/>
      <c r="I206" s="148"/>
    </row>
    <row r="207" spans="1:9">
      <c r="A207" s="96"/>
      <c r="B207" s="148"/>
      <c r="C207" s="148"/>
      <c r="D207" s="148"/>
      <c r="E207" s="148"/>
      <c r="F207" s="148"/>
      <c r="G207" s="148"/>
      <c r="H207" s="148"/>
      <c r="I207" s="148"/>
    </row>
    <row r="208" spans="1:9">
      <c r="A208" s="96"/>
      <c r="B208" s="148"/>
      <c r="C208" s="148"/>
      <c r="D208" s="148"/>
      <c r="E208" s="148"/>
      <c r="F208" s="148"/>
      <c r="G208" s="148"/>
      <c r="H208" s="148"/>
      <c r="I208" s="148"/>
    </row>
    <row r="209" spans="1:9">
      <c r="A209" s="96"/>
      <c r="B209" s="148"/>
      <c r="C209" s="148"/>
      <c r="D209" s="148"/>
      <c r="E209" s="148"/>
      <c r="F209" s="148"/>
      <c r="G209" s="148"/>
      <c r="H209" s="148"/>
      <c r="I209" s="148"/>
    </row>
    <row r="210" spans="1:9">
      <c r="A210" s="96"/>
      <c r="B210" s="148"/>
      <c r="C210" s="148"/>
      <c r="D210" s="148"/>
      <c r="E210" s="148"/>
      <c r="F210" s="148"/>
      <c r="G210" s="148"/>
      <c r="H210" s="148"/>
      <c r="I210" s="148"/>
    </row>
    <row r="211" spans="1:9">
      <c r="A211" s="96"/>
      <c r="B211" s="148"/>
      <c r="C211" s="148"/>
      <c r="D211" s="148"/>
      <c r="E211" s="148"/>
      <c r="F211" s="148"/>
      <c r="G211" s="148"/>
      <c r="H211" s="148"/>
      <c r="I211" s="148"/>
    </row>
    <row r="212" spans="1:9">
      <c r="A212" s="96"/>
      <c r="B212" s="148"/>
      <c r="C212" s="148"/>
      <c r="D212" s="148"/>
      <c r="E212" s="148"/>
      <c r="F212" s="148"/>
      <c r="G212" s="148"/>
      <c r="H212" s="148"/>
      <c r="I212" s="148"/>
    </row>
    <row r="213" spans="1:9">
      <c r="A213" s="96"/>
      <c r="B213" s="148"/>
      <c r="C213" s="148"/>
      <c r="D213" s="148"/>
      <c r="E213" s="148"/>
      <c r="F213" s="148"/>
      <c r="G213" s="148"/>
      <c r="H213" s="148"/>
      <c r="I213" s="148"/>
    </row>
    <row r="214" spans="1:9">
      <c r="A214" s="96"/>
      <c r="B214" s="148"/>
      <c r="C214" s="148"/>
      <c r="D214" s="148"/>
      <c r="E214" s="148"/>
      <c r="F214" s="148"/>
      <c r="G214" s="148"/>
      <c r="H214" s="148"/>
      <c r="I214" s="148"/>
    </row>
    <row r="215" spans="1:9">
      <c r="A215" s="96"/>
      <c r="B215" s="148"/>
      <c r="C215" s="148"/>
      <c r="D215" s="148"/>
      <c r="E215" s="148"/>
      <c r="F215" s="148"/>
      <c r="G215" s="148"/>
      <c r="H215" s="148"/>
      <c r="I215" s="148"/>
    </row>
  </sheetData>
  <sheetProtection password="B53E" sheet="1" objects="1" scenarios="1"/>
  <mergeCells count="10">
    <mergeCell ref="G5:G6"/>
    <mergeCell ref="H5:H6"/>
    <mergeCell ref="I5:I6"/>
    <mergeCell ref="B4:I4"/>
    <mergeCell ref="A4:A6"/>
    <mergeCell ref="B5:B6"/>
    <mergeCell ref="C5:C6"/>
    <mergeCell ref="D5:D6"/>
    <mergeCell ref="E5:E6"/>
    <mergeCell ref="F5:F6"/>
  </mergeCells>
  <pageMargins left="0.7" right="0.7" top="0.75" bottom="0.75" header="0.3" footer="0.3"/>
  <pageSetup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election activeCell="A2" sqref="A2"/>
    </sheetView>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339" t="s">
        <v>56</v>
      </c>
      <c r="O1" s="339"/>
    </row>
    <row r="2" spans="2:15" ht="16" customHeight="1">
      <c r="B2" s="336" t="s">
        <v>4</v>
      </c>
      <c r="C2" s="336"/>
      <c r="D2" s="336"/>
      <c r="E2" s="336"/>
      <c r="F2" s="336"/>
      <c r="G2" s="336"/>
    </row>
    <row r="3" spans="2:15" ht="16" customHeight="1">
      <c r="B3" s="336"/>
      <c r="C3" s="336"/>
      <c r="D3" s="336"/>
      <c r="E3" s="336"/>
      <c r="F3" s="336"/>
      <c r="G3" s="336"/>
    </row>
    <row r="4" spans="2:15">
      <c r="B4" s="337" t="s">
        <v>63</v>
      </c>
      <c r="C4" s="338"/>
      <c r="D4" s="338"/>
      <c r="E4" s="338"/>
      <c r="F4" s="338"/>
      <c r="G4" s="338"/>
    </row>
    <row r="5" spans="2:15">
      <c r="B5" s="338"/>
      <c r="C5" s="338"/>
      <c r="D5" s="338"/>
      <c r="E5" s="338"/>
      <c r="F5" s="338"/>
      <c r="G5" s="338"/>
    </row>
    <row r="6" spans="2:15">
      <c r="B6" s="338"/>
      <c r="C6" s="338"/>
      <c r="D6" s="338"/>
      <c r="E6" s="338"/>
      <c r="F6" s="338"/>
      <c r="G6" s="338"/>
    </row>
    <row r="7" spans="2:15">
      <c r="B7" s="338"/>
      <c r="C7" s="338"/>
      <c r="D7" s="338"/>
      <c r="E7" s="338"/>
      <c r="F7" s="338"/>
      <c r="G7" s="338"/>
    </row>
    <row r="8" spans="2:15">
      <c r="B8" s="338"/>
      <c r="C8" s="338"/>
      <c r="D8" s="338"/>
      <c r="E8" s="338"/>
      <c r="F8" s="338"/>
      <c r="G8" s="338"/>
    </row>
    <row r="9" spans="2:15">
      <c r="B9" s="338"/>
      <c r="C9" s="338"/>
      <c r="D9" s="338"/>
      <c r="E9" s="338"/>
      <c r="F9" s="338"/>
      <c r="G9" s="338"/>
    </row>
    <row r="10" spans="2:15">
      <c r="B10" s="338"/>
      <c r="C10" s="338"/>
      <c r="D10" s="338"/>
      <c r="E10" s="338"/>
      <c r="F10" s="338"/>
      <c r="G10" s="338"/>
    </row>
    <row r="11" spans="2:15">
      <c r="B11" s="338"/>
      <c r="C11" s="338"/>
      <c r="D11" s="338"/>
      <c r="E11" s="338"/>
      <c r="F11" s="338"/>
      <c r="G11" s="338"/>
    </row>
    <row r="12" spans="2:15">
      <c r="B12" s="338"/>
      <c r="C12" s="338"/>
      <c r="D12" s="338"/>
      <c r="E12" s="338"/>
      <c r="F12" s="338"/>
      <c r="G12" s="338"/>
    </row>
    <row r="13" spans="2:15">
      <c r="B13" s="338"/>
      <c r="C13" s="338"/>
      <c r="D13" s="338"/>
      <c r="E13" s="338"/>
      <c r="F13" s="338"/>
      <c r="G13" s="338"/>
    </row>
    <row r="14" spans="2:15">
      <c r="B14" s="338"/>
      <c r="C14" s="338"/>
      <c r="D14" s="338"/>
      <c r="E14" s="338"/>
      <c r="F14" s="338"/>
      <c r="G14" s="338"/>
    </row>
    <row r="15" spans="2:15">
      <c r="B15" s="338"/>
      <c r="C15" s="338"/>
      <c r="D15" s="338"/>
      <c r="E15" s="338"/>
      <c r="F15" s="338"/>
      <c r="G15" s="338"/>
    </row>
    <row r="16" spans="2:15">
      <c r="B16" s="338"/>
      <c r="C16" s="338"/>
      <c r="D16" s="338"/>
      <c r="E16" s="338"/>
      <c r="F16" s="338"/>
      <c r="G16" s="338"/>
    </row>
    <row r="17" spans="2:7">
      <c r="B17" s="338"/>
      <c r="C17" s="338"/>
      <c r="D17" s="338"/>
      <c r="E17" s="338"/>
      <c r="F17" s="338"/>
      <c r="G17" s="338"/>
    </row>
    <row r="18" spans="2:7">
      <c r="B18" s="338"/>
      <c r="C18" s="338"/>
      <c r="D18" s="338"/>
      <c r="E18" s="338"/>
      <c r="F18" s="338"/>
      <c r="G18" s="338"/>
    </row>
    <row r="19" spans="2:7">
      <c r="B19" s="338"/>
      <c r="C19" s="338"/>
      <c r="D19" s="338"/>
      <c r="E19" s="338"/>
      <c r="F19" s="338"/>
      <c r="G19" s="338"/>
    </row>
    <row r="20" spans="2:7">
      <c r="B20" s="338"/>
      <c r="C20" s="338"/>
      <c r="D20" s="338"/>
      <c r="E20" s="338"/>
      <c r="F20" s="338"/>
      <c r="G20" s="338"/>
    </row>
    <row r="21" spans="2:7">
      <c r="B21" s="338"/>
      <c r="C21" s="338"/>
      <c r="D21" s="338"/>
      <c r="E21" s="338"/>
      <c r="F21" s="338"/>
      <c r="G21" s="338"/>
    </row>
    <row r="22" spans="2:7">
      <c r="B22" s="338"/>
      <c r="C22" s="338"/>
      <c r="D22" s="338"/>
      <c r="E22" s="338"/>
      <c r="F22" s="338"/>
      <c r="G22" s="338"/>
    </row>
    <row r="23" spans="2:7">
      <c r="B23" s="338"/>
      <c r="C23" s="338"/>
      <c r="D23" s="338"/>
      <c r="E23" s="338"/>
      <c r="F23" s="338"/>
      <c r="G23" s="338"/>
    </row>
    <row r="24" spans="2:7">
      <c r="B24" s="338"/>
      <c r="C24" s="338"/>
      <c r="D24" s="338"/>
      <c r="E24" s="338"/>
      <c r="F24" s="338"/>
      <c r="G24" s="338"/>
    </row>
    <row r="25" spans="2:7">
      <c r="B25" s="338"/>
      <c r="C25" s="338"/>
      <c r="D25" s="338"/>
      <c r="E25" s="338"/>
      <c r="F25" s="338"/>
      <c r="G25" s="338"/>
    </row>
    <row r="26" spans="2:7">
      <c r="B26" s="338"/>
      <c r="C26" s="338"/>
      <c r="D26" s="338"/>
      <c r="E26" s="338"/>
      <c r="F26" s="338"/>
      <c r="G26" s="338"/>
    </row>
    <row r="27" spans="2:7">
      <c r="B27" s="338"/>
      <c r="C27" s="338"/>
      <c r="D27" s="338"/>
      <c r="E27" s="338"/>
      <c r="F27" s="338"/>
      <c r="G27" s="338"/>
    </row>
    <row r="28" spans="2:7">
      <c r="B28" s="338"/>
      <c r="C28" s="338"/>
      <c r="D28" s="338"/>
      <c r="E28" s="338"/>
      <c r="F28" s="338"/>
      <c r="G28" s="338"/>
    </row>
    <row r="29" spans="2:7">
      <c r="B29" s="338"/>
      <c r="C29" s="338"/>
      <c r="D29" s="338"/>
      <c r="E29" s="338"/>
      <c r="F29" s="338"/>
      <c r="G29" s="338"/>
    </row>
    <row r="30" spans="2:7">
      <c r="B30" s="338"/>
      <c r="C30" s="338"/>
      <c r="D30" s="338"/>
      <c r="E30" s="338"/>
      <c r="F30" s="338"/>
      <c r="G30" s="338"/>
    </row>
    <row r="31" spans="2:7">
      <c r="B31" s="338"/>
      <c r="C31" s="338"/>
      <c r="D31" s="338"/>
      <c r="E31" s="338"/>
      <c r="F31" s="338"/>
      <c r="G31" s="338"/>
    </row>
    <row r="32" spans="2:7">
      <c r="B32" s="338"/>
      <c r="C32" s="338"/>
      <c r="D32" s="338"/>
      <c r="E32" s="338"/>
      <c r="F32" s="338"/>
      <c r="G32" s="338"/>
    </row>
  </sheetData>
  <sheetProtection password="B53E"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289" t="s">
        <v>66</v>
      </c>
      <c r="L1" s="290"/>
      <c r="M1" s="291"/>
      <c r="N1" s="291"/>
      <c r="P1" s="10"/>
      <c r="Q1" s="341"/>
      <c r="R1" s="341"/>
    </row>
    <row r="2" spans="1:18" ht="16" customHeight="1">
      <c r="A2" s="336" t="s">
        <v>5</v>
      </c>
      <c r="B2" s="336"/>
      <c r="C2" s="336"/>
      <c r="D2" s="336"/>
      <c r="E2" s="336"/>
      <c r="F2" s="336"/>
      <c r="G2" s="336"/>
      <c r="H2" s="336"/>
      <c r="I2" s="336"/>
      <c r="J2" s="336"/>
    </row>
    <row r="3" spans="1:18" ht="16" customHeight="1">
      <c r="A3" s="336"/>
      <c r="B3" s="336"/>
      <c r="C3" s="336"/>
      <c r="D3" s="336"/>
      <c r="E3" s="336"/>
      <c r="F3" s="336"/>
      <c r="G3" s="336"/>
      <c r="H3" s="336"/>
      <c r="I3" s="336"/>
      <c r="J3" s="336"/>
    </row>
    <row r="4" spans="1:18" ht="16" customHeight="1">
      <c r="A4" s="342" t="s">
        <v>7</v>
      </c>
      <c r="B4" s="342"/>
      <c r="C4" s="342"/>
      <c r="D4" s="342"/>
      <c r="E4" s="342"/>
      <c r="F4" s="342"/>
      <c r="G4" s="342"/>
      <c r="H4" s="342"/>
      <c r="I4" s="342"/>
      <c r="J4" s="342"/>
    </row>
    <row r="5" spans="1:18" ht="18" customHeight="1">
      <c r="A5" s="6" t="s">
        <v>2</v>
      </c>
      <c r="B5" s="340" t="s">
        <v>8</v>
      </c>
      <c r="C5" s="340"/>
      <c r="D5" s="340"/>
      <c r="E5" s="340"/>
      <c r="F5" s="340"/>
      <c r="G5" s="340"/>
      <c r="H5" s="340"/>
      <c r="I5" s="340"/>
      <c r="J5" s="340"/>
    </row>
    <row r="6" spans="1:18" ht="18" customHeight="1">
      <c r="A6" s="6" t="s">
        <v>2</v>
      </c>
      <c r="B6" s="340" t="s">
        <v>9</v>
      </c>
      <c r="C6" s="340"/>
      <c r="D6" s="340"/>
      <c r="E6" s="340"/>
      <c r="F6" s="340"/>
      <c r="G6" s="340"/>
      <c r="H6" s="340"/>
      <c r="I6" s="340"/>
      <c r="J6" s="340"/>
    </row>
    <row r="7" spans="1:18" ht="18" customHeight="1">
      <c r="A7" s="6" t="s">
        <v>2</v>
      </c>
      <c r="B7" s="340" t="s">
        <v>10</v>
      </c>
      <c r="C7" s="340"/>
      <c r="D7" s="340"/>
      <c r="E7" s="340"/>
      <c r="F7" s="340"/>
      <c r="G7" s="340"/>
      <c r="H7" s="340"/>
      <c r="I7" s="340"/>
      <c r="J7" s="340"/>
    </row>
    <row r="8" spans="1:18" ht="18" customHeight="1">
      <c r="A8" s="6" t="s">
        <v>2</v>
      </c>
      <c r="B8" s="340" t="s">
        <v>11</v>
      </c>
      <c r="C8" s="340"/>
      <c r="D8" s="340"/>
      <c r="E8" s="340"/>
      <c r="F8" s="340"/>
      <c r="G8" s="340"/>
      <c r="H8" s="340"/>
      <c r="I8" s="340"/>
      <c r="J8" s="340"/>
    </row>
    <row r="9" spans="1:18" ht="18" customHeight="1">
      <c r="A9" s="6" t="s">
        <v>2</v>
      </c>
      <c r="B9" s="340" t="s">
        <v>12</v>
      </c>
      <c r="C9" s="340"/>
      <c r="D9" s="340"/>
      <c r="E9" s="340"/>
      <c r="F9" s="340"/>
      <c r="G9" s="340"/>
      <c r="H9" s="340"/>
      <c r="I9" s="340"/>
      <c r="J9" s="340"/>
    </row>
    <row r="10" spans="1:18" ht="18" customHeight="1">
      <c r="A10" s="6" t="s">
        <v>2</v>
      </c>
      <c r="B10" s="340" t="s">
        <v>13</v>
      </c>
      <c r="C10" s="340"/>
      <c r="D10" s="340"/>
      <c r="E10" s="340"/>
      <c r="F10" s="340"/>
      <c r="G10" s="340"/>
      <c r="H10" s="340"/>
      <c r="I10" s="340"/>
      <c r="J10" s="340"/>
    </row>
    <row r="11" spans="1:18" ht="18" customHeight="1">
      <c r="A11" s="6" t="s">
        <v>2</v>
      </c>
      <c r="B11" s="340" t="s">
        <v>14</v>
      </c>
      <c r="C11" s="340"/>
      <c r="D11" s="340"/>
      <c r="E11" s="340"/>
      <c r="F11" s="340"/>
      <c r="G11" s="340"/>
      <c r="H11" s="340"/>
      <c r="I11" s="340"/>
      <c r="J11" s="340"/>
      <c r="K11" s="340"/>
      <c r="L11" s="340"/>
      <c r="M11" s="340"/>
      <c r="N11" s="340"/>
    </row>
    <row r="12" spans="1:18" ht="18" customHeight="1">
      <c r="A12" s="6" t="s">
        <v>2</v>
      </c>
      <c r="B12" s="340" t="s">
        <v>15</v>
      </c>
      <c r="C12" s="340"/>
      <c r="D12" s="340"/>
      <c r="E12" s="340"/>
      <c r="F12" s="340"/>
      <c r="G12" s="340"/>
      <c r="H12" s="340"/>
      <c r="I12" s="340"/>
      <c r="J12" s="340"/>
    </row>
    <row r="13" spans="1:18" ht="18" customHeight="1">
      <c r="A13" s="6" t="s">
        <v>2</v>
      </c>
      <c r="B13" s="340" t="s">
        <v>16</v>
      </c>
      <c r="C13" s="340"/>
      <c r="D13" s="340"/>
      <c r="E13" s="340"/>
      <c r="F13" s="340"/>
      <c r="G13" s="340"/>
      <c r="H13" s="340"/>
      <c r="I13" s="340"/>
      <c r="J13" s="340"/>
    </row>
    <row r="14" spans="1:18" ht="16" customHeight="1">
      <c r="A14" s="6"/>
      <c r="B14" s="7"/>
      <c r="C14" s="7"/>
      <c r="D14" s="7"/>
      <c r="E14" s="7"/>
      <c r="F14" s="7"/>
      <c r="G14" s="7"/>
      <c r="H14" s="7"/>
      <c r="I14" s="7"/>
      <c r="J14" s="7"/>
    </row>
    <row r="15" spans="1:18" ht="16" customHeight="1">
      <c r="A15" s="342" t="s">
        <v>17</v>
      </c>
      <c r="B15" s="342"/>
      <c r="C15" s="342"/>
      <c r="D15" s="342"/>
      <c r="E15" s="342"/>
      <c r="F15" s="342"/>
      <c r="G15" s="342"/>
      <c r="H15" s="342"/>
      <c r="I15" s="342"/>
      <c r="J15" s="342"/>
    </row>
    <row r="16" spans="1:18" ht="18" customHeight="1">
      <c r="A16" s="6" t="s">
        <v>2</v>
      </c>
      <c r="B16" s="340" t="s">
        <v>58</v>
      </c>
      <c r="C16" s="340"/>
      <c r="D16" s="340"/>
      <c r="E16" s="340"/>
      <c r="F16" s="340"/>
      <c r="G16" s="340"/>
      <c r="H16" s="340"/>
      <c r="I16" s="340"/>
      <c r="J16" s="340"/>
    </row>
    <row r="17" spans="1:19" s="4" customFormat="1" ht="36" customHeight="1">
      <c r="A17" s="19" t="s">
        <v>2</v>
      </c>
      <c r="B17" s="340" t="s">
        <v>18</v>
      </c>
      <c r="C17" s="340"/>
      <c r="D17" s="340"/>
      <c r="E17" s="340"/>
      <c r="F17" s="340"/>
      <c r="G17" s="340"/>
      <c r="H17" s="340"/>
      <c r="I17" s="340"/>
      <c r="J17" s="340"/>
      <c r="K17" s="340"/>
      <c r="L17" s="340"/>
      <c r="M17" s="340"/>
      <c r="N17" s="340"/>
      <c r="O17" s="17"/>
      <c r="P17" s="17"/>
    </row>
    <row r="18" spans="1:19" ht="36" customHeight="1">
      <c r="A18" s="19" t="s">
        <v>2</v>
      </c>
      <c r="B18" s="340" t="s">
        <v>19</v>
      </c>
      <c r="C18" s="340"/>
      <c r="D18" s="340"/>
      <c r="E18" s="340"/>
      <c r="F18" s="340"/>
      <c r="G18" s="340"/>
      <c r="H18" s="340"/>
      <c r="I18" s="340"/>
      <c r="J18" s="340"/>
      <c r="K18" s="340"/>
      <c r="L18" s="340"/>
      <c r="M18" s="340"/>
      <c r="N18" s="340"/>
      <c r="O18" s="18"/>
      <c r="P18" s="18"/>
      <c r="Q18" s="18"/>
      <c r="R18" s="18"/>
      <c r="S18" s="18"/>
    </row>
    <row r="19" spans="1:19" ht="18" customHeight="1">
      <c r="A19" s="6" t="s">
        <v>2</v>
      </c>
      <c r="B19" s="340" t="s">
        <v>20</v>
      </c>
      <c r="C19" s="340"/>
      <c r="D19" s="340"/>
      <c r="E19" s="340"/>
      <c r="F19" s="340"/>
      <c r="G19" s="340"/>
      <c r="H19" s="340"/>
      <c r="I19" s="340"/>
      <c r="J19" s="340"/>
    </row>
    <row r="20" spans="1:19" ht="18" customHeight="1">
      <c r="A20" s="6" t="s">
        <v>2</v>
      </c>
      <c r="B20" s="340" t="s">
        <v>21</v>
      </c>
      <c r="C20" s="340"/>
      <c r="D20" s="340"/>
      <c r="E20" s="340"/>
      <c r="F20" s="340"/>
      <c r="G20" s="340"/>
      <c r="H20" s="340"/>
      <c r="I20" s="340"/>
      <c r="J20" s="340"/>
      <c r="K20" s="340"/>
      <c r="L20" s="340"/>
      <c r="M20" s="340"/>
    </row>
    <row r="21" spans="1:19" ht="18" customHeight="1">
      <c r="A21" s="6" t="s">
        <v>2</v>
      </c>
      <c r="B21" s="340" t="s">
        <v>22</v>
      </c>
      <c r="C21" s="340"/>
      <c r="D21" s="340"/>
      <c r="E21" s="340"/>
      <c r="F21" s="340"/>
      <c r="G21" s="340"/>
      <c r="H21" s="340"/>
      <c r="I21" s="340"/>
      <c r="J21" s="340"/>
    </row>
    <row r="22" spans="1:19" ht="18" customHeight="1">
      <c r="A22" s="6" t="s">
        <v>2</v>
      </c>
      <c r="B22" s="340" t="s">
        <v>23</v>
      </c>
      <c r="C22" s="340"/>
      <c r="D22" s="340"/>
      <c r="E22" s="340"/>
      <c r="F22" s="340"/>
      <c r="G22" s="340"/>
      <c r="H22" s="340"/>
      <c r="I22" s="340"/>
      <c r="J22" s="340"/>
      <c r="K22" s="340"/>
    </row>
    <row r="23" spans="1:19" ht="18" customHeight="1">
      <c r="A23" s="6" t="s">
        <v>2</v>
      </c>
      <c r="B23" s="340" t="s">
        <v>64</v>
      </c>
      <c r="C23" s="340"/>
      <c r="D23" s="340"/>
      <c r="E23" s="340"/>
      <c r="F23" s="340"/>
      <c r="G23" s="340"/>
      <c r="H23" s="340"/>
      <c r="I23" s="340"/>
      <c r="J23" s="340"/>
    </row>
    <row r="24" spans="1:19" ht="18" customHeight="1">
      <c r="A24" s="6" t="s">
        <v>2</v>
      </c>
      <c r="B24" s="340" t="s">
        <v>24</v>
      </c>
      <c r="C24" s="340"/>
      <c r="D24" s="340"/>
      <c r="E24" s="340"/>
      <c r="F24" s="340"/>
      <c r="G24" s="340"/>
      <c r="H24" s="340"/>
      <c r="I24" s="340"/>
      <c r="J24" s="340"/>
    </row>
    <row r="25" spans="1:19" ht="16" customHeight="1">
      <c r="A25" s="6"/>
      <c r="B25" s="7"/>
      <c r="C25" s="7"/>
      <c r="D25" s="7"/>
      <c r="E25" s="7"/>
      <c r="F25" s="7"/>
      <c r="G25" s="7"/>
      <c r="H25" s="7"/>
      <c r="I25" s="7"/>
      <c r="J25" s="7"/>
    </row>
    <row r="26" spans="1:19" ht="16" customHeight="1">
      <c r="A26" s="342" t="s">
        <v>25</v>
      </c>
      <c r="B26" s="342"/>
      <c r="C26" s="342"/>
      <c r="D26" s="342"/>
      <c r="E26" s="342"/>
      <c r="F26" s="342"/>
      <c r="G26" s="342"/>
      <c r="H26" s="342"/>
      <c r="I26" s="342"/>
      <c r="J26" s="342"/>
    </row>
    <row r="27" spans="1:19" ht="18" customHeight="1">
      <c r="A27" s="6" t="s">
        <v>2</v>
      </c>
      <c r="B27" s="340" t="s">
        <v>26</v>
      </c>
      <c r="C27" s="340"/>
      <c r="D27" s="340"/>
      <c r="E27" s="340"/>
      <c r="F27" s="340"/>
      <c r="G27" s="340"/>
      <c r="H27" s="340"/>
      <c r="I27" s="340"/>
      <c r="J27" s="340"/>
    </row>
    <row r="28" spans="1:19" ht="18" customHeight="1">
      <c r="A28" s="6" t="s">
        <v>2</v>
      </c>
      <c r="B28" s="340" t="s">
        <v>27</v>
      </c>
      <c r="C28" s="340"/>
      <c r="D28" s="340"/>
      <c r="E28" s="340"/>
      <c r="F28" s="340"/>
      <c r="G28" s="340"/>
      <c r="H28" s="340"/>
      <c r="I28" s="340"/>
      <c r="J28" s="340"/>
      <c r="K28" s="340"/>
      <c r="L28" s="340"/>
      <c r="M28" s="340"/>
      <c r="N28" s="340"/>
      <c r="O28" s="340"/>
      <c r="P28" s="340"/>
      <c r="Q28" s="4"/>
      <c r="R28" s="4"/>
      <c r="S28" s="4"/>
    </row>
    <row r="29" spans="1:19" ht="18" customHeight="1">
      <c r="A29" s="6" t="s">
        <v>2</v>
      </c>
      <c r="B29" s="340" t="s">
        <v>28</v>
      </c>
      <c r="C29" s="340"/>
      <c r="D29" s="340"/>
      <c r="E29" s="340"/>
      <c r="F29" s="340"/>
      <c r="G29" s="340"/>
      <c r="H29" s="340"/>
      <c r="I29" s="340"/>
      <c r="J29" s="340"/>
      <c r="K29" s="340"/>
      <c r="L29" s="340"/>
      <c r="M29" s="340"/>
      <c r="N29" s="340"/>
      <c r="O29" s="340"/>
      <c r="P29" s="340"/>
      <c r="Q29" s="340"/>
      <c r="R29" s="340"/>
      <c r="S29" s="340"/>
    </row>
    <row r="30" spans="1:19" ht="18" customHeight="1">
      <c r="A30" s="6" t="s">
        <v>2</v>
      </c>
      <c r="B30" s="340" t="s">
        <v>29</v>
      </c>
      <c r="C30" s="340"/>
      <c r="D30" s="340"/>
      <c r="E30" s="340"/>
      <c r="F30" s="340"/>
      <c r="G30" s="340"/>
      <c r="H30" s="340"/>
      <c r="I30" s="340"/>
      <c r="J30" s="340"/>
    </row>
    <row r="31" spans="1:19" ht="18" customHeight="1">
      <c r="A31" s="6" t="s">
        <v>2</v>
      </c>
      <c r="B31" s="340" t="s">
        <v>30</v>
      </c>
      <c r="C31" s="340"/>
      <c r="D31" s="340"/>
      <c r="E31" s="340"/>
      <c r="F31" s="340"/>
      <c r="G31" s="340"/>
      <c r="H31" s="340"/>
      <c r="I31" s="340"/>
      <c r="J31" s="340"/>
    </row>
    <row r="32" spans="1:19" ht="18" customHeight="1">
      <c r="A32" s="6" t="s">
        <v>2</v>
      </c>
      <c r="B32" s="340" t="s">
        <v>31</v>
      </c>
      <c r="C32" s="340"/>
      <c r="D32" s="340"/>
      <c r="E32" s="340"/>
      <c r="F32" s="340"/>
      <c r="G32" s="340"/>
      <c r="H32" s="340"/>
      <c r="I32" s="340"/>
      <c r="J32" s="340"/>
    </row>
    <row r="33" spans="1:19" ht="16" customHeight="1">
      <c r="A33" s="6"/>
      <c r="B33" s="340"/>
      <c r="C33" s="340"/>
      <c r="D33" s="340"/>
      <c r="E33" s="340"/>
      <c r="F33" s="340"/>
      <c r="G33" s="340"/>
      <c r="H33" s="340"/>
      <c r="I33" s="340"/>
      <c r="J33" s="340"/>
      <c r="K33" s="340"/>
    </row>
    <row r="34" spans="1:19" ht="16" customHeight="1">
      <c r="A34" s="342" t="s">
        <v>32</v>
      </c>
      <c r="B34" s="342"/>
      <c r="C34" s="342"/>
      <c r="D34" s="342"/>
      <c r="E34" s="342"/>
      <c r="F34" s="342"/>
      <c r="G34" s="342"/>
      <c r="H34" s="342"/>
      <c r="I34" s="342"/>
      <c r="J34" s="342"/>
    </row>
    <row r="35" spans="1:19" ht="18" customHeight="1">
      <c r="A35" s="6" t="s">
        <v>2</v>
      </c>
      <c r="B35" s="340" t="s">
        <v>33</v>
      </c>
      <c r="C35" s="340"/>
      <c r="D35" s="340"/>
      <c r="E35" s="340"/>
      <c r="F35" s="340"/>
      <c r="G35" s="340"/>
      <c r="H35" s="340"/>
      <c r="I35" s="340"/>
      <c r="J35" s="340"/>
    </row>
    <row r="36" spans="1:19" ht="18" customHeight="1">
      <c r="A36" s="6" t="s">
        <v>2</v>
      </c>
      <c r="B36" s="340" t="s">
        <v>34</v>
      </c>
      <c r="C36" s="340"/>
      <c r="D36" s="340"/>
      <c r="E36" s="340"/>
      <c r="F36" s="340"/>
      <c r="G36" s="340"/>
      <c r="H36" s="340"/>
      <c r="I36" s="340"/>
      <c r="J36" s="340"/>
      <c r="K36" s="340"/>
      <c r="L36" s="340"/>
      <c r="M36" s="340"/>
      <c r="N36" s="340"/>
      <c r="O36" s="340"/>
      <c r="P36" s="340"/>
      <c r="Q36" s="4"/>
      <c r="R36" s="4"/>
      <c r="S36" s="4"/>
    </row>
    <row r="37" spans="1:19" ht="18" customHeight="1">
      <c r="A37" s="6" t="s">
        <v>2</v>
      </c>
      <c r="B37" s="340" t="s">
        <v>35</v>
      </c>
      <c r="C37" s="340"/>
      <c r="D37" s="340"/>
      <c r="E37" s="340"/>
      <c r="F37" s="340"/>
      <c r="G37" s="340"/>
      <c r="H37" s="340"/>
      <c r="I37" s="340"/>
      <c r="J37" s="340"/>
      <c r="K37" s="340"/>
      <c r="L37" s="340"/>
      <c r="M37" s="340"/>
      <c r="N37" s="340"/>
      <c r="O37" s="340"/>
      <c r="P37" s="340"/>
      <c r="Q37" s="340"/>
      <c r="R37" s="340"/>
      <c r="S37" s="340"/>
    </row>
    <row r="38" spans="1:19" ht="36" customHeight="1">
      <c r="A38" s="19" t="s">
        <v>2</v>
      </c>
      <c r="B38" s="340" t="s">
        <v>61</v>
      </c>
      <c r="C38" s="340"/>
      <c r="D38" s="340"/>
      <c r="E38" s="340"/>
      <c r="F38" s="340"/>
      <c r="G38" s="340"/>
      <c r="H38" s="340"/>
      <c r="I38" s="340"/>
      <c r="J38" s="340"/>
      <c r="K38" s="340"/>
      <c r="L38" s="340"/>
      <c r="M38" s="340"/>
      <c r="N38" s="340"/>
      <c r="O38" s="18"/>
      <c r="P38" s="18"/>
      <c r="Q38" s="18"/>
      <c r="R38" s="18"/>
    </row>
    <row r="39" spans="1:19" ht="18" customHeight="1">
      <c r="A39" s="6" t="s">
        <v>2</v>
      </c>
      <c r="B39" s="340" t="s">
        <v>36</v>
      </c>
      <c r="C39" s="340"/>
      <c r="D39" s="340"/>
      <c r="E39" s="340"/>
      <c r="F39" s="340"/>
      <c r="G39" s="340"/>
      <c r="H39" s="340"/>
      <c r="I39" s="340"/>
      <c r="J39" s="340"/>
    </row>
    <row r="40" spans="1:19" ht="18" customHeight="1">
      <c r="A40" s="6" t="s">
        <v>2</v>
      </c>
      <c r="B40" s="340" t="s">
        <v>60</v>
      </c>
      <c r="C40" s="340"/>
      <c r="D40" s="340"/>
      <c r="E40" s="340"/>
      <c r="F40" s="340"/>
      <c r="G40" s="340"/>
      <c r="H40" s="340"/>
      <c r="I40" s="340"/>
      <c r="J40" s="340"/>
      <c r="K40" s="340"/>
      <c r="L40" s="340"/>
      <c r="M40" s="340"/>
    </row>
    <row r="41" spans="1:19" ht="18" customHeight="1">
      <c r="A41" s="6" t="s">
        <v>2</v>
      </c>
      <c r="B41" s="340" t="s">
        <v>37</v>
      </c>
      <c r="C41" s="340"/>
      <c r="D41" s="340"/>
      <c r="E41" s="340"/>
      <c r="F41" s="340"/>
      <c r="G41" s="340"/>
      <c r="H41" s="340"/>
      <c r="I41" s="340"/>
      <c r="J41" s="340"/>
      <c r="K41" s="340"/>
    </row>
    <row r="42" spans="1:19" ht="18" customHeight="1">
      <c r="A42" s="6" t="s">
        <v>2</v>
      </c>
      <c r="B42" s="340" t="s">
        <v>38</v>
      </c>
      <c r="C42" s="340"/>
      <c r="D42" s="340"/>
      <c r="E42" s="340"/>
      <c r="F42" s="340"/>
      <c r="G42" s="340"/>
      <c r="H42" s="340"/>
      <c r="I42" s="340"/>
      <c r="J42" s="340"/>
    </row>
    <row r="43" spans="1:19" ht="18" customHeight="1">
      <c r="A43" s="6" t="s">
        <v>2</v>
      </c>
      <c r="B43" s="340" t="s">
        <v>39</v>
      </c>
      <c r="C43" s="340"/>
      <c r="D43" s="340"/>
      <c r="E43" s="340"/>
      <c r="F43" s="340"/>
      <c r="G43" s="340"/>
      <c r="H43" s="340"/>
      <c r="I43" s="340"/>
      <c r="J43" s="340"/>
    </row>
    <row r="44" spans="1:19" ht="18" customHeight="1">
      <c r="A44" s="6" t="s">
        <v>2</v>
      </c>
      <c r="B44" s="340" t="s">
        <v>40</v>
      </c>
      <c r="C44" s="340"/>
      <c r="D44" s="340"/>
      <c r="E44" s="340"/>
      <c r="F44" s="340"/>
      <c r="G44" s="340"/>
      <c r="H44" s="340"/>
      <c r="I44" s="340"/>
      <c r="J44" s="340"/>
    </row>
    <row r="45" spans="1:19" ht="16" customHeight="1"/>
    <row r="46" spans="1:19" ht="16" customHeight="1">
      <c r="A46" s="342" t="s">
        <v>41</v>
      </c>
      <c r="B46" s="342"/>
      <c r="C46" s="342"/>
      <c r="D46" s="342"/>
      <c r="E46" s="342"/>
      <c r="F46" s="342"/>
      <c r="G46" s="342"/>
      <c r="H46" s="342"/>
      <c r="I46" s="342"/>
      <c r="J46" s="342"/>
    </row>
    <row r="47" spans="1:19" ht="18" customHeight="1">
      <c r="A47" s="6" t="s">
        <v>2</v>
      </c>
      <c r="B47" s="340" t="s">
        <v>42</v>
      </c>
      <c r="C47" s="340"/>
      <c r="D47" s="340"/>
      <c r="E47" s="340"/>
      <c r="F47" s="340"/>
      <c r="G47" s="340"/>
      <c r="H47" s="340"/>
      <c r="I47" s="340"/>
      <c r="J47" s="340"/>
    </row>
    <row r="48" spans="1:19" ht="18" customHeight="1">
      <c r="A48" s="6" t="s">
        <v>2</v>
      </c>
      <c r="B48" s="340" t="s">
        <v>43</v>
      </c>
      <c r="C48" s="340"/>
      <c r="D48" s="340"/>
      <c r="E48" s="340"/>
      <c r="F48" s="340"/>
      <c r="G48" s="340"/>
      <c r="H48" s="340"/>
      <c r="I48" s="340"/>
      <c r="J48" s="340"/>
      <c r="K48" s="340"/>
      <c r="L48" s="340"/>
      <c r="M48" s="340"/>
      <c r="N48" s="340"/>
      <c r="O48" s="340"/>
      <c r="P48" s="340"/>
      <c r="Q48" s="4"/>
      <c r="R48" s="4"/>
      <c r="S48" s="4"/>
    </row>
    <row r="49" spans="1:19" ht="18" customHeight="1">
      <c r="A49" s="6" t="s">
        <v>2</v>
      </c>
      <c r="B49" s="340" t="s">
        <v>44</v>
      </c>
      <c r="C49" s="340"/>
      <c r="D49" s="340"/>
      <c r="E49" s="340"/>
      <c r="F49" s="340"/>
      <c r="G49" s="340"/>
      <c r="H49" s="340"/>
      <c r="I49" s="340"/>
      <c r="J49" s="340"/>
      <c r="K49" s="340"/>
      <c r="L49" s="340"/>
      <c r="M49" s="340"/>
      <c r="N49" s="340"/>
      <c r="O49" s="340"/>
      <c r="P49" s="340"/>
      <c r="Q49" s="340"/>
      <c r="R49" s="340"/>
      <c r="S49" s="340"/>
    </row>
    <row r="50" spans="1:19" ht="18" customHeight="1">
      <c r="A50" s="6" t="s">
        <v>2</v>
      </c>
      <c r="B50" s="340" t="s">
        <v>45</v>
      </c>
      <c r="C50" s="340"/>
      <c r="D50" s="340"/>
      <c r="E50" s="340"/>
      <c r="F50" s="340"/>
      <c r="G50" s="340"/>
      <c r="H50" s="340"/>
      <c r="I50" s="340"/>
      <c r="J50" s="340"/>
      <c r="K50" s="340"/>
      <c r="L50" s="340"/>
      <c r="M50" s="340"/>
      <c r="N50" s="340"/>
      <c r="O50" s="340"/>
      <c r="P50" s="340"/>
      <c r="Q50" s="340"/>
      <c r="R50" s="340"/>
    </row>
    <row r="51" spans="1:19" ht="18" customHeight="1">
      <c r="A51" s="6" t="s">
        <v>2</v>
      </c>
      <c r="B51" s="340" t="s">
        <v>46</v>
      </c>
      <c r="C51" s="340"/>
      <c r="D51" s="340"/>
      <c r="E51" s="340"/>
      <c r="F51" s="340"/>
      <c r="G51" s="340"/>
      <c r="H51" s="340"/>
      <c r="I51" s="340"/>
      <c r="J51" s="340"/>
    </row>
    <row r="52" spans="1:19" ht="16" customHeight="1">
      <c r="A52" s="6"/>
      <c r="B52" s="340"/>
      <c r="C52" s="340"/>
      <c r="D52" s="340"/>
      <c r="E52" s="340"/>
      <c r="F52" s="340"/>
      <c r="G52" s="340"/>
      <c r="H52" s="340"/>
      <c r="I52" s="340"/>
      <c r="J52" s="340"/>
    </row>
    <row r="53" spans="1:19" ht="16" customHeight="1">
      <c r="A53" s="342" t="s">
        <v>47</v>
      </c>
      <c r="B53" s="342"/>
      <c r="C53" s="342"/>
      <c r="D53" s="342"/>
      <c r="E53" s="342"/>
      <c r="F53" s="342"/>
      <c r="G53" s="342"/>
      <c r="H53" s="342"/>
      <c r="I53" s="342"/>
      <c r="J53" s="342"/>
    </row>
    <row r="54" spans="1:19" ht="18" customHeight="1">
      <c r="A54" s="6" t="s">
        <v>2</v>
      </c>
      <c r="B54" s="340" t="s">
        <v>59</v>
      </c>
      <c r="C54" s="340"/>
      <c r="D54" s="340"/>
      <c r="E54" s="340"/>
      <c r="F54" s="340"/>
      <c r="G54" s="340"/>
      <c r="H54" s="340"/>
      <c r="I54" s="340"/>
      <c r="J54" s="340"/>
      <c r="K54" s="340"/>
      <c r="L54" s="340"/>
    </row>
    <row r="55" spans="1:19" ht="16" customHeight="1"/>
    <row r="56" spans="1:19" ht="16" customHeight="1">
      <c r="A56" s="342" t="s">
        <v>48</v>
      </c>
      <c r="B56" s="342"/>
      <c r="C56" s="342"/>
      <c r="D56" s="342"/>
      <c r="E56" s="342"/>
      <c r="F56" s="342"/>
      <c r="G56" s="342"/>
      <c r="H56" s="342"/>
      <c r="I56" s="342"/>
      <c r="J56" s="342"/>
    </row>
    <row r="57" spans="1:19" ht="18" customHeight="1">
      <c r="A57" s="6" t="s">
        <v>2</v>
      </c>
      <c r="B57" s="340" t="s">
        <v>49</v>
      </c>
      <c r="C57" s="340"/>
      <c r="D57" s="340"/>
      <c r="E57" s="340"/>
      <c r="F57" s="340"/>
      <c r="G57" s="340"/>
      <c r="H57" s="340"/>
      <c r="I57" s="340"/>
      <c r="J57" s="340"/>
    </row>
    <row r="58" spans="1:19" ht="18" customHeight="1">
      <c r="A58" s="6" t="s">
        <v>2</v>
      </c>
      <c r="B58" s="340" t="s">
        <v>50</v>
      </c>
      <c r="C58" s="340"/>
      <c r="D58" s="340"/>
      <c r="E58" s="340"/>
      <c r="F58" s="340"/>
      <c r="G58" s="340"/>
      <c r="H58" s="340"/>
      <c r="I58" s="340"/>
      <c r="J58" s="340"/>
      <c r="K58" s="340"/>
      <c r="L58" s="340"/>
      <c r="M58" s="340"/>
      <c r="N58" s="340"/>
      <c r="O58" s="340"/>
      <c r="P58" s="340"/>
      <c r="Q58" s="4"/>
      <c r="R58" s="4"/>
      <c r="S58" s="4"/>
    </row>
    <row r="59" spans="1:19" ht="16" customHeight="1"/>
    <row r="60" spans="1:19" ht="16" customHeight="1">
      <c r="A60" s="342" t="s">
        <v>51</v>
      </c>
      <c r="B60" s="342"/>
      <c r="C60" s="342"/>
      <c r="D60" s="342"/>
      <c r="E60" s="342"/>
      <c r="F60" s="342"/>
      <c r="G60" s="342"/>
      <c r="H60" s="342"/>
      <c r="I60" s="342"/>
      <c r="J60" s="342"/>
    </row>
    <row r="61" spans="1:19" ht="18" customHeight="1">
      <c r="A61" s="6" t="s">
        <v>2</v>
      </c>
      <c r="B61" s="340" t="s">
        <v>52</v>
      </c>
      <c r="C61" s="340"/>
      <c r="D61" s="340"/>
      <c r="E61" s="340"/>
      <c r="F61" s="340"/>
      <c r="G61" s="340"/>
      <c r="H61" s="340"/>
      <c r="I61" s="340"/>
      <c r="J61" s="340"/>
    </row>
    <row r="62" spans="1:19" ht="18" customHeight="1">
      <c r="A62" s="6" t="s">
        <v>2</v>
      </c>
      <c r="B62" s="340" t="s">
        <v>53</v>
      </c>
      <c r="C62" s="340"/>
      <c r="D62" s="340"/>
      <c r="E62" s="340"/>
      <c r="F62" s="340"/>
      <c r="G62" s="340"/>
      <c r="H62" s="340"/>
      <c r="I62" s="340"/>
      <c r="J62" s="340"/>
      <c r="K62" s="340"/>
      <c r="L62" s="340"/>
      <c r="M62" s="340"/>
      <c r="N62" s="340"/>
      <c r="O62" s="340"/>
      <c r="P62" s="340"/>
      <c r="Q62" s="4"/>
      <c r="R62" s="4"/>
      <c r="S62" s="4"/>
    </row>
    <row r="63" spans="1:19" ht="18" customHeight="1">
      <c r="A63" s="6" t="s">
        <v>2</v>
      </c>
      <c r="B63" s="340" t="s">
        <v>54</v>
      </c>
      <c r="C63" s="340"/>
      <c r="D63" s="340"/>
      <c r="E63" s="340"/>
      <c r="F63" s="340"/>
      <c r="G63" s="340"/>
      <c r="H63" s="340"/>
      <c r="I63" s="340"/>
      <c r="J63" s="340"/>
      <c r="K63" s="340"/>
      <c r="L63" s="340"/>
      <c r="M63" s="340"/>
      <c r="N63" s="340"/>
      <c r="O63" s="340"/>
      <c r="P63" s="340"/>
      <c r="Q63" s="340"/>
      <c r="R63" s="340"/>
      <c r="S63" s="340"/>
    </row>
    <row r="64" spans="1:19" ht="18" customHeight="1">
      <c r="A64" s="6" t="s">
        <v>2</v>
      </c>
      <c r="B64" s="340" t="s">
        <v>55</v>
      </c>
      <c r="C64" s="340"/>
      <c r="D64" s="340"/>
      <c r="E64" s="340"/>
      <c r="F64" s="340"/>
      <c r="G64" s="340"/>
      <c r="H64" s="340"/>
      <c r="I64" s="340"/>
      <c r="J64" s="340"/>
      <c r="K64" s="340"/>
      <c r="L64" s="340"/>
      <c r="M64" s="340"/>
      <c r="N64" s="340"/>
      <c r="O64" s="340"/>
      <c r="P64" s="340"/>
      <c r="Q64" s="340"/>
      <c r="R64" s="340"/>
    </row>
    <row r="65" spans="1:10" ht="16" customHeight="1">
      <c r="A65" s="6"/>
      <c r="B65" s="340"/>
      <c r="C65" s="340"/>
      <c r="D65" s="340"/>
      <c r="E65" s="340"/>
      <c r="F65" s="340"/>
      <c r="G65" s="340"/>
      <c r="H65" s="340"/>
      <c r="I65" s="340"/>
      <c r="J65" s="340"/>
    </row>
  </sheetData>
  <sheetProtection password="B53E" sheet="1" objects="1" scenarios="1"/>
  <mergeCells count="61">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47:J47"/>
    <mergeCell ref="A34:J34"/>
    <mergeCell ref="B35:J35"/>
    <mergeCell ref="B36:P36"/>
    <mergeCell ref="B37:S37"/>
    <mergeCell ref="B39:J39"/>
    <mergeCell ref="B40:M40"/>
    <mergeCell ref="B38:N38"/>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289" t="s">
        <v>66</v>
      </c>
      <c r="L1" s="290"/>
      <c r="M1" s="291"/>
      <c r="N1" s="291"/>
      <c r="O1" s="1"/>
      <c r="Q1" s="9"/>
      <c r="R1" s="10"/>
      <c r="S1" s="341"/>
      <c r="T1" s="341"/>
    </row>
    <row r="2" spans="11:20" ht="19" customHeight="1">
      <c r="K2" s="20"/>
      <c r="P2" s="343"/>
      <c r="Q2" s="1"/>
      <c r="R2" s="11"/>
      <c r="S2" s="11"/>
    </row>
    <row r="3" spans="11:20" ht="16" customHeight="1">
      <c r="K3" s="291"/>
      <c r="P3" s="343"/>
      <c r="R3" s="11"/>
      <c r="S3" s="11"/>
    </row>
    <row r="4" spans="11:20" ht="16" customHeight="1">
      <c r="K4" s="291"/>
      <c r="P4" s="343"/>
      <c r="R4" s="11"/>
      <c r="S4" s="11"/>
    </row>
  </sheetData>
  <sheetProtection password="B53E"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20</vt:i4>
      </vt:variant>
    </vt:vector>
  </HeadingPairs>
  <TitlesOfParts>
    <vt:vector size="20" baseType="lpstr">
      <vt:lpstr>Portada</vt:lpstr>
      <vt:lpstr>Contenido</vt:lpstr>
      <vt:lpstr>Metodologia</vt:lpstr>
      <vt:lpstr>Información del corte</vt:lpstr>
      <vt:lpstr>Empresas Participantes</vt:lpstr>
      <vt:lpstr>Informacion Empresa</vt:lpstr>
      <vt:lpstr>Data Empresa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2026-10-18T04:00:41Z</dcterms:modified>
</cp:coreProperties>
</file>