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isk-12\Documents\$Мониторинг\"/>
    </mc:Choice>
  </mc:AlternateContent>
  <xr:revisionPtr revIDLastSave="0" documentId="13_ncr:1_{92216432-40C7-4640-AE9F-E4C0EFFD1A6E}" xr6:coauthVersionLast="45" xr6:coauthVersionMax="47" xr10:uidLastSave="{00000000-0000-0000-0000-000000000000}"/>
  <bookViews>
    <workbookView xWindow="-120" yWindow="-120" windowWidth="29040" windowHeight="15990" xr2:uid="{67203EBE-4D53-4F2C-91FF-32F22768655F}"/>
  </bookViews>
  <sheets>
    <sheet name="Лист1" sheetId="1" r:id="rId1"/>
    <sheet name="набор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7" i="1"/>
  <c r="G6" i="1"/>
  <c r="G5" i="1"/>
  <c r="G4" i="1"/>
  <c r="G3" i="1"/>
  <c r="F19" i="1" l="1"/>
  <c r="E18" i="1" l="1"/>
  <c r="I18" i="1"/>
  <c r="H18" i="1"/>
  <c r="F18" i="1"/>
  <c r="E17" i="1"/>
  <c r="I17" i="1"/>
  <c r="H17" i="1"/>
  <c r="F17" i="1"/>
  <c r="E16" i="1"/>
  <c r="I16" i="1"/>
  <c r="H16" i="1"/>
  <c r="F16" i="1"/>
  <c r="E15" i="1"/>
  <c r="I15" i="1"/>
  <c r="H15" i="1"/>
  <c r="F15" i="1"/>
  <c r="K14" i="1"/>
  <c r="D14" i="1"/>
  <c r="B14" i="1"/>
  <c r="I19" i="1" l="1"/>
  <c r="E19" i="1"/>
  <c r="H19" i="1"/>
  <c r="C14" i="1"/>
  <c r="H14" i="1" l="1"/>
  <c r="G14" i="1"/>
  <c r="E14" i="1"/>
  <c r="I14" i="1"/>
  <c r="F14" i="1"/>
  <c r="K8" i="1" l="1"/>
  <c r="F3" i="1" l="1"/>
  <c r="E3" i="1"/>
  <c r="H13" i="1"/>
  <c r="H12" i="1"/>
  <c r="H11" i="1"/>
  <c r="H10" i="1"/>
  <c r="H9" i="1"/>
  <c r="H7" i="1"/>
  <c r="H6" i="1"/>
  <c r="H5" i="1"/>
  <c r="H4" i="1"/>
  <c r="I13" i="1"/>
  <c r="I12" i="1"/>
  <c r="I11" i="1"/>
  <c r="I10" i="1"/>
  <c r="I9" i="1"/>
  <c r="I7" i="1"/>
  <c r="I6" i="1"/>
  <c r="I5" i="1"/>
  <c r="I4" i="1"/>
  <c r="I3" i="1"/>
  <c r="H3" i="1"/>
  <c r="D8" i="1"/>
  <c r="D2" i="1"/>
  <c r="K2" i="1" l="1"/>
  <c r="E7" i="1" l="1"/>
  <c r="E6" i="1"/>
  <c r="E5" i="1"/>
  <c r="E4" i="1"/>
  <c r="A1" i="1" l="1"/>
  <c r="F4" i="1" l="1"/>
  <c r="C8" i="1" l="1"/>
  <c r="B8" i="1"/>
  <c r="I8" i="1" l="1"/>
  <c r="H8" i="1"/>
  <c r="F9" i="1"/>
  <c r="F13" i="1"/>
  <c r="G13" i="1" l="1"/>
  <c r="G12" i="1"/>
  <c r="G11" i="1"/>
  <c r="G10" i="1"/>
  <c r="G9" i="1"/>
  <c r="F12" i="1"/>
  <c r="F11" i="1"/>
  <c r="F10" i="1"/>
  <c r="F7" i="1"/>
  <c r="F6" i="1"/>
  <c r="F5" i="1"/>
  <c r="C2" i="1"/>
  <c r="G2" i="1" s="1"/>
  <c r="B2" i="1"/>
  <c r="E2" i="1" l="1"/>
  <c r="I2" i="1"/>
  <c r="H2" i="1"/>
  <c r="F8" i="1"/>
  <c r="G8" i="1"/>
  <c r="F2" i="1"/>
</calcChain>
</file>

<file path=xl/sharedStrings.xml><?xml version="1.0" encoding="utf-8"?>
<sst xmlns="http://schemas.openxmlformats.org/spreadsheetml/2006/main" count="37" uniqueCount="22">
  <si>
    <t>План</t>
  </si>
  <si>
    <t>Факт</t>
  </si>
  <si>
    <t>Вскрыша</t>
  </si>
  <si>
    <t>Айхал</t>
  </si>
  <si>
    <t>Талынья</t>
  </si>
  <si>
    <t>Дражный</t>
  </si>
  <si>
    <t>Сайлык</t>
  </si>
  <si>
    <t>Эрел</t>
  </si>
  <si>
    <t>Выполнение, м3</t>
  </si>
  <si>
    <t>Тарын</t>
  </si>
  <si>
    <t>Названия строк</t>
  </si>
  <si>
    <t xml:space="preserve"> S, м2</t>
  </si>
  <si>
    <t xml:space="preserve"> V вск.,  м3</t>
  </si>
  <si>
    <t xml:space="preserve"> V песков,  м3</t>
  </si>
  <si>
    <t xml:space="preserve"> AU,гр</t>
  </si>
  <si>
    <t xml:space="preserve">ССгм, г/м3 </t>
  </si>
  <si>
    <t xml:space="preserve">ССп, г/м3 </t>
  </si>
  <si>
    <t>Бурение</t>
  </si>
  <si>
    <t>2024/2023</t>
  </si>
  <si>
    <t>Пески</t>
  </si>
  <si>
    <t>План, %</t>
  </si>
  <si>
    <t>План выполнен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</si>
</sst>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8" borderId="1" applyNumberFormat="0" applyAlignment="0" applyProtection="0"/>
    <xf numFmtId="0" fontId="8" fillId="21" borderId="2" applyNumberFormat="0" applyAlignment="0" applyProtection="0"/>
    <xf numFmtId="0" fontId="9" fillId="21" borderId="1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22" borderId="7" applyNumberFormat="0" applyAlignment="0" applyProtection="0"/>
    <xf numFmtId="0" fontId="15" fillId="0" borderId="0" applyNumberFormat="0" applyFill="0" applyBorder="0" applyAlignment="0" applyProtection="0"/>
    <xf numFmtId="0" fontId="16" fillId="23" borderId="0" applyNumberFormat="0" applyBorder="0" applyAlignment="0" applyProtection="0"/>
    <xf numFmtId="0" fontId="5" fillId="0" borderId="0"/>
    <xf numFmtId="0" fontId="17" fillId="0" borderId="0"/>
    <xf numFmtId="0" fontId="17" fillId="0" borderId="0"/>
    <xf numFmtId="0" fontId="18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4" fillId="24" borderId="8" applyNumberFormat="0" applyFont="0" applyAlignment="0" applyProtection="0"/>
    <xf numFmtId="0" fontId="20" fillId="0" borderId="9" applyNumberFormat="0" applyFill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8" borderId="1" applyNumberFormat="0" applyAlignment="0" applyProtection="0"/>
    <xf numFmtId="0" fontId="8" fillId="21" borderId="2" applyNumberFormat="0" applyAlignment="0" applyProtection="0"/>
    <xf numFmtId="0" fontId="9" fillId="21" borderId="1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22" borderId="7" applyNumberFormat="0" applyAlignment="0" applyProtection="0"/>
    <xf numFmtId="0" fontId="15" fillId="0" borderId="0" applyNumberFormat="0" applyFill="0" applyBorder="0" applyAlignment="0" applyProtection="0"/>
    <xf numFmtId="0" fontId="16" fillId="23" borderId="0" applyNumberFormat="0" applyBorder="0" applyAlignment="0" applyProtection="0"/>
    <xf numFmtId="0" fontId="17" fillId="0" borderId="0"/>
    <xf numFmtId="0" fontId="24" fillId="0" borderId="0">
      <alignment horizontal="left"/>
    </xf>
    <xf numFmtId="0" fontId="4" fillId="0" borderId="0"/>
    <xf numFmtId="0" fontId="24" fillId="0" borderId="0">
      <alignment horizontal="left"/>
    </xf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8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4" fillId="24" borderId="8" applyNumberFormat="0" applyFont="0" applyAlignment="0" applyProtection="0"/>
    <xf numFmtId="0" fontId="4" fillId="24" borderId="8" applyNumberFormat="0" applyFont="0" applyAlignment="0" applyProtection="0"/>
    <xf numFmtId="0" fontId="4" fillId="24" borderId="8" applyNumberFormat="0" applyFont="0" applyAlignment="0" applyProtection="0"/>
    <xf numFmtId="0" fontId="5" fillId="24" borderId="8" applyNumberFormat="0" applyFont="0" applyAlignment="0" applyProtection="0"/>
    <xf numFmtId="0" fontId="20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6" fillId="10" borderId="0" applyNumberFormat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12" borderId="0" applyNumberFormat="0" applyBorder="0" applyAlignment="0" applyProtection="0"/>
    <xf numFmtId="0" fontId="6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6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6" fillId="14" borderId="0" applyNumberFormat="0" applyBorder="0" applyAlignment="0" applyProtection="0"/>
    <xf numFmtId="0" fontId="5" fillId="8" borderId="0" applyNumberFormat="0" applyBorder="0" applyAlignment="0" applyProtection="0"/>
    <xf numFmtId="0" fontId="5" fillId="5" borderId="0" applyNumberFormat="0" applyBorder="0" applyAlignment="0" applyProtection="0"/>
    <xf numFmtId="0" fontId="6" fillId="14" borderId="0" applyNumberFormat="0" applyBorder="0" applyAlignment="0" applyProtection="0"/>
    <xf numFmtId="0" fontId="5" fillId="3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5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5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5" fillId="9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5" fillId="9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5" borderId="0" applyNumberFormat="0" applyBorder="0" applyAlignment="0" applyProtection="0"/>
    <xf numFmtId="0" fontId="5" fillId="9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5" borderId="0" applyNumberFormat="0" applyBorder="0" applyAlignment="0" applyProtection="0"/>
    <xf numFmtId="0" fontId="5" fillId="9" borderId="0" applyNumberFormat="0" applyBorder="0" applyAlignment="0" applyProtection="0"/>
  </cellStyleXfs>
  <cellXfs count="5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2"/>
    </xf>
    <xf numFmtId="0" fontId="2" fillId="0" borderId="0" xfId="0" applyFont="1"/>
    <xf numFmtId="164" fontId="2" fillId="0" borderId="0" xfId="0" applyNumberFormat="1" applyFont="1"/>
    <xf numFmtId="165" fontId="0" fillId="0" borderId="0" xfId="2" applyNumberFormat="1" applyFont="1"/>
    <xf numFmtId="165" fontId="2" fillId="0" borderId="0" xfId="2" applyNumberFormat="1" applyFont="1"/>
    <xf numFmtId="9" fontId="0" fillId="0" borderId="0" xfId="2" applyFont="1"/>
    <xf numFmtId="3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2" fontId="0" fillId="0" borderId="0" xfId="0" applyNumberFormat="1"/>
    <xf numFmtId="165" fontId="0" fillId="2" borderId="0" xfId="2" applyNumberFormat="1" applyFont="1" applyFill="1"/>
    <xf numFmtId="165" fontId="0" fillId="0" borderId="0" xfId="2" applyNumberFormat="1" applyFont="1" applyFill="1"/>
    <xf numFmtId="3" fontId="25" fillId="0" borderId="0" xfId="3" applyNumberFormat="1" applyFont="1" applyBorder="1"/>
    <xf numFmtId="3" fontId="26" fillId="0" borderId="0" xfId="3" applyNumberFormat="1" applyFont="1" applyBorder="1"/>
    <xf numFmtId="3" fontId="26" fillId="25" borderId="0" xfId="3" applyNumberFormat="1" applyFont="1" applyFill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6" fillId="25" borderId="0" xfId="3" applyNumberFormat="1" applyFont="1" applyFill="1"/>
    <xf numFmtId="3" fontId="26" fillId="25" borderId="0" xfId="3" applyNumberFormat="1" applyFont="1" applyFill="1"/>
    <xf numFmtId="3" fontId="26" fillId="25" borderId="0" xfId="3" applyNumberFormat="1" applyFont="1" applyFill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6" fillId="0" borderId="10" xfId="3" applyNumberFormat="1" applyFont="1" applyBorder="1"/>
    <xf numFmtId="3" fontId="26" fillId="0" borderId="10" xfId="3" applyNumberFormat="1" applyFont="1" applyBorder="1"/>
    <xf numFmtId="3" fontId="26" fillId="0" borderId="10" xfId="3" applyNumberFormat="1" applyFont="1" applyBorder="1"/>
    <xf numFmtId="3" fontId="26" fillId="0" borderId="10" xfId="3" applyNumberFormat="1" applyFont="1" applyBorder="1"/>
    <xf numFmtId="3" fontId="26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3" fontId="25" fillId="0" borderId="10" xfId="3" applyNumberFormat="1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3" fontId="3" fillId="0" borderId="0" xfId="3" applyNumberFormat="1" applyFont="1" applyFill="1"/>
    <xf numFmtId="3" fontId="3" fillId="0" borderId="0" xfId="3" applyNumberFormat="1" applyFont="1" applyFill="1"/>
    <xf numFmtId="3" fontId="3" fillId="0" borderId="0" xfId="3" applyNumberFormat="1" applyFont="1" applyFill="1"/>
    <xf numFmtId="3" fontId="3" fillId="0" borderId="0" xfId="3" applyNumberFormat="1" applyFont="1" applyFill="1"/>
    <xf numFmtId="9" fontId="2" fillId="0" borderId="0" xfId="2" applyFont="1"/>
  </cellXfs>
  <cellStyles count="258">
    <cellStyle name="20% — акцент1 10" xfId="162" xr:uid="{3E3F0DC5-2478-41BE-9489-CBEDE28B2BE5}"/>
    <cellStyle name="20% - Акцент1 2" xfId="50" xr:uid="{BBE85487-6CC9-413C-B5B2-36B376C030C0}"/>
    <cellStyle name="20% — акцент1 2" xfId="5" xr:uid="{823F6EFD-9683-40C4-96E2-3E060CF5D517}"/>
    <cellStyle name="20% — акцент1 3" xfId="115" xr:uid="{2B77711E-D8D2-4EA1-939A-33F005F0234D}"/>
    <cellStyle name="20% — акцент1 4" xfId="149" xr:uid="{DE8EC289-B536-4F04-B2C9-CD1B197D994D}"/>
    <cellStyle name="20% — акцент1 5" xfId="163" xr:uid="{9E65ECC4-FB6F-43DC-B0DA-BDF5AF204376}"/>
    <cellStyle name="20% — акцент1 6" xfId="156" xr:uid="{ACA27A24-B924-4DB4-AE7B-EEC73F6FAF55}"/>
    <cellStyle name="20% — акцент1 7" xfId="135" xr:uid="{72C222F9-558A-418A-A341-642E12EA6C19}"/>
    <cellStyle name="20% — акцент1 8" xfId="170" xr:uid="{3B40102F-40E1-4E6C-8C38-8A2389F72BB3}"/>
    <cellStyle name="20% — акцент1 9" xfId="150" xr:uid="{42679176-ED1E-4580-BB5E-61AA60A861C5}"/>
    <cellStyle name="20% — акцент2 10" xfId="255" xr:uid="{40F66714-FBB0-409D-9DB5-099D1C5653DD}"/>
    <cellStyle name="20% - Акцент2 2" xfId="51" xr:uid="{559979C1-4F1F-41D8-85EB-D83545AB93C7}"/>
    <cellStyle name="20% — акцент2 2" xfId="6" xr:uid="{636595F3-7FAE-46E2-9303-FA705E34E12F}"/>
    <cellStyle name="20% — акцент2 3" xfId="116" xr:uid="{CF2DD3B9-C979-4AAA-8555-6C71494A1480}"/>
    <cellStyle name="20% — акцент2 4" xfId="179" xr:uid="{82CF6071-1098-425B-8C85-4EFFE78415CA}"/>
    <cellStyle name="20% — акцент2 5" xfId="193" xr:uid="{BA37FCEA-8958-4621-999A-1E6F8EC9DAE5}"/>
    <cellStyle name="20% — акцент2 6" xfId="207" xr:uid="{F002273D-1E7A-4D3C-9454-2792931945B2}"/>
    <cellStyle name="20% — акцент2 7" xfId="220" xr:uid="{031D6E30-98CC-4E5C-858C-C6AFF712D0F7}"/>
    <cellStyle name="20% — акцент2 8" xfId="232" xr:uid="{64D696B7-1E4A-4641-917E-8599AD3EB0B5}"/>
    <cellStyle name="20% — акцент2 9" xfId="244" xr:uid="{582A06C5-B56A-4FCA-8078-9F13F8A8CC5F}"/>
    <cellStyle name="20% — акцент3 10" xfId="197" xr:uid="{E1371B51-F053-42F8-A3DC-DB69FABA5385}"/>
    <cellStyle name="20% - Акцент3 2" xfId="52" xr:uid="{8FDCCAE9-8625-475A-A458-22386065D332}"/>
    <cellStyle name="20% — акцент3 2" xfId="7" xr:uid="{0DE06506-ABB6-4E6A-931C-3C0730A7C9FD}"/>
    <cellStyle name="20% — акцент3 3" xfId="117" xr:uid="{756E27C1-1E13-4D76-9128-216FED61A087}"/>
    <cellStyle name="20% — акцент3 4" xfId="148" xr:uid="{BED2F23E-5FD0-402F-87A9-55E3C1B86DB3}"/>
    <cellStyle name="20% — акцент3 5" xfId="139" xr:uid="{03566626-77D0-40D6-9565-25A6C31B37ED}"/>
    <cellStyle name="20% — акцент3 6" xfId="168" xr:uid="{4A1A89A9-3890-4124-89B0-8C037B8D7011}"/>
    <cellStyle name="20% — акцент3 7" xfId="151" xr:uid="{CF4B918D-899E-4CFC-AD38-4766518C4578}"/>
    <cellStyle name="20% — акцент3 8" xfId="138" xr:uid="{EC771B5D-9CEE-4C2F-A8C0-89A2A13A7E09}"/>
    <cellStyle name="20% — акцент3 9" xfId="183" xr:uid="{EB158C68-E86B-424F-8171-E2CE46DBFA9C}"/>
    <cellStyle name="20% — акцент4 10" xfId="133" xr:uid="{3FE17EA6-CC4F-4825-8088-6EE1BB27BB5B}"/>
    <cellStyle name="20% - Акцент4 2" xfId="53" xr:uid="{446161BD-E142-4CD4-91F7-0EA3C90B4111}"/>
    <cellStyle name="20% — акцент4 2" xfId="8" xr:uid="{E5ECF3A2-D9FB-48A0-80E3-86378177A5ED}"/>
    <cellStyle name="20% — акцент4 3" xfId="118" xr:uid="{C90D2AE8-486F-44D0-8D76-51D2DCB1A382}"/>
    <cellStyle name="20% — акцент4 4" xfId="147" xr:uid="{856D8345-76E8-41A3-8688-EBD95374817F}"/>
    <cellStyle name="20% — акцент4 5" xfId="164" xr:uid="{82995529-04D2-4BEE-B514-8247A19BFA0C}"/>
    <cellStyle name="20% — акцент4 6" xfId="155" xr:uid="{8B1DCFCA-9678-41E1-B52D-19528F32B114}"/>
    <cellStyle name="20% — акцент4 7" xfId="160" xr:uid="{F61F6662-B659-4BF1-9B29-D19DA5C3691E}"/>
    <cellStyle name="20% — акцент4 8" xfId="158" xr:uid="{1F323866-DFF0-41B0-81B8-9F55C0D8E222}"/>
    <cellStyle name="20% — акцент4 9" xfId="159" xr:uid="{37221CA7-E364-4C67-9618-390B0D46553C}"/>
    <cellStyle name="20% — акцент5 10" xfId="254" xr:uid="{07174E35-2341-4F2E-9684-33B9633D4F9A}"/>
    <cellStyle name="20% - Акцент5 2" xfId="54" xr:uid="{D3B2AB8B-A887-4812-9DC6-52FBC755DCFB}"/>
    <cellStyle name="20% — акцент5 2" xfId="9" xr:uid="{5489606E-ACA3-45B6-A40F-EE2398977FAA}"/>
    <cellStyle name="20% — акцент5 3" xfId="119" xr:uid="{21A9BC27-9986-4DB9-8620-DA8847AA4DD7}"/>
    <cellStyle name="20% — акцент5 4" xfId="178" xr:uid="{74C49F4D-1D5C-454D-8AEE-B27C294C9DD0}"/>
    <cellStyle name="20% — акцент5 5" xfId="192" xr:uid="{1EDBC72D-ED3B-4BC1-9E40-FDFF88255191}"/>
    <cellStyle name="20% — акцент5 6" xfId="206" xr:uid="{19ACA65B-AC4B-449A-86D6-5B196F0F2F3F}"/>
    <cellStyle name="20% — акцент5 7" xfId="219" xr:uid="{D82FEA2E-1E9A-4C95-989B-26491F6C9DDC}"/>
    <cellStyle name="20% — акцент5 8" xfId="231" xr:uid="{822B63DF-9C98-44A6-A66F-D7E13E12ED5C}"/>
    <cellStyle name="20% — акцент5 9" xfId="243" xr:uid="{24B59405-BDEF-4504-A89C-9F570DAE5545}"/>
    <cellStyle name="20% — акцент6 10" xfId="134" xr:uid="{0CAF9B28-3D9F-4C9F-85C6-8F5EDF4BDACD}"/>
    <cellStyle name="20% - Акцент6 2" xfId="55" xr:uid="{C1DA534C-65F3-422A-9830-6FDECD57AAAD}"/>
    <cellStyle name="20% — акцент6 2" xfId="10" xr:uid="{952399BA-082E-4FDE-987E-72C028868324}"/>
    <cellStyle name="20% — акцент6 3" xfId="120" xr:uid="{32FC47F3-4304-427D-A596-BD70081A3C46}"/>
    <cellStyle name="20% — акцент6 4" xfId="146" xr:uid="{84DCFABB-D4FC-4D62-A9C4-87AB66AC9265}"/>
    <cellStyle name="20% — акцент6 5" xfId="140" xr:uid="{4BEF9146-0227-4F65-BEEE-081490B46480}"/>
    <cellStyle name="20% — акцент6 6" xfId="167" xr:uid="{51B43314-A420-4C87-8B75-E8B465AE75E3}"/>
    <cellStyle name="20% — акцент6 7" xfId="152" xr:uid="{F3F89DB7-7FA8-43D0-88AF-C30F68DBCFF3}"/>
    <cellStyle name="20% — акцент6 8" xfId="161" xr:uid="{0B43F063-5082-4430-8284-95F314FC5ABA}"/>
    <cellStyle name="20% — акцент6 9" xfId="157" xr:uid="{41ADB14D-4FA2-4D84-81E6-1BB3905BFC9F}"/>
    <cellStyle name="40% — акцент1 10" xfId="257" xr:uid="{3A61001F-85A8-4B75-AB93-08DB7F2B9C75}"/>
    <cellStyle name="40% - Акцент1 2" xfId="56" xr:uid="{1D4286B4-8D29-4149-956C-167D958364AF}"/>
    <cellStyle name="40% — акцент1 2" xfId="11" xr:uid="{CFEE0701-7D60-4AAD-B4F7-7CE030B3D6DF}"/>
    <cellStyle name="40% — акцент1 3" xfId="121" xr:uid="{C761D268-088B-4F6D-8A42-05CC85E00E61}"/>
    <cellStyle name="40% — акцент1 4" xfId="182" xr:uid="{DFCB3472-F5F1-4F5F-B74D-E1F1AB175DF0}"/>
    <cellStyle name="40% — акцент1 5" xfId="196" xr:uid="{BF02F9C6-3433-4E26-AD02-3A3F84C59EB5}"/>
    <cellStyle name="40% — акцент1 6" xfId="210" xr:uid="{BB353B56-1BDF-4501-9AD9-9FDB97DBC2C1}"/>
    <cellStyle name="40% — акцент1 7" xfId="223" xr:uid="{EB0ECF63-B0E3-4833-B79C-67042192F536}"/>
    <cellStyle name="40% — акцент1 8" xfId="235" xr:uid="{749472A4-E1D8-4BAF-B9AE-19E994ED7FEC}"/>
    <cellStyle name="40% — акцент1 9" xfId="246" xr:uid="{E95A1E3B-75F5-4292-82A7-347A29A96B49}"/>
    <cellStyle name="40% — акцент2 10" xfId="253" xr:uid="{15EBC272-8267-4875-B1F8-5E2DF070EE19}"/>
    <cellStyle name="40% - Акцент2 2" xfId="57" xr:uid="{5F42D06F-94CF-40DB-B0F5-7EA66782AACC}"/>
    <cellStyle name="40% — акцент2 2" xfId="12" xr:uid="{F2182CF7-CE5F-4883-9913-3359ABD38F8F}"/>
    <cellStyle name="40% — акцент2 3" xfId="122" xr:uid="{042404B2-4461-4192-ADB9-174EA5C9CB8E}"/>
    <cellStyle name="40% — акцент2 4" xfId="177" xr:uid="{4C687518-8F9E-4520-937E-B113C4259FFC}"/>
    <cellStyle name="40% — акцент2 5" xfId="191" xr:uid="{ECE767DE-4C7E-4B2A-A2D0-62FA7C78E2D3}"/>
    <cellStyle name="40% — акцент2 6" xfId="205" xr:uid="{E047AD29-BF95-4460-A7C4-5DE6FD7231A1}"/>
    <cellStyle name="40% — акцент2 7" xfId="218" xr:uid="{5BDEAA02-EF24-4275-9838-1D88F0684A8A}"/>
    <cellStyle name="40% — акцент2 8" xfId="230" xr:uid="{3E52EA01-B6B7-4C53-8A39-FC668B09CA11}"/>
    <cellStyle name="40% — акцент2 9" xfId="242" xr:uid="{A31FD9AF-499E-4629-92D8-D9465A9A9330}"/>
    <cellStyle name="40% — акцент3 10" xfId="252" xr:uid="{356C96FA-7601-4953-ABC8-C6CA6BFFBEAD}"/>
    <cellStyle name="40% - Акцент3 2" xfId="58" xr:uid="{348D1088-EBF2-49E2-AEC6-6FC4724C1292}"/>
    <cellStyle name="40% — акцент3 2" xfId="13" xr:uid="{C2066401-8AC4-48EE-81BC-0B81F5DD1ED2}"/>
    <cellStyle name="40% — акцент3 3" xfId="123" xr:uid="{B5EABFDD-85A2-4746-86F6-5A246769394E}"/>
    <cellStyle name="40% — акцент3 4" xfId="176" xr:uid="{55D33782-1F6D-49B0-B141-C4342D7D4F96}"/>
    <cellStyle name="40% — акцент3 5" xfId="190" xr:uid="{E1134020-97C6-4461-A7AF-9564D8C0DE33}"/>
    <cellStyle name="40% — акцент3 6" xfId="204" xr:uid="{24BC6AB2-BE65-4B9F-B08D-8C2E6A5F6E2E}"/>
    <cellStyle name="40% — акцент3 7" xfId="217" xr:uid="{EFFCD095-76C8-488E-A90F-7F75FEBCE902}"/>
    <cellStyle name="40% — акцент3 8" xfId="229" xr:uid="{56A46DF8-97F6-4EBF-97D7-558F1BBDC772}"/>
    <cellStyle name="40% — акцент3 9" xfId="241" xr:uid="{313D70DB-DAB1-4A14-8B40-618A07880156}"/>
    <cellStyle name="40% — акцент4 10" xfId="251" xr:uid="{589B37F7-A545-4856-92E9-157EFE325D0E}"/>
    <cellStyle name="40% - Акцент4 2" xfId="59" xr:uid="{E76E3DDF-91F5-4F2B-90E4-8699C914EEF4}"/>
    <cellStyle name="40% — акцент4 2" xfId="14" xr:uid="{98FA242A-4B46-4F5C-A956-0D7C13D2DEE1}"/>
    <cellStyle name="40% — акцент4 3" xfId="124" xr:uid="{CC2B1664-3AD5-4F32-ACF2-0CD865E84D5B}"/>
    <cellStyle name="40% — акцент4 4" xfId="175" xr:uid="{F4C2F1B6-E8B9-491E-BDED-BB538249B597}"/>
    <cellStyle name="40% — акцент4 5" xfId="189" xr:uid="{28C7E470-73E0-46E9-B48E-6AD79DED8F29}"/>
    <cellStyle name="40% — акцент4 6" xfId="203" xr:uid="{3BEEA5B3-65D6-480F-9F51-218F03DDE4CD}"/>
    <cellStyle name="40% — акцент4 7" xfId="216" xr:uid="{14359468-612C-4130-B18E-F75987DC52A9}"/>
    <cellStyle name="40% — акцент4 8" xfId="228" xr:uid="{95B4404A-56B4-40AB-8BE0-A4278CB4B413}"/>
    <cellStyle name="40% — акцент4 9" xfId="240" xr:uid="{BB1B4211-C8F1-4BD4-BB19-569FAAB59651}"/>
    <cellStyle name="40% — акцент5 10" xfId="250" xr:uid="{2C852D3D-E1A9-4476-9A7A-019C25C2B99D}"/>
    <cellStyle name="40% - Акцент5 2" xfId="60" xr:uid="{BEF459AF-420E-4210-B7FD-570D93430487}"/>
    <cellStyle name="40% — акцент5 2" xfId="15" xr:uid="{92E92ECD-E73D-499A-8B48-1725ABCB9387}"/>
    <cellStyle name="40% — акцент5 3" xfId="125" xr:uid="{C38570AD-AA22-40DF-B896-025CA91E5349}"/>
    <cellStyle name="40% — акцент5 4" xfId="174" xr:uid="{35516A3D-3BF3-4665-87EE-7BE033731EFB}"/>
    <cellStyle name="40% — акцент5 5" xfId="188" xr:uid="{CC69EFCE-B3A1-4C86-AE64-EF5350F0771A}"/>
    <cellStyle name="40% — акцент5 6" xfId="202" xr:uid="{D6B61850-ABBC-48CD-9A8A-5DD7774C8F71}"/>
    <cellStyle name="40% — акцент5 7" xfId="215" xr:uid="{2AFDF0EC-992E-40C1-BF0C-B88C23483213}"/>
    <cellStyle name="40% — акцент5 8" xfId="227" xr:uid="{CA952E40-99D8-49D1-8C45-9A57FF197674}"/>
    <cellStyle name="40% — акцент5 9" xfId="239" xr:uid="{9B80145B-67B7-46EE-B6E6-87D76B8BF5BC}"/>
    <cellStyle name="40% — акцент6 10" xfId="211" xr:uid="{C2589F3C-F82D-4246-AEAB-5D2C24DFCC68}"/>
    <cellStyle name="40% - Акцент6 2" xfId="61" xr:uid="{50D0D8AB-F3A3-43DB-808C-FFE78DC4B6F3}"/>
    <cellStyle name="40% — акцент6 2" xfId="16" xr:uid="{1F082E87-973F-44DE-8371-A460F9736E2B}"/>
    <cellStyle name="40% — акцент6 3" xfId="126" xr:uid="{6F02B5E0-3058-4669-8070-C351FAF5111B}"/>
    <cellStyle name="40% — акцент6 4" xfId="145" xr:uid="{0015D963-2E13-4C2C-872C-4B81D66D7883}"/>
    <cellStyle name="40% — акцент6 5" xfId="165" xr:uid="{3A69A136-C098-4292-A65B-9934BF03B741}"/>
    <cellStyle name="40% — акцент6 6" xfId="154" xr:uid="{DADCDF12-6CE6-4377-8763-E01F7D9A6352}"/>
    <cellStyle name="40% — акцент6 7" xfId="136" xr:uid="{77AF1360-584C-4532-ADF5-4ED381FE96FC}"/>
    <cellStyle name="40% — акцент6 8" xfId="184" xr:uid="{04BB5C2F-DFDD-4EC3-AABB-97F9E9CE50C7}"/>
    <cellStyle name="40% — акцент6 9" xfId="198" xr:uid="{72400E1B-15EE-48FA-B320-8C40401F9B58}"/>
    <cellStyle name="60% — акцент1 10" xfId="249" xr:uid="{CF0CCBEB-3148-43EB-87F6-6A1C73FAD97A}"/>
    <cellStyle name="60% - Акцент1 2" xfId="62" xr:uid="{9BEF40E1-4172-447D-85A6-4D7185F7E354}"/>
    <cellStyle name="60% — акцент1 2" xfId="17" xr:uid="{A7077689-2FFD-449E-95B5-8806FE018799}"/>
    <cellStyle name="60% — акцент1 3" xfId="127" xr:uid="{FB15C244-B0DB-4C7F-8B94-53DA22407CF7}"/>
    <cellStyle name="60% — акцент1 4" xfId="173" xr:uid="{75D6258B-7C5F-4F24-A7F2-12AA871AA7CD}"/>
    <cellStyle name="60% — акцент1 5" xfId="187" xr:uid="{C11B3535-D709-49EC-9EC8-4D34A8E974E0}"/>
    <cellStyle name="60% — акцент1 6" xfId="201" xr:uid="{2224053F-7072-4B7B-B45E-59E79CD04099}"/>
    <cellStyle name="60% — акцент1 7" xfId="214" xr:uid="{0B6D3AC9-20C5-4C19-84B3-EB75644CFFB2}"/>
    <cellStyle name="60% — акцент1 8" xfId="226" xr:uid="{B8B5D75C-59CF-4B37-B12A-FA352A800DE6}"/>
    <cellStyle name="60% — акцент1 9" xfId="238" xr:uid="{A39B4304-9EB6-4B2C-9568-D8D550C5E5F2}"/>
    <cellStyle name="60% — акцент2 10" xfId="233" xr:uid="{BA84D718-F226-455C-879F-BEE0655092BA}"/>
    <cellStyle name="60% - Акцент2 2" xfId="63" xr:uid="{7F9B5496-B12F-4950-9A93-369C1C965714}"/>
    <cellStyle name="60% — акцент2 2" xfId="18" xr:uid="{9F3C1E98-B67E-4092-82B0-3580C08ECF02}"/>
    <cellStyle name="60% — акцент2 3" xfId="128" xr:uid="{E760771B-286D-4B8F-8752-CB6F958550B0}"/>
    <cellStyle name="60% — акцент2 4" xfId="144" xr:uid="{F4A837D1-5F87-4E1C-93B8-3FE9536E7281}"/>
    <cellStyle name="60% — акцент2 5" xfId="107" xr:uid="{D263CED3-CED2-4693-A76F-4763D8EAD3B4}"/>
    <cellStyle name="60% — акцент2 6" xfId="180" xr:uid="{2E1BAEDE-FBAB-467A-ACA7-679941938CFC}"/>
    <cellStyle name="60% — акцент2 7" xfId="194" xr:uid="{2891F8E0-7E1B-449B-92B8-62FC4ED59F2E}"/>
    <cellStyle name="60% — акцент2 8" xfId="208" xr:uid="{55914A7F-C2F8-4731-B429-2A67D635DE3B}"/>
    <cellStyle name="60% — акцент2 9" xfId="221" xr:uid="{AC344731-8623-41A5-9A48-F606DB817754}"/>
    <cellStyle name="60% — акцент3 10" xfId="248" xr:uid="{7F2354CB-6126-4002-ADB0-5F0A221FA246}"/>
    <cellStyle name="60% - Акцент3 2" xfId="64" xr:uid="{CC42143B-33F7-463E-9B2D-35AD6F9D30DB}"/>
    <cellStyle name="60% — акцент3 2" xfId="19" xr:uid="{38DD94DC-0D70-4AF9-A78B-2416BEF2D3EF}"/>
    <cellStyle name="60% — акцент3 3" xfId="129" xr:uid="{080734D7-CC41-495B-A71D-AAD6675E72E8}"/>
    <cellStyle name="60% — акцент3 4" xfId="172" xr:uid="{D3569E56-DEE9-4785-9F5D-4AAC563E46AC}"/>
    <cellStyle name="60% — акцент3 5" xfId="186" xr:uid="{A713637A-A1BF-43D0-A247-59F6EEA365C1}"/>
    <cellStyle name="60% — акцент3 6" xfId="200" xr:uid="{1FE58F71-BAFD-4CD2-AC00-F4AF8AA93447}"/>
    <cellStyle name="60% — акцент3 7" xfId="213" xr:uid="{0D8D6ECC-B45D-4DC9-A5C1-A97B00E83B1D}"/>
    <cellStyle name="60% — акцент3 8" xfId="225" xr:uid="{ECA5AA3A-3C9D-4F36-AF60-18D6E1185AC0}"/>
    <cellStyle name="60% — акцент3 9" xfId="237" xr:uid="{36A55A5C-5E3C-4695-B8B1-BE8476608E98}"/>
    <cellStyle name="60% — акцент4 10" xfId="169" xr:uid="{8C6E72BB-2863-4C51-8075-771B9CD5932D}"/>
    <cellStyle name="60% - Акцент4 2" xfId="65" xr:uid="{26226B1F-BA2B-4E7B-819A-7FF7C03B6C29}"/>
    <cellStyle name="60% — акцент4 2" xfId="20" xr:uid="{70AAD89A-A9F9-4A46-9415-0A536E39B863}"/>
    <cellStyle name="60% — акцент4 3" xfId="130" xr:uid="{99C67A67-1629-4D29-88D9-276F88D2CCC5}"/>
    <cellStyle name="60% — акцент4 4" xfId="143" xr:uid="{D93AA328-7FCE-4B16-B5AF-BC280380E9ED}"/>
    <cellStyle name="60% — акцент4 5" xfId="141" xr:uid="{34F11CB1-E109-4D66-ADE8-C4C7B87EDBE5}"/>
    <cellStyle name="60% — акцент4 6" xfId="142" xr:uid="{18B29326-7E78-4A4B-A34B-A83F0BF612EB}"/>
    <cellStyle name="60% — акцент4 7" xfId="166" xr:uid="{A14B445E-3BFD-4827-A843-7180F48BC8DB}"/>
    <cellStyle name="60% — акцент4 8" xfId="153" xr:uid="{67AC52E8-8A93-4EFE-96D7-0B7AAAE7D851}"/>
    <cellStyle name="60% — акцент4 9" xfId="137" xr:uid="{3208E397-3A9E-48CC-9432-88F419D2A2F3}"/>
    <cellStyle name="60% — акцент5 10" xfId="256" xr:uid="{6C299232-B2E7-4AC9-A46C-EA4025705A93}"/>
    <cellStyle name="60% - Акцент5 2" xfId="66" xr:uid="{696DEB79-4B60-413B-9D97-38085BF856D4}"/>
    <cellStyle name="60% — акцент5 2" xfId="21" xr:uid="{FE754FFB-5D3D-4B91-BA2C-8334FBDBB69A}"/>
    <cellStyle name="60% — акцент5 3" xfId="131" xr:uid="{B3155A62-85EB-44F7-9D33-9A1A4162FC7F}"/>
    <cellStyle name="60% — акцент5 4" xfId="181" xr:uid="{49D6EEC6-497F-4715-B1D5-9D6D765265E2}"/>
    <cellStyle name="60% — акцент5 5" xfId="195" xr:uid="{8854A408-98F8-4479-9501-D35DFA4C8F18}"/>
    <cellStyle name="60% — акцент5 6" xfId="209" xr:uid="{7175CD0A-BD39-484C-B231-3922282E77E8}"/>
    <cellStyle name="60% — акцент5 7" xfId="222" xr:uid="{CA9528D7-9B2D-45CC-B2BB-FDF76DDFFD98}"/>
    <cellStyle name="60% — акцент5 8" xfId="234" xr:uid="{905B8B66-FA32-4B62-98B2-77208ED7D16F}"/>
    <cellStyle name="60% — акцент5 9" xfId="245" xr:uid="{4121642C-528B-40AC-A235-31D598D1A0B8}"/>
    <cellStyle name="60% — акцент6 10" xfId="247" xr:uid="{9C705936-B7D2-4E7E-BCAA-B6BECD80194B}"/>
    <cellStyle name="60% - Акцент6 2" xfId="67" xr:uid="{3AE98F5B-B263-43BF-B436-2CA83F8F1323}"/>
    <cellStyle name="60% — акцент6 2" xfId="22" xr:uid="{0529E166-C437-4930-B2BD-A8D7B2A88A56}"/>
    <cellStyle name="60% — акцент6 3" xfId="132" xr:uid="{5224EC21-2CD0-4795-B3BD-D8337C10608C}"/>
    <cellStyle name="60% — акцент6 4" xfId="171" xr:uid="{C52AA6EB-C898-4EE5-8E34-B4346342D534}"/>
    <cellStyle name="60% — акцент6 5" xfId="185" xr:uid="{FCA66E86-332A-48FB-9746-18C7E1AAF0AE}"/>
    <cellStyle name="60% — акцент6 6" xfId="199" xr:uid="{25F84C59-896C-41B6-8E80-E46F5EE945B9}"/>
    <cellStyle name="60% — акцент6 7" xfId="212" xr:uid="{28CBA7FC-2955-4A41-9C62-AD4778961F11}"/>
    <cellStyle name="60% — акцент6 8" xfId="224" xr:uid="{A766A5FF-DEAF-4176-A957-3E4DAEABBDD5}"/>
    <cellStyle name="60% — акцент6 9" xfId="236" xr:uid="{1D1D0215-411B-41BA-B35B-B8E0F39F9A77}"/>
    <cellStyle name="Акцент1 2" xfId="68" xr:uid="{6A39558A-FAF7-4F44-8519-DAC035C243BC}"/>
    <cellStyle name="Акцент1 3" xfId="23" xr:uid="{5E24148B-275F-4EE8-9D2E-7B890628184F}"/>
    <cellStyle name="Акцент2 2" xfId="69" xr:uid="{C8E0D614-94D8-4490-9691-D3BA5196ED28}"/>
    <cellStyle name="Акцент2 3" xfId="24" xr:uid="{74BD99B9-B5EB-4292-A2EF-020309C4D4C3}"/>
    <cellStyle name="Акцент3 2" xfId="70" xr:uid="{4CA3BA69-7142-488E-8136-0D332C2FA9E7}"/>
    <cellStyle name="Акцент3 3" xfId="25" xr:uid="{6262C114-D039-4AC5-92B9-E8D9C5EFEA72}"/>
    <cellStyle name="Акцент4 2" xfId="71" xr:uid="{81E339E8-6A46-4617-B31B-EBBF0CEA421D}"/>
    <cellStyle name="Акцент4 3" xfId="26" xr:uid="{F8F9131B-9925-4DC7-8D3E-D439AB8B6A6E}"/>
    <cellStyle name="Акцент5 2" xfId="72" xr:uid="{B7E55ADE-3E84-49B4-9889-74EBF2E79269}"/>
    <cellStyle name="Акцент5 3" xfId="27" xr:uid="{DFEEAE14-44FD-42ED-BBF5-0F06B6CC395E}"/>
    <cellStyle name="Акцент6 2" xfId="73" xr:uid="{F14CBE8D-07A0-4470-A9C1-700BE1B09C3F}"/>
    <cellStyle name="Акцент6 3" xfId="28" xr:uid="{3201A6B4-B68B-4C26-9432-8D5D11E21CE3}"/>
    <cellStyle name="Ввод  2" xfId="74" xr:uid="{63A9CEA7-BEC9-418C-96C4-D626B6201CF5}"/>
    <cellStyle name="Ввод  3" xfId="29" xr:uid="{E90DA58D-E642-4F04-A4F5-A218ADA83E0A}"/>
    <cellStyle name="Вывод 2" xfId="75" xr:uid="{F8724181-86C4-4173-B4F4-470686AB9FDF}"/>
    <cellStyle name="Вывод 3" xfId="30" xr:uid="{B4299583-A217-4E26-B57C-0AA56A8179E2}"/>
    <cellStyle name="Вычисление 2" xfId="76" xr:uid="{2FCF4BD6-8028-489F-864E-58897BE134DF}"/>
    <cellStyle name="Вычисление 3" xfId="31" xr:uid="{EBF7A409-A33E-47A2-9A2C-5BB6932FDDE4}"/>
    <cellStyle name="Заголовок 1 2" xfId="77" xr:uid="{0DC5BD37-20A4-4655-991B-AF31B55ACF23}"/>
    <cellStyle name="Заголовок 1 3" xfId="32" xr:uid="{BF40DCB4-DCF9-4179-8D8A-D595934061D1}"/>
    <cellStyle name="Заголовок 2 2" xfId="78" xr:uid="{7039436C-3F58-43C6-AAD4-444A6CC34EBC}"/>
    <cellStyle name="Заголовок 2 3" xfId="33" xr:uid="{496E8C15-C011-4A54-9E1E-56EE637A96AA}"/>
    <cellStyle name="Заголовок 3 2" xfId="79" xr:uid="{59B5E84B-DA06-4D51-8CD2-36273BD96361}"/>
    <cellStyle name="Заголовок 3 3" xfId="34" xr:uid="{E2AD80FA-FA8A-4010-8487-7DB60B189964}"/>
    <cellStyle name="Заголовок 4 2" xfId="80" xr:uid="{A16F4CF0-A754-42CE-9861-6B6A86FE6BD4}"/>
    <cellStyle name="Заголовок 4 3" xfId="35" xr:uid="{607CBA66-558F-45E6-ADD4-03A1D563CC85}"/>
    <cellStyle name="Итог 2" xfId="81" xr:uid="{6F2D3FF7-8C2A-4BC8-8E16-30B2F3AC2FB3}"/>
    <cellStyle name="Итог 3" xfId="36" xr:uid="{CAC57440-6A46-46D1-8C7D-3F365570A8AF}"/>
    <cellStyle name="Контрольная ячейка 2" xfId="82" xr:uid="{94A8CE38-9B6E-4B20-A505-F84ABA02E3E4}"/>
    <cellStyle name="Контрольная ячейка 3" xfId="37" xr:uid="{B0F6C903-CCEF-41C4-83BD-7EA379FE37A7}"/>
    <cellStyle name="Название 2" xfId="83" xr:uid="{45CBBD56-B5D7-4D85-BC24-3EE27C7884CE}"/>
    <cellStyle name="Название 3" xfId="38" xr:uid="{20DCE089-1D6F-446A-A56B-2D9C9479EC17}"/>
    <cellStyle name="Нейтральный 2" xfId="84" xr:uid="{C7A780F3-3C9E-45D5-ABF2-A413A6FA5D61}"/>
    <cellStyle name="Нейтральный 3" xfId="39" xr:uid="{FFAA93FB-412E-460E-A7FC-B91926FEDC1C}"/>
    <cellStyle name="Обычный" xfId="0" builtinId="0"/>
    <cellStyle name="Обычный 2" xfId="40" xr:uid="{F72BFF13-C45F-41C8-B0B8-120892412968}"/>
    <cellStyle name="Обычный 2 2" xfId="85" xr:uid="{43B69D75-3D98-4724-AECD-823900EB7B5B}"/>
    <cellStyle name="Обычный 2 3" xfId="86" xr:uid="{CD3C08A8-3D2C-4BFA-B54A-988F092F4C5C}"/>
    <cellStyle name="Обычный 3" xfId="41" xr:uid="{CDE2E7B5-5ECF-4BF5-A253-C4E2B0846541}"/>
    <cellStyle name="Обычный 3 2" xfId="87" xr:uid="{02957553-9EF4-492E-91BD-33EE299437FF}"/>
    <cellStyle name="Обычный 3 3" xfId="88" xr:uid="{B06818BF-F6C2-408F-85CD-327E72E798A0}"/>
    <cellStyle name="Обычный 3 4" xfId="89" xr:uid="{0D819433-F061-4E9F-986E-DFE332C10C0A}"/>
    <cellStyle name="Обычный 3 5" xfId="90" xr:uid="{C648F456-83D2-47E9-9C70-7DF7C4E00823}"/>
    <cellStyle name="Обычный 4" xfId="42" xr:uid="{3B2E708D-5594-4B6A-9C0B-6A0187094E15}"/>
    <cellStyle name="Обычный 4 2" xfId="91" xr:uid="{C6634EAC-5DAD-4652-8F52-BC0F78D7127C}"/>
    <cellStyle name="Обычный 4 2 2" xfId="109" xr:uid="{8530CDE6-3892-478C-8165-0E3DBE42C404}"/>
    <cellStyle name="Обычный 4 3" xfId="92" xr:uid="{8670AE1F-5D15-4670-88B0-9C6E16FB9174}"/>
    <cellStyle name="Обычный 4 3 2" xfId="110" xr:uid="{35101DAE-CED2-4307-AAA4-E7948C47E543}"/>
    <cellStyle name="Обычный 4 4" xfId="93" xr:uid="{9A533F21-103A-43F2-8A26-0FD6BCE56E2D}"/>
    <cellStyle name="Обычный 4 4 2" xfId="111" xr:uid="{2911DDD9-AD07-4F7D-A8B7-BDFEA101000C}"/>
    <cellStyle name="Обычный 4 5" xfId="94" xr:uid="{0A4DEC2E-1E09-48B6-AEE9-94D1B53CFAFA}"/>
    <cellStyle name="Обычный 4 5 2" xfId="112" xr:uid="{B029C4D0-611F-458D-8860-59BD4381DAFA}"/>
    <cellStyle name="Обычный 4 6" xfId="95" xr:uid="{2EF60A70-0CE2-40D8-ACDF-0C479BE0C388}"/>
    <cellStyle name="Обычный 4 6 2" xfId="113" xr:uid="{F6FF4003-DCDA-4708-999B-A4FC93028CBC}"/>
    <cellStyle name="Обычный 4 7" xfId="96" xr:uid="{6435ADEB-49A1-4E30-BE40-5014B59883F8}"/>
    <cellStyle name="Обычный 4 7 2" xfId="114" xr:uid="{7EF384F1-863F-44A5-A05F-22D752E0D0F1}"/>
    <cellStyle name="Обычный 5" xfId="97" xr:uid="{9E3BEC20-D150-458C-8EB4-491575E24ECD}"/>
    <cellStyle name="Обычный 6" xfId="3" xr:uid="{5A6640B4-5F54-4731-B013-B711AEF94406}"/>
    <cellStyle name="Обычный 7" xfId="4" xr:uid="{6FC00B08-02BF-4F0B-8DAA-02C4B0E2D419}"/>
    <cellStyle name="Плохой 2" xfId="98" xr:uid="{7D15FBDA-2841-4E56-B4A7-F4A00E0F7BAB}"/>
    <cellStyle name="Плохой 3" xfId="43" xr:uid="{BFB79E00-6A4B-4A75-A26A-EAE2AC3C1E5C}"/>
    <cellStyle name="Пояснение 2" xfId="99" xr:uid="{AA973751-CDFA-471F-904E-495B521EDD81}"/>
    <cellStyle name="Пояснение 3" xfId="44" xr:uid="{C69CFC61-F002-43E4-9FBD-AC8F939DE46B}"/>
    <cellStyle name="Примечание 2" xfId="100" xr:uid="{446D33F5-624A-44F9-A708-0E3CF289E93C}"/>
    <cellStyle name="Примечание 2 2" xfId="101" xr:uid="{277A8DAD-3932-401A-8D0E-4F923EACC972}"/>
    <cellStyle name="Примечание 2 3" xfId="102" xr:uid="{0DBC8A25-A505-4C7B-8D4C-7C5949A159DE}"/>
    <cellStyle name="Примечание 3" xfId="103" xr:uid="{904D9849-1001-4CCB-8366-41236907B37F}"/>
    <cellStyle name="Примечание 4" xfId="45" xr:uid="{CFD3AE0C-D369-486D-BB7A-B0D5572D76FF}"/>
    <cellStyle name="Процентный" xfId="2" builtinId="5"/>
    <cellStyle name="Процентный 2" xfId="108" xr:uid="{6400F46F-A2E9-4978-8F87-BB24D9DF3724}"/>
    <cellStyle name="Связанная ячейка 2" xfId="104" xr:uid="{A5D601AD-DBC0-40D8-9D49-06854F4FF041}"/>
    <cellStyle name="Связанная ячейка 3" xfId="46" xr:uid="{3EF17D66-243B-45B0-95EC-9F40B57B141A}"/>
    <cellStyle name="Стиль 1" xfId="47" xr:uid="{3C773EE9-EC28-46AE-AACF-301934E2F21A}"/>
    <cellStyle name="Текст предупреждения 2" xfId="105" xr:uid="{2799C72E-CF11-4316-B585-EF5A263CA668}"/>
    <cellStyle name="Текст предупреждения 3" xfId="48" xr:uid="{22B38CA8-B0F0-41B0-B7C8-C1AC5903C39E}"/>
    <cellStyle name="Финансовый" xfId="1" builtinId="3"/>
    <cellStyle name="Хороший 2" xfId="106" xr:uid="{6F5060B7-E934-4A75-86BF-1FEFCBA3A4BB}"/>
    <cellStyle name="Хороший 3" xfId="49" xr:uid="{9569B50C-FA14-4718-84A5-7F75A1B11EE1}"/>
  </cellStyles>
  <dxfs count="7">
    <dxf>
      <font>
        <color theme="0"/>
      </font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DC07-EC71-40B1-9A71-BB14DF776923}">
  <dimension ref="A1:W21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12.7109375" customWidth="1"/>
    <col min="2" max="2" width="14" bestFit="1" customWidth="1"/>
    <col min="3" max="3" width="21.42578125" customWidth="1"/>
    <col min="4" max="5" width="12.28515625" customWidth="1"/>
    <col min="6" max="6" width="9.140625" style="7" hidden="1" customWidth="1"/>
    <col min="7" max="7" width="17.85546875" customWidth="1"/>
    <col min="8" max="8" width="12.42578125" customWidth="1"/>
    <col min="9" max="9" width="13" customWidth="1"/>
    <col min="10" max="10" width="2.5703125" style="7" customWidth="1"/>
    <col min="11" max="11" width="11.7109375" style="7" customWidth="1"/>
    <col min="12" max="12" width="16.28515625" style="7" customWidth="1"/>
    <col min="13" max="18" width="2.5703125" style="7" customWidth="1"/>
    <col min="19" max="19" width="13.140625" bestFit="1" customWidth="1"/>
    <col min="20" max="20" width="11.5703125" bestFit="1" customWidth="1"/>
  </cols>
  <sheetData>
    <row r="1" spans="1:23" s="45" customFormat="1" ht="30" x14ac:dyDescent="0.25">
      <c r="A1" s="46">
        <f ca="1">TODAY()</f>
        <v>45505</v>
      </c>
      <c r="B1" s="45" t="s">
        <v>0</v>
      </c>
      <c r="C1" s="45" t="s">
        <v>1</v>
      </c>
      <c r="D1" s="45">
        <v>2023</v>
      </c>
      <c r="E1" s="44" t="s">
        <v>21</v>
      </c>
      <c r="F1" s="47" t="s">
        <v>20</v>
      </c>
      <c r="G1" s="45" t="s">
        <v>8</v>
      </c>
      <c r="H1" s="45" t="s">
        <v>18</v>
      </c>
      <c r="I1" s="45" t="s">
        <v>18</v>
      </c>
      <c r="J1" s="47"/>
      <c r="K1" s="47"/>
      <c r="L1" s="47"/>
      <c r="M1" s="47"/>
      <c r="N1" s="47"/>
      <c r="O1" s="47"/>
      <c r="P1" s="47"/>
      <c r="Q1" s="47"/>
      <c r="R1" s="47"/>
    </row>
    <row r="2" spans="1:23" x14ac:dyDescent="0.25">
      <c r="A2" s="5" t="s">
        <v>2</v>
      </c>
      <c r="B2" s="6">
        <f>SUM(B3:B7)</f>
        <v>8021228.4761904767</v>
      </c>
      <c r="C2" s="6">
        <f>SUM(C3:C7)</f>
        <v>6250326.2300000004</v>
      </c>
      <c r="D2" s="6">
        <f>SUM(D3:D7)</f>
        <v>6956663.2799999993</v>
      </c>
      <c r="E2" s="52">
        <f t="shared" ref="E2:E7" si="0">C2/K2</f>
        <v>0.76264091100723419</v>
      </c>
      <c r="F2" s="8">
        <f t="shared" ref="F2:F13" si="1">C2/B2</f>
        <v>0.77922306396743712</v>
      </c>
      <c r="G2" s="6">
        <f>K2-C2</f>
        <v>1945308.3599999994</v>
      </c>
      <c r="H2" s="8">
        <f t="shared" ref="H2:H19" si="2">C2/D2</f>
        <v>0.89846611492169293</v>
      </c>
      <c r="I2" s="6">
        <f t="shared" ref="I2:I19" si="3">C2-D2</f>
        <v>-706337.04999999888</v>
      </c>
      <c r="J2" s="6"/>
      <c r="K2" s="6">
        <f>SUM(K3:K7)</f>
        <v>8195634.5899999999</v>
      </c>
      <c r="M2" s="6"/>
      <c r="N2" s="6"/>
      <c r="O2" s="6"/>
      <c r="P2" s="6"/>
      <c r="Q2" s="6"/>
      <c r="R2" s="6"/>
    </row>
    <row r="3" spans="1:23" x14ac:dyDescent="0.25">
      <c r="A3" s="4" t="s">
        <v>3</v>
      </c>
      <c r="B3" s="34">
        <v>852870</v>
      </c>
      <c r="C3" s="34">
        <v>546161.57999999984</v>
      </c>
      <c r="D3" s="48">
        <v>374311.28000000009</v>
      </c>
      <c r="E3" s="9">
        <f t="shared" si="0"/>
        <v>0.63389227019498584</v>
      </c>
      <c r="F3" s="7">
        <f t="shared" si="1"/>
        <v>0.64038080832952249</v>
      </c>
      <c r="G3" s="3">
        <f>K3-C3</f>
        <v>315438.42000000016</v>
      </c>
      <c r="H3" s="8">
        <f t="shared" si="2"/>
        <v>1.4591106631892037</v>
      </c>
      <c r="I3" s="6">
        <f t="shared" si="3"/>
        <v>171850.29999999976</v>
      </c>
      <c r="J3" s="1"/>
      <c r="K3" s="1">
        <v>861600</v>
      </c>
      <c r="M3" s="1"/>
      <c r="N3" s="1"/>
      <c r="O3" s="1"/>
      <c r="P3" s="1"/>
      <c r="Q3" s="1"/>
      <c r="R3" s="1"/>
      <c r="S3" s="1"/>
      <c r="T3" s="1"/>
    </row>
    <row r="4" spans="1:23" x14ac:dyDescent="0.25">
      <c r="A4" s="4" t="s">
        <v>4</v>
      </c>
      <c r="B4" s="35">
        <v>2267790.4761904762</v>
      </c>
      <c r="C4" s="35">
        <v>1393988.9100000001</v>
      </c>
      <c r="D4" s="49">
        <v>2207599.9999999995</v>
      </c>
      <c r="E4" s="9">
        <f t="shared" si="0"/>
        <v>0.71705751267261342</v>
      </c>
      <c r="F4" s="7">
        <f>C4/B4</f>
        <v>0.61469034491302632</v>
      </c>
      <c r="G4" s="3">
        <f t="shared" ref="G4:G7" si="4">K4-C4</f>
        <v>550051.68000000017</v>
      </c>
      <c r="H4" s="8">
        <f t="shared" si="2"/>
        <v>0.63144995017213279</v>
      </c>
      <c r="I4" s="6">
        <f t="shared" si="3"/>
        <v>-813611.08999999939</v>
      </c>
      <c r="J4" s="1"/>
      <c r="K4" s="1">
        <v>1944040.5900000003</v>
      </c>
      <c r="M4" s="1"/>
      <c r="N4" s="1"/>
      <c r="O4" s="1"/>
      <c r="P4" s="1"/>
      <c r="Q4" s="1"/>
      <c r="R4" s="1"/>
      <c r="S4" s="1"/>
      <c r="T4" s="1"/>
    </row>
    <row r="5" spans="1:23" x14ac:dyDescent="0.25">
      <c r="A5" s="4" t="s">
        <v>5</v>
      </c>
      <c r="B5" s="36">
        <v>1352100.0000000002</v>
      </c>
      <c r="C5" s="36">
        <v>1123812.6800000002</v>
      </c>
      <c r="D5" s="50">
        <v>853199.99999999977</v>
      </c>
      <c r="E5" s="9">
        <f t="shared" si="0"/>
        <v>0.78665644682814029</v>
      </c>
      <c r="F5" s="7">
        <f t="shared" si="1"/>
        <v>0.83116092005029207</v>
      </c>
      <c r="G5" s="3">
        <f t="shared" si="4"/>
        <v>304781.31999999983</v>
      </c>
      <c r="H5" s="8">
        <f t="shared" si="2"/>
        <v>1.3171737927801224</v>
      </c>
      <c r="I5" s="6">
        <f t="shared" si="3"/>
        <v>270612.6800000004</v>
      </c>
      <c r="J5" s="1"/>
      <c r="K5" s="1">
        <v>1428594</v>
      </c>
      <c r="M5" s="1"/>
      <c r="N5" s="1"/>
      <c r="O5" s="1"/>
      <c r="P5" s="1"/>
      <c r="Q5" s="1"/>
      <c r="R5" s="1"/>
      <c r="S5" s="1"/>
      <c r="T5" s="1"/>
      <c r="U5" s="3"/>
      <c r="V5" s="3"/>
      <c r="W5" s="3"/>
    </row>
    <row r="6" spans="1:23" x14ac:dyDescent="0.25">
      <c r="A6" s="4" t="s">
        <v>6</v>
      </c>
      <c r="B6" s="37">
        <v>2308300</v>
      </c>
      <c r="C6" s="37">
        <v>2008618.7</v>
      </c>
      <c r="D6" s="51">
        <v>2326099.9999999995</v>
      </c>
      <c r="E6" s="9">
        <f t="shared" si="0"/>
        <v>0.77026448594546915</v>
      </c>
      <c r="F6" s="7">
        <f t="shared" si="1"/>
        <v>0.87017229129662521</v>
      </c>
      <c r="G6" s="3">
        <f t="shared" si="4"/>
        <v>599081.30000000005</v>
      </c>
      <c r="H6" s="8">
        <f t="shared" si="2"/>
        <v>0.8635134774945189</v>
      </c>
      <c r="I6" s="6">
        <f t="shared" si="3"/>
        <v>-317481.29999999958</v>
      </c>
      <c r="J6" s="1"/>
      <c r="K6" s="1">
        <v>2607700</v>
      </c>
      <c r="M6" s="1"/>
      <c r="N6" s="1"/>
      <c r="O6" s="1"/>
      <c r="P6" s="1"/>
      <c r="Q6" s="1"/>
      <c r="R6" s="1"/>
      <c r="S6" s="1"/>
      <c r="T6" s="1"/>
      <c r="U6" s="3"/>
    </row>
    <row r="7" spans="1:23" x14ac:dyDescent="0.25">
      <c r="A7" s="4" t="s">
        <v>7</v>
      </c>
      <c r="B7" s="38">
        <v>1240168</v>
      </c>
      <c r="C7" s="38">
        <v>1177744.3599999999</v>
      </c>
      <c r="D7" s="19">
        <v>1195451.9999999995</v>
      </c>
      <c r="E7" s="9">
        <f t="shared" si="0"/>
        <v>0.87001873384058492</v>
      </c>
      <c r="F7" s="7">
        <f t="shared" si="1"/>
        <v>0.94966517439572695</v>
      </c>
      <c r="G7" s="3">
        <f t="shared" si="4"/>
        <v>175955.64000000013</v>
      </c>
      <c r="H7" s="8">
        <f t="shared" si="2"/>
        <v>0.98518749393534855</v>
      </c>
      <c r="I7" s="6">
        <f t="shared" si="3"/>
        <v>-17707.639999999665</v>
      </c>
      <c r="J7" s="1"/>
      <c r="K7" s="1">
        <v>1353700</v>
      </c>
      <c r="M7" s="1"/>
      <c r="N7" s="1"/>
      <c r="O7" s="1"/>
      <c r="P7" s="1"/>
      <c r="Q7" s="1"/>
      <c r="R7" s="1"/>
      <c r="S7" s="1"/>
      <c r="T7" s="1"/>
    </row>
    <row r="8" spans="1:23" ht="18.75" hidden="1" customHeight="1" x14ac:dyDescent="0.25">
      <c r="A8" s="5" t="s">
        <v>17</v>
      </c>
      <c r="B8" s="6">
        <f>SUM(B9:B13)</f>
        <v>298038.5</v>
      </c>
      <c r="C8" s="6">
        <f>SUM(C9:C13)</f>
        <v>235390.9</v>
      </c>
      <c r="D8" s="6">
        <f>SUM(D9:D13)</f>
        <v>252095</v>
      </c>
      <c r="E8" s="9"/>
      <c r="F8" s="8">
        <f t="shared" si="1"/>
        <v>0.78980031103364157</v>
      </c>
      <c r="G8" s="6">
        <f t="shared" ref="G8:G13" si="5">C8-B8</f>
        <v>-62647.600000000006</v>
      </c>
      <c r="H8" s="8">
        <f t="shared" si="2"/>
        <v>0.93373886828378183</v>
      </c>
      <c r="I8" s="6">
        <f t="shared" si="3"/>
        <v>-16704.100000000006</v>
      </c>
      <c r="J8" s="8"/>
      <c r="K8" s="6">
        <f>K7-C7</f>
        <v>175955.64000000013</v>
      </c>
      <c r="M8" s="8"/>
      <c r="N8" s="8"/>
      <c r="O8" s="8"/>
      <c r="P8" s="8"/>
      <c r="Q8" s="8"/>
      <c r="R8" s="8"/>
    </row>
    <row r="9" spans="1:23" hidden="1" x14ac:dyDescent="0.25">
      <c r="A9" s="4" t="s">
        <v>3</v>
      </c>
      <c r="B9" s="21">
        <v>34405</v>
      </c>
      <c r="C9" s="21">
        <v>29979</v>
      </c>
      <c r="D9" s="20">
        <v>22616</v>
      </c>
      <c r="E9" s="7"/>
      <c r="F9" s="7">
        <f t="shared" si="1"/>
        <v>0.87135590757157388</v>
      </c>
      <c r="G9" s="3">
        <f t="shared" si="5"/>
        <v>-4426</v>
      </c>
      <c r="H9" s="8">
        <f t="shared" si="2"/>
        <v>1.3255659709939867</v>
      </c>
      <c r="I9" s="6">
        <f t="shared" si="3"/>
        <v>7363</v>
      </c>
    </row>
    <row r="10" spans="1:23" hidden="1" x14ac:dyDescent="0.25">
      <c r="A10" s="4" t="s">
        <v>4</v>
      </c>
      <c r="B10" s="22">
        <v>84838</v>
      </c>
      <c r="C10" s="22">
        <v>55383.5</v>
      </c>
      <c r="D10" s="26">
        <v>98050</v>
      </c>
      <c r="E10" s="7"/>
      <c r="F10" s="7">
        <f t="shared" si="1"/>
        <v>0.65281477639736907</v>
      </c>
      <c r="G10" s="3">
        <f t="shared" si="5"/>
        <v>-29454.5</v>
      </c>
      <c r="H10" s="8">
        <f t="shared" si="2"/>
        <v>0.5648495665476797</v>
      </c>
      <c r="I10" s="6">
        <f t="shared" si="3"/>
        <v>-42666.5</v>
      </c>
    </row>
    <row r="11" spans="1:23" hidden="1" x14ac:dyDescent="0.25">
      <c r="A11" s="4" t="s">
        <v>5</v>
      </c>
      <c r="B11" s="23">
        <v>47035.5</v>
      </c>
      <c r="C11" s="23">
        <v>37039</v>
      </c>
      <c r="D11" s="27">
        <v>16460</v>
      </c>
      <c r="E11" s="7"/>
      <c r="F11" s="7">
        <f t="shared" si="1"/>
        <v>0.78746903934262413</v>
      </c>
      <c r="G11" s="3">
        <f t="shared" si="5"/>
        <v>-9996.5</v>
      </c>
      <c r="H11" s="8">
        <f t="shared" si="2"/>
        <v>2.250243013365735</v>
      </c>
      <c r="I11" s="6">
        <f t="shared" si="3"/>
        <v>20579</v>
      </c>
    </row>
    <row r="12" spans="1:23" hidden="1" x14ac:dyDescent="0.25">
      <c r="A12" s="4" t="s">
        <v>6</v>
      </c>
      <c r="B12" s="24">
        <v>79432</v>
      </c>
      <c r="C12" s="24">
        <v>63448.5</v>
      </c>
      <c r="D12" s="28">
        <v>78336</v>
      </c>
      <c r="E12" s="16"/>
      <c r="F12" s="7">
        <f t="shared" si="1"/>
        <v>0.79877757075234157</v>
      </c>
      <c r="G12" s="3">
        <f t="shared" si="5"/>
        <v>-15983.5</v>
      </c>
      <c r="H12" s="8">
        <f t="shared" si="2"/>
        <v>0.80995327818627449</v>
      </c>
      <c r="I12" s="6">
        <f t="shared" si="3"/>
        <v>-14887.5</v>
      </c>
      <c r="J12" s="16"/>
      <c r="K12" s="16"/>
      <c r="M12" s="16"/>
      <c r="N12" s="16"/>
      <c r="O12" s="16"/>
      <c r="P12" s="16"/>
      <c r="Q12" s="16"/>
      <c r="R12" s="16"/>
    </row>
    <row r="13" spans="1:23" hidden="1" x14ac:dyDescent="0.25">
      <c r="A13" s="4" t="s">
        <v>7</v>
      </c>
      <c r="B13" s="25">
        <v>52328</v>
      </c>
      <c r="C13" s="25">
        <v>49540.9</v>
      </c>
      <c r="D13" s="18">
        <v>36633</v>
      </c>
      <c r="E13" s="17"/>
      <c r="F13" s="7">
        <f t="shared" si="1"/>
        <v>0.94673788411557869</v>
      </c>
      <c r="G13" s="3">
        <f t="shared" si="5"/>
        <v>-2787.0999999999985</v>
      </c>
      <c r="H13" s="8">
        <f t="shared" si="2"/>
        <v>1.3523571643054078</v>
      </c>
      <c r="I13" s="6">
        <f t="shared" si="3"/>
        <v>12907.900000000001</v>
      </c>
      <c r="J13" s="17"/>
      <c r="K13" s="17"/>
      <c r="M13" s="17"/>
      <c r="N13" s="17"/>
      <c r="O13" s="17"/>
      <c r="P13" s="17"/>
      <c r="Q13" s="17"/>
      <c r="R13" s="17"/>
    </row>
    <row r="14" spans="1:23" x14ac:dyDescent="0.25">
      <c r="A14" s="5" t="s">
        <v>19</v>
      </c>
      <c r="B14" s="6">
        <f>SUM(B15:B19)</f>
        <v>543699.42000000004</v>
      </c>
      <c r="C14" s="6">
        <f>SUM(C15:C19)</f>
        <v>566359.1</v>
      </c>
      <c r="D14" s="6">
        <f>SUM(D15:D19)</f>
        <v>753264</v>
      </c>
      <c r="E14" s="52">
        <f t="shared" ref="E14:E19" si="6">C14/K14</f>
        <v>0.48641803699624026</v>
      </c>
      <c r="F14" s="8">
        <f t="shared" ref="F14:F15" si="7">C14/B14</f>
        <v>1.0416768515221149</v>
      </c>
      <c r="G14" s="6">
        <f t="shared" ref="G14:G19" si="8">K14-C14</f>
        <v>597987.32000000018</v>
      </c>
      <c r="H14" s="8">
        <f t="shared" si="2"/>
        <v>0.75187331400412072</v>
      </c>
      <c r="I14" s="6">
        <f t="shared" si="3"/>
        <v>-186904.90000000002</v>
      </c>
      <c r="J14" s="6"/>
      <c r="K14" s="6">
        <f>SUM(K15:K19)</f>
        <v>1164346.4200000002</v>
      </c>
      <c r="M14" s="1"/>
      <c r="N14" s="1"/>
      <c r="O14" s="1"/>
      <c r="P14" s="1"/>
      <c r="Q14" s="1"/>
      <c r="R14" s="1"/>
    </row>
    <row r="15" spans="1:23" x14ac:dyDescent="0.25">
      <c r="A15" s="4" t="s">
        <v>3</v>
      </c>
      <c r="B15" s="43">
        <v>67345.36</v>
      </c>
      <c r="C15" s="39">
        <v>74113.36</v>
      </c>
      <c r="D15" s="19">
        <v>70955.999999999985</v>
      </c>
      <c r="E15" s="9">
        <f t="shared" si="6"/>
        <v>0.46149703823370963</v>
      </c>
      <c r="F15" s="7">
        <f t="shared" si="7"/>
        <v>1.1004969013455419</v>
      </c>
      <c r="G15" s="3">
        <f t="shared" si="8"/>
        <v>86480.000000000218</v>
      </c>
      <c r="H15" s="8">
        <f t="shared" si="2"/>
        <v>1.0444974350301597</v>
      </c>
      <c r="I15" s="6">
        <f t="shared" si="3"/>
        <v>3157.3600000000151</v>
      </c>
      <c r="J15" s="1"/>
      <c r="K15" s="29">
        <v>160593.36000000022</v>
      </c>
      <c r="M15" s="1"/>
      <c r="N15" s="1"/>
      <c r="O15" s="1"/>
      <c r="P15" s="1"/>
      <c r="Q15" s="1"/>
      <c r="R15" s="1"/>
    </row>
    <row r="16" spans="1:23" x14ac:dyDescent="0.25">
      <c r="A16" s="4" t="s">
        <v>4</v>
      </c>
      <c r="B16" s="40">
        <v>103917.4</v>
      </c>
      <c r="C16" s="43">
        <v>113917.4</v>
      </c>
      <c r="D16" s="19">
        <v>237688</v>
      </c>
      <c r="E16" s="9">
        <f t="shared" si="6"/>
        <v>0.32878549200904872</v>
      </c>
      <c r="F16" s="7">
        <f>C16/B16</f>
        <v>1.0962302751993411</v>
      </c>
      <c r="G16" s="3">
        <f t="shared" si="8"/>
        <v>232562.00000000003</v>
      </c>
      <c r="H16" s="8">
        <f t="shared" si="2"/>
        <v>0.47927282824543094</v>
      </c>
      <c r="I16" s="6">
        <f t="shared" si="3"/>
        <v>-123770.6</v>
      </c>
      <c r="J16" s="1"/>
      <c r="K16" s="30">
        <v>346479.4</v>
      </c>
      <c r="M16" s="1"/>
      <c r="N16" s="1"/>
      <c r="O16" s="1"/>
      <c r="P16" s="1"/>
      <c r="Q16" s="1"/>
      <c r="R16" s="1"/>
    </row>
    <row r="17" spans="1:18" x14ac:dyDescent="0.25">
      <c r="A17" s="4" t="s">
        <v>5</v>
      </c>
      <c r="B17" s="41">
        <v>144600</v>
      </c>
      <c r="C17" s="41">
        <v>135891.68</v>
      </c>
      <c r="D17" s="19">
        <v>159320.00000000003</v>
      </c>
      <c r="E17" s="9">
        <f t="shared" si="6"/>
        <v>0.53648511646269248</v>
      </c>
      <c r="F17" s="7">
        <f t="shared" ref="F17:F18" si="9">C17/B17</f>
        <v>0.93977648686030424</v>
      </c>
      <c r="G17" s="3">
        <f t="shared" si="8"/>
        <v>117408.32000000001</v>
      </c>
      <c r="H17" s="8">
        <f t="shared" si="2"/>
        <v>0.85294802912377587</v>
      </c>
      <c r="I17" s="6">
        <f t="shared" si="3"/>
        <v>-23428.320000000036</v>
      </c>
      <c r="J17" s="1"/>
      <c r="K17" s="31">
        <v>253300</v>
      </c>
      <c r="M17" s="1"/>
      <c r="N17" s="1"/>
      <c r="O17" s="1"/>
      <c r="P17" s="1"/>
      <c r="Q17" s="1"/>
      <c r="R17" s="1"/>
    </row>
    <row r="18" spans="1:18" x14ac:dyDescent="0.25">
      <c r="A18" s="4" t="s">
        <v>6</v>
      </c>
      <c r="B18" s="43">
        <v>137839</v>
      </c>
      <c r="C18" s="42">
        <v>145899</v>
      </c>
      <c r="D18" s="19">
        <v>162060.00000000003</v>
      </c>
      <c r="E18" s="9">
        <f t="shared" si="6"/>
        <v>0.5794241461477363</v>
      </c>
      <c r="F18" s="7">
        <f t="shared" si="9"/>
        <v>1.0584740167877016</v>
      </c>
      <c r="G18" s="3">
        <f t="shared" si="8"/>
        <v>105901</v>
      </c>
      <c r="H18" s="8">
        <f t="shared" si="2"/>
        <v>0.90027767493520905</v>
      </c>
      <c r="I18" s="6">
        <f t="shared" si="3"/>
        <v>-16161.000000000029</v>
      </c>
      <c r="J18" s="1"/>
      <c r="K18" s="32">
        <v>251800</v>
      </c>
      <c r="M18" s="1"/>
      <c r="N18" s="1"/>
      <c r="O18" s="1"/>
      <c r="P18" s="1"/>
      <c r="Q18" s="1"/>
      <c r="R18" s="1"/>
    </row>
    <row r="19" spans="1:18" x14ac:dyDescent="0.25">
      <c r="A19" s="4" t="s">
        <v>7</v>
      </c>
      <c r="B19" s="43">
        <v>89997.66</v>
      </c>
      <c r="C19" s="43">
        <v>96537.66</v>
      </c>
      <c r="D19" s="19">
        <v>123239.99999999999</v>
      </c>
      <c r="E19" s="9">
        <f t="shared" si="6"/>
        <v>0.63439139204511474</v>
      </c>
      <c r="F19" s="7">
        <f>C19/B19</f>
        <v>1.072668556049124</v>
      </c>
      <c r="G19" s="3">
        <f t="shared" si="8"/>
        <v>55636</v>
      </c>
      <c r="H19" s="8">
        <f t="shared" si="2"/>
        <v>0.7833305744888025</v>
      </c>
      <c r="I19" s="6">
        <f t="shared" si="3"/>
        <v>-26702.339999999982</v>
      </c>
      <c r="J19" s="1"/>
      <c r="K19" s="33">
        <v>152173.66</v>
      </c>
      <c r="M19" s="1"/>
      <c r="N19" s="1"/>
      <c r="O19" s="1"/>
      <c r="P19" s="1"/>
      <c r="Q19" s="1"/>
      <c r="R19" s="1"/>
    </row>
    <row r="20" spans="1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conditionalFormatting sqref="B19">
    <cfRule type="expression" dxfId="6" priority="7">
      <formula>$B19=($B$1-1)</formula>
    </cfRule>
  </conditionalFormatting>
  <conditionalFormatting sqref="B19">
    <cfRule type="containsErrors" dxfId="5" priority="6">
      <formula>ISERROR(B19)</formula>
    </cfRule>
  </conditionalFormatting>
  <conditionalFormatting sqref="B19">
    <cfRule type="containsErrors" dxfId="4" priority="5">
      <formula>ISERROR(B19)</formula>
    </cfRule>
  </conditionalFormatting>
  <conditionalFormatting sqref="B19">
    <cfRule type="containsErrors" dxfId="3" priority="4">
      <formula>ISERROR(B19)</formula>
    </cfRule>
  </conditionalFormatting>
  <conditionalFormatting sqref="C19">
    <cfRule type="expression" dxfId="2" priority="3">
      <formula>$B19=($B$1-1)</formula>
    </cfRule>
  </conditionalFormatting>
  <conditionalFormatting sqref="C19">
    <cfRule type="expression" dxfId="1" priority="2">
      <formula>$B19=($B$1-1)</formula>
    </cfRule>
  </conditionalFormatting>
  <conditionalFormatting sqref="C19">
    <cfRule type="containsErrors" dxfId="0" priority="1">
      <formula>ISERROR(C19)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A4A1-5636-45FC-92CB-513FF1771965}">
  <dimension ref="A1:G7"/>
  <sheetViews>
    <sheetView workbookViewId="0">
      <selection activeCell="E19" sqref="E19"/>
    </sheetView>
  </sheetViews>
  <sheetFormatPr defaultRowHeight="15" x14ac:dyDescent="0.25"/>
  <cols>
    <col min="1" max="1" width="15.28515625" customWidth="1"/>
    <col min="2" max="2" width="7.42578125" bestFit="1" customWidth="1"/>
    <col min="3" max="3" width="10.42578125" bestFit="1" customWidth="1"/>
    <col min="4" max="4" width="13.4257812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s="2" t="s">
        <v>14</v>
      </c>
      <c r="F1" s="11" t="s">
        <v>15</v>
      </c>
      <c r="G1" s="12" t="s">
        <v>16</v>
      </c>
    </row>
    <row r="2" spans="1:7" x14ac:dyDescent="0.25">
      <c r="A2" s="13">
        <v>2023</v>
      </c>
      <c r="B2" s="10">
        <v>980150</v>
      </c>
      <c r="C2" s="10">
        <v>10232396</v>
      </c>
      <c r="D2" s="10">
        <v>1450375.8012334399</v>
      </c>
      <c r="E2" s="10">
        <v>1166019.2398511642</v>
      </c>
      <c r="F2" s="14">
        <v>9.9806729061339555E-2</v>
      </c>
      <c r="G2" s="15">
        <v>0.80394283940724121</v>
      </c>
    </row>
    <row r="3" spans="1:7" x14ac:dyDescent="0.25">
      <c r="A3" s="4" t="s">
        <v>3</v>
      </c>
      <c r="B3" s="10">
        <v>44090</v>
      </c>
      <c r="C3" s="10">
        <v>353200</v>
      </c>
      <c r="D3" s="10">
        <v>53000</v>
      </c>
      <c r="E3" s="10">
        <v>39720</v>
      </c>
      <c r="F3" s="14">
        <v>9.7784342688330875E-2</v>
      </c>
      <c r="G3" s="15">
        <v>0.74943396226415093</v>
      </c>
    </row>
    <row r="4" spans="1:7" x14ac:dyDescent="0.25">
      <c r="A4" s="4" t="s">
        <v>6</v>
      </c>
      <c r="B4" s="10">
        <v>255100</v>
      </c>
      <c r="C4" s="10">
        <v>3550180</v>
      </c>
      <c r="D4" s="10">
        <v>361000</v>
      </c>
      <c r="E4" s="10">
        <v>336900</v>
      </c>
      <c r="F4" s="14">
        <v>8.6137687347552408E-2</v>
      </c>
      <c r="G4" s="15">
        <v>0.93324099722991694</v>
      </c>
    </row>
    <row r="5" spans="1:7" x14ac:dyDescent="0.25">
      <c r="A5" s="4" t="s">
        <v>4</v>
      </c>
      <c r="B5" s="10">
        <v>305760</v>
      </c>
      <c r="C5" s="10">
        <v>3273300</v>
      </c>
      <c r="D5" s="10">
        <v>479375.80123343988</v>
      </c>
      <c r="E5" s="10">
        <v>369938.88742825668</v>
      </c>
      <c r="F5" s="14">
        <v>9.8580028497709318E-2</v>
      </c>
      <c r="G5" s="15">
        <v>0.7717095574628493</v>
      </c>
    </row>
    <row r="6" spans="1:7" x14ac:dyDescent="0.25">
      <c r="A6" s="4" t="s">
        <v>9</v>
      </c>
      <c r="B6" s="10">
        <v>238100</v>
      </c>
      <c r="C6" s="10">
        <v>1528698</v>
      </c>
      <c r="D6" s="10">
        <v>337100</v>
      </c>
      <c r="E6" s="10">
        <v>180160.35242290748</v>
      </c>
      <c r="F6" s="14">
        <v>9.6559409123017331E-2</v>
      </c>
      <c r="G6" s="15">
        <v>0.53444186420322604</v>
      </c>
    </row>
    <row r="7" spans="1:7" x14ac:dyDescent="0.25">
      <c r="A7" s="4" t="s">
        <v>7</v>
      </c>
      <c r="B7" s="10">
        <v>137100</v>
      </c>
      <c r="C7" s="10">
        <v>1527018</v>
      </c>
      <c r="D7" s="10">
        <v>219900</v>
      </c>
      <c r="E7" s="10">
        <v>239300</v>
      </c>
      <c r="F7" s="14">
        <v>0.13698410572219191</v>
      </c>
      <c r="G7" s="15">
        <v>1.0882219190541156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набор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poisk-12</dc:creator>
  <cp:lastModifiedBy>poisk-12</cp:lastModifiedBy>
  <dcterms:created xsi:type="dcterms:W3CDTF">2023-06-28T22:18:09Z</dcterms:created>
  <dcterms:modified xsi:type="dcterms:W3CDTF">2024-08-01T00:49:37Z</dcterms:modified>
</cp:coreProperties>
</file>