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aitsev_ad\PycharmProjects\ERKNM\модуль организации деятельности\"/>
    </mc:Choice>
  </mc:AlternateContent>
  <bookViews>
    <workbookView xWindow="0" yWindow="0" windowWidth="29010" windowHeight="12300"/>
  </bookViews>
  <sheets>
    <sheet name="Лист1" sheetId="1" r:id="rId1"/>
  </sheets>
  <definedNames>
    <definedName name="_xlnm.Print_Titles" localSheetId="0">Лист1!$2:$3</definedName>
    <definedName name="_xlnm.Print_Area" localSheetId="0">Лист1!$B$3:$H$24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3" i="1" l="1"/>
  <c r="T4" i="1"/>
  <c r="U4" i="1" s="1"/>
  <c r="T6" i="1"/>
  <c r="U6" i="1" s="1"/>
  <c r="T7" i="1"/>
  <c r="T8" i="1"/>
  <c r="U8" i="1" s="1"/>
  <c r="T9" i="1"/>
  <c r="U9" i="1" s="1"/>
  <c r="T10" i="1"/>
  <c r="U10" i="1" s="1"/>
  <c r="T11" i="1"/>
  <c r="T12" i="1"/>
  <c r="U12" i="1" s="1"/>
  <c r="T13" i="1"/>
  <c r="U13" i="1" s="1"/>
  <c r="T14" i="1"/>
  <c r="U14" i="1" s="1"/>
  <c r="T5" i="1"/>
  <c r="I30" i="1"/>
  <c r="J30" i="1" s="1"/>
  <c r="I29" i="1"/>
  <c r="J29" i="1" s="1"/>
  <c r="I28" i="1"/>
  <c r="J28" i="1" s="1"/>
  <c r="E30" i="1"/>
  <c r="H30" i="1" s="1"/>
  <c r="E29" i="1"/>
  <c r="H29" i="1" s="1"/>
  <c r="E28" i="1"/>
  <c r="H28" i="1" s="1"/>
  <c r="U5" i="1" l="1"/>
  <c r="U11" i="1"/>
  <c r="U7" i="1"/>
  <c r="J31" i="1"/>
  <c r="H31" i="1"/>
</calcChain>
</file>

<file path=xl/sharedStrings.xml><?xml version="1.0" encoding="utf-8"?>
<sst xmlns="http://schemas.openxmlformats.org/spreadsheetml/2006/main" count="122" uniqueCount="87">
  <si>
    <t>показатель</t>
  </si>
  <si>
    <t>описание</t>
  </si>
  <si>
    <t>источник информации</t>
  </si>
  <si>
    <t>охват плановыми КНМ объектов ЧВР и ВР</t>
  </si>
  <si>
    <t>ЕИАС / ЕРКНМ</t>
  </si>
  <si>
    <t>ЕИАС</t>
  </si>
  <si>
    <t>% согласования внеплановых проверок с прокуратурой</t>
  </si>
  <si>
    <t>количество согласованных внеплановых КНМ/количество поданых внеплановых КНМ</t>
  </si>
  <si>
    <t>доля плановых КНМ, исключенных прокуратурой, решение по которым оспорено</t>
  </si>
  <si>
    <t>Количество согласованных плановых КНМ в текущем году/количество согласованных плановых КНМ в предыдущем году</t>
  </si>
  <si>
    <t>отклонение показателя от среднего по РФ (количество специалистов, осуществляющих надзор/сумма показателей потенциального риска причинения вреда здоровью объектов, в отношении которых проводятся мероприятия) если риск расчитывается по приложению 2, то показатель определяется исходя из риска в соответствии с п 1 приложения 1 ПП 1100</t>
  </si>
  <si>
    <t>альтернатива: взять по количеству объектов</t>
  </si>
  <si>
    <t>сумма</t>
  </si>
  <si>
    <t>1 регион</t>
  </si>
  <si>
    <t>2 регион</t>
  </si>
  <si>
    <t>показатель риска</t>
  </si>
  <si>
    <t>количество объектов на показатель риска</t>
  </si>
  <si>
    <t>Лёха</t>
  </si>
  <si>
    <t>ТГ</t>
  </si>
  <si>
    <t>Дима</t>
  </si>
  <si>
    <t>вес (определяется количеством экспертных мнений)</t>
  </si>
  <si>
    <t>необходимые данные</t>
  </si>
  <si>
    <t>ЕИАС / ЕРКНМ / РХС</t>
  </si>
  <si>
    <t>1. количество объектов в ЕИАС (РХС)
2. Количество объектов, в отношении которых запланированы плановые КНМ из ЕРКНМ/ЕИАС(КНД)
3. Количество объектов, в отношении которых запланированы обязательные профвизиты из ЕИАС(КНД)</t>
  </si>
  <si>
    <t>1. количество объектов ЧВР и ВР в ЕИАС (РХС)
2. Количество объектов ЧВР и ВР, в отношении которых запланированы плановые КНМ из ЕРКНМ/ЕИАС(КНД)</t>
  </si>
  <si>
    <t>1. наличие экспертных заключений или результатов лабораторных исследований с показателями, аттритубы которых свидетельствуют о нарушении обязательных требований
2. Акт мероприятия, имеющий аттрибуты нарушения обязательного требования с возможностью ссылки на экспертное заключение или результаты лабораторных исследований</t>
  </si>
  <si>
    <t>1. количество согласованных внеплановых КНМ из ЕРКНМ/ЕИАС(КНД)
2. количество поданых внеплановых КНМ из ЕРКНМ/ЕИАС(КНД)</t>
  </si>
  <si>
    <t>количество объектов в РХС, в отношении которых запланированы профвизиты/общее количество объектов в РХС</t>
  </si>
  <si>
    <t>1.  количество объектов категорий риска, отличных от низкого в ЕИАС (РХС)
2. количество объектов, в отношении которых запланированы профвизиты ЕИАС (КНД)</t>
  </si>
  <si>
    <t>1. Количество согласованных плановых КНМ в текущем году из ЕРКНМ/ЕИАС(КНД)
2. Количество согласованных плановых КНМ в предыдущем году из ЕРКНМ/ЕИАС(КНД)</t>
  </si>
  <si>
    <t>Количество плановых КНМ, обжалование об исключении которых было удовлетворено/Количество плановых КНМ, решение об исключении которых было обжаловано</t>
  </si>
  <si>
    <t>1. Количество плановых КНМ, обжалование об исключении которых было удовлетворено из ЕРКНМ/ЕИАС(КНД)
2. Количество плановых КНМ, решение об исключении которых было обжаловано из ЕРКНМ/ЕИАС(КНД)</t>
  </si>
  <si>
    <t>1. количество специалистов, осуществляющих надзор (ЕИАС?)
2. Показатели потенциального риска причинения вреда здоровью объектов (или категория риска объектов в случае присваивания по приложению 2 приложения 1 ПП 1100), в отношении которых проводятся мероприятия из ЕИАС(РХС)</t>
  </si>
  <si>
    <t>Нужен Модуль КНД</t>
  </si>
  <si>
    <t>Может применяться Модуль КНД</t>
  </si>
  <si>
    <t>количество плановых КНМ, по результатам которых выдано предписание и применены меры админитсративного воздействия/общее количество плановых КНМ</t>
  </si>
  <si>
    <t>количество обязательных профилактических визитов без возможности отказа от их проведения по результатам которых выдано предписание/общее количество обязательных профилактических визитов без возможности отказа от их проведения</t>
  </si>
  <si>
    <t>1. количество обязательных профилактических визитов без возможности отказа от их проведения, по результатам которых выдано предписание из ЕИАС(КНД)
2. общее количество обязательных профилактических визитов без возможности отказа от их проведения из ЕРКНМ/ЕИАС(КНД)</t>
  </si>
  <si>
    <t>Нужен Модуль КНД
описание относительности даты сотавления документа со сроками КНМ: 
1. дата составления решения должна быть раньше даты начала мероприятия на 3 рабочих дня
2. дата составления акта не должна быть более 1 дня с даты завершения мероприятия с учетом продления
3. Вызов должен быть составлен в день составления акта
4.  прочее</t>
  </si>
  <si>
    <t>Нужен Модуль КНД
1. экспертные заключения или результатя лабораторных исследований должны содержать показатели, аттритубы которых могут свидетельствовать о нарушении обязательных требований
2. Акт мероприятия, должен иметь аттрибуты нарушения обязательного требования с возможностью ссылки на экспертное заключение или результаты лабораторных исследований</t>
  </si>
  <si>
    <t>1. Наличие КНМ со статусом "Ожидает проведения", период проведения которых завершен из ЕРКНМ/ЕИАС(КНД)</t>
  </si>
  <si>
    <t>1. дата начала и окончания мероприятия из ЕИАС(КНД)
2. дата составления документа из ЕИАС(КНД)
3. сведения о сроках продления/приостановления КНМ из ЕИАС(КНД)</t>
  </si>
  <si>
    <t>статусы в ЕИАС (КНД) должны быть сопоставимы или идентичны статусам в ЕРКНМ</t>
  </si>
  <si>
    <t>Нужен ЕИАС (КНД)
реализация планирования профилактических визитов</t>
  </si>
  <si>
    <t>1. количество плановых КНМ, по результатам которых выдано предписание и применены меры административного воздействия из ЕИАС(КНД)
2. общее количество плановых КНМ из ЕРКНМ/ЕИАС(КНД)</t>
  </si>
  <si>
    <t>1. Количество плановых контрольных (надзорных) мероприятий, проведенных с лабораторными и инструментальными исследованиями
2. Общее количество плановых контрольных (надзорных) мероприятий</t>
  </si>
  <si>
    <t>1. Количество внеплановых контрольных (надзорных) мероприятий, проведенных с лабораторными и инструментальными исследованиями
2. Общее количество внеплановых контрольных (надзорных) мероприятий</t>
  </si>
  <si>
    <t>ЕРКНМ/ЕИАС</t>
  </si>
  <si>
    <t>Количество нарушений на 1 контрольное (надзорное) мероприятие</t>
  </si>
  <si>
    <t>1. Общее количество контрольных (надзорных) мероприятий
2. Общая сумма наложенных администра-тивных штрафов, тысяч рублей</t>
  </si>
  <si>
    <t>1. Общее количество контрольных (надзорных) мероприятий
2. Общее количество нарушений</t>
  </si>
  <si>
    <t>Количество нарушений / 1 контрольное (надзорное) мероприятие</t>
  </si>
  <si>
    <t>Доля взысканных штрафов</t>
  </si>
  <si>
    <t>Общая сумма уплаченных, взысканных административных штрафов, тысяч рублей / Общая сумма наложенных администра-тивных штрафов, тысяч рублей</t>
  </si>
  <si>
    <t>Общая сумма уплаченных, взысканных административных штрафов за весь период, тысяч рублей / Общая сумма наложенных администра-тивных штрафов за весь период, тысяч рублей</t>
  </si>
  <si>
    <t>1. Количество контрольных (надзорных) мероприятий, по результатам которых было назначено административне приостановление деятельности
2. Общее количество контрольных (надзорных) мероприятий</t>
  </si>
  <si>
    <t>Cумма штрафов на 1 контрольное (надзорное) мероприятие</t>
  </si>
  <si>
    <t>Доля плановых контрольных (надзорных) мероприятий, проведенных с лабораторными и инструментальными исследованиями</t>
  </si>
  <si>
    <t>Доля внеплановых контрольных (надзорных) мероприятий, проведенных с лабораторными и инструментальными исследованиями</t>
  </si>
  <si>
    <t>Доля контрольных (надзорных) мероприятий, по результатам которых было назначено административне приостановление деятельности</t>
  </si>
  <si>
    <t>Доля обязательных профилактических визитов без возможности отказа от их проведения, по результатам которых выдано предписание</t>
  </si>
  <si>
    <t>Доля плановых КНМ, по результатам которых выдано предписание и применены меры админитсративного воздействия</t>
  </si>
  <si>
    <t>доля плановых КНМ, проведенных в установленный период, с учетом продления/приостановления, за исключением проверок с невозможностью проведения</t>
  </si>
  <si>
    <t>Перечень предлагаемых показателей оценки эффективности организации контрольной (надзорной) деятельности</t>
  </si>
  <si>
    <t>статические</t>
  </si>
  <si>
    <t>группа показателей
(статические/динамические)</t>
  </si>
  <si>
    <t>динамические</t>
  </si>
  <si>
    <t>доля мероприятий, документы которых своевременно составленны в период проведения мероприятий и по их результатам с учетом продления/приостановления КНМ за исключением мероприятий, проведение которых не представляется возможным</t>
  </si>
  <si>
    <t>доля объектов в РХС, в отношении которых запланированы профилактические визиты без возможности отказа от их проведения</t>
  </si>
  <si>
    <t>своевременность проведения плановых КНМ</t>
  </si>
  <si>
    <t>% мероприятий с лабораторными исследованиями, имеющими отклонение от нормативов, являющееся фактом нарушения обязательных требований, указанных в качестве нарушений обязательных требований в акте проверки.
Наличие отклонений в экспертном заключении, но отсутствие нарушений обязательных требований в акте со ссылкой на это заключение</t>
  </si>
  <si>
    <t>включение в акт контрольного (надзорного) мероприятия нарушений по результатам лабораторных обследований</t>
  </si>
  <si>
    <t>охват объектов запланированными плановыми КНМ</t>
  </si>
  <si>
    <t>охват объектов  запланированными обязательными профвизитами, без возможности отказа от их проведения по ПП 336</t>
  </si>
  <si>
    <t>своевременность составления документов, связанных с проведением мероприятия</t>
  </si>
  <si>
    <t>охват поднадзорных объектов обязательными профилактическими визитами</t>
  </si>
  <si>
    <t>темп роста согласованных прокуратурой плановых КНМ по сравнению с прошлым годом</t>
  </si>
  <si>
    <t xml:space="preserve">нагрузка на специалистов, осуществляющих надзор
</t>
  </si>
  <si>
    <t>Доля нереализованного риска роста ключевого показателя: количество людей, заболевших инфекционными болезнями, за исключением хронических гепатитов, укусов, ослюнения животными, туберкулеза, сифилиса, гонококковой инфекции, ВИЧ-инфекции, острой респираторной вирусной инфекции, гриппа, пневмоний, на 100 тыс. населения</t>
  </si>
  <si>
    <t>Доля нереализованного риска роста ключевого показателя: количество людей, заболевших паразитарными болезнями, на 100 тыс. населения;</t>
  </si>
  <si>
    <t>Доля нереализованного риска роста ключевого показателя: количество людей, пострадавших при пищевых отравлениях, за исключением бытовых пищевых отравлений, на 100 тыс. населения.</t>
  </si>
  <si>
    <t>1-(ключевой показателей государственного контроля (надзора), отражающих уровень устранения риска(Кл.показ)/сумма показателей потенциального риска причинения вреда здоровью объектов контроля)
из контролируемых объектов, относящихся к категориям в сфере :
-здравоохранения
-детских лагерей
-образования, организации детского образования, в том числе организации для детей-сирот
-обращения с отходами
-организации отдыха, культуры, спорта
-промышенности, транспорта, связи
-водоснабжения и водоотведения, коммунальных услуг, в том числе предоставления мест временного проживания
-социальных услуг
-иные виды деятельности</t>
  </si>
  <si>
    <t>1-(ключевой показателей государственного контроля (надзора), отражающих уровень устранения риска(Кл.показ)/сумма показателей потенциального риска причинения вреда здоровью объектов контроля)
из контролируемых объектов, относящихся к категориям в сфере :
-детских лагерей
-образования, организации детского образования, в том числе организации для детей-сирот
-обращения с отходами
-организации отдыха, культуры, спорта
-водоснабжения и водоотведения, коммунальных услуг, в том числе предоставления мест временного проживания
-социальных услуг
-пищевой продукции
-иные виды деятельности</t>
  </si>
  <si>
    <t xml:space="preserve">1-(ключевой показателей государственного контроля (надзора), отражающих уровень устранения риска(Кл.показ)/сумма показателей потенциального риска причинения вреда здоровью объектов контроля)
из контролируемых объектов, относящихся к категориям в сфере:
-производства пищевой продукции, 
-торговли пищевыми продуктами
-общественного питания, в том числе организации детского питания
-пищевой продукции как результата деятельности
</t>
  </si>
  <si>
    <t>1. количество людей, заболевших инфекционными болезнями, за исключением хронических гепатитов, укусов, ослюнения животными, туберкулеза, сифилиса, гонококковой инфекции, ВИЧ-инфекции, острой респираторной вирусной инфекции, гриппа, пневмоний, на 100 тыс. населения
2. Показатели потенциального риска причинения вреда здоровью объектов (или категория риска объектов в случае присваивания по приложению 2 приложения 1 ПП 1100), в отношении которых проводятся мероприятия из ЕИАС(РХС)</t>
  </si>
  <si>
    <t>1. количество людей, заболевших паразитарными болезнями, на 100 тыс. населения;
2. Показатели потенциального риска причинения вреда здоровью объектов (или категория риска объектов в случае присваивания по приложению 2 приложения 1 ПП 1100), в отношении которых проводятся мероприятия из ЕИАС(РХС)</t>
  </si>
  <si>
    <t>1. количество людей, пострадавших при пищевых отравлениях, за исключением бытовых пищевых отравлений, на 100 тыс. населения.
2. Показатели потенциального риска причинения вреда здоровью объектов (или категория риска объектов в случае присваивания по приложению 2 приложения 1 ПП 1100), в отношении которых проводятся мероприятия из ЕИАС(РХС)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</si>
</sst>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sz val="14"/>
      <color theme="1"/>
      <name val="Calibri"/>
      <family val="2"/>
      <charset val="204"/>
      <scheme val="minor"/>
    </font>
    <font>
      <b/>
      <i/>
      <sz val="18"/>
      <color theme="1"/>
      <name val="Calibri"/>
      <family val="2"/>
      <charset val="20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center" vertical="top" wrapText="1"/>
    </xf>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1" fillId="0" borderId="0" xfId="0" applyFont="1" applyAlignment="1">
      <alignment horizontal="center" vertical="top"/>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U31"/>
  <sheetViews>
    <sheetView tabSelected="1" topLeftCell="A15" zoomScale="70" zoomScaleNormal="70" workbookViewId="0">
      <selection activeCell="F16" sqref="F16"/>
    </sheetView>
  </sheetViews>
  <sheetFormatPr defaultRowHeight="18.75" x14ac:dyDescent="0.25"/>
  <cols>
    <col min="1" max="1" width="9.140625" style="1"/>
    <col min="2" max="2" width="31" style="1" customWidth="1"/>
    <col min="3" max="3" width="62.7109375" style="2" customWidth="1"/>
    <col min="4" max="4" width="60.7109375" style="2" customWidth="1"/>
    <col min="5" max="5" width="21.85546875" style="2" bestFit="1" customWidth="1"/>
    <col min="6" max="7" width="54.140625" style="1" customWidth="1"/>
    <col min="8" max="8" width="31.140625" style="1" customWidth="1"/>
    <col min="9" max="9" width="15.7109375" style="1" customWidth="1"/>
    <col min="10" max="16384" width="9.140625" style="1"/>
  </cols>
  <sheetData>
    <row r="2" spans="2:21" ht="23.25" x14ac:dyDescent="0.25">
      <c r="B2" s="9" t="s">
        <v>63</v>
      </c>
      <c r="C2" s="10"/>
      <c r="D2" s="10"/>
      <c r="E2" s="10"/>
      <c r="F2" s="10"/>
      <c r="G2" s="10"/>
      <c r="H2" s="11"/>
    </row>
    <row r="3" spans="2:21" ht="56.25" x14ac:dyDescent="0.25">
      <c r="B3" s="6" t="s">
        <v>20</v>
      </c>
      <c r="C3" s="5" t="s">
        <v>0</v>
      </c>
      <c r="D3" s="5" t="s">
        <v>1</v>
      </c>
      <c r="E3" s="5" t="s">
        <v>2</v>
      </c>
      <c r="F3" s="4" t="s">
        <v>21</v>
      </c>
      <c r="G3" s="4"/>
      <c r="H3" s="5" t="s">
        <v>65</v>
      </c>
      <c r="L3" s="8" t="s">
        <v>17</v>
      </c>
      <c r="M3" s="8"/>
      <c r="N3" s="8" t="s">
        <v>18</v>
      </c>
      <c r="O3" s="8"/>
      <c r="P3" s="8" t="s">
        <v>19</v>
      </c>
      <c r="Q3" s="8"/>
      <c r="T3" s="1">
        <f>66</f>
        <v>66</v>
      </c>
    </row>
    <row r="4" spans="2:21" ht="93.75" x14ac:dyDescent="0.25">
      <c r="B4" s="4"/>
      <c r="C4" s="7" t="s">
        <v>72</v>
      </c>
      <c r="D4" s="5" t="s">
        <v>3</v>
      </c>
      <c r="E4" s="5" t="s">
        <v>4</v>
      </c>
      <c r="F4" s="5" t="s">
        <v>24</v>
      </c>
      <c r="G4" s="5" t="s">
        <v>34</v>
      </c>
      <c r="H4" s="4" t="s">
        <v>64</v>
      </c>
      <c r="L4" s="1">
        <v>2</v>
      </c>
      <c r="M4" s="1">
        <v>10</v>
      </c>
      <c r="O4" s="1">
        <v>10</v>
      </c>
      <c r="Q4" s="1">
        <v>10</v>
      </c>
      <c r="T4" s="1">
        <f>SUM(M4,O4,Q4,)/3</f>
        <v>10</v>
      </c>
      <c r="U4" s="1">
        <f>T4/$T$3</f>
        <v>0.15151515151515152</v>
      </c>
    </row>
    <row r="5" spans="2:21" ht="131.25" x14ac:dyDescent="0.25">
      <c r="B5" s="4"/>
      <c r="C5" s="7" t="s">
        <v>73</v>
      </c>
      <c r="D5" s="5" t="s">
        <v>68</v>
      </c>
      <c r="E5" s="5" t="s">
        <v>22</v>
      </c>
      <c r="F5" s="5" t="s">
        <v>23</v>
      </c>
      <c r="G5" s="5" t="s">
        <v>33</v>
      </c>
      <c r="H5" s="4" t="s">
        <v>64</v>
      </c>
      <c r="L5" s="1">
        <v>1</v>
      </c>
      <c r="M5" s="1">
        <v>11</v>
      </c>
      <c r="O5" s="1">
        <v>11</v>
      </c>
      <c r="Q5" s="1">
        <v>11</v>
      </c>
      <c r="T5" s="1">
        <f>SUM(M5,O5,Q5,)/3</f>
        <v>11</v>
      </c>
      <c r="U5" s="1">
        <f>T5/$T$3</f>
        <v>0.16666666666666666</v>
      </c>
    </row>
    <row r="6" spans="2:21" ht="93.75" x14ac:dyDescent="0.25">
      <c r="B6" s="4"/>
      <c r="C6" s="1" t="s">
        <v>69</v>
      </c>
      <c r="D6" s="7" t="s">
        <v>62</v>
      </c>
      <c r="E6" s="5" t="s">
        <v>4</v>
      </c>
      <c r="F6" s="5" t="s">
        <v>40</v>
      </c>
      <c r="G6" s="5" t="s">
        <v>34</v>
      </c>
      <c r="H6" s="4" t="s">
        <v>66</v>
      </c>
      <c r="L6" s="1">
        <v>3</v>
      </c>
      <c r="M6" s="1">
        <v>9</v>
      </c>
      <c r="O6" s="1">
        <v>8</v>
      </c>
      <c r="Q6" s="1">
        <v>8</v>
      </c>
      <c r="T6" s="1">
        <f t="shared" ref="T6:T14" si="0">SUM(M6,O6,Q6,)/3</f>
        <v>8.3333333333333339</v>
      </c>
      <c r="U6" s="1">
        <f t="shared" ref="U6:U14" si="1">T6/$T$3</f>
        <v>0.12626262626262627</v>
      </c>
    </row>
    <row r="7" spans="2:21" ht="234" customHeight="1" x14ac:dyDescent="0.25">
      <c r="B7" s="4"/>
      <c r="C7" s="7" t="s">
        <v>71</v>
      </c>
      <c r="D7" s="5" t="s">
        <v>70</v>
      </c>
      <c r="E7" s="5" t="s">
        <v>5</v>
      </c>
      <c r="F7" s="5" t="s">
        <v>25</v>
      </c>
      <c r="G7" s="5" t="s">
        <v>39</v>
      </c>
      <c r="H7" s="4" t="s">
        <v>66</v>
      </c>
      <c r="L7" s="1">
        <v>4</v>
      </c>
      <c r="M7" s="1">
        <v>8</v>
      </c>
      <c r="O7" s="1">
        <v>9</v>
      </c>
      <c r="Q7" s="1">
        <v>9</v>
      </c>
      <c r="T7" s="1">
        <f t="shared" si="0"/>
        <v>8.6666666666666661</v>
      </c>
      <c r="U7" s="1">
        <f t="shared" si="1"/>
        <v>0.1313131313131313</v>
      </c>
    </row>
    <row r="8" spans="2:21" ht="235.5" customHeight="1" x14ac:dyDescent="0.25">
      <c r="B8" s="4"/>
      <c r="C8" s="2" t="s">
        <v>74</v>
      </c>
      <c r="D8" s="7" t="s">
        <v>67</v>
      </c>
      <c r="E8" s="5" t="s">
        <v>4</v>
      </c>
      <c r="F8" s="5" t="s">
        <v>41</v>
      </c>
      <c r="G8" s="5" t="s">
        <v>38</v>
      </c>
      <c r="H8" s="4" t="s">
        <v>66</v>
      </c>
      <c r="L8" s="1">
        <v>5</v>
      </c>
      <c r="M8" s="1">
        <v>7</v>
      </c>
      <c r="O8" s="1">
        <v>7</v>
      </c>
      <c r="Q8" s="1">
        <v>7</v>
      </c>
      <c r="T8" s="1">
        <f t="shared" si="0"/>
        <v>7</v>
      </c>
      <c r="U8" s="1">
        <f t="shared" si="1"/>
        <v>0.10606060606060606</v>
      </c>
    </row>
    <row r="9" spans="2:21" ht="78" customHeight="1" x14ac:dyDescent="0.25">
      <c r="B9" s="4"/>
      <c r="C9" s="7" t="s">
        <v>6</v>
      </c>
      <c r="D9" s="5" t="s">
        <v>7</v>
      </c>
      <c r="E9" s="5" t="s">
        <v>4</v>
      </c>
      <c r="F9" s="5" t="s">
        <v>26</v>
      </c>
      <c r="G9" s="5" t="s">
        <v>42</v>
      </c>
      <c r="H9" s="4" t="s">
        <v>66</v>
      </c>
      <c r="L9" s="1">
        <v>6</v>
      </c>
      <c r="M9" s="1">
        <v>6</v>
      </c>
      <c r="O9" s="1">
        <v>6</v>
      </c>
      <c r="Q9" s="1">
        <v>6</v>
      </c>
      <c r="T9" s="1">
        <f t="shared" si="0"/>
        <v>6</v>
      </c>
      <c r="U9" s="1">
        <f t="shared" si="1"/>
        <v>9.0909090909090912E-2</v>
      </c>
    </row>
    <row r="10" spans="2:21" ht="93.75" x14ac:dyDescent="0.25">
      <c r="B10" s="4"/>
      <c r="C10" s="7" t="s">
        <v>75</v>
      </c>
      <c r="D10" s="5" t="s">
        <v>27</v>
      </c>
      <c r="E10" s="5" t="s">
        <v>4</v>
      </c>
      <c r="F10" s="5" t="s">
        <v>28</v>
      </c>
      <c r="G10" s="5" t="s">
        <v>43</v>
      </c>
      <c r="H10" s="4" t="s">
        <v>66</v>
      </c>
      <c r="L10" s="1">
        <v>7</v>
      </c>
      <c r="M10" s="1">
        <v>5</v>
      </c>
      <c r="O10" s="1">
        <v>5</v>
      </c>
      <c r="Q10" s="1">
        <v>5</v>
      </c>
      <c r="T10" s="1">
        <f t="shared" si="0"/>
        <v>5</v>
      </c>
      <c r="U10" s="1">
        <f t="shared" si="1"/>
        <v>7.575757575757576E-2</v>
      </c>
    </row>
    <row r="11" spans="2:21" ht="93.75" x14ac:dyDescent="0.25">
      <c r="B11" s="4"/>
      <c r="C11" s="7" t="s">
        <v>76</v>
      </c>
      <c r="D11" s="5" t="s">
        <v>9</v>
      </c>
      <c r="E11" s="5" t="s">
        <v>4</v>
      </c>
      <c r="F11" s="5" t="s">
        <v>29</v>
      </c>
      <c r="G11" s="5" t="s">
        <v>34</v>
      </c>
      <c r="H11" s="4" t="s">
        <v>64</v>
      </c>
      <c r="L11" s="1">
        <v>8</v>
      </c>
      <c r="M11" s="1">
        <v>4</v>
      </c>
      <c r="O11" s="1">
        <v>4</v>
      </c>
      <c r="Q11" s="1">
        <v>4</v>
      </c>
      <c r="T11" s="1">
        <f t="shared" si="0"/>
        <v>4</v>
      </c>
      <c r="U11" s="1">
        <f t="shared" si="1"/>
        <v>6.0606060606060608E-2</v>
      </c>
    </row>
    <row r="12" spans="2:21" ht="117.75" customHeight="1" x14ac:dyDescent="0.25">
      <c r="B12" s="4"/>
      <c r="C12" s="7" t="s">
        <v>8</v>
      </c>
      <c r="D12" s="5" t="s">
        <v>30</v>
      </c>
      <c r="E12" s="5" t="s">
        <v>4</v>
      </c>
      <c r="F12" s="5" t="s">
        <v>31</v>
      </c>
      <c r="G12" s="5" t="s">
        <v>34</v>
      </c>
      <c r="H12" s="4" t="s">
        <v>64</v>
      </c>
      <c r="L12" s="1">
        <v>9</v>
      </c>
      <c r="M12" s="1">
        <v>3</v>
      </c>
      <c r="O12" s="1">
        <v>3</v>
      </c>
      <c r="Q12" s="1">
        <v>1</v>
      </c>
      <c r="T12" s="1">
        <f t="shared" si="0"/>
        <v>2.3333333333333335</v>
      </c>
      <c r="U12" s="1">
        <f t="shared" si="1"/>
        <v>3.5353535353535359E-2</v>
      </c>
    </row>
    <row r="13" spans="2:21" ht="187.5" x14ac:dyDescent="0.25">
      <c r="B13" s="4"/>
      <c r="C13" s="5" t="s">
        <v>77</v>
      </c>
      <c r="D13" s="5" t="s">
        <v>10</v>
      </c>
      <c r="E13" s="5" t="s">
        <v>5</v>
      </c>
      <c r="F13" s="5" t="s">
        <v>32</v>
      </c>
      <c r="G13" s="4"/>
      <c r="H13" s="4" t="s">
        <v>64</v>
      </c>
      <c r="I13" s="3" t="s">
        <v>11</v>
      </c>
      <c r="L13" s="1">
        <v>10</v>
      </c>
      <c r="M13" s="1">
        <v>2</v>
      </c>
      <c r="O13" s="1">
        <v>2</v>
      </c>
      <c r="Q13" s="1">
        <v>2</v>
      </c>
      <c r="T13" s="1">
        <f t="shared" si="0"/>
        <v>2</v>
      </c>
      <c r="U13" s="1">
        <f t="shared" si="1"/>
        <v>3.0303030303030304E-2</v>
      </c>
    </row>
    <row r="14" spans="2:21" ht="393.75" x14ac:dyDescent="0.25">
      <c r="B14" s="4"/>
      <c r="C14" s="7" t="s">
        <v>78</v>
      </c>
      <c r="D14" s="5" t="s">
        <v>81</v>
      </c>
      <c r="E14" s="5" t="s">
        <v>5</v>
      </c>
      <c r="F14" s="5" t="s">
        <v>84</v>
      </c>
      <c r="G14" s="4"/>
      <c r="H14" s="4" t="s">
        <v>66</v>
      </c>
      <c r="L14" s="1">
        <v>11</v>
      </c>
      <c r="M14" s="1">
        <v>1</v>
      </c>
      <c r="O14" s="1">
        <v>1</v>
      </c>
      <c r="Q14" s="1">
        <v>3</v>
      </c>
      <c r="T14" s="1">
        <f t="shared" si="0"/>
        <v>1.6666666666666667</v>
      </c>
      <c r="U14" s="1">
        <f t="shared" si="1"/>
        <v>2.5252525252525252E-2</v>
      </c>
    </row>
    <row r="15" spans="2:21" ht="375" x14ac:dyDescent="0.25">
      <c r="B15" s="4"/>
      <c r="C15" s="7" t="s">
        <v>79</v>
      </c>
      <c r="D15" s="5" t="s">
        <v>82</v>
      </c>
      <c r="E15" s="5"/>
      <c r="F15" s="5" t="s">
        <v>85</v>
      </c>
      <c r="G15" s="4"/>
      <c r="H15" s="4"/>
    </row>
    <row r="16" spans="2:21" ht="281.25" x14ac:dyDescent="0.25">
      <c r="B16" s="4"/>
      <c r="C16" s="7" t="s">
        <v>80</v>
      </c>
      <c r="D16" s="5" t="s">
        <v>83</v>
      </c>
      <c r="E16" s="5"/>
      <c r="F16" s="5" t="s">
        <v>86</v>
      </c>
      <c r="G16" s="4"/>
      <c r="H16" s="4"/>
    </row>
    <row r="17" spans="2:10" ht="122.25" customHeight="1" x14ac:dyDescent="0.25">
      <c r="B17" s="4"/>
      <c r="C17" s="5" t="s">
        <v>61</v>
      </c>
      <c r="D17" s="5" t="s">
        <v>35</v>
      </c>
      <c r="E17" s="5" t="s">
        <v>5</v>
      </c>
      <c r="F17" s="5" t="s">
        <v>44</v>
      </c>
      <c r="G17" s="4"/>
      <c r="H17" s="4" t="s">
        <v>66</v>
      </c>
    </row>
    <row r="18" spans="2:10" ht="150" x14ac:dyDescent="0.25">
      <c r="B18" s="4"/>
      <c r="C18" s="5" t="s">
        <v>60</v>
      </c>
      <c r="D18" s="5" t="s">
        <v>36</v>
      </c>
      <c r="E18" s="5" t="s">
        <v>5</v>
      </c>
      <c r="F18" s="5" t="s">
        <v>37</v>
      </c>
      <c r="G18" s="4"/>
      <c r="H18" s="4" t="s">
        <v>66</v>
      </c>
    </row>
    <row r="19" spans="2:10" ht="117" customHeight="1" x14ac:dyDescent="0.25">
      <c r="B19" s="4"/>
      <c r="C19" s="5" t="s">
        <v>57</v>
      </c>
      <c r="D19" s="5"/>
      <c r="E19" s="5" t="s">
        <v>47</v>
      </c>
      <c r="F19" s="5" t="s">
        <v>45</v>
      </c>
      <c r="G19" s="4"/>
      <c r="H19" s="4" t="s">
        <v>66</v>
      </c>
    </row>
    <row r="20" spans="2:10" ht="117" customHeight="1" x14ac:dyDescent="0.25">
      <c r="B20" s="4"/>
      <c r="C20" s="5" t="s">
        <v>58</v>
      </c>
      <c r="D20" s="5"/>
      <c r="E20" s="5" t="s">
        <v>47</v>
      </c>
      <c r="F20" s="5" t="s">
        <v>46</v>
      </c>
      <c r="G20" s="4"/>
      <c r="H20" s="4" t="s">
        <v>66</v>
      </c>
    </row>
    <row r="21" spans="2:10" ht="75" x14ac:dyDescent="0.25">
      <c r="B21" s="4"/>
      <c r="C21" s="5" t="s">
        <v>56</v>
      </c>
      <c r="D21" s="5"/>
      <c r="E21" s="5" t="s">
        <v>5</v>
      </c>
      <c r="F21" s="5" t="s">
        <v>49</v>
      </c>
      <c r="G21" s="4"/>
      <c r="H21" s="4" t="s">
        <v>66</v>
      </c>
    </row>
    <row r="22" spans="2:10" ht="56.25" x14ac:dyDescent="0.25">
      <c r="B22" s="4"/>
      <c r="C22" s="5" t="s">
        <v>48</v>
      </c>
      <c r="D22" s="5" t="s">
        <v>51</v>
      </c>
      <c r="E22" s="5" t="s">
        <v>5</v>
      </c>
      <c r="F22" s="5" t="s">
        <v>50</v>
      </c>
      <c r="G22" s="4"/>
      <c r="H22" s="4" t="s">
        <v>66</v>
      </c>
    </row>
    <row r="23" spans="2:10" ht="100.5" customHeight="1" x14ac:dyDescent="0.25">
      <c r="B23" s="4"/>
      <c r="C23" s="5" t="s">
        <v>52</v>
      </c>
      <c r="D23" s="5" t="s">
        <v>53</v>
      </c>
      <c r="E23" s="5" t="s">
        <v>5</v>
      </c>
      <c r="F23" s="5" t="s">
        <v>54</v>
      </c>
      <c r="G23" s="4"/>
      <c r="H23" s="4" t="s">
        <v>66</v>
      </c>
    </row>
    <row r="24" spans="2:10" ht="120.75" customHeight="1" x14ac:dyDescent="0.25">
      <c r="B24" s="4"/>
      <c r="C24" s="5" t="s">
        <v>59</v>
      </c>
      <c r="D24" s="5" t="s">
        <v>55</v>
      </c>
      <c r="E24" s="5" t="s">
        <v>5</v>
      </c>
      <c r="F24" s="4"/>
      <c r="G24" s="4"/>
      <c r="H24" s="4" t="s">
        <v>66</v>
      </c>
    </row>
    <row r="26" spans="2:10" x14ac:dyDescent="0.25">
      <c r="E26" s="8" t="s">
        <v>13</v>
      </c>
      <c r="F26" s="8"/>
      <c r="G26" s="8"/>
      <c r="H26" s="8"/>
    </row>
    <row r="27" spans="2:10" x14ac:dyDescent="0.25">
      <c r="E27" s="2" t="s">
        <v>15</v>
      </c>
      <c r="H27" s="1" t="s">
        <v>16</v>
      </c>
      <c r="I27" s="8" t="s">
        <v>14</v>
      </c>
      <c r="J27" s="8"/>
    </row>
    <row r="28" spans="2:10" x14ac:dyDescent="0.25">
      <c r="E28" s="2">
        <f>1*POWER(10,-3)</f>
        <v>1E-3</v>
      </c>
      <c r="H28" s="1">
        <f>E28*2</f>
        <v>2E-3</v>
      </c>
      <c r="I28" s="1">
        <f>1*POWER(10,-3)</f>
        <v>1E-3</v>
      </c>
      <c r="J28" s="1">
        <f>I28</f>
        <v>1E-3</v>
      </c>
    </row>
    <row r="29" spans="2:10" x14ac:dyDescent="0.25">
      <c r="E29" s="2">
        <f>9*POWER(10,-4)</f>
        <v>9.0000000000000008E-4</v>
      </c>
      <c r="H29" s="1">
        <f>E29</f>
        <v>9.0000000000000008E-4</v>
      </c>
      <c r="I29" s="1">
        <f>9*POWER(10,-4)</f>
        <v>9.0000000000000008E-4</v>
      </c>
      <c r="J29" s="1">
        <f>I29*2</f>
        <v>1.8000000000000002E-3</v>
      </c>
    </row>
    <row r="30" spans="2:10" x14ac:dyDescent="0.25">
      <c r="E30" s="2">
        <f>9*POWER(10,-7)</f>
        <v>8.9999999999999996E-7</v>
      </c>
      <c r="H30" s="1">
        <f>E30*2</f>
        <v>1.7999999999999999E-6</v>
      </c>
      <c r="I30" s="1">
        <f>9*POWER(10,-5)</f>
        <v>9.0000000000000006E-5</v>
      </c>
      <c r="J30" s="1">
        <f>I30*2</f>
        <v>1.8000000000000001E-4</v>
      </c>
    </row>
    <row r="31" spans="2:10" x14ac:dyDescent="0.25">
      <c r="E31" s="2" t="s">
        <v>12</v>
      </c>
      <c r="H31" s="1">
        <f>SUM(H28:H30)</f>
        <v>2.9018000000000004E-3</v>
      </c>
      <c r="J31" s="1">
        <f t="shared" ref="J31" si="2">SUM(J28:J30)</f>
        <v>2.9800000000000004E-3</v>
      </c>
    </row>
  </sheetData>
  <mergeCells count="6">
    <mergeCell ref="P3:Q3"/>
    <mergeCell ref="B2:H2"/>
    <mergeCell ref="E26:H26"/>
    <mergeCell ref="I27:J27"/>
    <mergeCell ref="L3:M3"/>
    <mergeCell ref="N3:O3"/>
  </mergeCells>
  <pageMargins left="0.23622047244094491" right="0.23622047244094491" top="0.23622047244094491" bottom="0.23622047244094491" header="0.31496062992125984" footer="0.31496062992125984"/>
  <pageSetup paperSize="9" scale="45" fitToHeight="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Лист1</vt:lpstr>
      <vt:lpstr>Лист1!Заголовки_для_печати</vt:lpstr>
      <vt:lpstr>Лист1!Область_печати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Зайцев Алексей Дмитриевич</dc:creator>
  <cp:lastModifiedBy>Зайцев Алексей Дмитриевич</cp:lastModifiedBy>
  <cp:lastPrinted>2023-12-27T09:23:33Z</cp:lastPrinted>
  <dcterms:created xsi:type="dcterms:W3CDTF">2023-12-26T10:25:34Z</dcterms:created>
  <dcterms:modified xsi:type="dcterms:W3CDTF">2023-12-27T10:16:20Z</dcterms:modified>
</cp:coreProperties>
</file>