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itsev_ad\Desktop\Справка об эффективности КНМ и ПМ (1).12\"/>
    </mc:Choice>
  </mc:AlternateContent>
  <bookViews>
    <workbookView xWindow="0" yWindow="0" windowWidth="28800" windowHeight="11730"/>
  </bookViews>
  <sheets>
    <sheet name="Итог" sheetId="5" r:id="rId1"/>
    <sheet name="расчет показателя 3" sheetId="2" r:id="rId2"/>
    <sheet name="расчет показателя 2" sheetId="1" r:id="rId3"/>
    <sheet name="расчет показателя 1" sheetId="3" r:id="rId4"/>
  </sheets>
  <definedNames>
    <definedName name="_xlnm._FilterDatabase" localSheetId="0" hidden="1">Итог!$A$3:$X$87</definedName>
    <definedName name="_xlnm._FilterDatabase" localSheetId="3" hidden="1">'расчет показателя 1'!$B$3:$Y$3</definedName>
    <definedName name="_xlnm._FilterDatabase" localSheetId="2" hidden="1">'расчет показателя 2'!$B$3:$Y$3</definedName>
    <definedName name="_xlnm._FilterDatabase" localSheetId="1" hidden="1">'расчет показателя 3'!$B$3:$V$3</definedName>
  </definedNames>
  <calcPr calcId="162913"/>
</workbook>
</file>

<file path=xl/calcChain.xml><?xml version="1.0" encoding="utf-8"?>
<calcChain xmlns="http://schemas.openxmlformats.org/spreadsheetml/2006/main">
  <c r="R6" i="2" l="1"/>
  <c r="R4" i="2"/>
  <c r="S4" i="1" l="1"/>
  <c r="S4" i="3" l="1"/>
  <c r="N88" i="3"/>
  <c r="M88" i="3"/>
  <c r="L88" i="3"/>
  <c r="K88" i="3"/>
  <c r="J88" i="3"/>
  <c r="N87" i="3"/>
  <c r="M87" i="3"/>
  <c r="L87" i="3"/>
  <c r="K87" i="3"/>
  <c r="J87" i="3"/>
  <c r="N86" i="3"/>
  <c r="M86" i="3"/>
  <c r="L86" i="3"/>
  <c r="K86" i="3"/>
  <c r="J86" i="3"/>
  <c r="N85" i="3"/>
  <c r="M85" i="3"/>
  <c r="L85" i="3"/>
  <c r="K85" i="3"/>
  <c r="J85" i="3"/>
  <c r="N84" i="3"/>
  <c r="M84" i="3"/>
  <c r="L84" i="3"/>
  <c r="K84" i="3"/>
  <c r="J84" i="3"/>
  <c r="N83" i="3"/>
  <c r="M83" i="3"/>
  <c r="L83" i="3"/>
  <c r="K83" i="3"/>
  <c r="J83" i="3"/>
  <c r="N82" i="3"/>
  <c r="M82" i="3"/>
  <c r="L82" i="3"/>
  <c r="K82" i="3"/>
  <c r="J82" i="3"/>
  <c r="N81" i="3"/>
  <c r="M81" i="3"/>
  <c r="L81" i="3"/>
  <c r="K81" i="3"/>
  <c r="J81" i="3"/>
  <c r="N80" i="3"/>
  <c r="M80" i="3"/>
  <c r="L80" i="3"/>
  <c r="K80" i="3"/>
  <c r="J80" i="3"/>
  <c r="N79" i="3"/>
  <c r="M79" i="3"/>
  <c r="L79" i="3"/>
  <c r="K79" i="3"/>
  <c r="J79" i="3"/>
  <c r="N78" i="3"/>
  <c r="M78" i="3"/>
  <c r="L78" i="3"/>
  <c r="K78" i="3"/>
  <c r="J78" i="3"/>
  <c r="N77" i="3"/>
  <c r="M77" i="3"/>
  <c r="L77" i="3"/>
  <c r="K77" i="3"/>
  <c r="J77" i="3"/>
  <c r="N76" i="3"/>
  <c r="M76" i="3"/>
  <c r="L76" i="3"/>
  <c r="K76" i="3"/>
  <c r="J76" i="3"/>
  <c r="N75" i="3"/>
  <c r="M75" i="3"/>
  <c r="L75" i="3"/>
  <c r="K75" i="3"/>
  <c r="J75" i="3"/>
  <c r="N74" i="3"/>
  <c r="M74" i="3"/>
  <c r="L74" i="3"/>
  <c r="K74" i="3"/>
  <c r="J74" i="3"/>
  <c r="N73" i="3"/>
  <c r="M73" i="3"/>
  <c r="L73" i="3"/>
  <c r="K73" i="3"/>
  <c r="J73" i="3"/>
  <c r="N72" i="3"/>
  <c r="M72" i="3"/>
  <c r="L72" i="3"/>
  <c r="K72" i="3"/>
  <c r="J72" i="3"/>
  <c r="N71" i="3"/>
  <c r="M71" i="3"/>
  <c r="L71" i="3"/>
  <c r="K71" i="3"/>
  <c r="J71" i="3"/>
  <c r="N70" i="3"/>
  <c r="M70" i="3"/>
  <c r="L70" i="3"/>
  <c r="K70" i="3"/>
  <c r="J70" i="3"/>
  <c r="N69" i="3"/>
  <c r="M69" i="3"/>
  <c r="L69" i="3"/>
  <c r="K69" i="3"/>
  <c r="J69" i="3"/>
  <c r="N68" i="3"/>
  <c r="M68" i="3"/>
  <c r="L68" i="3"/>
  <c r="K68" i="3"/>
  <c r="J68" i="3"/>
  <c r="N67" i="3"/>
  <c r="M67" i="3"/>
  <c r="L67" i="3"/>
  <c r="K67" i="3"/>
  <c r="J67" i="3"/>
  <c r="N66" i="3"/>
  <c r="M66" i="3"/>
  <c r="L66" i="3"/>
  <c r="K66" i="3"/>
  <c r="J66" i="3"/>
  <c r="N65" i="3"/>
  <c r="M65" i="3"/>
  <c r="L65" i="3"/>
  <c r="K65" i="3"/>
  <c r="J65" i="3"/>
  <c r="N64" i="3"/>
  <c r="M64" i="3"/>
  <c r="L64" i="3"/>
  <c r="K64" i="3"/>
  <c r="J64" i="3"/>
  <c r="N63" i="3"/>
  <c r="M63" i="3"/>
  <c r="L63" i="3"/>
  <c r="K63" i="3"/>
  <c r="J63" i="3"/>
  <c r="N62" i="3"/>
  <c r="M62" i="3"/>
  <c r="L62" i="3"/>
  <c r="K62" i="3"/>
  <c r="J62" i="3"/>
  <c r="N61" i="3"/>
  <c r="M61" i="3"/>
  <c r="L61" i="3"/>
  <c r="K61" i="3"/>
  <c r="J61" i="3"/>
  <c r="N60" i="3"/>
  <c r="M60" i="3"/>
  <c r="L60" i="3"/>
  <c r="K60" i="3"/>
  <c r="J60" i="3"/>
  <c r="N59" i="3"/>
  <c r="M59" i="3"/>
  <c r="L59" i="3"/>
  <c r="K59" i="3"/>
  <c r="J59" i="3"/>
  <c r="N58" i="3"/>
  <c r="M58" i="3"/>
  <c r="L58" i="3"/>
  <c r="K58" i="3"/>
  <c r="J58" i="3"/>
  <c r="N57" i="3"/>
  <c r="M57" i="3"/>
  <c r="L57" i="3"/>
  <c r="K57" i="3"/>
  <c r="J57" i="3"/>
  <c r="N56" i="3"/>
  <c r="M56" i="3"/>
  <c r="L56" i="3"/>
  <c r="K56" i="3"/>
  <c r="J56" i="3"/>
  <c r="N55" i="3"/>
  <c r="M55" i="3"/>
  <c r="L55" i="3"/>
  <c r="K55" i="3"/>
  <c r="J55" i="3"/>
  <c r="N54" i="3"/>
  <c r="M54" i="3"/>
  <c r="L54" i="3"/>
  <c r="K54" i="3"/>
  <c r="J54" i="3"/>
  <c r="N53" i="3"/>
  <c r="M53" i="3"/>
  <c r="L53" i="3"/>
  <c r="K53" i="3"/>
  <c r="J53" i="3"/>
  <c r="N52" i="3"/>
  <c r="M52" i="3"/>
  <c r="L52" i="3"/>
  <c r="K52" i="3"/>
  <c r="O52" i="3" s="1"/>
  <c r="R52" i="3" s="1"/>
  <c r="J52" i="3"/>
  <c r="N51" i="3"/>
  <c r="M51" i="3"/>
  <c r="L51" i="3"/>
  <c r="K51" i="3"/>
  <c r="J51" i="3"/>
  <c r="N50" i="3"/>
  <c r="M50" i="3"/>
  <c r="L50" i="3"/>
  <c r="K50" i="3"/>
  <c r="J50" i="3"/>
  <c r="N49" i="3"/>
  <c r="M49" i="3"/>
  <c r="L49" i="3"/>
  <c r="K49" i="3"/>
  <c r="J49" i="3"/>
  <c r="N48" i="3"/>
  <c r="M48" i="3"/>
  <c r="L48" i="3"/>
  <c r="K48" i="3"/>
  <c r="O48" i="3" s="1"/>
  <c r="R48" i="3" s="1"/>
  <c r="J48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5" i="3"/>
  <c r="N44" i="3"/>
  <c r="M44" i="3"/>
  <c r="L44" i="3"/>
  <c r="K44" i="3"/>
  <c r="O44" i="3" s="1"/>
  <c r="R44" i="3" s="1"/>
  <c r="J44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O40" i="3" s="1"/>
  <c r="R40" i="3" s="1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O36" i="3" s="1"/>
  <c r="R36" i="3" s="1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O32" i="3" s="1"/>
  <c r="R32" i="3" s="1"/>
  <c r="J32" i="3"/>
  <c r="N31" i="3"/>
  <c r="M31" i="3"/>
  <c r="L31" i="3"/>
  <c r="K31" i="3"/>
  <c r="J31" i="3"/>
  <c r="N30" i="3"/>
  <c r="M30" i="3"/>
  <c r="L30" i="3"/>
  <c r="K30" i="3"/>
  <c r="J30" i="3"/>
  <c r="N29" i="3"/>
  <c r="M29" i="3"/>
  <c r="L29" i="3"/>
  <c r="K29" i="3"/>
  <c r="J29" i="3"/>
  <c r="N28" i="3"/>
  <c r="M28" i="3"/>
  <c r="L28" i="3"/>
  <c r="K28" i="3"/>
  <c r="O28" i="3" s="1"/>
  <c r="R28" i="3" s="1"/>
  <c r="J28" i="3"/>
  <c r="N27" i="3"/>
  <c r="M27" i="3"/>
  <c r="L27" i="3"/>
  <c r="K27" i="3"/>
  <c r="J27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O24" i="3" s="1"/>
  <c r="R24" i="3" s="1"/>
  <c r="J24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O21" i="3" s="1"/>
  <c r="R21" i="3" s="1"/>
  <c r="N20" i="3"/>
  <c r="M20" i="3"/>
  <c r="L20" i="3"/>
  <c r="K20" i="3"/>
  <c r="J20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O17" i="3" s="1"/>
  <c r="R17" i="3" s="1"/>
  <c r="N16" i="3"/>
  <c r="M16" i="3"/>
  <c r="L16" i="3"/>
  <c r="K16" i="3"/>
  <c r="J16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O13" i="3" s="1"/>
  <c r="R13" i="3" s="1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O9" i="3" s="1"/>
  <c r="R9" i="3" s="1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O5" i="3" s="1"/>
  <c r="R5" i="3" s="1"/>
  <c r="N4" i="3"/>
  <c r="M4" i="3"/>
  <c r="L4" i="3"/>
  <c r="K4" i="3"/>
  <c r="J4" i="3"/>
  <c r="O4" i="3" s="1"/>
  <c r="R4" i="3" s="1"/>
  <c r="N87" i="2"/>
  <c r="M87" i="2"/>
  <c r="L87" i="2"/>
  <c r="K87" i="2"/>
  <c r="J87" i="2"/>
  <c r="N86" i="2"/>
  <c r="M86" i="2"/>
  <c r="L86" i="2"/>
  <c r="K86" i="2"/>
  <c r="J86" i="2"/>
  <c r="O86" i="2" s="1"/>
  <c r="R86" i="2" s="1"/>
  <c r="N85" i="2"/>
  <c r="M85" i="2"/>
  <c r="L85" i="2"/>
  <c r="K85" i="2"/>
  <c r="J85" i="2"/>
  <c r="N84" i="2"/>
  <c r="M84" i="2"/>
  <c r="L84" i="2"/>
  <c r="K84" i="2"/>
  <c r="J84" i="2"/>
  <c r="N83" i="2"/>
  <c r="M83" i="2"/>
  <c r="L83" i="2"/>
  <c r="K83" i="2"/>
  <c r="J83" i="2"/>
  <c r="N82" i="2"/>
  <c r="M82" i="2"/>
  <c r="L82" i="2"/>
  <c r="K82" i="2"/>
  <c r="J82" i="2"/>
  <c r="O82" i="2" s="1"/>
  <c r="R82" i="2" s="1"/>
  <c r="N81" i="2"/>
  <c r="M81" i="2"/>
  <c r="L81" i="2"/>
  <c r="K81" i="2"/>
  <c r="J81" i="2"/>
  <c r="N80" i="2"/>
  <c r="M80" i="2"/>
  <c r="L80" i="2"/>
  <c r="K80" i="2"/>
  <c r="J80" i="2"/>
  <c r="N79" i="2"/>
  <c r="M79" i="2"/>
  <c r="L79" i="2"/>
  <c r="K79" i="2"/>
  <c r="J79" i="2"/>
  <c r="N78" i="2"/>
  <c r="M78" i="2"/>
  <c r="L78" i="2"/>
  <c r="K78" i="2"/>
  <c r="J78" i="2"/>
  <c r="O78" i="2" s="1"/>
  <c r="R78" i="2" s="1"/>
  <c r="N77" i="2"/>
  <c r="M77" i="2"/>
  <c r="L77" i="2"/>
  <c r="K77" i="2"/>
  <c r="J77" i="2"/>
  <c r="N76" i="2"/>
  <c r="M76" i="2"/>
  <c r="L76" i="2"/>
  <c r="K76" i="2"/>
  <c r="J76" i="2"/>
  <c r="N75" i="2"/>
  <c r="M75" i="2"/>
  <c r="L75" i="2"/>
  <c r="K75" i="2"/>
  <c r="J75" i="2"/>
  <c r="N74" i="2"/>
  <c r="M74" i="2"/>
  <c r="L74" i="2"/>
  <c r="K74" i="2"/>
  <c r="J74" i="2"/>
  <c r="O74" i="2" s="1"/>
  <c r="R74" i="2" s="1"/>
  <c r="N73" i="2"/>
  <c r="M73" i="2"/>
  <c r="L73" i="2"/>
  <c r="K73" i="2"/>
  <c r="J73" i="2"/>
  <c r="N72" i="2"/>
  <c r="M72" i="2"/>
  <c r="L72" i="2"/>
  <c r="K72" i="2"/>
  <c r="J72" i="2"/>
  <c r="N71" i="2"/>
  <c r="M71" i="2"/>
  <c r="L71" i="2"/>
  <c r="K71" i="2"/>
  <c r="J71" i="2"/>
  <c r="N70" i="2"/>
  <c r="M70" i="2"/>
  <c r="L70" i="2"/>
  <c r="K70" i="2"/>
  <c r="J70" i="2"/>
  <c r="O70" i="2" s="1"/>
  <c r="R70" i="2" s="1"/>
  <c r="N69" i="2"/>
  <c r="M69" i="2"/>
  <c r="L69" i="2"/>
  <c r="K69" i="2"/>
  <c r="J69" i="2"/>
  <c r="N68" i="2"/>
  <c r="M68" i="2"/>
  <c r="L68" i="2"/>
  <c r="K68" i="2"/>
  <c r="J68" i="2"/>
  <c r="N67" i="2"/>
  <c r="M67" i="2"/>
  <c r="L67" i="2"/>
  <c r="K67" i="2"/>
  <c r="J67" i="2"/>
  <c r="N66" i="2"/>
  <c r="M66" i="2"/>
  <c r="L66" i="2"/>
  <c r="K66" i="2"/>
  <c r="J66" i="2"/>
  <c r="O66" i="2" s="1"/>
  <c r="R66" i="2" s="1"/>
  <c r="N65" i="2"/>
  <c r="M65" i="2"/>
  <c r="L65" i="2"/>
  <c r="K65" i="2"/>
  <c r="J65" i="2"/>
  <c r="N64" i="2"/>
  <c r="M64" i="2"/>
  <c r="L64" i="2"/>
  <c r="K64" i="2"/>
  <c r="J64" i="2"/>
  <c r="N63" i="2"/>
  <c r="M63" i="2"/>
  <c r="L63" i="2"/>
  <c r="K63" i="2"/>
  <c r="J63" i="2"/>
  <c r="N62" i="2"/>
  <c r="M62" i="2"/>
  <c r="L62" i="2"/>
  <c r="K62" i="2"/>
  <c r="J62" i="2"/>
  <c r="O62" i="2" s="1"/>
  <c r="R62" i="2" s="1"/>
  <c r="N61" i="2"/>
  <c r="M61" i="2"/>
  <c r="L61" i="2"/>
  <c r="K61" i="2"/>
  <c r="O61" i="2" s="1"/>
  <c r="R61" i="2" s="1"/>
  <c r="J61" i="2"/>
  <c r="N60" i="2"/>
  <c r="M60" i="2"/>
  <c r="L60" i="2"/>
  <c r="K60" i="2"/>
  <c r="J60" i="2"/>
  <c r="N59" i="2"/>
  <c r="M59" i="2"/>
  <c r="L59" i="2"/>
  <c r="K59" i="2"/>
  <c r="J59" i="2"/>
  <c r="N58" i="2"/>
  <c r="M58" i="2"/>
  <c r="L58" i="2"/>
  <c r="K58" i="2"/>
  <c r="J58" i="2"/>
  <c r="O58" i="2" s="1"/>
  <c r="R58" i="2" s="1"/>
  <c r="N57" i="2"/>
  <c r="M57" i="2"/>
  <c r="L57" i="2"/>
  <c r="K57" i="2"/>
  <c r="O57" i="2" s="1"/>
  <c r="R57" i="2" s="1"/>
  <c r="J57" i="2"/>
  <c r="N56" i="2"/>
  <c r="M56" i="2"/>
  <c r="L56" i="2"/>
  <c r="K56" i="2"/>
  <c r="J56" i="2"/>
  <c r="N55" i="2"/>
  <c r="M55" i="2"/>
  <c r="L55" i="2"/>
  <c r="K55" i="2"/>
  <c r="J55" i="2"/>
  <c r="N54" i="2"/>
  <c r="M54" i="2"/>
  <c r="L54" i="2"/>
  <c r="K54" i="2"/>
  <c r="J54" i="2"/>
  <c r="O54" i="2" s="1"/>
  <c r="R54" i="2" s="1"/>
  <c r="N53" i="2"/>
  <c r="M53" i="2"/>
  <c r="L53" i="2"/>
  <c r="K53" i="2"/>
  <c r="O53" i="2" s="1"/>
  <c r="R53" i="2" s="1"/>
  <c r="J53" i="2"/>
  <c r="N52" i="2"/>
  <c r="M52" i="2"/>
  <c r="L52" i="2"/>
  <c r="K52" i="2"/>
  <c r="J52" i="2"/>
  <c r="N51" i="2"/>
  <c r="M51" i="2"/>
  <c r="L51" i="2"/>
  <c r="K51" i="2"/>
  <c r="J51" i="2"/>
  <c r="N50" i="2"/>
  <c r="M50" i="2"/>
  <c r="L50" i="2"/>
  <c r="K50" i="2"/>
  <c r="J50" i="2"/>
  <c r="O50" i="2" s="1"/>
  <c r="R50" i="2" s="1"/>
  <c r="N49" i="2"/>
  <c r="M49" i="2"/>
  <c r="L49" i="2"/>
  <c r="K49" i="2"/>
  <c r="O49" i="2" s="1"/>
  <c r="R49" i="2" s="1"/>
  <c r="J49" i="2"/>
  <c r="N48" i="2"/>
  <c r="M48" i="2"/>
  <c r="L48" i="2"/>
  <c r="K48" i="2"/>
  <c r="J48" i="2"/>
  <c r="N47" i="2"/>
  <c r="M47" i="2"/>
  <c r="L47" i="2"/>
  <c r="K47" i="2"/>
  <c r="J47" i="2"/>
  <c r="N46" i="2"/>
  <c r="M46" i="2"/>
  <c r="L46" i="2"/>
  <c r="K46" i="2"/>
  <c r="J46" i="2"/>
  <c r="N45" i="2"/>
  <c r="M45" i="2"/>
  <c r="L45" i="2"/>
  <c r="K45" i="2"/>
  <c r="J45" i="2"/>
  <c r="N44" i="2"/>
  <c r="M44" i="2"/>
  <c r="L44" i="2"/>
  <c r="K44" i="2"/>
  <c r="J44" i="2"/>
  <c r="N43" i="2"/>
  <c r="M43" i="2"/>
  <c r="L43" i="2"/>
  <c r="K43" i="2"/>
  <c r="J43" i="2"/>
  <c r="N42" i="2"/>
  <c r="M42" i="2"/>
  <c r="L42" i="2"/>
  <c r="K42" i="2"/>
  <c r="J42" i="2"/>
  <c r="N41" i="2"/>
  <c r="M41" i="2"/>
  <c r="L41" i="2"/>
  <c r="K41" i="2"/>
  <c r="J41" i="2"/>
  <c r="N40" i="2"/>
  <c r="M40" i="2"/>
  <c r="L40" i="2"/>
  <c r="K40" i="2"/>
  <c r="J40" i="2"/>
  <c r="N39" i="2"/>
  <c r="M39" i="2"/>
  <c r="L39" i="2"/>
  <c r="K39" i="2"/>
  <c r="J39" i="2"/>
  <c r="N38" i="2"/>
  <c r="M38" i="2"/>
  <c r="L38" i="2"/>
  <c r="K38" i="2"/>
  <c r="J38" i="2"/>
  <c r="N37" i="2"/>
  <c r="M37" i="2"/>
  <c r="L37" i="2"/>
  <c r="K37" i="2"/>
  <c r="J37" i="2"/>
  <c r="N36" i="2"/>
  <c r="M36" i="2"/>
  <c r="L36" i="2"/>
  <c r="K36" i="2"/>
  <c r="J36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N32" i="2"/>
  <c r="M32" i="2"/>
  <c r="L32" i="2"/>
  <c r="K32" i="2"/>
  <c r="J32" i="2"/>
  <c r="N31" i="2"/>
  <c r="M31" i="2"/>
  <c r="L31" i="2"/>
  <c r="K31" i="2"/>
  <c r="J31" i="2"/>
  <c r="N30" i="2"/>
  <c r="M30" i="2"/>
  <c r="L30" i="2"/>
  <c r="K30" i="2"/>
  <c r="J30" i="2"/>
  <c r="N29" i="2"/>
  <c r="M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N26" i="2"/>
  <c r="M26" i="2"/>
  <c r="L26" i="2"/>
  <c r="K26" i="2"/>
  <c r="J26" i="2"/>
  <c r="N25" i="2"/>
  <c r="M25" i="2"/>
  <c r="L25" i="2"/>
  <c r="K25" i="2"/>
  <c r="J25" i="2"/>
  <c r="N24" i="2"/>
  <c r="M24" i="2"/>
  <c r="L24" i="2"/>
  <c r="K24" i="2"/>
  <c r="J24" i="2"/>
  <c r="N23" i="2"/>
  <c r="M23" i="2"/>
  <c r="L23" i="2"/>
  <c r="K23" i="2"/>
  <c r="J23" i="2"/>
  <c r="N22" i="2"/>
  <c r="M22" i="2"/>
  <c r="L22" i="2"/>
  <c r="K22" i="2"/>
  <c r="J22" i="2"/>
  <c r="N21" i="2"/>
  <c r="M21" i="2"/>
  <c r="L21" i="2"/>
  <c r="K21" i="2"/>
  <c r="J21" i="2"/>
  <c r="N20" i="2"/>
  <c r="M20" i="2"/>
  <c r="L20" i="2"/>
  <c r="K20" i="2"/>
  <c r="J20" i="2"/>
  <c r="N19" i="2"/>
  <c r="M19" i="2"/>
  <c r="L19" i="2"/>
  <c r="K19" i="2"/>
  <c r="J19" i="2"/>
  <c r="N18" i="2"/>
  <c r="M18" i="2"/>
  <c r="L18" i="2"/>
  <c r="K18" i="2"/>
  <c r="J18" i="2"/>
  <c r="N17" i="2"/>
  <c r="M17" i="2"/>
  <c r="L17" i="2"/>
  <c r="K17" i="2"/>
  <c r="J17" i="2"/>
  <c r="N16" i="2"/>
  <c r="M16" i="2"/>
  <c r="L16" i="2"/>
  <c r="K16" i="2"/>
  <c r="J16" i="2"/>
  <c r="N15" i="2"/>
  <c r="M15" i="2"/>
  <c r="L15" i="2"/>
  <c r="K15" i="2"/>
  <c r="J15" i="2"/>
  <c r="N14" i="2"/>
  <c r="M14" i="2"/>
  <c r="L14" i="2"/>
  <c r="K14" i="2"/>
  <c r="J14" i="2"/>
  <c r="N13" i="2"/>
  <c r="M13" i="2"/>
  <c r="L13" i="2"/>
  <c r="K13" i="2"/>
  <c r="J13" i="2"/>
  <c r="N12" i="2"/>
  <c r="M12" i="2"/>
  <c r="L12" i="2"/>
  <c r="K12" i="2"/>
  <c r="J12" i="2"/>
  <c r="N11" i="2"/>
  <c r="M11" i="2"/>
  <c r="L11" i="2"/>
  <c r="K11" i="2"/>
  <c r="J11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88" i="1"/>
  <c r="M88" i="1"/>
  <c r="L88" i="1"/>
  <c r="K88" i="1"/>
  <c r="J88" i="1"/>
  <c r="O88" i="1" s="1"/>
  <c r="R88" i="1" s="1"/>
  <c r="N87" i="1"/>
  <c r="M87" i="1"/>
  <c r="L87" i="1"/>
  <c r="K87" i="1"/>
  <c r="J87" i="1"/>
  <c r="N86" i="1"/>
  <c r="M86" i="1"/>
  <c r="L86" i="1"/>
  <c r="K86" i="1"/>
  <c r="J86" i="1"/>
  <c r="N85" i="1"/>
  <c r="M85" i="1"/>
  <c r="L85" i="1"/>
  <c r="K85" i="1"/>
  <c r="J85" i="1"/>
  <c r="N84" i="1"/>
  <c r="M84" i="1"/>
  <c r="L84" i="1"/>
  <c r="K84" i="1"/>
  <c r="J84" i="1"/>
  <c r="O84" i="1" s="1"/>
  <c r="R84" i="1" s="1"/>
  <c r="N83" i="1"/>
  <c r="M83" i="1"/>
  <c r="L83" i="1"/>
  <c r="K83" i="1"/>
  <c r="J83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O80" i="1" s="1"/>
  <c r="R80" i="1" s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O76" i="1" s="1"/>
  <c r="R76" i="1" s="1"/>
  <c r="N75" i="1"/>
  <c r="M75" i="1"/>
  <c r="L75" i="1"/>
  <c r="K75" i="1"/>
  <c r="J75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O72" i="1" s="1"/>
  <c r="R72" i="1" s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O64" i="1" s="1"/>
  <c r="R64" i="1" s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O60" i="1" s="1"/>
  <c r="R60" i="1" s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O56" i="1" s="1"/>
  <c r="R56" i="1" s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O52" i="1" s="1"/>
  <c r="R52" i="1" s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O48" i="1" s="1"/>
  <c r="R48" i="1" s="1"/>
  <c r="N47" i="1"/>
  <c r="M47" i="1"/>
  <c r="L47" i="1"/>
  <c r="K47" i="1"/>
  <c r="J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O44" i="1" s="1"/>
  <c r="R44" i="1" s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O40" i="1" s="1"/>
  <c r="R40" i="1" s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O37" i="1" s="1"/>
  <c r="R37" i="1" s="1"/>
  <c r="N36" i="1"/>
  <c r="M36" i="1"/>
  <c r="L36" i="1"/>
  <c r="K36" i="1"/>
  <c r="J36" i="1"/>
  <c r="N35" i="1"/>
  <c r="M35" i="1"/>
  <c r="L35" i="1"/>
  <c r="K35" i="1"/>
  <c r="O35" i="1" s="1"/>
  <c r="R35" i="1" s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O31" i="1" s="1"/>
  <c r="R31" i="1" s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O28" i="1" s="1"/>
  <c r="R28" i="1" s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O24" i="1" s="1"/>
  <c r="R24" i="1" s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O20" i="1" s="1"/>
  <c r="R20" i="1" s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O16" i="1" s="1"/>
  <c r="R16" i="1" s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O12" i="1" s="1"/>
  <c r="R12" i="1" s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O8" i="1" s="1"/>
  <c r="R8" i="1" s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O4" i="1" s="1"/>
  <c r="R4" i="1" s="1"/>
  <c r="J4" i="1"/>
  <c r="O31" i="2" l="1"/>
  <c r="R31" i="2" s="1"/>
  <c r="O32" i="2"/>
  <c r="R32" i="2" s="1"/>
  <c r="O35" i="2"/>
  <c r="R35" i="2" s="1"/>
  <c r="O39" i="2"/>
  <c r="R39" i="2" s="1"/>
  <c r="O40" i="2"/>
  <c r="R40" i="2" s="1"/>
  <c r="O43" i="2"/>
  <c r="R43" i="2" s="1"/>
  <c r="O47" i="2"/>
  <c r="R47" i="2" s="1"/>
  <c r="O51" i="2"/>
  <c r="R51" i="2" s="1"/>
  <c r="O55" i="2"/>
  <c r="R55" i="2" s="1"/>
  <c r="O59" i="2"/>
  <c r="R59" i="2" s="1"/>
  <c r="O64" i="2"/>
  <c r="R64" i="2" s="1"/>
  <c r="O68" i="2"/>
  <c r="R68" i="2" s="1"/>
  <c r="O72" i="2"/>
  <c r="R72" i="2" s="1"/>
  <c r="O25" i="3"/>
  <c r="R25" i="3" s="1"/>
  <c r="O29" i="3"/>
  <c r="R29" i="3" s="1"/>
  <c r="O33" i="3"/>
  <c r="R33" i="3" s="1"/>
  <c r="O37" i="3"/>
  <c r="R37" i="3" s="1"/>
  <c r="O41" i="3"/>
  <c r="R41" i="3" s="1"/>
  <c r="O45" i="3"/>
  <c r="R45" i="3" s="1"/>
  <c r="O49" i="3"/>
  <c r="R49" i="3" s="1"/>
  <c r="O53" i="3"/>
  <c r="R53" i="3" s="1"/>
  <c r="O57" i="3"/>
  <c r="R57" i="3" s="1"/>
  <c r="O61" i="3"/>
  <c r="R61" i="3" s="1"/>
  <c r="O65" i="3"/>
  <c r="R65" i="3" s="1"/>
  <c r="O69" i="3"/>
  <c r="R69" i="3" s="1"/>
  <c r="O73" i="3"/>
  <c r="R73" i="3" s="1"/>
  <c r="O77" i="3"/>
  <c r="R77" i="3" s="1"/>
  <c r="O81" i="3"/>
  <c r="R81" i="3" s="1"/>
  <c r="O85" i="3"/>
  <c r="R85" i="3" s="1"/>
  <c r="O6" i="3"/>
  <c r="R6" i="3" s="1"/>
  <c r="O10" i="3"/>
  <c r="R10" i="3" s="1"/>
  <c r="O14" i="3"/>
  <c r="R14" i="3" s="1"/>
  <c r="O18" i="3"/>
  <c r="R18" i="3" s="1"/>
  <c r="O22" i="3"/>
  <c r="R22" i="3" s="1"/>
  <c r="O26" i="3"/>
  <c r="R26" i="3" s="1"/>
  <c r="O30" i="3"/>
  <c r="R30" i="3" s="1"/>
  <c r="O34" i="3"/>
  <c r="R34" i="3" s="1"/>
  <c r="O38" i="3"/>
  <c r="R38" i="3" s="1"/>
  <c r="O42" i="3"/>
  <c r="R42" i="3" s="1"/>
  <c r="O46" i="3"/>
  <c r="R46" i="3" s="1"/>
  <c r="O50" i="3"/>
  <c r="R50" i="3" s="1"/>
  <c r="O7" i="3"/>
  <c r="R7" i="3" s="1"/>
  <c r="O8" i="3"/>
  <c r="R8" i="3" s="1"/>
  <c r="O12" i="3"/>
  <c r="R12" i="3" s="1"/>
  <c r="O15" i="3"/>
  <c r="R15" i="3" s="1"/>
  <c r="O16" i="3"/>
  <c r="R16" i="3" s="1"/>
  <c r="O20" i="3"/>
  <c r="R20" i="3" s="1"/>
  <c r="O23" i="3"/>
  <c r="R23" i="3" s="1"/>
  <c r="O31" i="3"/>
  <c r="R31" i="3" s="1"/>
  <c r="O39" i="3"/>
  <c r="R39" i="3" s="1"/>
  <c r="O47" i="3"/>
  <c r="R47" i="3" s="1"/>
  <c r="O55" i="3"/>
  <c r="R55" i="3" s="1"/>
  <c r="O59" i="3"/>
  <c r="R59" i="3" s="1"/>
  <c r="O63" i="3"/>
  <c r="R63" i="3" s="1"/>
  <c r="O67" i="3"/>
  <c r="R67" i="3" s="1"/>
  <c r="O71" i="3"/>
  <c r="R71" i="3" s="1"/>
  <c r="O75" i="3"/>
  <c r="R75" i="3" s="1"/>
  <c r="O79" i="3"/>
  <c r="R79" i="3" s="1"/>
  <c r="O83" i="3"/>
  <c r="R83" i="3" s="1"/>
  <c r="O87" i="3"/>
  <c r="R87" i="3" s="1"/>
  <c r="O6" i="2"/>
  <c r="O10" i="2"/>
  <c r="R10" i="2" s="1"/>
  <c r="O14" i="2"/>
  <c r="R14" i="2" s="1"/>
  <c r="O21" i="2"/>
  <c r="R21" i="2" s="1"/>
  <c r="O25" i="2"/>
  <c r="R25" i="2" s="1"/>
  <c r="O29" i="2"/>
  <c r="R29" i="2" s="1"/>
  <c r="O33" i="2"/>
  <c r="R33" i="2" s="1"/>
  <c r="O37" i="2"/>
  <c r="R37" i="2" s="1"/>
  <c r="O41" i="2"/>
  <c r="R41" i="2" s="1"/>
  <c r="O45" i="2"/>
  <c r="R45" i="2" s="1"/>
  <c r="O65" i="2"/>
  <c r="R65" i="2" s="1"/>
  <c r="O69" i="2"/>
  <c r="R69" i="2" s="1"/>
  <c r="O73" i="2"/>
  <c r="R73" i="2" s="1"/>
  <c r="O77" i="2"/>
  <c r="R77" i="2" s="1"/>
  <c r="O81" i="2"/>
  <c r="R81" i="2" s="1"/>
  <c r="O85" i="2"/>
  <c r="R85" i="2" s="1"/>
  <c r="O4" i="2"/>
  <c r="O8" i="2"/>
  <c r="R8" i="2" s="1"/>
  <c r="O12" i="2"/>
  <c r="R12" i="2" s="1"/>
  <c r="O16" i="2"/>
  <c r="R16" i="2" s="1"/>
  <c r="O19" i="2"/>
  <c r="R19" i="2" s="1"/>
  <c r="O23" i="2"/>
  <c r="R23" i="2" s="1"/>
  <c r="O27" i="2"/>
  <c r="R27" i="2" s="1"/>
  <c r="O30" i="2"/>
  <c r="R30" i="2" s="1"/>
  <c r="O34" i="2"/>
  <c r="R34" i="2" s="1"/>
  <c r="O38" i="2"/>
  <c r="R38" i="2" s="1"/>
  <c r="O42" i="2"/>
  <c r="R42" i="2" s="1"/>
  <c r="O46" i="2"/>
  <c r="R46" i="2" s="1"/>
  <c r="O63" i="2"/>
  <c r="R63" i="2" s="1"/>
  <c r="O67" i="2"/>
  <c r="R67" i="2" s="1"/>
  <c r="O71" i="2"/>
  <c r="R71" i="2" s="1"/>
  <c r="O75" i="2"/>
  <c r="R75" i="2" s="1"/>
  <c r="O79" i="2"/>
  <c r="R79" i="2" s="1"/>
  <c r="O83" i="2"/>
  <c r="R83" i="2" s="1"/>
  <c r="O87" i="2"/>
  <c r="R87" i="2" s="1"/>
  <c r="O48" i="2"/>
  <c r="R48" i="2" s="1"/>
  <c r="O52" i="2"/>
  <c r="R52" i="2" s="1"/>
  <c r="O56" i="2"/>
  <c r="R56" i="2" s="1"/>
  <c r="O60" i="2"/>
  <c r="R60" i="2" s="1"/>
  <c r="O76" i="2"/>
  <c r="R76" i="2" s="1"/>
  <c r="O80" i="2"/>
  <c r="R80" i="2" s="1"/>
  <c r="O84" i="2"/>
  <c r="R84" i="2" s="1"/>
  <c r="O5" i="1"/>
  <c r="R5" i="1" s="1"/>
  <c r="O9" i="1"/>
  <c r="R9" i="1" s="1"/>
  <c r="O17" i="1"/>
  <c r="R17" i="1" s="1"/>
  <c r="O25" i="1"/>
  <c r="R25" i="1" s="1"/>
  <c r="O29" i="1"/>
  <c r="R29" i="1" s="1"/>
  <c r="O7" i="1"/>
  <c r="R7" i="1" s="1"/>
  <c r="O11" i="1"/>
  <c r="R11" i="1" s="1"/>
  <c r="O15" i="1"/>
  <c r="R15" i="1" s="1"/>
  <c r="O19" i="1"/>
  <c r="R19" i="1" s="1"/>
  <c r="O23" i="1"/>
  <c r="R23" i="1" s="1"/>
  <c r="O27" i="1"/>
  <c r="R27" i="1" s="1"/>
  <c r="O34" i="1"/>
  <c r="R34" i="1" s="1"/>
  <c r="O87" i="1"/>
  <c r="R87" i="1" s="1"/>
  <c r="O39" i="1"/>
  <c r="R39" i="1" s="1"/>
  <c r="O13" i="1"/>
  <c r="R13" i="1" s="1"/>
  <c r="O32" i="1"/>
  <c r="R32" i="1" s="1"/>
  <c r="O36" i="1"/>
  <c r="R36" i="1" s="1"/>
  <c r="O41" i="1"/>
  <c r="R41" i="1" s="1"/>
  <c r="O21" i="1"/>
  <c r="R21" i="1" s="1"/>
  <c r="O6" i="1"/>
  <c r="R6" i="1" s="1"/>
  <c r="O10" i="1"/>
  <c r="R10" i="1" s="1"/>
  <c r="O14" i="1"/>
  <c r="R14" i="1" s="1"/>
  <c r="O18" i="1"/>
  <c r="R18" i="1" s="1"/>
  <c r="O22" i="1"/>
  <c r="R22" i="1" s="1"/>
  <c r="O26" i="1"/>
  <c r="R26" i="1" s="1"/>
  <c r="O30" i="1"/>
  <c r="R30" i="1" s="1"/>
  <c r="O33" i="1"/>
  <c r="R33" i="1" s="1"/>
  <c r="O38" i="1"/>
  <c r="R38" i="1" s="1"/>
  <c r="O42" i="1"/>
  <c r="R42" i="1" s="1"/>
  <c r="O46" i="1"/>
  <c r="R46" i="1" s="1"/>
  <c r="O50" i="1"/>
  <c r="R50" i="1" s="1"/>
  <c r="O54" i="1"/>
  <c r="R54" i="1" s="1"/>
  <c r="O62" i="1"/>
  <c r="R62" i="1" s="1"/>
  <c r="O66" i="1"/>
  <c r="R66" i="1" s="1"/>
  <c r="O70" i="1"/>
  <c r="R70" i="1" s="1"/>
  <c r="O74" i="1"/>
  <c r="R74" i="1" s="1"/>
  <c r="O78" i="1"/>
  <c r="R78" i="1" s="1"/>
  <c r="O82" i="1"/>
  <c r="R82" i="1" s="1"/>
  <c r="O86" i="1"/>
  <c r="R86" i="1" s="1"/>
  <c r="O58" i="1"/>
  <c r="R58" i="1" s="1"/>
  <c r="O43" i="1"/>
  <c r="R43" i="1" s="1"/>
  <c r="O45" i="1"/>
  <c r="R45" i="1" s="1"/>
  <c r="O47" i="1"/>
  <c r="R47" i="1" s="1"/>
  <c r="O49" i="1"/>
  <c r="R49" i="1" s="1"/>
  <c r="O51" i="1"/>
  <c r="R51" i="1" s="1"/>
  <c r="O53" i="1"/>
  <c r="R53" i="1" s="1"/>
  <c r="O55" i="1"/>
  <c r="R55" i="1" s="1"/>
  <c r="O57" i="1"/>
  <c r="R57" i="1" s="1"/>
  <c r="O59" i="1"/>
  <c r="R59" i="1" s="1"/>
  <c r="O61" i="1"/>
  <c r="R61" i="1" s="1"/>
  <c r="O63" i="1"/>
  <c r="R63" i="1" s="1"/>
  <c r="O65" i="1"/>
  <c r="R65" i="1" s="1"/>
  <c r="O67" i="1"/>
  <c r="R67" i="1" s="1"/>
  <c r="O69" i="1"/>
  <c r="R69" i="1" s="1"/>
  <c r="O71" i="1"/>
  <c r="R71" i="1" s="1"/>
  <c r="O73" i="1"/>
  <c r="R73" i="1" s="1"/>
  <c r="O75" i="1"/>
  <c r="R75" i="1" s="1"/>
  <c r="O77" i="1"/>
  <c r="R77" i="1" s="1"/>
  <c r="O79" i="1"/>
  <c r="R79" i="1" s="1"/>
  <c r="O81" i="1"/>
  <c r="R81" i="1" s="1"/>
  <c r="O83" i="1"/>
  <c r="R83" i="1" s="1"/>
  <c r="O85" i="1"/>
  <c r="R85" i="1" s="1"/>
  <c r="O5" i="2"/>
  <c r="R5" i="2" s="1"/>
  <c r="O7" i="2"/>
  <c r="R7" i="2" s="1"/>
  <c r="O9" i="2"/>
  <c r="R9" i="2" s="1"/>
  <c r="O11" i="2"/>
  <c r="R11" i="2" s="1"/>
  <c r="O13" i="2"/>
  <c r="R13" i="2" s="1"/>
  <c r="O15" i="2"/>
  <c r="R15" i="2" s="1"/>
  <c r="O17" i="2"/>
  <c r="R17" i="2" s="1"/>
  <c r="O18" i="2"/>
  <c r="R18" i="2" s="1"/>
  <c r="O20" i="2"/>
  <c r="R20" i="2" s="1"/>
  <c r="O22" i="2"/>
  <c r="R22" i="2" s="1"/>
  <c r="O24" i="2"/>
  <c r="R24" i="2" s="1"/>
  <c r="O26" i="2"/>
  <c r="R26" i="2" s="1"/>
  <c r="O28" i="2"/>
  <c r="R28" i="2" s="1"/>
  <c r="O36" i="2"/>
  <c r="R36" i="2" s="1"/>
  <c r="O44" i="2"/>
  <c r="R44" i="2" s="1"/>
  <c r="O68" i="1"/>
  <c r="R68" i="1" s="1"/>
  <c r="O11" i="3"/>
  <c r="R11" i="3" s="1"/>
  <c r="O19" i="3"/>
  <c r="R19" i="3" s="1"/>
  <c r="O27" i="3"/>
  <c r="R27" i="3" s="1"/>
  <c r="O35" i="3"/>
  <c r="R35" i="3" s="1"/>
  <c r="O43" i="3"/>
  <c r="R43" i="3" s="1"/>
  <c r="O51" i="3"/>
  <c r="R51" i="3" s="1"/>
  <c r="O54" i="3"/>
  <c r="R54" i="3" s="1"/>
  <c r="O56" i="3"/>
  <c r="R56" i="3" s="1"/>
  <c r="O58" i="3"/>
  <c r="R58" i="3" s="1"/>
  <c r="O60" i="3"/>
  <c r="R60" i="3" s="1"/>
  <c r="O62" i="3"/>
  <c r="R62" i="3" s="1"/>
  <c r="O64" i="3"/>
  <c r="R64" i="3" s="1"/>
  <c r="O66" i="3"/>
  <c r="R66" i="3" s="1"/>
  <c r="O68" i="3"/>
  <c r="R68" i="3" s="1"/>
  <c r="O70" i="3"/>
  <c r="R70" i="3" s="1"/>
  <c r="O72" i="3"/>
  <c r="R72" i="3" s="1"/>
  <c r="O74" i="3"/>
  <c r="R74" i="3" s="1"/>
  <c r="O76" i="3"/>
  <c r="R76" i="3" s="1"/>
  <c r="O78" i="3"/>
  <c r="R78" i="3" s="1"/>
  <c r="O80" i="3"/>
  <c r="R80" i="3" s="1"/>
  <c r="O82" i="3"/>
  <c r="R82" i="3" s="1"/>
  <c r="O84" i="3"/>
  <c r="R84" i="3" s="1"/>
  <c r="O86" i="3"/>
  <c r="R86" i="3" s="1"/>
  <c r="O88" i="3"/>
  <c r="R88" i="3" s="1"/>
  <c r="R2" i="2" l="1"/>
  <c r="R2" i="3"/>
  <c r="S60" i="3" s="1"/>
  <c r="R2" i="1"/>
  <c r="S79" i="1" s="1"/>
  <c r="S44" i="2" l="1"/>
  <c r="S6" i="2"/>
  <c r="S36" i="2"/>
  <c r="S22" i="2"/>
  <c r="S17" i="2"/>
  <c r="S26" i="2"/>
  <c r="S24" i="2"/>
  <c r="S7" i="2"/>
  <c r="S18" i="2"/>
  <c r="S28" i="2"/>
  <c r="S57" i="1"/>
  <c r="S69" i="1"/>
  <c r="S71" i="1"/>
  <c r="S43" i="1"/>
  <c r="S83" i="1"/>
  <c r="S68" i="1"/>
  <c r="S73" i="1"/>
  <c r="S77" i="1"/>
  <c r="S51" i="1"/>
  <c r="S47" i="1"/>
  <c r="S58" i="1"/>
  <c r="S49" i="1"/>
  <c r="S59" i="1"/>
  <c r="S63" i="1"/>
  <c r="S45" i="1"/>
  <c r="S65" i="1"/>
  <c r="S75" i="1"/>
  <c r="S70" i="3"/>
  <c r="S35" i="3"/>
  <c r="S43" i="3"/>
  <c r="S51" i="3"/>
  <c r="S80" i="3"/>
  <c r="S27" i="3"/>
  <c r="S20" i="1"/>
  <c r="S39" i="1"/>
  <c r="S56" i="1"/>
  <c r="S76" i="1"/>
  <c r="S15" i="1"/>
  <c r="S11" i="1"/>
  <c r="S5" i="1"/>
  <c r="S21" i="1"/>
  <c r="S37" i="1"/>
  <c r="S6" i="1"/>
  <c r="S22" i="1"/>
  <c r="S38" i="1"/>
  <c r="S54" i="1"/>
  <c r="S74" i="1"/>
  <c r="S12" i="1"/>
  <c r="S64" i="1"/>
  <c r="S34" i="1"/>
  <c r="S13" i="1"/>
  <c r="S41" i="1"/>
  <c r="S14" i="1"/>
  <c r="S46" i="1"/>
  <c r="S82" i="1"/>
  <c r="S86" i="1"/>
  <c r="S87" i="1"/>
  <c r="S35" i="1"/>
  <c r="S52" i="1"/>
  <c r="S72" i="1"/>
  <c r="S17" i="1"/>
  <c r="S18" i="1"/>
  <c r="S33" i="1"/>
  <c r="S70" i="1"/>
  <c r="S8" i="1"/>
  <c r="S24" i="1"/>
  <c r="S44" i="1"/>
  <c r="S60" i="1"/>
  <c r="S80" i="1"/>
  <c r="S27" i="1"/>
  <c r="S19" i="1"/>
  <c r="S9" i="1"/>
  <c r="S29" i="1"/>
  <c r="S40" i="1"/>
  <c r="S10" i="1"/>
  <c r="S26" i="1"/>
  <c r="S42" i="1"/>
  <c r="S62" i="1"/>
  <c r="S78" i="1"/>
  <c r="S28" i="1"/>
  <c r="S48" i="1"/>
  <c r="S84" i="1"/>
  <c r="S25" i="1"/>
  <c r="S23" i="1"/>
  <c r="S32" i="1"/>
  <c r="S30" i="1"/>
  <c r="S66" i="1"/>
  <c r="S88" i="1"/>
  <c r="S16" i="1"/>
  <c r="S7" i="1"/>
  <c r="S31" i="1"/>
  <c r="S36" i="1"/>
  <c r="S50" i="1"/>
  <c r="S67" i="1"/>
  <c r="S15" i="2"/>
  <c r="S54" i="3"/>
  <c r="S86" i="3"/>
  <c r="S11" i="2"/>
  <c r="S74" i="3"/>
  <c r="S5" i="2"/>
  <c r="S68" i="3"/>
  <c r="S53" i="1"/>
  <c r="S85" i="1"/>
  <c r="S56" i="3"/>
  <c r="S88" i="3"/>
  <c r="S58" i="3"/>
  <c r="S81" i="1"/>
  <c r="S26" i="3"/>
  <c r="S15" i="3"/>
  <c r="S47" i="3"/>
  <c r="S5" i="3"/>
  <c r="S46" i="3"/>
  <c r="S22" i="3"/>
  <c r="S29" i="3"/>
  <c r="S57" i="3"/>
  <c r="S73" i="3"/>
  <c r="S17" i="3"/>
  <c r="S32" i="3"/>
  <c r="S48" i="3"/>
  <c r="S33" i="3"/>
  <c r="S59" i="3"/>
  <c r="S75" i="3"/>
  <c r="S42" i="3"/>
  <c r="S45" i="3"/>
  <c r="S81" i="3"/>
  <c r="S9" i="3"/>
  <c r="S24" i="3"/>
  <c r="S20" i="3"/>
  <c r="S67" i="3"/>
  <c r="S50" i="3"/>
  <c r="S7" i="3"/>
  <c r="S13" i="3"/>
  <c r="S53" i="3"/>
  <c r="S85" i="3"/>
  <c r="S55" i="3"/>
  <c r="S87" i="3"/>
  <c r="S34" i="3"/>
  <c r="S23" i="3"/>
  <c r="S21" i="3"/>
  <c r="S52" i="3"/>
  <c r="S28" i="3"/>
  <c r="S37" i="3"/>
  <c r="S61" i="3"/>
  <c r="S77" i="3"/>
  <c r="S12" i="3"/>
  <c r="S41" i="3"/>
  <c r="S63" i="3"/>
  <c r="S79" i="3"/>
  <c r="S10" i="3"/>
  <c r="S31" i="3"/>
  <c r="S30" i="3"/>
  <c r="S6" i="3"/>
  <c r="S38" i="3"/>
  <c r="S14" i="3"/>
  <c r="S8" i="3"/>
  <c r="S65" i="3"/>
  <c r="S40" i="3"/>
  <c r="S49" i="3"/>
  <c r="S83" i="3"/>
  <c r="S18" i="3"/>
  <c r="S39" i="3"/>
  <c r="S36" i="3"/>
  <c r="S44" i="3"/>
  <c r="S16" i="3"/>
  <c r="S69" i="3"/>
  <c r="S25" i="3"/>
  <c r="S71" i="3"/>
  <c r="S11" i="3"/>
  <c r="S72" i="3"/>
  <c r="S78" i="3"/>
  <c r="S66" i="3"/>
  <c r="S62" i="3"/>
  <c r="S10" i="2"/>
  <c r="S27" i="2"/>
  <c r="S42" i="2"/>
  <c r="S12" i="2"/>
  <c r="S35" i="2"/>
  <c r="S33" i="2"/>
  <c r="S53" i="2"/>
  <c r="S61" i="2"/>
  <c r="S74" i="2"/>
  <c r="S37" i="2"/>
  <c r="S51" i="2"/>
  <c r="S59" i="2"/>
  <c r="S67" i="2"/>
  <c r="S83" i="2"/>
  <c r="S64" i="2"/>
  <c r="S80" i="2"/>
  <c r="S73" i="2"/>
  <c r="S34" i="2"/>
  <c r="S43" i="2"/>
  <c r="S57" i="2"/>
  <c r="S82" i="2"/>
  <c r="S47" i="2"/>
  <c r="S65" i="2"/>
  <c r="S38" i="2"/>
  <c r="S32" i="2"/>
  <c r="S4" i="2"/>
  <c r="S58" i="2"/>
  <c r="S86" i="2"/>
  <c r="S29" i="2"/>
  <c r="S56" i="2"/>
  <c r="S79" i="2"/>
  <c r="S21" i="2"/>
  <c r="S14" i="2"/>
  <c r="S30" i="2"/>
  <c r="S46" i="2"/>
  <c r="S16" i="2"/>
  <c r="S39" i="2"/>
  <c r="S41" i="2"/>
  <c r="S54" i="2"/>
  <c r="S62" i="2"/>
  <c r="S78" i="2"/>
  <c r="S40" i="2"/>
  <c r="S45" i="2"/>
  <c r="S52" i="2"/>
  <c r="S60" i="2"/>
  <c r="S71" i="2"/>
  <c r="S87" i="2"/>
  <c r="S68" i="2"/>
  <c r="S84" i="2"/>
  <c r="S77" i="2"/>
  <c r="S25" i="2"/>
  <c r="S19" i="2"/>
  <c r="S49" i="2"/>
  <c r="S66" i="2"/>
  <c r="S55" i="2"/>
  <c r="S75" i="2"/>
  <c r="S72" i="2"/>
  <c r="S81" i="2"/>
  <c r="S8" i="2"/>
  <c r="S23" i="2"/>
  <c r="S31" i="2"/>
  <c r="S50" i="2"/>
  <c r="S70" i="2"/>
  <c r="S48" i="2"/>
  <c r="S63" i="2"/>
  <c r="S76" i="2"/>
  <c r="S69" i="2"/>
  <c r="S85" i="2"/>
  <c r="S20" i="2"/>
  <c r="S84" i="3"/>
  <c r="S61" i="1"/>
  <c r="S9" i="2"/>
  <c r="S19" i="3"/>
  <c r="S64" i="3"/>
  <c r="S55" i="1"/>
  <c r="S82" i="3"/>
  <c r="S13" i="2"/>
  <c r="S76" i="3"/>
</calcChain>
</file>

<file path=xl/sharedStrings.xml><?xml version="1.0" encoding="utf-8"?>
<sst xmlns="http://schemas.openxmlformats.org/spreadsheetml/2006/main" count="607" uniqueCount="132">
  <si>
    <t>Сумма по полю count</t>
  </si>
  <si>
    <t>Категории</t>
  </si>
  <si>
    <t>сумма показателей риска</t>
  </si>
  <si>
    <t>Названия строк</t>
  </si>
  <si>
    <t>Высокий риск</t>
  </si>
  <si>
    <t>Значительный риск</t>
  </si>
  <si>
    <t>Средний риск</t>
  </si>
  <si>
    <t>Умеренный риск</t>
  </si>
  <si>
    <t>Чрезвычайно высокий риск</t>
  </si>
  <si>
    <t>всего</t>
  </si>
  <si>
    <t>Заболеваемость населения паразитарными заболеваниями, случаев на 100 тысяч населения</t>
  </si>
  <si>
    <t>реализованный риск</t>
  </si>
  <si>
    <t>коэффициент нереализованного риска для 2 показателя</t>
  </si>
  <si>
    <t>Межрегиональное управление Роспотребнадзора по Республике Крым и городу федерального значения Севастополю</t>
  </si>
  <si>
    <t>Управление Роспотребнадзора по Алтайскому краю</t>
  </si>
  <si>
    <t>Управление Роспотребнадзора по Амурской области</t>
  </si>
  <si>
    <t>Управление Роспотребнадзора по Архангельской области</t>
  </si>
  <si>
    <t>Управление Роспотребнадзора по Астраханской области</t>
  </si>
  <si>
    <t>Управление Роспотребнадзора по Белгородской области</t>
  </si>
  <si>
    <t>Управление Роспотребнадзора по Брянской области</t>
  </si>
  <si>
    <t>Управление Роспотребнадзора по Владимирской области</t>
  </si>
  <si>
    <t>Управление Роспотребнадзора по Волгоградской области</t>
  </si>
  <si>
    <t>Управление Роспотребнадзора по Вологодской области</t>
  </si>
  <si>
    <t>Управление Роспотребнадзора по Воронежской области</t>
  </si>
  <si>
    <t>Управление Роспотребнадзора по г. Москве</t>
  </si>
  <si>
    <t>Управление Роспотребнадзора по городу Санкт-Петербургу</t>
  </si>
  <si>
    <t>Управление Роспотребнадзора по Еврейской автономной области</t>
  </si>
  <si>
    <t>Управление Роспотребнадзора по железнодорожному транспорту</t>
  </si>
  <si>
    <t>Управление Роспотребнадзора по Забайкальскому краю</t>
  </si>
  <si>
    <t>Управление Роспотребнадзора по Ивановской области</t>
  </si>
  <si>
    <t>Управление Роспотребнадзора по Иркутской области</t>
  </si>
  <si>
    <t>Управление Роспотребнадзора по Кабардино-Балкарской Республике</t>
  </si>
  <si>
    <t>Управление Роспотребнадзора по Калининградской области</t>
  </si>
  <si>
    <t>Управление Роспотребнадзора по Калужской области</t>
  </si>
  <si>
    <t>Управление Роспотребнадзора по Камчатскому краю</t>
  </si>
  <si>
    <t>Управление Роспотребнадзора по Карачаево-Черкесской Республике</t>
  </si>
  <si>
    <t>Управление Роспотребнадзора по Кемеровской области</t>
  </si>
  <si>
    <t>Управление Роспотребнадзора по Кировской области</t>
  </si>
  <si>
    <t>Управление Роспотребнадзора по Костромской области</t>
  </si>
  <si>
    <t>Управление Роспотребнадзора по Краснодарскому краю</t>
  </si>
  <si>
    <t>Управление Роспотребнадзора по Красноярскому краю</t>
  </si>
  <si>
    <t>Управление Роспотребнадзора по Курганской области</t>
  </si>
  <si>
    <t>Управление Роспотребнадзора по Курской области</t>
  </si>
  <si>
    <t>Управление Роспотребнадзора по Ленинградской области</t>
  </si>
  <si>
    <t>Управление Роспотребнадзора по Липецкой области</t>
  </si>
  <si>
    <t>Управление Роспотребнадзора по Магаданской области</t>
  </si>
  <si>
    <t>Управление Роспотребнадзора по Московской области</t>
  </si>
  <si>
    <t>Управление Роспотребнадзора по Мурманской области</t>
  </si>
  <si>
    <t>Управление Роспотребнадзора по Ненецкому автономному округу</t>
  </si>
  <si>
    <t>Управление Роспотребнадзора по Нижегородской области</t>
  </si>
  <si>
    <t>Управление Роспотребнадзора по Новгородской области</t>
  </si>
  <si>
    <t>Управление Роспотребнадзора по Новосибирской области</t>
  </si>
  <si>
    <t>Управление Роспотребнадзора по Омской области</t>
  </si>
  <si>
    <t>Управление Роспотребнадзора по Оренбургской области</t>
  </si>
  <si>
    <t>Управление Роспотребнадзора по Орловской области</t>
  </si>
  <si>
    <t>Управление Роспотребнадзора по Пензенской области</t>
  </si>
  <si>
    <t>Управление Роспотребнадзора по Пермскому краю</t>
  </si>
  <si>
    <t>Управление Роспотребнадзора по Приморскому краю</t>
  </si>
  <si>
    <t>Управление Роспотребнадзора по Псковской области</t>
  </si>
  <si>
    <t>Управление Роспотребнадзора по Республике Адыгея</t>
  </si>
  <si>
    <t>Управление Роспотребнадзора по Республике Алтай</t>
  </si>
  <si>
    <t>Управление Роспотребнадзора по Республике Башкортостан</t>
  </si>
  <si>
    <t>Управление Роспотребнадзора по Республике Бурятия</t>
  </si>
  <si>
    <t>Управление Роспотребнадзора по Республике Дагестан</t>
  </si>
  <si>
    <t>Управление Роспотребнадзора по Республике Ингушетия</t>
  </si>
  <si>
    <t>Управление Роспотребнадзора по Республике Калмыкия</t>
  </si>
  <si>
    <t>Управление Роспотребнадзора по Республике Карелия</t>
  </si>
  <si>
    <t>Управление Роспотребнадзора по Республике Коми</t>
  </si>
  <si>
    <t>Управление Роспотребнадзора по Республике Марий Эл</t>
  </si>
  <si>
    <t>Управление Роспотребнадзора по Республике Мордовия</t>
  </si>
  <si>
    <t>Управление Роспотребнадзора по Республике Саха (Якутия)</t>
  </si>
  <si>
    <t>Управление Роспотребнадзора по Республике Северная Осетия-Алания</t>
  </si>
  <si>
    <t>Управление Роспотребнадзора по Республике Татарстан</t>
  </si>
  <si>
    <t>Управление Роспотребнадзора по Республике Тыва</t>
  </si>
  <si>
    <t>Управление Роспотребнадзора по Республике Хакасия</t>
  </si>
  <si>
    <t>Управление Роспотребнадзора по Ростовской области</t>
  </si>
  <si>
    <t>Управление Роспотребнадзора по Рязанской области</t>
  </si>
  <si>
    <t>Управление Роспотребнадзора по Самарской области</t>
  </si>
  <si>
    <t>Управление Роспотребнадзора по Саратовской области</t>
  </si>
  <si>
    <t>Управление Роспотребнадзора по Сахалинской области</t>
  </si>
  <si>
    <t>Управление Роспотребнадзора по Свердловской области</t>
  </si>
  <si>
    <t>Управление Роспотребнадзора по Смоленской области</t>
  </si>
  <si>
    <t>Управление Роспотребнадзора по Ставропольскому краю</t>
  </si>
  <si>
    <t>Управление Роспотребнадзора по Тамбовской области</t>
  </si>
  <si>
    <t>Управление Роспотребнадзора по Тверской области</t>
  </si>
  <si>
    <t>Управление Роспотребнадзора по Томской области</t>
  </si>
  <si>
    <t>Управление Роспотребнадзора по Тульской области</t>
  </si>
  <si>
    <t>Управление Роспотребнадзора по Тюменской области</t>
  </si>
  <si>
    <t>Управление Роспотребнадзора по Удмуртской Республике</t>
  </si>
  <si>
    <t>Управление Роспотребнадзора по Ульяновской области</t>
  </si>
  <si>
    <t>Управление Роспотребнадзора по Хабаровскому краю</t>
  </si>
  <si>
    <t>Управление Роспотребнадзора по Ханты-Мансийскому автономному округу - Югре</t>
  </si>
  <si>
    <t>Управление Роспотребнадзора по Челябинской области</t>
  </si>
  <si>
    <t>Управление Роспотребнадзора по Чеченской Республике</t>
  </si>
  <si>
    <t>Управление Роспотребнадзора по Чувашской Республике</t>
  </si>
  <si>
    <t>Управление Роспотребнадзора по Чукотскому автономному округу</t>
  </si>
  <si>
    <t>Управление Роспотребнадзора по Ямало-Ненецкому автономному округу</t>
  </si>
  <si>
    <t>Управление Роспотребнадзора по Ярославской области</t>
  </si>
  <si>
    <t>Названия столбцов</t>
  </si>
  <si>
    <t>Число пострадавших при пищевых отравлениях, за исключением бытовых пищевых отравлений, случаев на 100 тысяч населения</t>
  </si>
  <si>
    <t>Инфекционная заболеваемость населения, за исключением хронических гепатитов, укусов ослюнения животными, туберкулеза, сифилиса, гонококковой инфекции, ВИЧ-инфекции, ОРВИ, гриппа, пневмоний, случаев на 100 тысяч населения</t>
  </si>
  <si>
    <t>коэффициент нереализованного риска для 1 показателя</t>
  </si>
  <si>
    <t>сумма показателей риска объектов, связанных с показателем 3</t>
  </si>
  <si>
    <t>sumRiskObjects3</t>
  </si>
  <si>
    <t>terr_id</t>
  </si>
  <si>
    <t>Достигнутое число пострадавших при пищевых отравлениях, за исключением бытовых пищевых отравлений, случаев на 100 тысяч населения</t>
  </si>
  <si>
    <t>Целевое число пострадавших при пищевых отравлениях, за исключением бытовых пищевых отравлений, случаев на 100 тысяч населения</t>
  </si>
  <si>
    <t>valueIndicator3_2019</t>
  </si>
  <si>
    <t>targetIndicator3_2019</t>
  </si>
  <si>
    <t>unrealizeRiskIndex3_2019</t>
  </si>
  <si>
    <t>valueIndicator3_2020</t>
  </si>
  <si>
    <t>targetIndicator3_2020</t>
  </si>
  <si>
    <t>unrealizeRiskIndex3_2020</t>
  </si>
  <si>
    <t>valueIndicator3_2021</t>
  </si>
  <si>
    <t>targetIndicator3_2021</t>
  </si>
  <si>
    <t>unrealizeRiskIndex3_2021</t>
  </si>
  <si>
    <t>valueIndicator3_2022</t>
  </si>
  <si>
    <t>targetIndicator3_2022</t>
  </si>
  <si>
    <t>unrealizeRiskIndex3_2022</t>
  </si>
  <si>
    <t>valueIndicator3_2023</t>
  </si>
  <si>
    <t>targetIndicator3_2023</t>
  </si>
  <si>
    <t>unrealizeRiskIndex3_2023</t>
  </si>
  <si>
    <t>удельный вес числа КНМ 
в проекте плана к плану 2023 года
(%)</t>
  </si>
  <si>
    <t>grownKNM2023_2024</t>
  </si>
  <si>
    <t>knmPlanCount_2023</t>
  </si>
  <si>
    <t>knmPlanCount_2024</t>
  </si>
  <si>
    <t>число 
КНМ 
в плане 2023 
года</t>
  </si>
  <si>
    <t>число 
КНМ 
в плане 2024
года</t>
  </si>
  <si>
    <t>GUOnTime</t>
  </si>
  <si>
    <t>1.4.1. Доля услуг, оказанных в установленные сроки</t>
  </si>
  <si>
    <t>GU_EPGU</t>
  </si>
  <si>
    <t>1.4.7. Доля заявлений, поступающих посредством ЕПГУ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</si>
</sst>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b/>
      <sz val="8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/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/>
    <xf numFmtId="0" fontId="0" fillId="0" borderId="8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10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4" fillId="0" borderId="11" xfId="1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2" fontId="4" fillId="0" borderId="12" xfId="1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top" wrapText="1"/>
    </xf>
    <xf numFmtId="164" fontId="0" fillId="0" borderId="0" xfId="2" applyNumberFormat="1" applyFont="1"/>
    <xf numFmtId="165" fontId="0" fillId="0" borderId="0" xfId="2" applyNumberFormat="1" applyFont="1"/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7"/>
  <sheetViews>
    <sheetView tabSelected="1" workbookViewId="0">
      <selection activeCell="D3" sqref="D3"/>
    </sheetView>
  </sheetViews>
  <sheetFormatPr defaultRowHeight="15" x14ac:dyDescent="0.25"/>
  <cols>
    <col min="1" max="1" width="9.140625" style="23"/>
    <col min="2" max="2" width="69.7109375" style="23" customWidth="1"/>
    <col min="3" max="3" width="7" style="23" bestFit="1" customWidth="1"/>
    <col min="4" max="4" width="18.85546875" style="23" customWidth="1"/>
    <col min="5" max="21" width="15" style="23" customWidth="1"/>
    <col min="22" max="16384" width="9.140625" style="23"/>
  </cols>
  <sheetData>
    <row r="1" spans="2:24" customFormat="1" x14ac:dyDescent="0.25">
      <c r="B1" s="17"/>
      <c r="C1" s="17"/>
      <c r="D1" s="21"/>
      <c r="E1" s="21"/>
      <c r="F1" s="24"/>
      <c r="G1" s="25"/>
      <c r="H1" s="21"/>
      <c r="I1" s="24"/>
      <c r="J1" s="25"/>
      <c r="T1" s="17"/>
      <c r="U1" s="17"/>
      <c r="X1" s="17"/>
    </row>
    <row r="2" spans="2:24" s="16" customFormat="1" ht="45" x14ac:dyDescent="0.25">
      <c r="B2" s="16" t="s">
        <v>0</v>
      </c>
      <c r="C2" s="33" t="s">
        <v>104</v>
      </c>
      <c r="D2" s="1" t="s">
        <v>103</v>
      </c>
      <c r="E2" s="1" t="s">
        <v>107</v>
      </c>
      <c r="F2" s="22" t="s">
        <v>108</v>
      </c>
      <c r="G2" s="2" t="s">
        <v>109</v>
      </c>
      <c r="H2" s="1" t="s">
        <v>110</v>
      </c>
      <c r="I2" s="22" t="s">
        <v>111</v>
      </c>
      <c r="J2" s="2" t="s">
        <v>112</v>
      </c>
      <c r="K2" s="1" t="s">
        <v>113</v>
      </c>
      <c r="L2" s="22" t="s">
        <v>114</v>
      </c>
      <c r="M2" s="2" t="s">
        <v>115</v>
      </c>
      <c r="N2" s="1" t="s">
        <v>116</v>
      </c>
      <c r="O2" s="22" t="s">
        <v>117</v>
      </c>
      <c r="P2" s="2" t="s">
        <v>118</v>
      </c>
      <c r="Q2" s="1" t="s">
        <v>119</v>
      </c>
      <c r="R2" s="22" t="s">
        <v>120</v>
      </c>
      <c r="S2" s="2" t="s">
        <v>121</v>
      </c>
      <c r="T2" s="22" t="s">
        <v>124</v>
      </c>
      <c r="U2" s="22" t="s">
        <v>125</v>
      </c>
      <c r="V2" s="16" t="s">
        <v>123</v>
      </c>
      <c r="W2" s="16" t="s">
        <v>128</v>
      </c>
      <c r="X2" s="16" t="s">
        <v>130</v>
      </c>
    </row>
    <row r="3" spans="2:24" customFormat="1" ht="195" customHeight="1" x14ac:dyDescent="0.25">
      <c r="B3" s="16" t="s">
        <v>3</v>
      </c>
      <c r="C3" s="33"/>
      <c r="D3" s="1" t="s">
        <v>102</v>
      </c>
      <c r="E3" s="1" t="s">
        <v>105</v>
      </c>
      <c r="F3" s="22" t="s">
        <v>106</v>
      </c>
      <c r="G3" s="2" t="s">
        <v>12</v>
      </c>
      <c r="H3" s="1" t="s">
        <v>105</v>
      </c>
      <c r="I3" s="22" t="s">
        <v>106</v>
      </c>
      <c r="J3" s="2" t="s">
        <v>12</v>
      </c>
      <c r="K3" s="1" t="s">
        <v>105</v>
      </c>
      <c r="L3" s="22" t="s">
        <v>106</v>
      </c>
      <c r="M3" s="2" t="s">
        <v>12</v>
      </c>
      <c r="N3" s="1" t="s">
        <v>105</v>
      </c>
      <c r="O3" s="22" t="s">
        <v>106</v>
      </c>
      <c r="P3" s="2" t="s">
        <v>12</v>
      </c>
      <c r="Q3" s="1" t="s">
        <v>105</v>
      </c>
      <c r="R3" s="22" t="s">
        <v>106</v>
      </c>
      <c r="S3" s="2" t="s">
        <v>12</v>
      </c>
      <c r="T3" s="2" t="s">
        <v>126</v>
      </c>
      <c r="U3" s="2" t="s">
        <v>127</v>
      </c>
      <c r="V3" s="2" t="s">
        <v>122</v>
      </c>
      <c r="W3" s="16" t="s">
        <v>129</v>
      </c>
      <c r="X3" s="16" t="s">
        <v>131</v>
      </c>
    </row>
    <row r="4" spans="2:24" customFormat="1" ht="15.75" x14ac:dyDescent="0.25">
      <c r="B4" s="17" t="s">
        <v>13</v>
      </c>
      <c r="C4" s="17">
        <v>1028</v>
      </c>
      <c r="D4" s="3">
        <v>0.24778249999999999</v>
      </c>
      <c r="E4" s="27">
        <v>0.67964083595822822</v>
      </c>
      <c r="F4" s="23">
        <v>0.442</v>
      </c>
      <c r="G4" s="4">
        <v>0.99890184414104954</v>
      </c>
      <c r="H4" s="23">
        <v>5.2295237995628123E-2</v>
      </c>
      <c r="I4" s="26">
        <v>0.39</v>
      </c>
      <c r="J4" s="13">
        <v>0.99987015064539075</v>
      </c>
      <c r="K4" s="23">
        <v>0</v>
      </c>
      <c r="L4" s="26">
        <v>0.36399999999999999</v>
      </c>
      <c r="M4">
        <v>1</v>
      </c>
      <c r="N4" s="23">
        <v>0.31595826191360121</v>
      </c>
      <c r="O4">
        <v>0.33800000000000002</v>
      </c>
      <c r="P4" s="13">
        <v>0.99938335707368697</v>
      </c>
      <c r="Q4" s="23">
        <v>0.15797913095680061</v>
      </c>
      <c r="R4">
        <v>0.312</v>
      </c>
      <c r="S4">
        <v>0.99979258622696243</v>
      </c>
      <c r="T4" s="17">
        <v>269</v>
      </c>
      <c r="U4" s="17">
        <v>369</v>
      </c>
      <c r="V4" s="30">
        <v>0.37174721189591076</v>
      </c>
      <c r="W4" s="31">
        <v>1</v>
      </c>
      <c r="X4" s="32">
        <v>3.5460992907801421E-2</v>
      </c>
    </row>
    <row r="5" spans="2:24" customFormat="1" ht="15.75" x14ac:dyDescent="0.25">
      <c r="B5" s="17" t="s">
        <v>14</v>
      </c>
      <c r="C5" s="17">
        <v>1715</v>
      </c>
      <c r="D5" s="3">
        <v>1.8200797</v>
      </c>
      <c r="E5" s="27">
        <v>0.55521459684800401</v>
      </c>
      <c r="F5" s="23">
        <v>0.54400000000000004</v>
      </c>
      <c r="G5" s="4">
        <v>0.99987786908309972</v>
      </c>
      <c r="H5" s="23">
        <v>0.38709960459925952</v>
      </c>
      <c r="I5" s="26">
        <v>0.48</v>
      </c>
      <c r="J5" s="13">
        <v>0.99986914792801629</v>
      </c>
      <c r="K5" s="23">
        <v>0.2177365587956207</v>
      </c>
      <c r="L5" s="26">
        <v>0.44799999999999995</v>
      </c>
      <c r="M5" s="17">
        <v>0.99997213753681025</v>
      </c>
      <c r="N5" s="23">
        <v>0.56960932687075039</v>
      </c>
      <c r="O5">
        <v>0.41600000000000004</v>
      </c>
      <c r="P5" s="13">
        <v>0.99984865734297412</v>
      </c>
      <c r="Q5" s="23">
        <v>0.70105763307169278</v>
      </c>
      <c r="R5">
        <v>0.38400000000000001</v>
      </c>
      <c r="S5">
        <v>0.99987469401401274</v>
      </c>
      <c r="T5" s="17">
        <v>255</v>
      </c>
      <c r="U5" s="17">
        <v>352</v>
      </c>
      <c r="V5" s="30">
        <v>0.38039215686274508</v>
      </c>
      <c r="W5" s="31">
        <v>1</v>
      </c>
      <c r="X5" s="32">
        <v>2.6254826254826259E-2</v>
      </c>
    </row>
    <row r="6" spans="2:24" customFormat="1" ht="15.75" x14ac:dyDescent="0.25">
      <c r="B6" s="17" t="s">
        <v>15</v>
      </c>
      <c r="C6" s="17">
        <v>3029</v>
      </c>
      <c r="D6" s="3">
        <v>6.1738500000000002E-2</v>
      </c>
      <c r="E6" s="27">
        <v>0.25131405838276888</v>
      </c>
      <c r="F6" s="23">
        <v>0.57800000000000007</v>
      </c>
      <c r="G6" s="4">
        <v>0.99837026925780215</v>
      </c>
      <c r="H6" s="23">
        <v>0</v>
      </c>
      <c r="I6" s="26">
        <v>0.51</v>
      </c>
      <c r="J6" s="13">
        <v>1</v>
      </c>
      <c r="K6" s="23">
        <v>0.12790242579740771</v>
      </c>
      <c r="L6" s="26">
        <v>0.47599999999999998</v>
      </c>
      <c r="M6" s="17">
        <v>0.9995174956129006</v>
      </c>
      <c r="N6" s="23">
        <v>0.3860084793195957</v>
      </c>
      <c r="O6">
        <v>0.44200000000000006</v>
      </c>
      <c r="P6" s="13">
        <v>0.99697646194288581</v>
      </c>
      <c r="Q6" s="23">
        <v>0.25733898621306378</v>
      </c>
      <c r="R6">
        <v>0.40800000000000003</v>
      </c>
      <c r="S6">
        <v>0.99864400523201036</v>
      </c>
      <c r="T6" s="17">
        <v>85</v>
      </c>
      <c r="U6" s="17">
        <v>120</v>
      </c>
      <c r="V6" s="30">
        <v>0.41176470588235292</v>
      </c>
      <c r="W6" s="31">
        <v>1</v>
      </c>
      <c r="X6" s="32">
        <v>1.142857142857143E-2</v>
      </c>
    </row>
    <row r="7" spans="2:24" customFormat="1" ht="15.75" x14ac:dyDescent="0.25">
      <c r="B7" s="17" t="s">
        <v>16</v>
      </c>
      <c r="C7" s="17">
        <v>3090</v>
      </c>
      <c r="D7" s="3">
        <v>0.46332140000000005</v>
      </c>
      <c r="E7" s="28">
        <v>0</v>
      </c>
      <c r="F7" s="23">
        <v>0.27200000000000002</v>
      </c>
      <c r="G7" s="4">
        <v>1</v>
      </c>
      <c r="H7" s="23">
        <v>0.18242233141212211</v>
      </c>
      <c r="I7" s="26">
        <v>0.24</v>
      </c>
      <c r="J7" s="13">
        <v>0.99975776107869507</v>
      </c>
      <c r="K7" s="23">
        <v>0.27709479043321</v>
      </c>
      <c r="L7" s="26">
        <v>0.22399999999999998</v>
      </c>
      <c r="M7" s="17">
        <v>0.99986070851784858</v>
      </c>
      <c r="N7" s="23">
        <v>1.11501158682874</v>
      </c>
      <c r="O7">
        <v>0.20800000000000002</v>
      </c>
      <c r="P7" s="13">
        <v>0.99883621785793586</v>
      </c>
      <c r="Q7" s="23">
        <v>0.37167052894291319</v>
      </c>
      <c r="R7">
        <v>0.192</v>
      </c>
      <c r="S7">
        <v>0.99973903379651441</v>
      </c>
      <c r="T7" s="17">
        <v>225</v>
      </c>
      <c r="U7" s="17">
        <v>141</v>
      </c>
      <c r="V7" s="30">
        <v>-0.37333333333333335</v>
      </c>
      <c r="W7" s="31">
        <v>1</v>
      </c>
      <c r="X7" s="32">
        <v>0.1033057851239669</v>
      </c>
    </row>
    <row r="8" spans="2:24" customFormat="1" ht="15.75" x14ac:dyDescent="0.25">
      <c r="B8" s="17" t="s">
        <v>17</v>
      </c>
      <c r="C8" s="17">
        <v>2</v>
      </c>
      <c r="D8" s="3">
        <v>0.32424720000000001</v>
      </c>
      <c r="E8" s="27">
        <v>2.658006160667612</v>
      </c>
      <c r="F8" s="23">
        <v>4.1479999999999997</v>
      </c>
      <c r="G8" s="4">
        <v>0.99671802780955232</v>
      </c>
      <c r="H8" s="23">
        <v>1.4852602770109431</v>
      </c>
      <c r="I8" s="26">
        <v>3.66</v>
      </c>
      <c r="J8" s="13">
        <v>0.99718178181038142</v>
      </c>
      <c r="K8" s="23">
        <v>2.1046765913860601</v>
      </c>
      <c r="L8" s="26">
        <v>3.4159999999999999</v>
      </c>
      <c r="M8" s="17">
        <v>0.99848822313480035</v>
      </c>
      <c r="N8" s="23">
        <v>1.610299475444946</v>
      </c>
      <c r="O8">
        <v>3.1720000000000002</v>
      </c>
      <c r="P8" s="13">
        <v>0.99759837561100084</v>
      </c>
      <c r="Q8" s="23">
        <v>1.1070808893684001</v>
      </c>
      <c r="R8">
        <v>2.9279999999999999</v>
      </c>
      <c r="S8">
        <v>0.99888926202232686</v>
      </c>
      <c r="T8" s="17">
        <v>137</v>
      </c>
      <c r="U8" s="17">
        <v>138</v>
      </c>
      <c r="V8" s="30">
        <v>7.2992700729927005E-3</v>
      </c>
      <c r="W8" s="31">
        <v>1</v>
      </c>
      <c r="X8" s="32">
        <v>1.0526315789473681E-2</v>
      </c>
    </row>
    <row r="9" spans="2:24" customFormat="1" ht="15.75" x14ac:dyDescent="0.25">
      <c r="B9" s="17" t="s">
        <v>18</v>
      </c>
      <c r="C9" s="17">
        <v>86</v>
      </c>
      <c r="D9" s="3">
        <v>0.45225070000000006</v>
      </c>
      <c r="E9" s="27">
        <v>2.905754750424725</v>
      </c>
      <c r="F9" s="23">
        <v>4.0205000000000002</v>
      </c>
      <c r="G9" s="4">
        <v>0.9974276215847655</v>
      </c>
      <c r="H9" s="23">
        <v>0.45211343655298381</v>
      </c>
      <c r="I9" s="26">
        <v>3.5475000000000003</v>
      </c>
      <c r="J9" s="13">
        <v>0.99938494146636903</v>
      </c>
      <c r="K9" s="23">
        <v>1.7518145879440119</v>
      </c>
      <c r="L9" s="26">
        <v>3.3109999999999999</v>
      </c>
      <c r="M9" s="17">
        <v>0.9990978319357039</v>
      </c>
      <c r="N9" s="23">
        <v>4.6857062530749944</v>
      </c>
      <c r="O9">
        <v>3.0745000000000005</v>
      </c>
      <c r="P9" s="13">
        <v>0.99498962213868303</v>
      </c>
      <c r="Q9" s="23">
        <v>0.58571328163437431</v>
      </c>
      <c r="R9">
        <v>2.8380000000000001</v>
      </c>
      <c r="S9">
        <v>0.99957867781652288</v>
      </c>
      <c r="T9" s="17">
        <v>165</v>
      </c>
      <c r="U9" s="17">
        <v>126</v>
      </c>
      <c r="V9" s="30">
        <v>-0.23636363636363636</v>
      </c>
      <c r="W9" s="31">
        <v>1</v>
      </c>
      <c r="X9" s="32">
        <v>3.6484245439469321E-2</v>
      </c>
    </row>
    <row r="10" spans="2:24" customFormat="1" ht="15.75" x14ac:dyDescent="0.25">
      <c r="B10" s="17" t="s">
        <v>19</v>
      </c>
      <c r="C10" s="17">
        <v>141</v>
      </c>
      <c r="D10" s="3">
        <v>6.0719900000000007E-2</v>
      </c>
      <c r="E10" s="27">
        <v>3.649713746315034</v>
      </c>
      <c r="F10" s="23">
        <v>1.2749999999999999</v>
      </c>
      <c r="G10" s="4">
        <v>0.97593516414760673</v>
      </c>
      <c r="H10" s="23">
        <v>1.9225319913502781</v>
      </c>
      <c r="I10" s="26">
        <v>1.125</v>
      </c>
      <c r="J10" s="13">
        <v>0.98051991669963823</v>
      </c>
      <c r="K10" s="23">
        <v>16.82616290769624</v>
      </c>
      <c r="L10" s="26">
        <v>1.0499999999999998</v>
      </c>
      <c r="M10" s="17">
        <v>0.9354594591569233</v>
      </c>
      <c r="N10" s="23">
        <v>0.17010766113873471</v>
      </c>
      <c r="O10">
        <v>0.97500000000000009</v>
      </c>
      <c r="P10" s="13">
        <v>0.99864522400141931</v>
      </c>
      <c r="Q10" s="23">
        <v>2.1263457642341841</v>
      </c>
      <c r="R10">
        <v>0.89999999999999991</v>
      </c>
      <c r="S10">
        <v>0.98860770190106295</v>
      </c>
      <c r="T10" s="17">
        <v>91</v>
      </c>
      <c r="U10" s="17">
        <v>44</v>
      </c>
      <c r="V10" s="30">
        <v>-0.51648351648351654</v>
      </c>
      <c r="W10" s="31">
        <v>1</v>
      </c>
      <c r="X10" s="32">
        <v>1.5873015873015869E-2</v>
      </c>
    </row>
    <row r="11" spans="2:24" customFormat="1" ht="15.75" x14ac:dyDescent="0.25">
      <c r="B11" s="17" t="s">
        <v>20</v>
      </c>
      <c r="C11" s="17">
        <v>189</v>
      </c>
      <c r="D11" s="3">
        <v>0.88484460000000009</v>
      </c>
      <c r="E11" s="27">
        <v>0.51017768030954669</v>
      </c>
      <c r="F11" s="23">
        <v>0.82450000000000001</v>
      </c>
      <c r="G11" s="4">
        <v>0.99976916078008837</v>
      </c>
      <c r="H11" s="23">
        <v>7.3415509760592024E-2</v>
      </c>
      <c r="I11" s="26">
        <v>0.72750000000000004</v>
      </c>
      <c r="J11" s="13">
        <v>0.99994895313259768</v>
      </c>
      <c r="K11" s="23">
        <v>0.29804060654243841</v>
      </c>
      <c r="L11" s="26">
        <v>0.67899999999999994</v>
      </c>
      <c r="M11" s="17">
        <v>0.99992155107577807</v>
      </c>
      <c r="N11" s="23">
        <v>0.45015338976756331</v>
      </c>
      <c r="O11">
        <v>0.63049999999999995</v>
      </c>
      <c r="P11" s="13">
        <v>0.99975398126091419</v>
      </c>
      <c r="Q11" s="23">
        <v>0.52517895472882381</v>
      </c>
      <c r="R11">
        <v>0.58199999999999996</v>
      </c>
      <c r="S11">
        <v>0.99980691487777873</v>
      </c>
      <c r="T11" s="17">
        <v>194</v>
      </c>
      <c r="U11" s="17">
        <v>260</v>
      </c>
      <c r="V11" s="30">
        <v>0.34020618556701032</v>
      </c>
      <c r="W11" s="31">
        <v>1</v>
      </c>
      <c r="X11" s="32">
        <v>1.271186440677966E-2</v>
      </c>
    </row>
    <row r="12" spans="2:24" customFormat="1" ht="15.75" x14ac:dyDescent="0.25">
      <c r="B12" s="17" t="s">
        <v>21</v>
      </c>
      <c r="C12" s="17">
        <v>287</v>
      </c>
      <c r="D12" s="3">
        <v>0.45346490000000006</v>
      </c>
      <c r="E12" s="27">
        <v>7.5167456388955394</v>
      </c>
      <c r="F12" s="23">
        <v>3.2725</v>
      </c>
      <c r="G12" s="4">
        <v>0.99336346596839042</v>
      </c>
      <c r="H12" s="23">
        <v>2.5207340377517928</v>
      </c>
      <c r="I12" s="26">
        <v>2.8875000000000002</v>
      </c>
      <c r="J12" s="13">
        <v>0.99657995648998865</v>
      </c>
      <c r="K12" s="23">
        <v>4.2431854441766523</v>
      </c>
      <c r="L12" s="26">
        <v>2.6949999999999998</v>
      </c>
      <c r="M12" s="17">
        <v>0.99782065044201351</v>
      </c>
      <c r="N12" s="23">
        <v>8.0416933369290806</v>
      </c>
      <c r="O12">
        <v>2.5024999999999999</v>
      </c>
      <c r="P12" s="13">
        <v>0.99142412387169532</v>
      </c>
      <c r="Q12" s="23">
        <v>3.1679397993963039</v>
      </c>
      <c r="R12">
        <v>2.31</v>
      </c>
      <c r="S12">
        <v>0.9977273019188998</v>
      </c>
      <c r="T12" s="17">
        <v>191</v>
      </c>
      <c r="U12" s="17">
        <v>65</v>
      </c>
      <c r="V12" s="30">
        <v>-0.65968586387434558</v>
      </c>
      <c r="W12" s="31">
        <v>1</v>
      </c>
      <c r="X12" s="32">
        <v>1.7751479289940829E-2</v>
      </c>
    </row>
    <row r="13" spans="2:24" customFormat="1" ht="15.75" x14ac:dyDescent="0.25">
      <c r="B13" s="17" t="s">
        <v>22</v>
      </c>
      <c r="C13" s="17">
        <v>462</v>
      </c>
      <c r="D13" s="3">
        <v>0.57132760000000005</v>
      </c>
      <c r="E13" s="27">
        <v>0.25593120569191002</v>
      </c>
      <c r="F13" s="23">
        <v>3.4000000000000002E-2</v>
      </c>
      <c r="G13" s="4">
        <v>0.99982065338425952</v>
      </c>
      <c r="H13" s="23">
        <v>0.17180964522167311</v>
      </c>
      <c r="I13" s="26">
        <v>0.03</v>
      </c>
      <c r="J13" s="13">
        <v>0.99981498343298048</v>
      </c>
      <c r="K13" s="23">
        <v>0</v>
      </c>
      <c r="L13" s="26">
        <v>2.7999999999999997E-2</v>
      </c>
      <c r="M13" s="17">
        <v>1</v>
      </c>
      <c r="N13" s="23">
        <v>0.34926231433433658</v>
      </c>
      <c r="O13">
        <v>2.6000000000000002E-2</v>
      </c>
      <c r="P13" s="13">
        <v>0.99970437497755693</v>
      </c>
      <c r="Q13" s="23">
        <v>0</v>
      </c>
      <c r="R13">
        <v>2.4E-2</v>
      </c>
      <c r="S13">
        <v>1</v>
      </c>
      <c r="T13" s="17">
        <v>303</v>
      </c>
      <c r="U13" s="17">
        <v>438</v>
      </c>
      <c r="V13" s="30">
        <v>0.44554455445544555</v>
      </c>
      <c r="W13" s="31">
        <v>1</v>
      </c>
      <c r="X13" s="32">
        <v>4.7961630695443642E-3</v>
      </c>
    </row>
    <row r="14" spans="2:24" customFormat="1" ht="15.75" x14ac:dyDescent="0.25">
      <c r="B14" s="17" t="s">
        <v>23</v>
      </c>
      <c r="C14" s="17">
        <v>543</v>
      </c>
      <c r="D14" s="3">
        <v>0.9775218</v>
      </c>
      <c r="E14" s="27">
        <v>4.1616880149820767</v>
      </c>
      <c r="F14" s="23">
        <v>2.8049999999999997</v>
      </c>
      <c r="G14" s="4">
        <v>0.99829549524809102</v>
      </c>
      <c r="H14" s="23">
        <v>0.30094414777561429</v>
      </c>
      <c r="I14" s="26">
        <v>2.4749999999999996</v>
      </c>
      <c r="J14" s="13">
        <v>0.99981058789398924</v>
      </c>
      <c r="K14" s="23">
        <v>2.6890954576840471</v>
      </c>
      <c r="L14" s="26">
        <v>2.3099999999999996</v>
      </c>
      <c r="M14" s="17">
        <v>0.99935929468558238</v>
      </c>
      <c r="N14" s="23">
        <v>4.8766830543536814</v>
      </c>
      <c r="O14">
        <v>2.145</v>
      </c>
      <c r="P14" s="13">
        <v>0.99758746986076885</v>
      </c>
      <c r="Q14" s="23">
        <v>1.3933380155296231</v>
      </c>
      <c r="R14">
        <v>1.9799999999999998</v>
      </c>
      <c r="S14">
        <v>0.99953629846161041</v>
      </c>
      <c r="T14" s="17">
        <v>342</v>
      </c>
      <c r="U14" s="17">
        <v>315</v>
      </c>
      <c r="V14" s="30">
        <v>-7.8947368421052627E-2</v>
      </c>
      <c r="W14" s="31">
        <v>1</v>
      </c>
      <c r="X14" s="32">
        <v>4.7237790232185752E-2</v>
      </c>
    </row>
    <row r="15" spans="2:24" customFormat="1" ht="15.75" x14ac:dyDescent="0.25">
      <c r="B15" s="17" t="s">
        <v>24</v>
      </c>
      <c r="C15" s="17">
        <v>104</v>
      </c>
      <c r="D15" s="3">
        <v>6.0951154999999995</v>
      </c>
      <c r="E15" s="27">
        <v>0.1910695524219618</v>
      </c>
      <c r="F15" s="23">
        <v>0.73949999999999994</v>
      </c>
      <c r="G15" s="4">
        <v>0.99998744939404194</v>
      </c>
      <c r="H15" s="23">
        <v>5.5350499526397402E-2</v>
      </c>
      <c r="I15" s="26">
        <v>0.65249999999999997</v>
      </c>
      <c r="J15" s="13">
        <v>0.99999441288144464</v>
      </c>
      <c r="K15" s="23">
        <v>3.9509918965156203E-2</v>
      </c>
      <c r="L15" s="26">
        <v>0.60899999999999999</v>
      </c>
      <c r="M15" s="17">
        <v>0.99999849025792731</v>
      </c>
      <c r="N15" s="23">
        <v>0.30050790580943471</v>
      </c>
      <c r="O15">
        <v>0.5655</v>
      </c>
      <c r="P15" s="13">
        <v>0.99997615767352444</v>
      </c>
      <c r="Q15" s="23">
        <v>0.30841600859389351</v>
      </c>
      <c r="R15">
        <v>0.52200000000000002</v>
      </c>
      <c r="S15">
        <v>0.99998353872484214</v>
      </c>
      <c r="T15" s="17">
        <v>421</v>
      </c>
      <c r="U15" s="17">
        <v>793</v>
      </c>
      <c r="V15" s="30">
        <v>0.88361045130641325</v>
      </c>
      <c r="W15" s="31">
        <v>1</v>
      </c>
      <c r="X15" s="32">
        <v>3.4642032332563512E-3</v>
      </c>
    </row>
    <row r="16" spans="2:24" customFormat="1" ht="15.75" x14ac:dyDescent="0.25">
      <c r="B16" s="17" t="s">
        <v>25</v>
      </c>
      <c r="C16" s="17">
        <v>1286</v>
      </c>
      <c r="D16" s="3">
        <v>0.79769990000000013</v>
      </c>
      <c r="E16" s="27">
        <v>7.4516828228464865E-2</v>
      </c>
      <c r="F16" s="23">
        <v>0.28900000000000003</v>
      </c>
      <c r="G16" s="4">
        <v>0.9999626001404287</v>
      </c>
      <c r="H16" s="23">
        <v>0.55648540144022129</v>
      </c>
      <c r="I16" s="26">
        <v>0.255</v>
      </c>
      <c r="J16" s="13">
        <v>0.99957079722603726</v>
      </c>
      <c r="K16" s="23">
        <v>0.83575671827681075</v>
      </c>
      <c r="L16" s="26">
        <v>0.23799999999999999</v>
      </c>
      <c r="M16" s="17">
        <v>0.99975598366638818</v>
      </c>
      <c r="N16" s="23">
        <v>0.61327779886049272</v>
      </c>
      <c r="O16">
        <v>0.22100000000000003</v>
      </c>
      <c r="P16" s="13">
        <v>0.99962821456335549</v>
      </c>
      <c r="Q16" s="23">
        <v>0.81770373181399025</v>
      </c>
      <c r="R16">
        <v>0.20400000000000001</v>
      </c>
      <c r="S16">
        <v>0.99966652372327947</v>
      </c>
      <c r="T16" s="17">
        <v>145</v>
      </c>
      <c r="U16" s="17">
        <v>306</v>
      </c>
      <c r="V16" s="30">
        <v>1.1103448275862069</v>
      </c>
      <c r="W16" s="31">
        <v>1</v>
      </c>
      <c r="X16" s="32">
        <v>4.0540540540540543E-3</v>
      </c>
    </row>
    <row r="17" spans="2:24" customFormat="1" ht="15.75" x14ac:dyDescent="0.25">
      <c r="B17" s="17" t="s">
        <v>26</v>
      </c>
      <c r="C17" s="17">
        <v>2127</v>
      </c>
      <c r="D17" s="3">
        <v>1.84198E-2</v>
      </c>
      <c r="E17" s="28">
        <v>0</v>
      </c>
      <c r="F17" s="23">
        <v>0.255</v>
      </c>
      <c r="G17" s="4">
        <v>1</v>
      </c>
      <c r="H17" s="23">
        <v>0</v>
      </c>
      <c r="I17" s="26">
        <v>0.22499999999999998</v>
      </c>
      <c r="J17" s="13">
        <v>1</v>
      </c>
      <c r="K17" s="23">
        <v>0</v>
      </c>
      <c r="L17" s="26">
        <v>0.21</v>
      </c>
      <c r="M17" s="17">
        <v>1</v>
      </c>
      <c r="N17" s="23">
        <v>0</v>
      </c>
      <c r="O17">
        <v>0.19500000000000001</v>
      </c>
      <c r="P17" s="13">
        <v>1</v>
      </c>
      <c r="Q17" s="23">
        <v>0</v>
      </c>
      <c r="R17">
        <v>0.18</v>
      </c>
      <c r="S17">
        <v>1</v>
      </c>
      <c r="T17" s="17">
        <v>36</v>
      </c>
      <c r="U17" s="17">
        <v>34</v>
      </c>
      <c r="V17" s="30">
        <v>-5.5555555555555552E-2</v>
      </c>
      <c r="W17" s="31">
        <v>1</v>
      </c>
      <c r="X17" s="32">
        <v>0.41935483870967738</v>
      </c>
    </row>
    <row r="18" spans="2:24" customFormat="1" ht="15.75" x14ac:dyDescent="0.25">
      <c r="B18" s="17" t="s">
        <v>28</v>
      </c>
      <c r="C18" s="17">
        <v>200</v>
      </c>
      <c r="D18" s="3">
        <v>0.39357430000000004</v>
      </c>
      <c r="E18" s="27">
        <v>1.776883309267475</v>
      </c>
      <c r="F18" s="23">
        <v>2.0314999999999999</v>
      </c>
      <c r="G18" s="4">
        <v>0.99819246246611304</v>
      </c>
      <c r="H18" s="23">
        <v>0.18819243052405951</v>
      </c>
      <c r="I18" s="26">
        <v>1.7925</v>
      </c>
      <c r="J18" s="13">
        <v>0.99970581284822924</v>
      </c>
      <c r="K18" s="23">
        <v>0.61101600760103914</v>
      </c>
      <c r="L18" s="26">
        <v>1.673</v>
      </c>
      <c r="M18" s="17">
        <v>0.9996384199877002</v>
      </c>
      <c r="N18" s="23">
        <v>0.47688263727543589</v>
      </c>
      <c r="O18">
        <v>1.5535000000000001</v>
      </c>
      <c r="P18" s="13">
        <v>0.99941405149953499</v>
      </c>
      <c r="Q18" s="23">
        <v>0</v>
      </c>
      <c r="R18">
        <v>1.4339999999999999</v>
      </c>
      <c r="S18">
        <v>1</v>
      </c>
      <c r="T18" s="17">
        <v>416</v>
      </c>
      <c r="U18" s="17">
        <v>102</v>
      </c>
      <c r="V18" s="30">
        <v>-0.75480769230769229</v>
      </c>
      <c r="W18" s="31">
        <v>1</v>
      </c>
      <c r="X18" s="32">
        <v>3.03030303030303E-2</v>
      </c>
    </row>
    <row r="19" spans="2:24" customFormat="1" ht="15.75" x14ac:dyDescent="0.25">
      <c r="B19" s="17" t="s">
        <v>29</v>
      </c>
      <c r="C19" s="17">
        <v>833</v>
      </c>
      <c r="D19" s="3">
        <v>2.8591700000000001E-2</v>
      </c>
      <c r="E19" s="27">
        <v>0.99068164841500839</v>
      </c>
      <c r="F19" s="23">
        <v>0.255</v>
      </c>
      <c r="G19" s="4">
        <v>0.98612767394776779</v>
      </c>
      <c r="H19" s="23">
        <v>0.69953970287550793</v>
      </c>
      <c r="I19" s="26">
        <v>0.22499999999999998</v>
      </c>
      <c r="J19" s="13">
        <v>0.98494708282910615</v>
      </c>
      <c r="K19" s="23">
        <v>0.81051070279383042</v>
      </c>
      <c r="L19" s="26">
        <v>0.21</v>
      </c>
      <c r="M19" s="17">
        <v>0.9933976683752801</v>
      </c>
      <c r="N19" s="23">
        <v>0.40734234578273382</v>
      </c>
      <c r="O19">
        <v>0.19500000000000001</v>
      </c>
      <c r="P19" s="13">
        <v>0.99311039616293961</v>
      </c>
      <c r="Q19" s="23">
        <v>1.018355864456834</v>
      </c>
      <c r="R19">
        <v>0.18</v>
      </c>
      <c r="S19">
        <v>0.98841307776671594</v>
      </c>
      <c r="T19" s="17">
        <v>144</v>
      </c>
      <c r="U19" s="17">
        <v>80</v>
      </c>
      <c r="V19" s="30">
        <v>-0.44444444444444442</v>
      </c>
      <c r="W19" s="31">
        <v>1</v>
      </c>
      <c r="X19" s="32">
        <v>0</v>
      </c>
    </row>
    <row r="20" spans="2:24" customFormat="1" ht="15.75" x14ac:dyDescent="0.25">
      <c r="B20" s="17" t="s">
        <v>30</v>
      </c>
      <c r="C20" s="17">
        <v>889</v>
      </c>
      <c r="D20" s="3">
        <v>0.26267169999999995</v>
      </c>
      <c r="E20" s="27">
        <v>0.45814568449672488</v>
      </c>
      <c r="F20" s="23">
        <v>0.69699999999999995</v>
      </c>
      <c r="G20" s="4">
        <v>0.99930169449897133</v>
      </c>
      <c r="H20" s="23">
        <v>0.50115306968784012</v>
      </c>
      <c r="I20" s="26">
        <v>0.61499999999999999</v>
      </c>
      <c r="J20" s="13">
        <v>0.9988261694937085</v>
      </c>
      <c r="K20" s="23">
        <v>0.33683912689614109</v>
      </c>
      <c r="L20" s="26">
        <v>0.57399999999999995</v>
      </c>
      <c r="M20" s="17">
        <v>0.99970133260992622</v>
      </c>
      <c r="N20" s="23">
        <v>0.63396050341535659</v>
      </c>
      <c r="O20">
        <v>0.53300000000000003</v>
      </c>
      <c r="P20" s="13">
        <v>0.99883285830239377</v>
      </c>
      <c r="Q20" s="23">
        <v>0.63396050341535659</v>
      </c>
      <c r="R20">
        <v>0.49199999999999994</v>
      </c>
      <c r="S20">
        <v>0.99921484135197203</v>
      </c>
      <c r="T20" s="17">
        <v>635</v>
      </c>
      <c r="U20" s="17">
        <v>255</v>
      </c>
      <c r="V20" s="30">
        <v>-0.59842519685039375</v>
      </c>
      <c r="W20" s="31">
        <v>1</v>
      </c>
      <c r="X20" s="32">
        <v>2.600472813238771E-2</v>
      </c>
    </row>
    <row r="21" spans="2:24" customFormat="1" ht="15.75" x14ac:dyDescent="0.25">
      <c r="B21" s="17" t="s">
        <v>31</v>
      </c>
      <c r="C21" s="17">
        <v>845</v>
      </c>
      <c r="D21" s="3">
        <v>3.1820599999999997E-2</v>
      </c>
      <c r="E21" s="27">
        <v>0.69281824606132825</v>
      </c>
      <c r="F21" s="23">
        <v>0.85849999999999993</v>
      </c>
      <c r="G21" s="4">
        <v>0.99128301897829751</v>
      </c>
      <c r="H21" s="23">
        <v>0.1153023515914607</v>
      </c>
      <c r="I21" s="26">
        <v>0.75750000000000006</v>
      </c>
      <c r="J21" s="13">
        <v>0.99777065089313555</v>
      </c>
      <c r="K21" s="23">
        <v>0.46019804622919469</v>
      </c>
      <c r="L21" s="26">
        <v>0.70699999999999996</v>
      </c>
      <c r="M21" s="17">
        <v>0.99663166742825715</v>
      </c>
      <c r="N21" s="23">
        <v>0.11496380364642191</v>
      </c>
      <c r="O21">
        <v>0.65650000000000008</v>
      </c>
      <c r="P21" s="13">
        <v>0.99825286112073286</v>
      </c>
      <c r="Q21" s="23">
        <v>0.57481901823210957</v>
      </c>
      <c r="R21">
        <v>0.60599999999999998</v>
      </c>
      <c r="S21">
        <v>0.99412333051258472</v>
      </c>
      <c r="T21" s="17">
        <v>118</v>
      </c>
      <c r="U21" s="17">
        <v>54</v>
      </c>
      <c r="V21" s="30">
        <v>-0.5423728813559322</v>
      </c>
      <c r="W21" s="31">
        <v>1</v>
      </c>
      <c r="X21" s="32">
        <v>1.098901098901099E-2</v>
      </c>
    </row>
    <row r="22" spans="2:24" customFormat="1" ht="15.75" x14ac:dyDescent="0.25">
      <c r="B22" s="17" t="s">
        <v>32</v>
      </c>
      <c r="C22" s="17">
        <v>1074</v>
      </c>
      <c r="D22" s="3">
        <v>7.2932800000000006E-2</v>
      </c>
      <c r="E22" s="27">
        <v>1.903052496203911</v>
      </c>
      <c r="F22" s="23">
        <v>5.0830000000000002</v>
      </c>
      <c r="G22" s="4">
        <v>0.98955320603458308</v>
      </c>
      <c r="H22" s="23">
        <v>1.1912455365518799</v>
      </c>
      <c r="I22" s="26">
        <v>4.4850000000000003</v>
      </c>
      <c r="J22" s="13">
        <v>0.98995091126044688</v>
      </c>
      <c r="K22" s="23">
        <v>0.39268660467454142</v>
      </c>
      <c r="L22" s="26">
        <v>4.1859999999999999</v>
      </c>
      <c r="M22" s="17">
        <v>0.99874598780919521</v>
      </c>
      <c r="N22" s="23">
        <v>1.270584693754881</v>
      </c>
      <c r="O22">
        <v>3.8870000000000005</v>
      </c>
      <c r="P22" s="13">
        <v>0.99157528146154228</v>
      </c>
      <c r="Q22" s="23">
        <v>2.5411693875097621</v>
      </c>
      <c r="R22">
        <v>3.5880000000000001</v>
      </c>
      <c r="S22">
        <v>0.98866505989591791</v>
      </c>
      <c r="T22" s="17">
        <v>268</v>
      </c>
      <c r="U22" s="17">
        <v>274</v>
      </c>
      <c r="V22" s="30">
        <v>2.2388059701492536E-2</v>
      </c>
      <c r="W22" s="31">
        <v>1</v>
      </c>
      <c r="X22" s="32">
        <v>0</v>
      </c>
    </row>
    <row r="23" spans="2:24" customFormat="1" ht="15.75" x14ac:dyDescent="0.25">
      <c r="B23" s="17" t="s">
        <v>33</v>
      </c>
      <c r="C23" s="17">
        <v>1154</v>
      </c>
      <c r="D23" s="3">
        <v>3.8752000000000002E-2</v>
      </c>
      <c r="E23" s="28">
        <v>0</v>
      </c>
      <c r="F23" s="23">
        <v>0.374</v>
      </c>
      <c r="G23" s="4">
        <v>1</v>
      </c>
      <c r="H23" s="23">
        <v>0</v>
      </c>
      <c r="I23" s="26">
        <v>0.33</v>
      </c>
      <c r="J23" s="13">
        <v>1</v>
      </c>
      <c r="K23" s="23">
        <v>9.9902095945972949E-2</v>
      </c>
      <c r="L23" s="26">
        <v>0.308</v>
      </c>
      <c r="M23" s="17">
        <v>0.99939957462626083</v>
      </c>
      <c r="N23" s="23">
        <v>9.9313544778491067E-2</v>
      </c>
      <c r="O23">
        <v>0.28600000000000003</v>
      </c>
      <c r="P23" s="13">
        <v>0.99876066409990338</v>
      </c>
      <c r="Q23" s="23">
        <v>9.9313544778491067E-2</v>
      </c>
      <c r="R23">
        <v>0.26400000000000001</v>
      </c>
      <c r="S23">
        <v>0.99916627492465726</v>
      </c>
      <c r="T23" s="17">
        <v>68</v>
      </c>
      <c r="U23" s="17">
        <v>117</v>
      </c>
      <c r="V23" s="30">
        <v>0.72058823529411764</v>
      </c>
      <c r="W23" s="31">
        <v>0.99761336515513122</v>
      </c>
      <c r="X23" s="32">
        <v>6.0606060606060606E-3</v>
      </c>
    </row>
    <row r="24" spans="2:24" customFormat="1" ht="15.75" x14ac:dyDescent="0.25">
      <c r="B24" s="17" t="s">
        <v>34</v>
      </c>
      <c r="C24" s="17">
        <v>1215</v>
      </c>
      <c r="D24" s="3">
        <v>2.38937E-2</v>
      </c>
      <c r="E24" s="28">
        <v>0</v>
      </c>
      <c r="F24" s="23">
        <v>9.35E-2</v>
      </c>
      <c r="G24" s="4">
        <v>1</v>
      </c>
      <c r="H24" s="23">
        <v>0.31860425846451862</v>
      </c>
      <c r="I24" s="26">
        <v>8.2500000000000004E-2</v>
      </c>
      <c r="J24" s="13">
        <v>0.99179617378887919</v>
      </c>
      <c r="K24" s="23">
        <v>0</v>
      </c>
      <c r="L24" s="26">
        <v>7.6999999999999999E-2</v>
      </c>
      <c r="M24" s="17">
        <v>1</v>
      </c>
      <c r="N24" s="23">
        <v>0.32032185940432939</v>
      </c>
      <c r="O24">
        <v>7.1500000000000008E-2</v>
      </c>
      <c r="P24" s="13">
        <v>0.99351697287754015</v>
      </c>
      <c r="Q24" s="23">
        <v>0</v>
      </c>
      <c r="R24">
        <v>6.6000000000000003E-2</v>
      </c>
      <c r="S24">
        <v>1</v>
      </c>
      <c r="T24" s="17">
        <v>71</v>
      </c>
      <c r="U24" s="17">
        <v>49</v>
      </c>
      <c r="V24" s="30">
        <v>-0.30985915492957744</v>
      </c>
      <c r="W24" s="31">
        <v>1</v>
      </c>
      <c r="X24" s="32">
        <v>0</v>
      </c>
    </row>
    <row r="25" spans="2:24" customFormat="1" ht="15.75" x14ac:dyDescent="0.25">
      <c r="B25" s="17" t="s">
        <v>35</v>
      </c>
      <c r="C25" s="17">
        <v>921</v>
      </c>
      <c r="D25" s="3">
        <v>6.2514099999999989E-2</v>
      </c>
      <c r="E25" s="27">
        <v>1.717003485517075</v>
      </c>
      <c r="F25" s="23">
        <v>1.4449999999999998</v>
      </c>
      <c r="G25" s="4">
        <v>0.98900365538690926</v>
      </c>
      <c r="H25" s="23">
        <v>0.21480154485271061</v>
      </c>
      <c r="I25" s="26">
        <v>1.2749999999999999</v>
      </c>
      <c r="J25" s="13">
        <v>0.99788598677738527</v>
      </c>
      <c r="K25" s="23">
        <v>0.2148887843096805</v>
      </c>
      <c r="L25" s="26">
        <v>1.19</v>
      </c>
      <c r="M25" s="17">
        <v>0.99919940232501347</v>
      </c>
      <c r="N25" s="23">
        <v>0</v>
      </c>
      <c r="O25">
        <v>1.105</v>
      </c>
      <c r="P25" s="13">
        <v>1</v>
      </c>
      <c r="Q25" s="23">
        <v>0</v>
      </c>
      <c r="R25">
        <v>1.02</v>
      </c>
      <c r="S25">
        <v>1</v>
      </c>
      <c r="T25" s="17">
        <v>58</v>
      </c>
      <c r="U25" s="17">
        <v>53</v>
      </c>
      <c r="V25" s="30">
        <v>-8.6206896551724144E-2</v>
      </c>
      <c r="W25" s="31">
        <v>1</v>
      </c>
      <c r="X25" s="32">
        <v>0</v>
      </c>
    </row>
    <row r="26" spans="2:24" customFormat="1" ht="15.75" x14ac:dyDescent="0.25">
      <c r="B26" s="17" t="s">
        <v>36</v>
      </c>
      <c r="C26" s="17">
        <v>1227</v>
      </c>
      <c r="D26" s="3">
        <v>1.1579451999999999</v>
      </c>
      <c r="E26" s="27">
        <v>0.26075036505051108</v>
      </c>
      <c r="F26" s="23">
        <v>0.49299999999999994</v>
      </c>
      <c r="G26" s="4">
        <v>0.99990984453320653</v>
      </c>
      <c r="H26" s="23">
        <v>0.15003441414374419</v>
      </c>
      <c r="I26" s="26">
        <v>0.43499999999999994</v>
      </c>
      <c r="J26" s="13">
        <v>0.99992028296043867</v>
      </c>
      <c r="K26" s="23">
        <v>0.22783835324513971</v>
      </c>
      <c r="L26" s="26">
        <v>0.40599999999999997</v>
      </c>
      <c r="M26" s="17">
        <v>0.99995417342659443</v>
      </c>
      <c r="N26" s="23">
        <v>0.45821481797989122</v>
      </c>
      <c r="O26">
        <v>0.377</v>
      </c>
      <c r="P26" s="13">
        <v>0.99980863796048369</v>
      </c>
      <c r="Q26" s="23">
        <v>1.145537044949728</v>
      </c>
      <c r="R26">
        <v>0.34799999999999998</v>
      </c>
      <c r="S26">
        <v>0.99967816769690709</v>
      </c>
      <c r="T26" s="17">
        <v>364</v>
      </c>
      <c r="U26" s="17">
        <v>218</v>
      </c>
      <c r="V26" s="30">
        <v>-0.40109890109890112</v>
      </c>
      <c r="W26" s="31">
        <v>0.99761336515513122</v>
      </c>
      <c r="X26" s="32">
        <v>3.2697547683923703E-2</v>
      </c>
    </row>
    <row r="27" spans="2:24" customFormat="1" ht="15.75" x14ac:dyDescent="0.25">
      <c r="B27" s="17" t="s">
        <v>37</v>
      </c>
      <c r="C27" s="17">
        <v>1303</v>
      </c>
      <c r="D27" s="3">
        <v>9.301849999999999E-2</v>
      </c>
      <c r="E27" s="28">
        <v>0</v>
      </c>
      <c r="F27" s="23">
        <v>0.221</v>
      </c>
      <c r="G27" s="4">
        <v>1</v>
      </c>
      <c r="H27" s="23">
        <v>0</v>
      </c>
      <c r="I27" s="26">
        <v>0.19500000000000001</v>
      </c>
      <c r="J27" s="13">
        <v>1</v>
      </c>
      <c r="K27" s="23">
        <v>7.9988929532152753E-2</v>
      </c>
      <c r="L27" s="26">
        <v>0.182</v>
      </c>
      <c r="M27" s="17">
        <v>0.99979971929492495</v>
      </c>
      <c r="N27" s="23">
        <v>0.40242193618070998</v>
      </c>
      <c r="O27">
        <v>0.16900000000000001</v>
      </c>
      <c r="P27" s="13">
        <v>0.99790787811423165</v>
      </c>
      <c r="Q27" s="23">
        <v>1.770656519195124</v>
      </c>
      <c r="R27">
        <v>0.156</v>
      </c>
      <c r="S27">
        <v>0.99380739338101121</v>
      </c>
      <c r="T27" s="17">
        <v>127</v>
      </c>
      <c r="U27" s="17">
        <v>297</v>
      </c>
      <c r="V27" s="30">
        <v>1.3385826771653544</v>
      </c>
      <c r="W27" s="31">
        <v>0.99761336515513122</v>
      </c>
      <c r="X27" s="32">
        <v>6.1538461538461538E-3</v>
      </c>
    </row>
    <row r="28" spans="2:24" customFormat="1" ht="15.75" x14ac:dyDescent="0.25">
      <c r="B28" s="17" t="s">
        <v>38</v>
      </c>
      <c r="C28" s="17">
        <v>1430</v>
      </c>
      <c r="D28" s="3">
        <v>4.9017900000000003E-2</v>
      </c>
      <c r="E28" s="27">
        <v>2.498801356224436</v>
      </c>
      <c r="F28" s="23">
        <v>2.9325000000000001</v>
      </c>
      <c r="G28" s="4">
        <v>0.97959050873142639</v>
      </c>
      <c r="H28" s="23">
        <v>0</v>
      </c>
      <c r="I28" s="26">
        <v>2.5875000000000004</v>
      </c>
      <c r="J28" s="13">
        <v>1</v>
      </c>
      <c r="K28" s="23">
        <v>0</v>
      </c>
      <c r="L28" s="26">
        <v>2.415</v>
      </c>
      <c r="M28" s="17">
        <v>1</v>
      </c>
      <c r="N28" s="23">
        <v>3.5222542427153378</v>
      </c>
      <c r="O28">
        <v>2.2425000000000002</v>
      </c>
      <c r="P28" s="13">
        <v>0.96525113148762187</v>
      </c>
      <c r="Q28" s="23">
        <v>0.16010246557796989</v>
      </c>
      <c r="R28">
        <v>2.0699999999999998</v>
      </c>
      <c r="S28">
        <v>0.99893744401863283</v>
      </c>
      <c r="T28" s="17">
        <v>59</v>
      </c>
      <c r="U28" s="17">
        <v>59</v>
      </c>
      <c r="V28" s="30">
        <v>0</v>
      </c>
      <c r="W28" s="31">
        <v>1</v>
      </c>
      <c r="X28" s="32">
        <v>0.20858895705521471</v>
      </c>
    </row>
    <row r="29" spans="2:24" customFormat="1" ht="15.75" x14ac:dyDescent="0.25">
      <c r="B29" s="17" t="s">
        <v>39</v>
      </c>
      <c r="C29" s="17">
        <v>1994</v>
      </c>
      <c r="D29" s="3">
        <v>1.1478749000000001</v>
      </c>
      <c r="E29" s="27">
        <v>0.81765640122755112</v>
      </c>
      <c r="F29" s="23">
        <v>2.3374999999999999</v>
      </c>
      <c r="G29" s="4">
        <v>0.99971481188042743</v>
      </c>
      <c r="H29" s="23">
        <v>0.63583480164073636</v>
      </c>
      <c r="I29" s="26">
        <v>2.0625</v>
      </c>
      <c r="J29" s="13">
        <v>0.99965920123103069</v>
      </c>
      <c r="K29" s="23">
        <v>0.54539565551895541</v>
      </c>
      <c r="L29" s="26">
        <v>1.9249999999999998</v>
      </c>
      <c r="M29" s="17">
        <v>0.99988933872406416</v>
      </c>
      <c r="N29" s="23">
        <v>0.7914645647243892</v>
      </c>
      <c r="O29">
        <v>1.7875000000000001</v>
      </c>
      <c r="P29" s="13">
        <v>0.99966656469336246</v>
      </c>
      <c r="Q29" s="23">
        <v>0.12311671006823829</v>
      </c>
      <c r="R29">
        <v>1.65</v>
      </c>
      <c r="S29">
        <v>0.99996510759184487</v>
      </c>
      <c r="T29" s="17">
        <v>1079</v>
      </c>
      <c r="U29" s="17">
        <v>652</v>
      </c>
      <c r="V29" s="30">
        <v>-0.39573679332715478</v>
      </c>
      <c r="W29" s="31">
        <v>1</v>
      </c>
      <c r="X29" s="32">
        <v>4.178272980501393E-3</v>
      </c>
    </row>
    <row r="30" spans="2:24" customFormat="1" ht="15.75" x14ac:dyDescent="0.25">
      <c r="B30" s="17" t="s">
        <v>40</v>
      </c>
      <c r="C30" s="17">
        <v>2239</v>
      </c>
      <c r="D30" s="3">
        <v>1.2830945999999999</v>
      </c>
      <c r="E30" s="27">
        <v>1.1825062803256341</v>
      </c>
      <c r="F30" s="23">
        <v>1.02</v>
      </c>
      <c r="G30" s="4">
        <v>0.99963102246363533</v>
      </c>
      <c r="H30" s="23">
        <v>0.62714710780658778</v>
      </c>
      <c r="I30" s="26">
        <v>0.89999999999999991</v>
      </c>
      <c r="J30" s="13">
        <v>0.99969928227401883</v>
      </c>
      <c r="K30" s="23">
        <v>0.35015243886425962</v>
      </c>
      <c r="L30" s="26">
        <v>0.84</v>
      </c>
      <c r="M30" s="17">
        <v>0.99993644100271295</v>
      </c>
      <c r="N30" s="23">
        <v>0.56090479552566241</v>
      </c>
      <c r="O30">
        <v>0.78</v>
      </c>
      <c r="P30" s="13">
        <v>0.99978859992154556</v>
      </c>
      <c r="Q30" s="23">
        <v>0.45573514636460072</v>
      </c>
      <c r="R30">
        <v>0.72</v>
      </c>
      <c r="S30">
        <v>0.99988445202274256</v>
      </c>
      <c r="T30" s="17">
        <v>343</v>
      </c>
      <c r="U30" s="17">
        <v>207</v>
      </c>
      <c r="V30" s="30">
        <v>-0.39650145772594753</v>
      </c>
      <c r="W30" s="31">
        <v>1</v>
      </c>
      <c r="X30" s="32">
        <v>1.577909270216963E-2</v>
      </c>
    </row>
    <row r="31" spans="2:24" customFormat="1" ht="15.75" x14ac:dyDescent="0.25">
      <c r="B31" s="17" t="s">
        <v>41</v>
      </c>
      <c r="C31" s="17">
        <v>1461</v>
      </c>
      <c r="D31" s="3">
        <v>0.1289739</v>
      </c>
      <c r="E31" s="27">
        <v>1.309338319928486</v>
      </c>
      <c r="F31" s="23">
        <v>1.734</v>
      </c>
      <c r="G31" s="4">
        <v>0.99593551809977099</v>
      </c>
      <c r="H31" s="23">
        <v>0.72207900988526164</v>
      </c>
      <c r="I31" s="26">
        <v>1.53</v>
      </c>
      <c r="J31" s="13">
        <v>0.99655546049352883</v>
      </c>
      <c r="K31" s="23">
        <v>0</v>
      </c>
      <c r="L31" s="26">
        <v>1.4279999999999999</v>
      </c>
      <c r="M31" s="17">
        <v>1</v>
      </c>
      <c r="N31" s="23">
        <v>0.73887985813506729</v>
      </c>
      <c r="O31">
        <v>1.3260000000000001</v>
      </c>
      <c r="P31" s="13">
        <v>0.99722957330296258</v>
      </c>
      <c r="Q31" s="23">
        <v>1.3546130732476229</v>
      </c>
      <c r="R31">
        <v>1.224</v>
      </c>
      <c r="S31">
        <v>0.99658318132693369</v>
      </c>
      <c r="T31" s="17">
        <v>118</v>
      </c>
      <c r="U31" s="17">
        <v>85</v>
      </c>
      <c r="V31" s="30">
        <v>-0.27966101694915252</v>
      </c>
      <c r="W31" s="31">
        <v>1</v>
      </c>
      <c r="X31" s="32">
        <v>5.2910052910052907E-3</v>
      </c>
    </row>
    <row r="32" spans="2:24" customFormat="1" ht="15.75" x14ac:dyDescent="0.25">
      <c r="B32" s="17" t="s">
        <v>42</v>
      </c>
      <c r="C32" s="17">
        <v>1534</v>
      </c>
      <c r="D32" s="3">
        <v>0.17513089999999998</v>
      </c>
      <c r="E32" s="27">
        <v>2.6999346615811901</v>
      </c>
      <c r="F32" s="23">
        <v>4.76</v>
      </c>
      <c r="G32" s="4">
        <v>0.9938277199481369</v>
      </c>
      <c r="H32" s="23">
        <v>1.0854581175985329</v>
      </c>
      <c r="I32" s="26">
        <v>4.1999999999999993</v>
      </c>
      <c r="J32" s="13">
        <v>0.99618672107370088</v>
      </c>
      <c r="K32" s="23">
        <v>1.368004027403857</v>
      </c>
      <c r="L32" s="26">
        <v>3.9199999999999995</v>
      </c>
      <c r="M32" s="17">
        <v>0.9981807048776703</v>
      </c>
      <c r="N32" s="23">
        <v>3.302643215453434</v>
      </c>
      <c r="O32">
        <v>3.6399999999999997</v>
      </c>
      <c r="P32" s="13">
        <v>0.99088044707369693</v>
      </c>
      <c r="Q32" s="23">
        <v>3.7613436620441889</v>
      </c>
      <c r="R32">
        <v>3.36</v>
      </c>
      <c r="S32">
        <v>0.99301303226749571</v>
      </c>
      <c r="T32" s="17">
        <v>82</v>
      </c>
      <c r="U32" s="17">
        <v>78</v>
      </c>
      <c r="V32" s="30">
        <v>-4.878048780487805E-2</v>
      </c>
      <c r="W32" s="31">
        <v>1</v>
      </c>
      <c r="X32" s="32">
        <v>6.030150753768844E-2</v>
      </c>
    </row>
    <row r="33" spans="2:24" customFormat="1" ht="15.75" x14ac:dyDescent="0.25">
      <c r="B33" s="17" t="s">
        <v>43</v>
      </c>
      <c r="C33" s="17">
        <v>1171</v>
      </c>
      <c r="D33" s="3">
        <v>1.2179446999999999</v>
      </c>
      <c r="E33" s="28">
        <v>0</v>
      </c>
      <c r="F33" s="23">
        <v>0.1105</v>
      </c>
      <c r="G33" s="4">
        <v>1</v>
      </c>
      <c r="H33" s="23">
        <v>0.16112832797134061</v>
      </c>
      <c r="I33" s="26">
        <v>9.7500000000000003E-2</v>
      </c>
      <c r="J33" s="13">
        <v>0.99991860595862625</v>
      </c>
      <c r="K33" s="23">
        <v>0</v>
      </c>
      <c r="L33" s="26">
        <v>9.0999999999999998E-2</v>
      </c>
      <c r="M33" s="17">
        <v>1</v>
      </c>
      <c r="N33" s="23">
        <v>0</v>
      </c>
      <c r="O33">
        <v>8.4500000000000006E-2</v>
      </c>
      <c r="P33" s="13">
        <v>1</v>
      </c>
      <c r="Q33" s="23">
        <v>0.47314930278821632</v>
      </c>
      <c r="R33">
        <v>7.8E-2</v>
      </c>
      <c r="S33">
        <v>0.99987361977147016</v>
      </c>
      <c r="T33" s="17">
        <v>463</v>
      </c>
      <c r="U33" s="17">
        <v>293</v>
      </c>
      <c r="V33" s="30">
        <v>-0.367170626349892</v>
      </c>
      <c r="W33" s="31">
        <v>0.984375</v>
      </c>
      <c r="X33" s="32">
        <v>1.260835303388495E-2</v>
      </c>
    </row>
    <row r="34" spans="2:24" customFormat="1" ht="15.75" x14ac:dyDescent="0.25">
      <c r="B34" s="17" t="s">
        <v>44</v>
      </c>
      <c r="C34" s="17">
        <v>1644</v>
      </c>
      <c r="D34" s="3">
        <v>9.9208999999999992E-2</v>
      </c>
      <c r="E34" s="27">
        <v>2.7024270410080229</v>
      </c>
      <c r="F34" s="23">
        <v>4.1989999999999998</v>
      </c>
      <c r="G34" s="4">
        <v>0.98909418681947414</v>
      </c>
      <c r="H34" s="23">
        <v>2.627653601680997</v>
      </c>
      <c r="I34" s="26">
        <v>3.7050000000000001</v>
      </c>
      <c r="J34" s="13">
        <v>0.98370458885774337</v>
      </c>
      <c r="K34" s="23">
        <v>2.4818470614930792</v>
      </c>
      <c r="L34" s="26">
        <v>3.4580000000000002</v>
      </c>
      <c r="M34" s="17">
        <v>0.99417357041536603</v>
      </c>
      <c r="N34" s="23">
        <v>3.5684463698195081</v>
      </c>
      <c r="O34">
        <v>3.2110000000000003</v>
      </c>
      <c r="P34" s="13">
        <v>0.98260586764670965</v>
      </c>
      <c r="Q34" s="23">
        <v>2.0518566626462169</v>
      </c>
      <c r="R34">
        <v>2.964</v>
      </c>
      <c r="S34">
        <v>0.99327171392699776</v>
      </c>
      <c r="T34" s="17">
        <v>78</v>
      </c>
      <c r="U34" s="17">
        <v>213</v>
      </c>
      <c r="V34" s="30">
        <v>1.7307692307692308</v>
      </c>
      <c r="W34" s="31">
        <v>1</v>
      </c>
      <c r="X34" s="32">
        <v>1.1961722488038279E-2</v>
      </c>
    </row>
    <row r="35" spans="2:24" customFormat="1" ht="15.75" x14ac:dyDescent="0.25">
      <c r="B35" s="17" t="s">
        <v>45</v>
      </c>
      <c r="C35" s="17">
        <v>5281</v>
      </c>
      <c r="D35" s="3">
        <v>8.0545000000000009E-3</v>
      </c>
      <c r="E35" s="28">
        <v>0</v>
      </c>
      <c r="F35" s="23">
        <v>1.3260000000000001</v>
      </c>
      <c r="G35" s="4">
        <v>1</v>
      </c>
      <c r="H35" s="23">
        <v>0</v>
      </c>
      <c r="I35" s="26">
        <v>1.17</v>
      </c>
      <c r="J35" s="13">
        <v>1</v>
      </c>
      <c r="K35" s="23">
        <v>0</v>
      </c>
      <c r="L35" s="26">
        <v>1.0919999999999999</v>
      </c>
      <c r="M35" s="17">
        <v>1</v>
      </c>
      <c r="N35" s="23">
        <v>0</v>
      </c>
      <c r="O35">
        <v>1.014</v>
      </c>
      <c r="P35" s="13">
        <v>1</v>
      </c>
      <c r="Q35" s="23">
        <v>0</v>
      </c>
      <c r="R35">
        <v>0.93599999999999994</v>
      </c>
      <c r="S35">
        <v>1</v>
      </c>
      <c r="T35" s="17">
        <v>32</v>
      </c>
      <c r="U35" s="17">
        <v>41</v>
      </c>
      <c r="V35" s="30">
        <v>0.28125</v>
      </c>
      <c r="W35" s="31">
        <v>1</v>
      </c>
      <c r="X35" s="32">
        <v>0</v>
      </c>
    </row>
    <row r="36" spans="2:24" customFormat="1" ht="15.75" x14ac:dyDescent="0.25">
      <c r="B36" s="17" t="s">
        <v>46</v>
      </c>
      <c r="C36" s="17">
        <v>1785</v>
      </c>
      <c r="D36" s="3">
        <v>0.14465460000000005</v>
      </c>
      <c r="E36" s="27">
        <v>0.46348303261450652</v>
      </c>
      <c r="F36" s="23">
        <v>0.23800000000000002</v>
      </c>
      <c r="G36" s="4">
        <v>0.9987172065337131</v>
      </c>
      <c r="H36" s="23">
        <v>0.1308000844968546</v>
      </c>
      <c r="I36" s="26">
        <v>0.21000000000000002</v>
      </c>
      <c r="J36" s="13">
        <v>0.99944368078842627</v>
      </c>
      <c r="K36" s="23">
        <v>0.1167542474870918</v>
      </c>
      <c r="L36" s="26">
        <v>0.19600000000000001</v>
      </c>
      <c r="M36" s="17">
        <v>0.99981201681696807</v>
      </c>
      <c r="N36" s="23">
        <v>0.31013008923476432</v>
      </c>
      <c r="O36">
        <v>0.18200000000000002</v>
      </c>
      <c r="P36" s="13">
        <v>0.99896322068556398</v>
      </c>
      <c r="Q36" s="23">
        <v>0.41350678564635251</v>
      </c>
      <c r="R36">
        <v>0.16800000000000001</v>
      </c>
      <c r="S36">
        <v>0.99907005150960337</v>
      </c>
      <c r="T36" s="17">
        <v>1038</v>
      </c>
      <c r="U36" s="17">
        <v>1056</v>
      </c>
      <c r="V36" s="30">
        <v>1.7341040462427744E-2</v>
      </c>
      <c r="W36" s="31">
        <v>0.98654104979811574</v>
      </c>
      <c r="X36" s="32">
        <v>2.2916198607054589E-2</v>
      </c>
    </row>
    <row r="37" spans="2:24" customFormat="1" ht="15.75" x14ac:dyDescent="0.25">
      <c r="B37" s="17" t="s">
        <v>47</v>
      </c>
      <c r="C37" s="17">
        <v>2202</v>
      </c>
      <c r="D37" s="3">
        <v>0.20506540000000004</v>
      </c>
      <c r="E37" s="28">
        <v>0</v>
      </c>
      <c r="F37" s="23">
        <v>0.61199999999999999</v>
      </c>
      <c r="G37" s="4">
        <v>1</v>
      </c>
      <c r="H37" s="23">
        <v>0</v>
      </c>
      <c r="I37" s="26">
        <v>0.54</v>
      </c>
      <c r="J37" s="13">
        <v>1</v>
      </c>
      <c r="K37" s="23">
        <v>0.13645096498122439</v>
      </c>
      <c r="L37" s="26">
        <v>0.504</v>
      </c>
      <c r="M37" s="17">
        <v>0.9998450245947873</v>
      </c>
      <c r="N37" s="23">
        <v>0.27447718957316047</v>
      </c>
      <c r="O37">
        <v>0.46799999999999997</v>
      </c>
      <c r="P37" s="13">
        <v>0.99935272544168252</v>
      </c>
      <c r="Q37" s="23">
        <v>0</v>
      </c>
      <c r="R37">
        <v>0.432</v>
      </c>
      <c r="S37">
        <v>1</v>
      </c>
      <c r="T37" s="17">
        <v>123</v>
      </c>
      <c r="U37" s="17">
        <v>56</v>
      </c>
      <c r="V37" s="30">
        <v>-0.54471544715447151</v>
      </c>
      <c r="W37" s="31">
        <v>1</v>
      </c>
      <c r="X37" s="32">
        <v>0</v>
      </c>
    </row>
    <row r="38" spans="2:24" customFormat="1" ht="15.75" x14ac:dyDescent="0.25">
      <c r="B38" s="17" t="s">
        <v>48</v>
      </c>
      <c r="C38" s="17">
        <v>2402</v>
      </c>
      <c r="D38" s="3">
        <v>2.7571000000000002E-3</v>
      </c>
      <c r="E38" s="28">
        <v>0</v>
      </c>
      <c r="F38" s="23">
        <v>0.33150000000000002</v>
      </c>
      <c r="G38" s="4">
        <v>1</v>
      </c>
      <c r="H38" s="23">
        <v>0</v>
      </c>
      <c r="I38" s="26">
        <v>0.29249999999999998</v>
      </c>
      <c r="J38" s="13">
        <v>1</v>
      </c>
      <c r="K38" s="23">
        <v>0</v>
      </c>
      <c r="L38" s="26">
        <v>0.27299999999999996</v>
      </c>
      <c r="M38" s="17">
        <v>1</v>
      </c>
      <c r="N38" s="23">
        <v>0</v>
      </c>
      <c r="O38">
        <v>0.2535</v>
      </c>
      <c r="P38" s="13">
        <v>1</v>
      </c>
      <c r="Q38" s="23">
        <v>0</v>
      </c>
      <c r="R38">
        <v>0.23399999999999999</v>
      </c>
      <c r="S38">
        <v>1</v>
      </c>
      <c r="T38" s="17">
        <v>9</v>
      </c>
      <c r="U38" s="17">
        <v>8</v>
      </c>
      <c r="V38" s="30">
        <v>-0.1111111111111111</v>
      </c>
      <c r="W38" s="31">
        <v>1</v>
      </c>
      <c r="X38" s="32">
        <v>0.1149425287356322</v>
      </c>
    </row>
    <row r="39" spans="2:24" customFormat="1" ht="15.75" x14ac:dyDescent="0.25">
      <c r="B39" s="17" t="s">
        <v>49</v>
      </c>
      <c r="C39" s="17">
        <v>5</v>
      </c>
      <c r="D39" s="3">
        <v>1.0040144</v>
      </c>
      <c r="E39" s="27">
        <v>2.139745872616277</v>
      </c>
      <c r="F39" s="23">
        <v>0.83299999999999996</v>
      </c>
      <c r="G39" s="4">
        <v>0.99914674782562818</v>
      </c>
      <c r="H39" s="23">
        <v>0.59212443339145504</v>
      </c>
      <c r="I39" s="26">
        <v>0.73499999999999999</v>
      </c>
      <c r="J39" s="13">
        <v>0.99963715484994142</v>
      </c>
      <c r="K39" s="23">
        <v>0.62961349286899759</v>
      </c>
      <c r="L39" s="26">
        <v>0.68599999999999994</v>
      </c>
      <c r="M39" s="17">
        <v>0.9998539462730669</v>
      </c>
      <c r="N39" s="23">
        <v>0.79103835808281409</v>
      </c>
      <c r="O39">
        <v>0.63700000000000001</v>
      </c>
      <c r="P39" s="13">
        <v>0.99961899360084105</v>
      </c>
      <c r="Q39" s="23">
        <v>0.60118915214293878</v>
      </c>
      <c r="R39">
        <v>0.58799999999999997</v>
      </c>
      <c r="S39">
        <v>0.99980520415207585</v>
      </c>
      <c r="T39" s="17">
        <v>617</v>
      </c>
      <c r="U39" s="17">
        <v>489</v>
      </c>
      <c r="V39" s="30">
        <v>-0.20745542949756887</v>
      </c>
      <c r="W39" s="31">
        <v>0.99876237623762376</v>
      </c>
      <c r="X39" s="32">
        <v>1.6352201257861639E-2</v>
      </c>
    </row>
    <row r="40" spans="2:24" customFormat="1" ht="15.75" x14ac:dyDescent="0.25">
      <c r="B40" s="17" t="s">
        <v>50</v>
      </c>
      <c r="C40" s="17">
        <v>10</v>
      </c>
      <c r="D40" s="3">
        <v>9.1217900000000005E-2</v>
      </c>
      <c r="E40" s="27">
        <v>0.82866243938334261</v>
      </c>
      <c r="F40" s="23">
        <v>0.187</v>
      </c>
      <c r="G40" s="4">
        <v>0.99636292101660984</v>
      </c>
      <c r="H40" s="23">
        <v>0.50133522281008414</v>
      </c>
      <c r="I40" s="26">
        <v>0.16500000000000001</v>
      </c>
      <c r="J40" s="13">
        <v>0.9966186009166409</v>
      </c>
      <c r="K40" s="23">
        <v>0</v>
      </c>
      <c r="L40" s="26">
        <v>0.154</v>
      </c>
      <c r="M40" s="17">
        <v>1</v>
      </c>
      <c r="N40" s="23">
        <v>0.33940183820035569</v>
      </c>
      <c r="O40">
        <v>0.14300000000000002</v>
      </c>
      <c r="P40" s="13">
        <v>0.99820067842011273</v>
      </c>
      <c r="Q40" s="23">
        <v>1.6970091910017779</v>
      </c>
      <c r="R40">
        <v>0.13200000000000001</v>
      </c>
      <c r="S40">
        <v>0.99394780898527868</v>
      </c>
      <c r="T40" s="17">
        <v>169</v>
      </c>
      <c r="U40" s="17">
        <v>97</v>
      </c>
      <c r="V40" s="30">
        <v>-0.42603550295857989</v>
      </c>
      <c r="W40" s="31">
        <v>1</v>
      </c>
      <c r="X40" s="32">
        <v>0</v>
      </c>
    </row>
    <row r="41" spans="2:24" customFormat="1" ht="15.75" x14ac:dyDescent="0.25">
      <c r="B41" s="17" t="s">
        <v>51</v>
      </c>
      <c r="C41" s="17">
        <v>2531</v>
      </c>
      <c r="D41" s="3">
        <v>0.38706480000000004</v>
      </c>
      <c r="E41" s="28">
        <v>0</v>
      </c>
      <c r="F41" s="23">
        <v>8.5000000000000006E-3</v>
      </c>
      <c r="G41" s="4">
        <v>1</v>
      </c>
      <c r="H41" s="23">
        <v>0</v>
      </c>
      <c r="I41" s="26">
        <v>7.4999999999999997E-3</v>
      </c>
      <c r="J41" s="13">
        <v>1</v>
      </c>
      <c r="K41" s="23">
        <v>0</v>
      </c>
      <c r="L41" s="26">
        <v>6.9999999999999993E-3</v>
      </c>
      <c r="M41" s="17">
        <v>1</v>
      </c>
      <c r="N41" s="23">
        <v>0.39524782757421317</v>
      </c>
      <c r="O41">
        <v>6.5000000000000006E-3</v>
      </c>
      <c r="P41" s="13">
        <v>0.99950618931619062</v>
      </c>
      <c r="Q41" s="23">
        <v>0.97015375859125053</v>
      </c>
      <c r="R41">
        <v>6.0000000000000001E-3</v>
      </c>
      <c r="S41">
        <v>0.99918460997485081</v>
      </c>
      <c r="T41" s="17">
        <v>288</v>
      </c>
      <c r="U41" s="17">
        <v>300</v>
      </c>
      <c r="V41" s="30">
        <v>4.1666666666666664E-2</v>
      </c>
      <c r="W41" s="31">
        <v>0.98913043478260865</v>
      </c>
      <c r="X41" s="32">
        <v>4.3294614572333683E-2</v>
      </c>
    </row>
    <row r="42" spans="2:24" customFormat="1" ht="15.75" x14ac:dyDescent="0.25">
      <c r="B42" s="17" t="s">
        <v>52</v>
      </c>
      <c r="C42" s="17">
        <v>2643</v>
      </c>
      <c r="D42" s="3">
        <v>0.57537140000000009</v>
      </c>
      <c r="E42" s="27">
        <v>0.46103345258731981</v>
      </c>
      <c r="F42" s="23">
        <v>1.105</v>
      </c>
      <c r="G42" s="4">
        <v>0.99967919633857316</v>
      </c>
      <c r="H42" s="23">
        <v>0.20667241904899691</v>
      </c>
      <c r="I42" s="26">
        <v>0.97500000000000009</v>
      </c>
      <c r="J42" s="13">
        <v>0.99977900495607308</v>
      </c>
      <c r="K42" s="23">
        <v>0.63035969900324373</v>
      </c>
      <c r="L42" s="26">
        <v>0.90999999999999992</v>
      </c>
      <c r="M42" s="17">
        <v>0.99974483639601686</v>
      </c>
      <c r="N42" s="23">
        <v>0.79297445776406583</v>
      </c>
      <c r="O42">
        <v>0.84500000000000008</v>
      </c>
      <c r="P42" s="13">
        <v>0.99933352234053707</v>
      </c>
      <c r="Q42" s="23">
        <v>0.52864963850937718</v>
      </c>
      <c r="R42">
        <v>0.78</v>
      </c>
      <c r="S42">
        <v>0.9997010984475333</v>
      </c>
      <c r="T42" s="17">
        <v>346</v>
      </c>
      <c r="U42" s="17">
        <v>250</v>
      </c>
      <c r="V42" s="30">
        <v>-0.2774566473988439</v>
      </c>
      <c r="W42" s="31">
        <v>1</v>
      </c>
      <c r="X42" s="32">
        <v>0.1005291005291005</v>
      </c>
    </row>
    <row r="43" spans="2:24" customFormat="1" ht="15.75" x14ac:dyDescent="0.25">
      <c r="B43" s="17" t="s">
        <v>53</v>
      </c>
      <c r="C43" s="17">
        <v>2770</v>
      </c>
      <c r="D43" s="3">
        <v>1.2524067000000003</v>
      </c>
      <c r="E43" s="27">
        <v>2.6391116344221359</v>
      </c>
      <c r="F43" s="23">
        <v>3.4764999999999997</v>
      </c>
      <c r="G43" s="4">
        <v>0.99915633986716323</v>
      </c>
      <c r="H43" s="23">
        <v>0.66329204085266702</v>
      </c>
      <c r="I43" s="26">
        <v>3.0674999999999999</v>
      </c>
      <c r="J43" s="13">
        <v>0.99967415753257749</v>
      </c>
      <c r="K43" s="23">
        <v>0.51469055517096729</v>
      </c>
      <c r="L43" s="26">
        <v>2.8629999999999995</v>
      </c>
      <c r="M43" s="17">
        <v>0.9999042851385066</v>
      </c>
      <c r="N43" s="23">
        <v>2.016809851547281</v>
      </c>
      <c r="O43">
        <v>2.6585000000000001</v>
      </c>
      <c r="P43" s="13">
        <v>0.99922125684903806</v>
      </c>
      <c r="Q43" s="23">
        <v>0.67226995051576033</v>
      </c>
      <c r="R43">
        <v>2.4539999999999997</v>
      </c>
      <c r="S43">
        <v>0.99982537483928347</v>
      </c>
      <c r="T43" s="17">
        <v>445</v>
      </c>
      <c r="U43" s="17">
        <v>414</v>
      </c>
      <c r="V43" s="30">
        <v>-6.9662921348314602E-2</v>
      </c>
      <c r="W43" s="31">
        <v>0.984375</v>
      </c>
      <c r="X43" s="32">
        <v>0.81008403361344539</v>
      </c>
    </row>
    <row r="44" spans="2:24" customFormat="1" ht="15.75" x14ac:dyDescent="0.25">
      <c r="B44" s="17" t="s">
        <v>54</v>
      </c>
      <c r="C44" s="17">
        <v>87</v>
      </c>
      <c r="D44" s="3">
        <v>0.6179791</v>
      </c>
      <c r="E44" s="27">
        <v>1.7488350068339089</v>
      </c>
      <c r="F44" s="23">
        <v>1.2749999999999999</v>
      </c>
      <c r="G44" s="4">
        <v>0.99886699924682454</v>
      </c>
      <c r="H44" s="23">
        <v>0.54312183716392637</v>
      </c>
      <c r="I44" s="26">
        <v>1.125</v>
      </c>
      <c r="J44" s="13">
        <v>0.99945928083945379</v>
      </c>
      <c r="K44" s="23">
        <v>1.1039263901883021</v>
      </c>
      <c r="L44" s="26">
        <v>1.0499999999999998</v>
      </c>
      <c r="M44" s="17">
        <v>0.999583950612695</v>
      </c>
      <c r="N44" s="23">
        <v>0.27801331683787661</v>
      </c>
      <c r="O44">
        <v>0.97500000000000009</v>
      </c>
      <c r="P44" s="13">
        <v>0.99978244629699142</v>
      </c>
      <c r="Q44" s="23">
        <v>0.83403995051362956</v>
      </c>
      <c r="R44">
        <v>0.89999999999999991</v>
      </c>
      <c r="S44">
        <v>0.99956094233028081</v>
      </c>
      <c r="T44" s="17">
        <v>260</v>
      </c>
      <c r="U44" s="17">
        <v>161</v>
      </c>
      <c r="V44" s="30">
        <v>-0.38076923076923075</v>
      </c>
      <c r="W44" s="31">
        <v>1</v>
      </c>
      <c r="X44" s="32">
        <v>0</v>
      </c>
    </row>
    <row r="45" spans="2:24" customFormat="1" ht="15.75" x14ac:dyDescent="0.25">
      <c r="B45" s="17" t="s">
        <v>55</v>
      </c>
      <c r="C45" s="17">
        <v>8</v>
      </c>
      <c r="D45" s="3">
        <v>4.5074900000000001E-2</v>
      </c>
      <c r="E45" s="27">
        <v>1.8869690446502161</v>
      </c>
      <c r="F45" s="23">
        <v>1.7169999999999999</v>
      </c>
      <c r="G45" s="4">
        <v>0.98323957018165853</v>
      </c>
      <c r="H45" s="23">
        <v>1.4483550878808511</v>
      </c>
      <c r="I45" s="26">
        <v>1.5150000000000001</v>
      </c>
      <c r="J45" s="13">
        <v>0.98023082438339093</v>
      </c>
      <c r="K45" s="23">
        <v>2.5563599912618971</v>
      </c>
      <c r="L45" s="26">
        <v>1.4139999999999999</v>
      </c>
      <c r="M45" s="17">
        <v>0.98679112596043272</v>
      </c>
      <c r="N45" s="23">
        <v>1.8713742124633519</v>
      </c>
      <c r="O45">
        <v>1.3130000000000002</v>
      </c>
      <c r="P45" s="13">
        <v>0.97992292057855646</v>
      </c>
      <c r="Q45" s="23">
        <v>3.5868005738880919</v>
      </c>
      <c r="R45">
        <v>1.212</v>
      </c>
      <c r="S45">
        <v>0.97411304549638256</v>
      </c>
      <c r="T45" s="17">
        <v>382</v>
      </c>
      <c r="U45" s="17">
        <v>114</v>
      </c>
      <c r="V45" s="30">
        <v>-0.70157068062827221</v>
      </c>
      <c r="W45" s="31">
        <v>1</v>
      </c>
      <c r="X45" s="32">
        <v>3.7694013303769397E-2</v>
      </c>
    </row>
    <row r="46" spans="2:24" customFormat="1" ht="15.75" x14ac:dyDescent="0.25">
      <c r="B46" s="17" t="s">
        <v>56</v>
      </c>
      <c r="C46" s="17">
        <v>92</v>
      </c>
      <c r="D46" s="3">
        <v>1.3230413999999999</v>
      </c>
      <c r="E46" s="27">
        <v>1.337422023519522</v>
      </c>
      <c r="F46" s="23">
        <v>0.82450000000000001</v>
      </c>
      <c r="G46" s="4">
        <v>0.99959528417675991</v>
      </c>
      <c r="H46" s="23">
        <v>0.84452002472140431</v>
      </c>
      <c r="I46" s="26">
        <v>0.72750000000000004</v>
      </c>
      <c r="J46" s="13">
        <v>0.99960727838991004</v>
      </c>
      <c r="K46" s="23">
        <v>0.77541590401281613</v>
      </c>
      <c r="L46" s="26">
        <v>0.67899999999999994</v>
      </c>
      <c r="M46" s="17">
        <v>0.99986349774408223</v>
      </c>
      <c r="N46" s="23">
        <v>0.89561909864893907</v>
      </c>
      <c r="O46">
        <v>0.63049999999999995</v>
      </c>
      <c r="P46" s="13">
        <v>0.99967264077771423</v>
      </c>
      <c r="Q46" s="23">
        <v>0.73985925540564534</v>
      </c>
      <c r="R46">
        <v>0.58199999999999996</v>
      </c>
      <c r="S46">
        <v>0.99981807843698645</v>
      </c>
      <c r="T46" s="17">
        <v>788</v>
      </c>
      <c r="U46" s="17">
        <v>508</v>
      </c>
      <c r="V46" s="30">
        <v>-0.35532994923857869</v>
      </c>
      <c r="W46" s="31">
        <v>0.99761336515513122</v>
      </c>
      <c r="X46" s="32">
        <v>5.4807692307692307E-2</v>
      </c>
    </row>
    <row r="47" spans="2:24" customFormat="1" ht="15.75" x14ac:dyDescent="0.25">
      <c r="B47" s="17" t="s">
        <v>57</v>
      </c>
      <c r="C47" s="17">
        <v>2860</v>
      </c>
      <c r="D47" s="3">
        <v>4.9087900000000004E-2</v>
      </c>
      <c r="E47" s="27">
        <v>1.5200157243005961</v>
      </c>
      <c r="F47" s="23">
        <v>1.6575</v>
      </c>
      <c r="G47" s="4">
        <v>0.98760265247808066</v>
      </c>
      <c r="H47" s="23">
        <v>2.1060468290042662</v>
      </c>
      <c r="I47" s="26">
        <v>1.4624999999999999</v>
      </c>
      <c r="J47" s="13">
        <v>0.9736037731204934</v>
      </c>
      <c r="K47" s="23">
        <v>1.1183037568615919</v>
      </c>
      <c r="L47" s="26">
        <v>1.365</v>
      </c>
      <c r="M47" s="17">
        <v>0.99469404100493231</v>
      </c>
      <c r="N47" s="23">
        <v>3.1008945546153068</v>
      </c>
      <c r="O47">
        <v>1.2675000000000001</v>
      </c>
      <c r="P47" s="13">
        <v>0.96945168828749728</v>
      </c>
      <c r="Q47" s="23">
        <v>0.9088828866975901</v>
      </c>
      <c r="R47">
        <v>1.17</v>
      </c>
      <c r="S47">
        <v>0.99397659625338208</v>
      </c>
      <c r="T47" s="17">
        <v>273</v>
      </c>
      <c r="U47" s="17">
        <v>167</v>
      </c>
      <c r="V47" s="30">
        <v>-0.38827838827838829</v>
      </c>
      <c r="W47" s="31">
        <v>1</v>
      </c>
      <c r="X47" s="32">
        <v>5.7692307692307702E-2</v>
      </c>
    </row>
    <row r="48" spans="2:24" customFormat="1" ht="15.75" x14ac:dyDescent="0.25">
      <c r="B48" s="17" t="s">
        <v>58</v>
      </c>
      <c r="C48" s="17">
        <v>615</v>
      </c>
      <c r="D48" s="3">
        <v>0.13452120000000001</v>
      </c>
      <c r="E48" s="27">
        <v>0.31590685802198082</v>
      </c>
      <c r="F48" s="23">
        <v>0.19550000000000001</v>
      </c>
      <c r="G48" s="4">
        <v>0.99905979302362724</v>
      </c>
      <c r="H48" s="23">
        <v>0.31853068167158533</v>
      </c>
      <c r="I48" s="26">
        <v>0.17250000000000001</v>
      </c>
      <c r="J48" s="13">
        <v>0.99854317018754679</v>
      </c>
      <c r="K48" s="23">
        <v>0.1612255723104753</v>
      </c>
      <c r="L48" s="26">
        <v>0.161</v>
      </c>
      <c r="M48" s="17">
        <v>0.99972086020631601</v>
      </c>
      <c r="N48" s="23">
        <v>0</v>
      </c>
      <c r="O48">
        <v>0.14950000000000002</v>
      </c>
      <c r="P48" s="13">
        <v>1</v>
      </c>
      <c r="Q48" s="23">
        <v>0.16212631910026379</v>
      </c>
      <c r="R48">
        <v>0.13800000000000001</v>
      </c>
      <c r="S48">
        <v>0.99960792306760637</v>
      </c>
      <c r="T48" s="17">
        <v>93</v>
      </c>
      <c r="U48" s="17">
        <v>93</v>
      </c>
      <c r="V48" s="30">
        <v>0</v>
      </c>
      <c r="W48" s="31">
        <v>1</v>
      </c>
      <c r="X48" s="32">
        <v>0</v>
      </c>
    </row>
    <row r="49" spans="2:24" customFormat="1" ht="15.75" x14ac:dyDescent="0.25">
      <c r="B49" s="17" t="s">
        <v>59</v>
      </c>
      <c r="C49" s="17">
        <v>224</v>
      </c>
      <c r="D49" s="3">
        <v>0.18656250000000002</v>
      </c>
      <c r="E49" s="27">
        <v>4.6247866541870826</v>
      </c>
      <c r="F49" s="23">
        <v>7.0039999999999996</v>
      </c>
      <c r="G49" s="4">
        <v>0.99007518321412691</v>
      </c>
      <c r="H49" s="23">
        <v>0.43580960350042269</v>
      </c>
      <c r="I49" s="26">
        <v>6.18</v>
      </c>
      <c r="J49" s="13">
        <v>0.99856278836185186</v>
      </c>
      <c r="K49" s="23">
        <v>2.806763003409138</v>
      </c>
      <c r="L49" s="26">
        <v>5.7679999999999998</v>
      </c>
      <c r="M49" s="17">
        <v>0.99649603346884108</v>
      </c>
      <c r="N49" s="23">
        <v>1.932350554155198</v>
      </c>
      <c r="O49">
        <v>5.3560000000000008</v>
      </c>
      <c r="P49" s="13">
        <v>0.99499117069713905</v>
      </c>
      <c r="Q49" s="23">
        <v>2.1470561712835532</v>
      </c>
      <c r="R49">
        <v>4.944</v>
      </c>
      <c r="S49">
        <v>0.99625607141912675</v>
      </c>
      <c r="T49" s="17">
        <v>28</v>
      </c>
      <c r="U49" s="17">
        <v>61</v>
      </c>
      <c r="V49" s="30">
        <v>1.1785714285714286</v>
      </c>
      <c r="W49" s="31">
        <v>1</v>
      </c>
      <c r="X49" s="32">
        <v>0</v>
      </c>
    </row>
    <row r="50" spans="2:24" customFormat="1" ht="15.75" x14ac:dyDescent="0.25">
      <c r="B50" s="17" t="s">
        <v>60</v>
      </c>
      <c r="C50" s="17">
        <v>525</v>
      </c>
      <c r="D50" s="3">
        <v>0.18666180000000002</v>
      </c>
      <c r="E50" s="28">
        <v>0</v>
      </c>
      <c r="F50" s="23">
        <v>0.20399999999999999</v>
      </c>
      <c r="G50" s="4">
        <v>1</v>
      </c>
      <c r="H50" s="23">
        <v>0</v>
      </c>
      <c r="I50" s="26">
        <v>0.18</v>
      </c>
      <c r="J50" s="13">
        <v>1</v>
      </c>
      <c r="K50" s="23">
        <v>1.357748671669216</v>
      </c>
      <c r="L50" s="26">
        <v>0.16799999999999998</v>
      </c>
      <c r="M50" s="17">
        <v>0.99830588652897823</v>
      </c>
      <c r="N50" s="23">
        <v>1.3558893051971239</v>
      </c>
      <c r="O50">
        <v>0.156</v>
      </c>
      <c r="P50" s="13">
        <v>0.99648728064240299</v>
      </c>
      <c r="Q50" s="23">
        <v>1.3558893051971239</v>
      </c>
      <c r="R50">
        <v>0.14399999999999999</v>
      </c>
      <c r="S50">
        <v>0.99763692618696664</v>
      </c>
      <c r="T50" s="17">
        <v>64</v>
      </c>
      <c r="U50" s="17">
        <v>65</v>
      </c>
      <c r="V50" s="30">
        <v>1.5625E-2</v>
      </c>
      <c r="W50" s="31">
        <v>1</v>
      </c>
      <c r="X50" s="32">
        <v>0</v>
      </c>
    </row>
    <row r="51" spans="2:24" customFormat="1" ht="15.75" x14ac:dyDescent="0.25">
      <c r="B51" s="17" t="s">
        <v>61</v>
      </c>
      <c r="C51" s="17">
        <v>293</v>
      </c>
      <c r="D51" s="3">
        <v>0.92282310000000001</v>
      </c>
      <c r="E51" s="27">
        <v>1.700700392787847</v>
      </c>
      <c r="F51" s="23">
        <v>1.258</v>
      </c>
      <c r="G51" s="4">
        <v>0.9992621560801529</v>
      </c>
      <c r="H51" s="23">
        <v>1.260947372012605</v>
      </c>
      <c r="I51" s="26">
        <v>1.1099999999999999</v>
      </c>
      <c r="J51" s="13">
        <v>0.99915932760715187</v>
      </c>
      <c r="K51" s="23">
        <v>0.39862613502563421</v>
      </c>
      <c r="L51" s="26">
        <v>1.036</v>
      </c>
      <c r="M51" s="17">
        <v>0.99989939353943458</v>
      </c>
      <c r="N51" s="23">
        <v>0.84836011988825599</v>
      </c>
      <c r="O51">
        <v>0.96199999999999997</v>
      </c>
      <c r="P51" s="13">
        <v>0.99955543378430955</v>
      </c>
      <c r="Q51" s="23">
        <v>0.22456591408806781</v>
      </c>
      <c r="R51">
        <v>0.88800000000000001</v>
      </c>
      <c r="S51">
        <v>0.99992083487865935</v>
      </c>
      <c r="T51" s="17">
        <v>261</v>
      </c>
      <c r="U51" s="17">
        <v>217</v>
      </c>
      <c r="V51" s="30">
        <v>-0.16858237547892721</v>
      </c>
      <c r="W51" s="31">
        <v>0.98913043478260865</v>
      </c>
      <c r="X51" s="32">
        <v>0.90337934316991908</v>
      </c>
    </row>
    <row r="52" spans="2:24" customFormat="1" ht="15.75" x14ac:dyDescent="0.25">
      <c r="B52" s="17" t="s">
        <v>62</v>
      </c>
      <c r="C52" s="17">
        <v>427</v>
      </c>
      <c r="D52" s="3">
        <v>5.7504E-2</v>
      </c>
      <c r="E52" s="27">
        <v>0.60981931053828753</v>
      </c>
      <c r="F52" s="23">
        <v>2.2694999999999999</v>
      </c>
      <c r="G52" s="4">
        <v>0.99575421239131268</v>
      </c>
      <c r="H52" s="23">
        <v>0.60938142706973863</v>
      </c>
      <c r="I52" s="26">
        <v>2.0024999999999999</v>
      </c>
      <c r="J52" s="13">
        <v>0.9934801224379689</v>
      </c>
      <c r="K52" s="23">
        <v>0.30443531815012931</v>
      </c>
      <c r="L52" s="26">
        <v>1.8689999999999998</v>
      </c>
      <c r="M52" s="17">
        <v>0.9987669646213867</v>
      </c>
      <c r="N52" s="23">
        <v>0.10162291800046749</v>
      </c>
      <c r="O52">
        <v>1.7355</v>
      </c>
      <c r="P52" s="13">
        <v>0.99914538940248387</v>
      </c>
      <c r="Q52" s="23">
        <v>0.2032458360009349</v>
      </c>
      <c r="R52">
        <v>1.6019999999999999</v>
      </c>
      <c r="S52">
        <v>0.99885017405733634</v>
      </c>
      <c r="T52" s="17">
        <v>149</v>
      </c>
      <c r="U52" s="17">
        <v>97</v>
      </c>
      <c r="V52" s="30">
        <v>-0.34899328859060402</v>
      </c>
      <c r="W52" s="31">
        <v>1</v>
      </c>
      <c r="X52" s="32">
        <v>0.10655737704918029</v>
      </c>
    </row>
    <row r="53" spans="2:24" customFormat="1" ht="15.75" x14ac:dyDescent="0.25">
      <c r="B53" s="17" t="s">
        <v>63</v>
      </c>
      <c r="C53" s="17">
        <v>1</v>
      </c>
      <c r="D53" s="3">
        <v>8.0342300000000005E-2</v>
      </c>
      <c r="E53" s="27">
        <v>1.886167820806252</v>
      </c>
      <c r="F53" s="23">
        <v>0.52700000000000002</v>
      </c>
      <c r="G53" s="4">
        <v>0.99060079289812686</v>
      </c>
      <c r="H53" s="23">
        <v>3.9696729893122198</v>
      </c>
      <c r="I53" s="26">
        <v>0.46499999999999997</v>
      </c>
      <c r="J53" s="13">
        <v>0.96960103803811981</v>
      </c>
      <c r="K53" s="23">
        <v>1.5319297240005201</v>
      </c>
      <c r="L53" s="26">
        <v>0.434</v>
      </c>
      <c r="M53" s="17">
        <v>0.99555907804191113</v>
      </c>
      <c r="N53" s="23">
        <v>3.212897397234999</v>
      </c>
      <c r="O53">
        <v>0.40300000000000002</v>
      </c>
      <c r="P53" s="13">
        <v>0.98066130051658806</v>
      </c>
      <c r="Q53" s="23">
        <v>0.25448692255326733</v>
      </c>
      <c r="R53">
        <v>0.372</v>
      </c>
      <c r="S53">
        <v>0.99896954338541477</v>
      </c>
      <c r="T53" s="17">
        <v>390</v>
      </c>
      <c r="U53" s="17">
        <v>494</v>
      </c>
      <c r="V53" s="30">
        <v>0.26666666666666666</v>
      </c>
      <c r="W53" s="31">
        <v>1</v>
      </c>
      <c r="X53" s="32">
        <v>8.9285714285714281E-3</v>
      </c>
    </row>
    <row r="54" spans="2:24" customFormat="1" ht="15.75" x14ac:dyDescent="0.25">
      <c r="B54" s="17" t="s">
        <v>64</v>
      </c>
      <c r="C54" s="17">
        <v>3317</v>
      </c>
      <c r="D54" s="3">
        <v>2.1295100000000001E-2</v>
      </c>
      <c r="E54" s="27">
        <v>16.0333493666827</v>
      </c>
      <c r="F54" s="23">
        <v>14.110000000000001</v>
      </c>
      <c r="G54" s="4">
        <v>0.69856080580650004</v>
      </c>
      <c r="H54" s="23">
        <v>19.114862402857671</v>
      </c>
      <c r="I54" s="26">
        <v>12.450000000000001</v>
      </c>
      <c r="J54" s="13">
        <v>0.44774485026262945</v>
      </c>
      <c r="K54" s="23">
        <v>13.38340147876888</v>
      </c>
      <c r="L54" s="26">
        <v>11.620000000000001</v>
      </c>
      <c r="M54" s="17">
        <v>0.85362551464503478</v>
      </c>
      <c r="N54" s="23">
        <v>19.814894259644369</v>
      </c>
      <c r="O54">
        <v>10.790000000000001</v>
      </c>
      <c r="P54" s="13">
        <v>0.55002670135469511</v>
      </c>
      <c r="Q54" s="23">
        <v>24.239579385584371</v>
      </c>
      <c r="R54">
        <v>9.9600000000000009</v>
      </c>
      <c r="S54">
        <v>0.62969984191557904</v>
      </c>
      <c r="T54" s="17">
        <v>66</v>
      </c>
      <c r="U54" s="17">
        <v>139</v>
      </c>
      <c r="V54" s="30">
        <v>1.106060606060606</v>
      </c>
      <c r="W54" s="31">
        <v>1</v>
      </c>
      <c r="X54" s="32">
        <v>0</v>
      </c>
    </row>
    <row r="55" spans="2:24" customFormat="1" ht="15.75" x14ac:dyDescent="0.25">
      <c r="B55" s="17" t="s">
        <v>65</v>
      </c>
      <c r="C55" s="17">
        <v>913</v>
      </c>
      <c r="D55" s="3">
        <v>2.4740600000000001E-2</v>
      </c>
      <c r="E55" s="28">
        <v>0</v>
      </c>
      <c r="F55" s="23">
        <v>2.2440000000000002</v>
      </c>
      <c r="G55" s="4">
        <v>1</v>
      </c>
      <c r="H55" s="23">
        <v>0</v>
      </c>
      <c r="I55" s="26">
        <v>1.98</v>
      </c>
      <c r="J55" s="13">
        <v>1</v>
      </c>
      <c r="K55" s="23">
        <v>0</v>
      </c>
      <c r="L55" s="26">
        <v>1.8479999999999999</v>
      </c>
      <c r="M55" s="17">
        <v>1</v>
      </c>
      <c r="N55" s="23">
        <v>0</v>
      </c>
      <c r="O55">
        <v>1.7160000000000002</v>
      </c>
      <c r="P55" s="13">
        <v>1</v>
      </c>
      <c r="Q55" s="23">
        <v>0.74385390709264698</v>
      </c>
      <c r="R55">
        <v>1.5840000000000001</v>
      </c>
      <c r="S55">
        <v>0.99021894001203192</v>
      </c>
      <c r="T55" s="17">
        <v>116</v>
      </c>
      <c r="U55" s="17">
        <v>97</v>
      </c>
      <c r="V55" s="30">
        <v>-0.16379310344827586</v>
      </c>
      <c r="W55" s="31">
        <v>1</v>
      </c>
      <c r="X55" s="32">
        <v>0</v>
      </c>
    </row>
    <row r="56" spans="2:24" customFormat="1" ht="15.75" x14ac:dyDescent="0.25">
      <c r="B56" s="17" t="s">
        <v>66</v>
      </c>
      <c r="C56" s="17">
        <v>962</v>
      </c>
      <c r="D56" s="3">
        <v>0.15411689999999997</v>
      </c>
      <c r="E56" s="27">
        <v>0.16121985390256841</v>
      </c>
      <c r="F56" s="23">
        <v>0.27200000000000002</v>
      </c>
      <c r="G56" s="4">
        <v>0.9995811838631774</v>
      </c>
      <c r="H56" s="23">
        <v>0</v>
      </c>
      <c r="I56" s="26">
        <v>0.24</v>
      </c>
      <c r="J56" s="13">
        <v>1</v>
      </c>
      <c r="K56" s="23">
        <v>0</v>
      </c>
      <c r="L56" s="26">
        <v>0.22399999999999998</v>
      </c>
      <c r="M56" s="17">
        <v>1</v>
      </c>
      <c r="N56" s="23">
        <v>0</v>
      </c>
      <c r="O56">
        <v>0.20800000000000002</v>
      </c>
      <c r="P56" s="13">
        <v>1</v>
      </c>
      <c r="Q56" s="23">
        <v>0.32999542956330052</v>
      </c>
      <c r="R56">
        <v>0.192</v>
      </c>
      <c r="S56">
        <v>0.99930342776144676</v>
      </c>
      <c r="T56" s="17">
        <v>134</v>
      </c>
      <c r="U56" s="17">
        <v>72</v>
      </c>
      <c r="V56" s="30">
        <v>-0.46268656716417911</v>
      </c>
      <c r="W56" s="31">
        <v>1</v>
      </c>
      <c r="X56" s="32">
        <v>0</v>
      </c>
    </row>
    <row r="57" spans="2:24" customFormat="1" ht="15.75" x14ac:dyDescent="0.25">
      <c r="B57" s="17" t="s">
        <v>67</v>
      </c>
      <c r="C57" s="17">
        <v>999</v>
      </c>
      <c r="D57" s="3">
        <v>0.41193400000000002</v>
      </c>
      <c r="E57" s="27">
        <v>0.1196813603462142</v>
      </c>
      <c r="F57" s="23">
        <v>0.22950000000000001</v>
      </c>
      <c r="G57" s="4">
        <v>0.99988368009845141</v>
      </c>
      <c r="H57" s="23">
        <v>0</v>
      </c>
      <c r="I57" s="26">
        <v>0.20250000000000001</v>
      </c>
      <c r="J57" s="13">
        <v>1</v>
      </c>
      <c r="K57" s="23">
        <v>0</v>
      </c>
      <c r="L57" s="26">
        <v>0.189</v>
      </c>
      <c r="M57" s="17">
        <v>1</v>
      </c>
      <c r="N57" s="23">
        <v>0.24736157955210239</v>
      </c>
      <c r="O57">
        <v>0.17550000000000002</v>
      </c>
      <c r="P57" s="13">
        <v>0.99970961159269922</v>
      </c>
      <c r="Q57" s="23">
        <v>0</v>
      </c>
      <c r="R57">
        <v>0.16200000000000001</v>
      </c>
      <c r="S57">
        <v>1</v>
      </c>
      <c r="T57" s="17">
        <v>108</v>
      </c>
      <c r="U57" s="17">
        <v>146</v>
      </c>
      <c r="V57" s="30">
        <v>0.35185185185185186</v>
      </c>
      <c r="W57" s="31">
        <v>1</v>
      </c>
      <c r="X57" s="32">
        <v>9.5238095238095247E-3</v>
      </c>
    </row>
    <row r="58" spans="2:24" customFormat="1" ht="15.75" x14ac:dyDescent="0.25">
      <c r="B58" s="17" t="s">
        <v>68</v>
      </c>
      <c r="C58" s="17">
        <v>1044</v>
      </c>
      <c r="D58" s="3">
        <v>8.6399200000000009E-2</v>
      </c>
      <c r="E58" s="27">
        <v>1.6144348083886031</v>
      </c>
      <c r="F58" s="23">
        <v>0.73099999999999998</v>
      </c>
      <c r="G58" s="4">
        <v>0.99251889173993835</v>
      </c>
      <c r="H58" s="23">
        <v>0.29416133866942001</v>
      </c>
      <c r="I58" s="26">
        <v>0.64500000000000002</v>
      </c>
      <c r="J58" s="13">
        <v>0.99790528880355356</v>
      </c>
      <c r="K58" s="23">
        <v>0.592301268117015</v>
      </c>
      <c r="L58" s="26">
        <v>0.60199999999999998</v>
      </c>
      <c r="M58" s="17">
        <v>0.99840334347565685</v>
      </c>
      <c r="N58" s="23">
        <v>0.5940058865983362</v>
      </c>
      <c r="O58">
        <v>0.55900000000000005</v>
      </c>
      <c r="P58" s="13">
        <v>0.99667527525362787</v>
      </c>
      <c r="Q58" s="23">
        <v>0.74250735824792025</v>
      </c>
      <c r="R58">
        <v>0.51600000000000001</v>
      </c>
      <c r="S58">
        <v>0.99720424221810355</v>
      </c>
      <c r="T58" s="17">
        <v>236</v>
      </c>
      <c r="U58" s="17">
        <v>133</v>
      </c>
      <c r="V58" s="30">
        <v>-0.4364406779661017</v>
      </c>
      <c r="W58" s="31">
        <v>1</v>
      </c>
      <c r="X58" s="32">
        <v>1.6528925619834711E-2</v>
      </c>
    </row>
    <row r="59" spans="2:24" customFormat="1" ht="15.75" x14ac:dyDescent="0.25">
      <c r="B59" s="17" t="s">
        <v>69</v>
      </c>
      <c r="C59" s="17">
        <v>1096</v>
      </c>
      <c r="D59" s="3">
        <v>0.14996620000000002</v>
      </c>
      <c r="E59" s="27">
        <v>3.498740453436763</v>
      </c>
      <c r="F59" s="23">
        <v>0.79899999999999993</v>
      </c>
      <c r="G59" s="4">
        <v>0.99065942767658421</v>
      </c>
      <c r="H59" s="23">
        <v>0</v>
      </c>
      <c r="I59" s="26">
        <v>0.70499999999999996</v>
      </c>
      <c r="J59" s="13">
        <v>1</v>
      </c>
      <c r="K59" s="23">
        <v>0</v>
      </c>
      <c r="L59" s="26">
        <v>0.65799999999999992</v>
      </c>
      <c r="M59" s="17">
        <v>1</v>
      </c>
      <c r="N59" s="23">
        <v>0</v>
      </c>
      <c r="O59">
        <v>0.61099999999999999</v>
      </c>
      <c r="P59" s="13">
        <v>1</v>
      </c>
      <c r="Q59" s="23">
        <v>2.9684352087390731</v>
      </c>
      <c r="R59">
        <v>0.56399999999999995</v>
      </c>
      <c r="S59">
        <v>0.99356064024649726</v>
      </c>
      <c r="T59" s="17">
        <v>44</v>
      </c>
      <c r="U59" s="17">
        <v>119</v>
      </c>
      <c r="V59" s="30">
        <v>1.7045454545454546</v>
      </c>
      <c r="W59" s="31">
        <v>1</v>
      </c>
      <c r="X59" s="32">
        <v>0</v>
      </c>
    </row>
    <row r="60" spans="2:24" customFormat="1" ht="15.75" x14ac:dyDescent="0.25">
      <c r="B60" s="17" t="s">
        <v>70</v>
      </c>
      <c r="C60" s="17">
        <v>3903</v>
      </c>
      <c r="D60" s="3">
        <v>6.2668500000000002E-2</v>
      </c>
      <c r="E60" s="27">
        <v>14.083471492879051</v>
      </c>
      <c r="F60" s="23">
        <v>3.6040000000000001</v>
      </c>
      <c r="G60" s="4">
        <v>0.9100263027146438</v>
      </c>
      <c r="H60" s="23">
        <v>7.6327767938830524</v>
      </c>
      <c r="I60" s="26">
        <v>3.18</v>
      </c>
      <c r="J60" s="13">
        <v>0.92506554643759165</v>
      </c>
      <c r="K60" s="23">
        <v>1.8984608228878439</v>
      </c>
      <c r="L60" s="26">
        <v>2.968</v>
      </c>
      <c r="M60" s="17">
        <v>0.9929444496035309</v>
      </c>
      <c r="N60" s="23">
        <v>11.853586925797559</v>
      </c>
      <c r="O60">
        <v>2.7560000000000002</v>
      </c>
      <c r="P60" s="13">
        <v>0.90853074173355908</v>
      </c>
      <c r="Q60" s="23">
        <v>5.5721989822125284</v>
      </c>
      <c r="R60">
        <v>2.544</v>
      </c>
      <c r="S60">
        <v>0.97107417072570235</v>
      </c>
      <c r="T60" s="17">
        <v>265</v>
      </c>
      <c r="U60" s="17">
        <v>130</v>
      </c>
      <c r="V60" s="30">
        <v>-0.50943396226415094</v>
      </c>
      <c r="W60" s="31">
        <v>1</v>
      </c>
      <c r="X60" s="32">
        <v>0.76666666666666672</v>
      </c>
    </row>
    <row r="61" spans="2:24" customFormat="1" ht="15.75" x14ac:dyDescent="0.25">
      <c r="B61" s="17" t="s">
        <v>71</v>
      </c>
      <c r="C61" s="17">
        <v>1113</v>
      </c>
      <c r="D61" s="3">
        <v>0.13685789999999998</v>
      </c>
      <c r="E61" s="27">
        <v>1.855788131806638</v>
      </c>
      <c r="F61" s="23">
        <v>1.3260000000000001</v>
      </c>
      <c r="G61" s="4">
        <v>0.99457107715859239</v>
      </c>
      <c r="H61" s="23">
        <v>0</v>
      </c>
      <c r="I61" s="26">
        <v>1.17</v>
      </c>
      <c r="J61" s="13">
        <v>1</v>
      </c>
      <c r="K61" s="23">
        <v>0</v>
      </c>
      <c r="L61" s="26">
        <v>1.0919999999999999</v>
      </c>
      <c r="M61" s="17">
        <v>1</v>
      </c>
      <c r="N61" s="23">
        <v>0</v>
      </c>
      <c r="O61">
        <v>1.014</v>
      </c>
      <c r="P61" s="13">
        <v>1</v>
      </c>
      <c r="Q61" s="23">
        <v>0</v>
      </c>
      <c r="R61">
        <v>0.93599999999999994</v>
      </c>
      <c r="S61">
        <v>1</v>
      </c>
      <c r="T61" s="17">
        <v>191</v>
      </c>
      <c r="U61" s="17">
        <v>167</v>
      </c>
      <c r="V61" s="30">
        <v>-0.1256544502617801</v>
      </c>
      <c r="W61" s="31">
        <v>1</v>
      </c>
      <c r="X61" s="32">
        <v>0</v>
      </c>
    </row>
    <row r="62" spans="2:24" customFormat="1" ht="15.75" x14ac:dyDescent="0.25">
      <c r="B62" s="17" t="s">
        <v>72</v>
      </c>
      <c r="C62" s="17">
        <v>1155</v>
      </c>
      <c r="D62" s="3">
        <v>1.2307943000000001</v>
      </c>
      <c r="E62" s="27">
        <v>1.4885351992378699</v>
      </c>
      <c r="F62" s="23">
        <v>1.9549999999999998</v>
      </c>
      <c r="G62" s="4">
        <v>0.99951579554539893</v>
      </c>
      <c r="H62" s="23">
        <v>1.17925798011566</v>
      </c>
      <c r="I62" s="26">
        <v>1.7249999999999999</v>
      </c>
      <c r="J62" s="13">
        <v>0.99941051653241042</v>
      </c>
      <c r="K62" s="23">
        <v>1.1555884256263289</v>
      </c>
      <c r="L62" s="26">
        <v>1.6099999999999999</v>
      </c>
      <c r="M62" s="17">
        <v>0.99978132644482753</v>
      </c>
      <c r="N62" s="23">
        <v>1.5937250418160029</v>
      </c>
      <c r="O62">
        <v>1.4949999999999999</v>
      </c>
      <c r="P62" s="13">
        <v>0.99937381510296952</v>
      </c>
      <c r="Q62" s="23">
        <v>0.53981009480864628</v>
      </c>
      <c r="R62">
        <v>1.38</v>
      </c>
      <c r="S62">
        <v>0.99985731969555025</v>
      </c>
      <c r="T62" s="17">
        <v>924</v>
      </c>
      <c r="U62" s="17">
        <v>527</v>
      </c>
      <c r="V62" s="30">
        <v>-0.42965367965367968</v>
      </c>
      <c r="W62" s="31">
        <v>0.99761336515513122</v>
      </c>
      <c r="X62" s="32">
        <v>4.5744680851063833E-2</v>
      </c>
    </row>
    <row r="63" spans="2:24" customFormat="1" ht="15.75" x14ac:dyDescent="0.25">
      <c r="B63" s="17" t="s">
        <v>73</v>
      </c>
      <c r="C63" s="17">
        <v>1378</v>
      </c>
      <c r="D63" s="3">
        <v>1.29427E-2</v>
      </c>
      <c r="E63" s="27">
        <v>11.14226819439544</v>
      </c>
      <c r="F63" s="23">
        <v>7.5989999999999993</v>
      </c>
      <c r="G63" s="4">
        <v>0.65532969297902988</v>
      </c>
      <c r="H63" s="23">
        <v>3.3752374172683282</v>
      </c>
      <c r="I63" s="26">
        <v>6.7050000000000001</v>
      </c>
      <c r="J63" s="13">
        <v>0.83955443231460869</v>
      </c>
      <c r="K63" s="23">
        <v>39.350058117008913</v>
      </c>
      <c r="L63" s="26">
        <v>6.2579999999999991</v>
      </c>
      <c r="M63" s="17">
        <v>0.29189273185169529</v>
      </c>
      <c r="N63" s="23">
        <v>5.7317308620523217</v>
      </c>
      <c r="O63">
        <v>5.8109999999999999</v>
      </c>
      <c r="P63" s="13">
        <v>0.78584137337356441</v>
      </c>
      <c r="Q63" s="23">
        <v>16.893522540785789</v>
      </c>
      <c r="R63">
        <v>5.3639999999999999</v>
      </c>
      <c r="S63">
        <v>0.57537668877815695</v>
      </c>
      <c r="T63" s="17">
        <v>67</v>
      </c>
      <c r="U63" s="17">
        <v>22</v>
      </c>
      <c r="V63" s="30">
        <v>-0.67164179104477617</v>
      </c>
      <c r="W63" s="31">
        <v>1</v>
      </c>
      <c r="X63" s="17">
        <v>0</v>
      </c>
    </row>
    <row r="64" spans="2:24" customFormat="1" ht="15.75" x14ac:dyDescent="0.25">
      <c r="B64" s="17" t="s">
        <v>74</v>
      </c>
      <c r="C64" s="17">
        <v>4360</v>
      </c>
      <c r="D64" s="3">
        <v>3.6403200000000004E-2</v>
      </c>
      <c r="E64" s="27">
        <v>0.18627558728035781</v>
      </c>
      <c r="F64" s="23">
        <v>0.99449999999999994</v>
      </c>
      <c r="G64" s="4">
        <v>0.99795133226524424</v>
      </c>
      <c r="H64" s="23">
        <v>0</v>
      </c>
      <c r="I64" s="26">
        <v>0.87749999999999995</v>
      </c>
      <c r="J64" s="13">
        <v>1</v>
      </c>
      <c r="K64" s="23">
        <v>0</v>
      </c>
      <c r="L64" s="26">
        <v>0.81899999999999995</v>
      </c>
      <c r="M64" s="17">
        <v>1</v>
      </c>
      <c r="N64" s="23">
        <v>0</v>
      </c>
      <c r="O64">
        <v>0.76049999999999995</v>
      </c>
      <c r="P64" s="13">
        <v>1</v>
      </c>
      <c r="Q64" s="23">
        <v>1.32028887920677</v>
      </c>
      <c r="R64">
        <v>0.70199999999999996</v>
      </c>
      <c r="S64">
        <v>0.98820119821310914</v>
      </c>
      <c r="T64" s="17">
        <v>242</v>
      </c>
      <c r="U64" s="17">
        <v>144</v>
      </c>
      <c r="V64" s="30">
        <v>-0.4049586776859504</v>
      </c>
      <c r="W64" s="31">
        <v>1</v>
      </c>
      <c r="X64" s="17">
        <v>0</v>
      </c>
    </row>
    <row r="65" spans="2:24" customFormat="1" ht="15.75" x14ac:dyDescent="0.25">
      <c r="B65" s="17" t="s">
        <v>75</v>
      </c>
      <c r="C65" s="17">
        <v>646</v>
      </c>
      <c r="D65" s="3">
        <v>0.22611609999999999</v>
      </c>
      <c r="E65" s="27">
        <v>2.13706569482417</v>
      </c>
      <c r="F65" s="23">
        <v>1.9464999999999999</v>
      </c>
      <c r="G65" s="4">
        <v>0.9962160835832492</v>
      </c>
      <c r="H65" s="23">
        <v>0.38094594115194719</v>
      </c>
      <c r="I65" s="26">
        <v>1.7175</v>
      </c>
      <c r="J65" s="13">
        <v>0.99896347412853581</v>
      </c>
      <c r="K65" s="23">
        <v>4.3286047113394606</v>
      </c>
      <c r="L65" s="26">
        <v>1.603</v>
      </c>
      <c r="M65" s="17">
        <v>0.99554143604904521</v>
      </c>
      <c r="N65" s="23">
        <v>1.391679913619867</v>
      </c>
      <c r="O65">
        <v>1.4885000000000002</v>
      </c>
      <c r="P65" s="13">
        <v>0.99702365999959663</v>
      </c>
      <c r="Q65" s="23">
        <v>3.83911700308929</v>
      </c>
      <c r="R65">
        <v>1.3739999999999999</v>
      </c>
      <c r="S65">
        <v>0.99447657624202213</v>
      </c>
      <c r="T65" s="17">
        <v>788</v>
      </c>
      <c r="U65" s="17">
        <v>96</v>
      </c>
      <c r="V65" s="30">
        <v>-0.87817258883248728</v>
      </c>
      <c r="W65" s="31">
        <v>0.99761336515513122</v>
      </c>
      <c r="X65" s="17">
        <v>9.249743062692703E-3</v>
      </c>
    </row>
    <row r="66" spans="2:24" customFormat="1" ht="15.75" x14ac:dyDescent="0.25">
      <c r="B66" s="17" t="s">
        <v>76</v>
      </c>
      <c r="C66" s="17">
        <v>1436</v>
      </c>
      <c r="D66" s="3">
        <v>0.74980890000000011</v>
      </c>
      <c r="E66" s="27">
        <v>0.89460161600835919</v>
      </c>
      <c r="F66" s="23">
        <v>0.41649999999999998</v>
      </c>
      <c r="G66" s="4">
        <v>0.99952232310483802</v>
      </c>
      <c r="H66" s="23">
        <v>8.9969158572441366E-2</v>
      </c>
      <c r="I66" s="26">
        <v>0.36749999999999999</v>
      </c>
      <c r="J66" s="13">
        <v>0.99992617705782749</v>
      </c>
      <c r="K66" s="23">
        <v>0.18210673822247431</v>
      </c>
      <c r="L66" s="26">
        <v>0.34299999999999997</v>
      </c>
      <c r="M66" s="17">
        <v>0.99994343419353404</v>
      </c>
      <c r="N66" s="23">
        <v>0</v>
      </c>
      <c r="O66">
        <v>0.31850000000000001</v>
      </c>
      <c r="P66" s="13">
        <v>1</v>
      </c>
      <c r="Q66" s="23">
        <v>0.45799918476145107</v>
      </c>
      <c r="R66">
        <v>0.29399999999999998</v>
      </c>
      <c r="S66">
        <v>0.99980128867662776</v>
      </c>
      <c r="T66" s="17">
        <v>109</v>
      </c>
      <c r="U66" s="17">
        <v>234</v>
      </c>
      <c r="V66" s="30">
        <v>1.1467889908256881</v>
      </c>
      <c r="W66" s="31">
        <v>1</v>
      </c>
      <c r="X66" s="17">
        <v>2.840909090909091E-3</v>
      </c>
    </row>
    <row r="67" spans="2:24" customFormat="1" ht="15.75" x14ac:dyDescent="0.25">
      <c r="B67" s="17" t="s">
        <v>77</v>
      </c>
      <c r="C67" s="17">
        <v>32</v>
      </c>
      <c r="D67" s="3">
        <v>0.73340080000000007</v>
      </c>
      <c r="E67" s="27">
        <v>5.7397845165705697</v>
      </c>
      <c r="F67" s="23">
        <v>2.2524999999999999</v>
      </c>
      <c r="G67" s="4">
        <v>0.99686664676693704</v>
      </c>
      <c r="H67" s="23">
        <v>2.1060672024040601</v>
      </c>
      <c r="I67" s="26">
        <v>1.9874999999999998</v>
      </c>
      <c r="J67" s="13">
        <v>0.99823323361513061</v>
      </c>
      <c r="K67" s="23">
        <v>2.0290638026431091</v>
      </c>
      <c r="L67" s="26">
        <v>1.8549999999999998</v>
      </c>
      <c r="M67" s="17">
        <v>0.9993556336054219</v>
      </c>
      <c r="N67" s="23">
        <v>4.1044346348103149</v>
      </c>
      <c r="O67">
        <v>1.7224999999999999</v>
      </c>
      <c r="P67" s="13">
        <v>0.99729363335289534</v>
      </c>
      <c r="Q67" s="23">
        <v>1.3681448782701049</v>
      </c>
      <c r="R67">
        <v>1.5899999999999999</v>
      </c>
      <c r="S67">
        <v>0.99939312505012123</v>
      </c>
      <c r="T67" s="17">
        <v>661</v>
      </c>
      <c r="U67" s="17">
        <v>304</v>
      </c>
      <c r="V67" s="30">
        <v>-0.54009077155824503</v>
      </c>
      <c r="W67" s="31">
        <v>0.99761336515513122</v>
      </c>
      <c r="X67" s="17">
        <v>1.3550135501355009E-3</v>
      </c>
    </row>
    <row r="68" spans="2:24" customFormat="1" ht="15.75" x14ac:dyDescent="0.25">
      <c r="B68" s="17" t="s">
        <v>78</v>
      </c>
      <c r="C68" s="17">
        <v>37</v>
      </c>
      <c r="D68" s="3">
        <v>0.40810540000000006</v>
      </c>
      <c r="E68" s="27">
        <v>1.0604138142554691</v>
      </c>
      <c r="F68" s="23">
        <v>1.5385</v>
      </c>
      <c r="G68" s="4">
        <v>0.99895970099418241</v>
      </c>
      <c r="H68" s="23">
        <v>4.112932911894808E-2</v>
      </c>
      <c r="I68" s="26">
        <v>1.3574999999999999</v>
      </c>
      <c r="J68" s="13">
        <v>0.9999379948780126</v>
      </c>
      <c r="K68" s="23">
        <v>0</v>
      </c>
      <c r="L68" s="26">
        <v>1.2669999999999999</v>
      </c>
      <c r="M68" s="17">
        <v>1</v>
      </c>
      <c r="N68" s="23">
        <v>1.135391194831026</v>
      </c>
      <c r="O68">
        <v>1.1765000000000001</v>
      </c>
      <c r="P68" s="13">
        <v>0.99865461107350018</v>
      </c>
      <c r="Q68" s="23">
        <v>0.12615457720344739</v>
      </c>
      <c r="R68">
        <v>1.0860000000000001</v>
      </c>
      <c r="S68">
        <v>0.99989943677953974</v>
      </c>
      <c r="T68" s="17">
        <v>243</v>
      </c>
      <c r="U68" s="17">
        <v>65</v>
      </c>
      <c r="V68" s="30">
        <v>-0.73251028806584362</v>
      </c>
      <c r="W68" s="31">
        <v>1</v>
      </c>
      <c r="X68" s="17">
        <v>2.4096385542168679E-2</v>
      </c>
    </row>
    <row r="69" spans="2:24" customFormat="1" ht="15.75" x14ac:dyDescent="0.25">
      <c r="B69" s="17" t="s">
        <v>79</v>
      </c>
      <c r="C69" s="17">
        <v>94</v>
      </c>
      <c r="D69" s="3">
        <v>2.36572E-2</v>
      </c>
      <c r="E69" s="27">
        <v>0.40823658126357393</v>
      </c>
      <c r="F69" s="23">
        <v>0.11900000000000001</v>
      </c>
      <c r="G69" s="4">
        <v>0.9930911824324844</v>
      </c>
      <c r="H69" s="23">
        <v>0</v>
      </c>
      <c r="I69" s="26">
        <v>0.10500000000000001</v>
      </c>
      <c r="J69" s="13">
        <v>1</v>
      </c>
      <c r="K69" s="23">
        <v>0</v>
      </c>
      <c r="L69" s="26">
        <v>9.8000000000000004E-2</v>
      </c>
      <c r="M69" s="17">
        <v>1</v>
      </c>
      <c r="N69" s="23">
        <v>0.20622851356674279</v>
      </c>
      <c r="O69">
        <v>9.1000000000000011E-2</v>
      </c>
      <c r="P69" s="13">
        <v>0.99578439376325245</v>
      </c>
      <c r="Q69" s="23">
        <v>0</v>
      </c>
      <c r="R69">
        <v>8.4000000000000005E-2</v>
      </c>
      <c r="S69">
        <v>1</v>
      </c>
      <c r="T69" s="17">
        <v>164</v>
      </c>
      <c r="U69" s="17">
        <v>189</v>
      </c>
      <c r="V69" s="30">
        <v>0.1524390243902439</v>
      </c>
      <c r="W69" s="31">
        <v>1</v>
      </c>
      <c r="X69" s="17">
        <v>0.125</v>
      </c>
    </row>
    <row r="70" spans="2:24" customFormat="1" ht="15.75" x14ac:dyDescent="0.25">
      <c r="B70" s="17" t="s">
        <v>80</v>
      </c>
      <c r="C70" s="17">
        <v>136</v>
      </c>
      <c r="D70" s="3">
        <v>2.9699857000000001</v>
      </c>
      <c r="E70" s="27">
        <v>0.71751369930389597</v>
      </c>
      <c r="F70" s="23">
        <v>0.52700000000000002</v>
      </c>
      <c r="G70" s="4">
        <v>0.99990327672632728</v>
      </c>
      <c r="H70" s="23">
        <v>1.1824195085308089</v>
      </c>
      <c r="I70" s="26">
        <v>0.46499999999999997</v>
      </c>
      <c r="J70" s="13">
        <v>0.99975505673066034</v>
      </c>
      <c r="K70" s="23">
        <v>0.18647727413114989</v>
      </c>
      <c r="L70" s="26">
        <v>0.434</v>
      </c>
      <c r="M70" s="17">
        <v>0.99998537654097264</v>
      </c>
      <c r="N70" s="23">
        <v>0.25717741243518261</v>
      </c>
      <c r="O70">
        <v>0.40300000000000002</v>
      </c>
      <c r="P70" s="13">
        <v>0.99995812516272209</v>
      </c>
      <c r="Q70" s="23">
        <v>0.23379764766834779</v>
      </c>
      <c r="R70">
        <v>0.372</v>
      </c>
      <c r="S70">
        <v>0.99997439090207929</v>
      </c>
      <c r="T70" s="17">
        <v>1006</v>
      </c>
      <c r="U70" s="17">
        <v>493</v>
      </c>
      <c r="V70" s="30">
        <v>-0.50994035785288272</v>
      </c>
      <c r="W70" s="31">
        <v>0.99761336515513122</v>
      </c>
      <c r="X70" s="17">
        <v>1.0075566750629719E-2</v>
      </c>
    </row>
    <row r="71" spans="2:24" customFormat="1" ht="15.75" x14ac:dyDescent="0.25">
      <c r="B71" s="17" t="s">
        <v>81</v>
      </c>
      <c r="C71" s="17">
        <v>423</v>
      </c>
      <c r="D71" s="3">
        <v>0.34768779999999999</v>
      </c>
      <c r="E71" s="28">
        <v>0</v>
      </c>
      <c r="F71" s="23">
        <v>8.5000000000000006E-2</v>
      </c>
      <c r="G71" s="4">
        <v>1</v>
      </c>
      <c r="H71" s="23">
        <v>0</v>
      </c>
      <c r="I71" s="26">
        <v>7.5000000000000011E-2</v>
      </c>
      <c r="J71" s="13">
        <v>1</v>
      </c>
      <c r="K71" s="23">
        <v>0.10856266291184601</v>
      </c>
      <c r="L71" s="26">
        <v>6.9999999999999993E-2</v>
      </c>
      <c r="M71" s="17">
        <v>0.99992727736706422</v>
      </c>
      <c r="N71" s="23">
        <v>0.76461618452154689</v>
      </c>
      <c r="O71">
        <v>6.5000000000000002E-2</v>
      </c>
      <c r="P71" s="13">
        <v>0.99893652152849155</v>
      </c>
      <c r="Q71" s="23">
        <v>0</v>
      </c>
      <c r="R71">
        <v>0.06</v>
      </c>
      <c r="S71">
        <v>1</v>
      </c>
      <c r="T71" s="17">
        <v>436</v>
      </c>
      <c r="U71" s="17">
        <v>110</v>
      </c>
      <c r="V71" s="30">
        <v>-0.74770642201834858</v>
      </c>
      <c r="W71" s="31">
        <v>1</v>
      </c>
      <c r="X71" s="17">
        <v>7.5268817204301078E-2</v>
      </c>
    </row>
    <row r="72" spans="2:24" customFormat="1" ht="15.75" x14ac:dyDescent="0.25">
      <c r="B72" s="17" t="s">
        <v>82</v>
      </c>
      <c r="C72" s="17">
        <v>2875</v>
      </c>
      <c r="D72" s="3">
        <v>0.8552152999999999</v>
      </c>
      <c r="E72" s="27">
        <v>2.2873832585704501</v>
      </c>
      <c r="F72" s="23">
        <v>1.3514999999999999</v>
      </c>
      <c r="G72" s="4">
        <v>0.99892917469814713</v>
      </c>
      <c r="H72" s="23">
        <v>0.39294022164686249</v>
      </c>
      <c r="I72" s="26">
        <v>1.1925000000000001</v>
      </c>
      <c r="J72" s="13">
        <v>0.99971731725108226</v>
      </c>
      <c r="K72" s="23">
        <v>1.289030777758204</v>
      </c>
      <c r="L72" s="26">
        <v>1.113</v>
      </c>
      <c r="M72" s="17">
        <v>0.99964895209643678</v>
      </c>
      <c r="N72" s="23">
        <v>1.1842813565404631</v>
      </c>
      <c r="O72">
        <v>1.0335000000000001</v>
      </c>
      <c r="P72" s="13">
        <v>0.99933034040036139</v>
      </c>
      <c r="Q72" s="23">
        <v>1.1842813565404631</v>
      </c>
      <c r="R72">
        <v>0.95399999999999996</v>
      </c>
      <c r="S72">
        <v>0.99954950711899881</v>
      </c>
      <c r="T72" s="17">
        <v>699</v>
      </c>
      <c r="U72" s="17">
        <v>500</v>
      </c>
      <c r="V72" s="30">
        <v>-0.28469241773962806</v>
      </c>
      <c r="W72" s="31">
        <v>0.99</v>
      </c>
      <c r="X72" s="17">
        <v>9.2838196286472146E-3</v>
      </c>
    </row>
    <row r="73" spans="2:24" customFormat="1" ht="15.75" x14ac:dyDescent="0.25">
      <c r="B73" s="17" t="s">
        <v>83</v>
      </c>
      <c r="C73" s="17">
        <v>515</v>
      </c>
      <c r="D73" s="3">
        <v>0.36826510000000001</v>
      </c>
      <c r="E73" s="27">
        <v>6.0502266395382307</v>
      </c>
      <c r="F73" s="23">
        <v>4.8449999999999998</v>
      </c>
      <c r="G73" s="4">
        <v>0.99342241864708691</v>
      </c>
      <c r="H73" s="23">
        <v>1.2854016929729071</v>
      </c>
      <c r="I73" s="26">
        <v>4.2750000000000004</v>
      </c>
      <c r="J73" s="13">
        <v>0.99785253256715856</v>
      </c>
      <c r="K73" s="23">
        <v>3.6202007200176989</v>
      </c>
      <c r="L73" s="26">
        <v>3.9899999999999998</v>
      </c>
      <c r="M73" s="17">
        <v>0.99771044729234815</v>
      </c>
      <c r="N73" s="23">
        <v>5.0622556196099637</v>
      </c>
      <c r="O73">
        <v>3.7050000000000001</v>
      </c>
      <c r="P73" s="13">
        <v>0.99335250259969066</v>
      </c>
      <c r="Q73" s="23">
        <v>1.822412023059587</v>
      </c>
      <c r="R73">
        <v>3.42</v>
      </c>
      <c r="S73">
        <v>0.99839011627326113</v>
      </c>
      <c r="T73" s="17">
        <v>276</v>
      </c>
      <c r="U73" s="17">
        <v>223</v>
      </c>
      <c r="V73" s="30">
        <v>-0.19202898550724637</v>
      </c>
      <c r="W73" s="31">
        <v>1</v>
      </c>
      <c r="X73" s="17">
        <v>4.230769230769231E-2</v>
      </c>
    </row>
    <row r="74" spans="2:24" customFormat="1" ht="15.75" x14ac:dyDescent="0.25">
      <c r="B74" s="17" t="s">
        <v>84</v>
      </c>
      <c r="C74" s="17">
        <v>564</v>
      </c>
      <c r="D74" s="3">
        <v>9.1307399999999997E-2</v>
      </c>
      <c r="E74" s="28">
        <v>0</v>
      </c>
      <c r="F74" s="23">
        <v>6.8000000000000005E-2</v>
      </c>
      <c r="G74" s="4">
        <v>1</v>
      </c>
      <c r="H74" s="23">
        <v>7.9050945963144867E-2</v>
      </c>
      <c r="I74" s="26">
        <v>0.06</v>
      </c>
      <c r="J74" s="13">
        <v>0.99946734086805933</v>
      </c>
      <c r="K74" s="23">
        <v>0.16056274029217599</v>
      </c>
      <c r="L74" s="26">
        <v>5.5999999999999994E-2</v>
      </c>
      <c r="M74" s="17">
        <v>0.99959044017009613</v>
      </c>
      <c r="N74" s="23">
        <v>8.0781708436195379E-2</v>
      </c>
      <c r="O74">
        <v>5.2000000000000005E-2</v>
      </c>
      <c r="P74" s="13">
        <v>0.99957215966493107</v>
      </c>
      <c r="Q74" s="23">
        <v>0.40390854218097688</v>
      </c>
      <c r="R74">
        <v>4.8000000000000001E-2</v>
      </c>
      <c r="S74">
        <v>0.99856091792563195</v>
      </c>
      <c r="T74" s="17">
        <v>576</v>
      </c>
      <c r="U74" s="17">
        <v>183</v>
      </c>
      <c r="V74" s="30">
        <v>-0.68229166666666663</v>
      </c>
      <c r="W74" s="31">
        <v>1</v>
      </c>
      <c r="X74" s="17">
        <v>2.4570024570024569E-2</v>
      </c>
    </row>
    <row r="75" spans="2:24" customFormat="1" ht="15.75" x14ac:dyDescent="0.25">
      <c r="B75" s="17" t="s">
        <v>85</v>
      </c>
      <c r="C75" s="17">
        <v>748</v>
      </c>
      <c r="D75" s="3">
        <v>0.38876330000000003</v>
      </c>
      <c r="E75" s="27">
        <v>0.55665546552168821</v>
      </c>
      <c r="F75" s="23">
        <v>1.496</v>
      </c>
      <c r="G75" s="4">
        <v>0.9994267337613687</v>
      </c>
      <c r="H75" s="23">
        <v>0.92733753973641353</v>
      </c>
      <c r="I75" s="26">
        <v>1.32</v>
      </c>
      <c r="J75" s="13">
        <v>0.99853242311444346</v>
      </c>
      <c r="K75" s="23">
        <v>0.74742674984280677</v>
      </c>
      <c r="L75" s="26">
        <v>1.232</v>
      </c>
      <c r="M75" s="17">
        <v>0.99955222284196243</v>
      </c>
      <c r="N75" s="23">
        <v>1.589793897248815</v>
      </c>
      <c r="O75">
        <v>1.1440000000000001</v>
      </c>
      <c r="P75" s="13">
        <v>0.99802243742817076</v>
      </c>
      <c r="Q75" s="23">
        <v>0.65462101651421789</v>
      </c>
      <c r="R75">
        <v>1.056</v>
      </c>
      <c r="S75">
        <v>0.99945221115274185</v>
      </c>
      <c r="T75" s="17">
        <v>228</v>
      </c>
      <c r="U75" s="17">
        <v>135</v>
      </c>
      <c r="V75" s="30">
        <v>-0.40789473684210525</v>
      </c>
      <c r="W75" s="31">
        <v>1</v>
      </c>
      <c r="X75" s="17">
        <v>1.492537313432836E-2</v>
      </c>
    </row>
    <row r="76" spans="2:24" customFormat="1" ht="15.75" x14ac:dyDescent="0.25">
      <c r="B76" s="17" t="s">
        <v>86</v>
      </c>
      <c r="C76" s="17">
        <v>20</v>
      </c>
      <c r="D76" s="3">
        <v>0.31074799999999997</v>
      </c>
      <c r="E76" s="27">
        <v>0.20197545459625441</v>
      </c>
      <c r="F76" s="23">
        <v>0.39100000000000001</v>
      </c>
      <c r="G76" s="4">
        <v>0.99973977716729034</v>
      </c>
      <c r="H76" s="23">
        <v>0</v>
      </c>
      <c r="I76" s="26">
        <v>0.34500000000000003</v>
      </c>
      <c r="J76" s="13">
        <v>1</v>
      </c>
      <c r="K76" s="23">
        <v>0.48305344986422749</v>
      </c>
      <c r="L76" s="26">
        <v>0.32200000000000001</v>
      </c>
      <c r="M76" s="17">
        <v>0.99963795262363464</v>
      </c>
      <c r="N76" s="23">
        <v>6.9403814294826019E-2</v>
      </c>
      <c r="O76">
        <v>0.29900000000000004</v>
      </c>
      <c r="P76" s="13">
        <v>0.99989199355660519</v>
      </c>
      <c r="Q76" s="23">
        <v>0.83284577153791217</v>
      </c>
      <c r="R76">
        <v>0.27600000000000002</v>
      </c>
      <c r="S76">
        <v>0.99912810388063611</v>
      </c>
      <c r="T76" s="17">
        <v>312</v>
      </c>
      <c r="U76" s="17">
        <v>89</v>
      </c>
      <c r="V76" s="30">
        <v>-0.71474358974358976</v>
      </c>
      <c r="W76" s="31">
        <v>1</v>
      </c>
      <c r="X76" s="17">
        <v>5.076142131979695E-3</v>
      </c>
    </row>
    <row r="77" spans="2:24" customFormat="1" ht="15.75" x14ac:dyDescent="0.25">
      <c r="B77" s="17" t="s">
        <v>87</v>
      </c>
      <c r="C77" s="17">
        <v>67</v>
      </c>
      <c r="D77" s="3">
        <v>0.18286810000000001</v>
      </c>
      <c r="E77" s="27">
        <v>2.0547000933231532</v>
      </c>
      <c r="F77" s="23">
        <v>3.2639999999999998</v>
      </c>
      <c r="G77" s="4">
        <v>0.99550152163526695</v>
      </c>
      <c r="H77" s="23">
        <v>0.52354136467600965</v>
      </c>
      <c r="I77" s="26">
        <v>2.88</v>
      </c>
      <c r="J77" s="13">
        <v>0.99823858646124497</v>
      </c>
      <c r="K77" s="23">
        <v>0.32396239703665108</v>
      </c>
      <c r="L77" s="26">
        <v>2.6879999999999997</v>
      </c>
      <c r="M77" s="17">
        <v>0.99958739431280352</v>
      </c>
      <c r="N77" s="23">
        <v>0.7107008285479478</v>
      </c>
      <c r="O77">
        <v>2.496</v>
      </c>
      <c r="P77" s="13">
        <v>0.99812058132716974</v>
      </c>
      <c r="Q77" s="23">
        <v>0.3876549973897897</v>
      </c>
      <c r="R77">
        <v>2.3039999999999998</v>
      </c>
      <c r="S77">
        <v>0.99931037033280179</v>
      </c>
      <c r="T77" s="17">
        <v>538</v>
      </c>
      <c r="U77" s="17">
        <v>358</v>
      </c>
      <c r="V77" s="30">
        <v>-0.33457249070631973</v>
      </c>
      <c r="W77" s="31">
        <v>1</v>
      </c>
      <c r="X77" s="17">
        <v>1.547987616099071E-2</v>
      </c>
    </row>
    <row r="78" spans="2:24" customFormat="1" ht="15.75" x14ac:dyDescent="0.25">
      <c r="B78" s="17" t="s">
        <v>88</v>
      </c>
      <c r="C78" s="17">
        <v>1389</v>
      </c>
      <c r="D78" s="3">
        <v>0.4183731</v>
      </c>
      <c r="E78" s="27">
        <v>1.986464232718258</v>
      </c>
      <c r="F78" s="23">
        <v>2.2864999999999998</v>
      </c>
      <c r="G78" s="4">
        <v>0.99809904364961521</v>
      </c>
      <c r="H78" s="23">
        <v>1.9279710033161099</v>
      </c>
      <c r="I78" s="26">
        <v>2.0175000000000001</v>
      </c>
      <c r="J78" s="13">
        <v>0.9971647913396835</v>
      </c>
      <c r="K78" s="23">
        <v>1.272302116842869</v>
      </c>
      <c r="L78" s="26">
        <v>1.8829999999999998</v>
      </c>
      <c r="M78" s="17">
        <v>0.99929171987476606</v>
      </c>
      <c r="N78" s="23">
        <v>1.746246242212413</v>
      </c>
      <c r="O78">
        <v>1.7484999999999999</v>
      </c>
      <c r="P78" s="13">
        <v>0.99798155741757566</v>
      </c>
      <c r="Q78" s="23">
        <v>1.208939706147055</v>
      </c>
      <c r="R78">
        <v>1.6139999999999999</v>
      </c>
      <c r="S78">
        <v>0.99905995338398079</v>
      </c>
      <c r="T78" s="17">
        <v>177</v>
      </c>
      <c r="U78" s="17">
        <v>142</v>
      </c>
      <c r="V78" s="30">
        <v>-0.19774011299435029</v>
      </c>
      <c r="W78" s="31">
        <v>0.99</v>
      </c>
      <c r="X78" s="17">
        <v>2.1390374331550801E-2</v>
      </c>
    </row>
    <row r="79" spans="2:24" customFormat="1" ht="15.75" x14ac:dyDescent="0.25">
      <c r="B79" s="17" t="s">
        <v>89</v>
      </c>
      <c r="C79" s="17">
        <v>218</v>
      </c>
      <c r="D79" s="3">
        <v>0.64038879999999998</v>
      </c>
      <c r="E79" s="27">
        <v>1.2877014850417381</v>
      </c>
      <c r="F79" s="23">
        <v>1.8614999999999999</v>
      </c>
      <c r="G79" s="4">
        <v>0.9991949430255066</v>
      </c>
      <c r="H79" s="23">
        <v>0.48617638479240272</v>
      </c>
      <c r="I79" s="26">
        <v>1.6425000000000001</v>
      </c>
      <c r="J79" s="13">
        <v>0.99953291231812724</v>
      </c>
      <c r="K79" s="23">
        <v>0.49248185409568429</v>
      </c>
      <c r="L79" s="26">
        <v>1.5329999999999999</v>
      </c>
      <c r="M79" s="17">
        <v>0.99982088784295209</v>
      </c>
      <c r="N79" s="23">
        <v>0.41283282582417952</v>
      </c>
      <c r="O79">
        <v>1.4235</v>
      </c>
      <c r="P79" s="13">
        <v>0.99968825093269797</v>
      </c>
      <c r="Q79" s="23">
        <v>0.33026626065934361</v>
      </c>
      <c r="R79">
        <v>1.3139999999999998</v>
      </c>
      <c r="S79">
        <v>0.99983222432943053</v>
      </c>
      <c r="T79" s="17">
        <v>227</v>
      </c>
      <c r="U79" s="17">
        <v>134</v>
      </c>
      <c r="V79" s="30">
        <v>-0.40969162995594716</v>
      </c>
      <c r="W79" s="31">
        <v>1</v>
      </c>
      <c r="X79" s="17">
        <v>4.0241448692152921E-3</v>
      </c>
    </row>
    <row r="80" spans="2:24" customFormat="1" ht="15.75" x14ac:dyDescent="0.25">
      <c r="B80" s="17" t="s">
        <v>90</v>
      </c>
      <c r="C80" s="17">
        <v>2924</v>
      </c>
      <c r="D80" s="3">
        <v>5.1705999999999995E-2</v>
      </c>
      <c r="E80" s="27">
        <v>1.358595152230587</v>
      </c>
      <c r="F80" s="23">
        <v>1.3939999999999999</v>
      </c>
      <c r="G80" s="4">
        <v>0.98948027790987514</v>
      </c>
      <c r="H80" s="23">
        <v>0.53088297973998866</v>
      </c>
      <c r="I80" s="26">
        <v>1.23</v>
      </c>
      <c r="J80" s="13">
        <v>0.99368306886873914</v>
      </c>
      <c r="K80" s="23">
        <v>0.38428224147220058</v>
      </c>
      <c r="L80" s="26">
        <v>1.1479999999999999</v>
      </c>
      <c r="M80" s="17">
        <v>0.9982690364128004</v>
      </c>
      <c r="N80" s="23">
        <v>0.46152000073843202</v>
      </c>
      <c r="O80">
        <v>1.0660000000000001</v>
      </c>
      <c r="P80" s="13">
        <v>0.99568357446482181</v>
      </c>
      <c r="Q80" s="23">
        <v>0.46152000073843202</v>
      </c>
      <c r="R80">
        <v>0.98399999999999987</v>
      </c>
      <c r="S80">
        <v>0.9970962575971154</v>
      </c>
      <c r="T80" s="17">
        <v>211</v>
      </c>
      <c r="U80" s="17">
        <v>178</v>
      </c>
      <c r="V80" s="30">
        <v>-0.15639810426540285</v>
      </c>
      <c r="W80" s="31">
        <v>1</v>
      </c>
      <c r="X80" s="17">
        <v>0.23300970873786411</v>
      </c>
    </row>
    <row r="81" spans="2:24" customFormat="1" ht="15.75" x14ac:dyDescent="0.25">
      <c r="B81" s="17" t="s">
        <v>91</v>
      </c>
      <c r="C81" s="17">
        <v>2163</v>
      </c>
      <c r="D81" s="3">
        <v>0.13213160000000002</v>
      </c>
      <c r="E81" s="27">
        <v>0.1205224406758416</v>
      </c>
      <c r="F81" s="23">
        <v>1.4449999999999998</v>
      </c>
      <c r="G81" s="4">
        <v>0.9996348121061942</v>
      </c>
      <c r="H81" s="23">
        <v>0.23963058548940949</v>
      </c>
      <c r="I81" s="26">
        <v>1.2749999999999999</v>
      </c>
      <c r="J81" s="13">
        <v>0.99888420647477882</v>
      </c>
      <c r="K81" s="23">
        <v>0.23701540718654421</v>
      </c>
      <c r="L81" s="26">
        <v>1.19</v>
      </c>
      <c r="M81" s="17">
        <v>0.99958221923288004</v>
      </c>
      <c r="N81" s="23">
        <v>0.23599557980279029</v>
      </c>
      <c r="O81">
        <v>1.105</v>
      </c>
      <c r="P81" s="13">
        <v>0.99913628225338325</v>
      </c>
      <c r="Q81" s="23">
        <v>0.1179977899013951</v>
      </c>
      <c r="R81">
        <v>1.02</v>
      </c>
      <c r="S81">
        <v>0.99970948023723161</v>
      </c>
      <c r="T81" s="17">
        <v>207</v>
      </c>
      <c r="U81" s="17">
        <v>98</v>
      </c>
      <c r="V81" s="30">
        <v>-0.52657004830917875</v>
      </c>
      <c r="W81" s="31">
        <v>0.99</v>
      </c>
      <c r="X81" s="17">
        <v>0.95308641975308639</v>
      </c>
    </row>
    <row r="82" spans="2:24" customFormat="1" ht="15.75" x14ac:dyDescent="0.25">
      <c r="B82" s="17" t="s">
        <v>92</v>
      </c>
      <c r="C82" s="17">
        <v>3</v>
      </c>
      <c r="D82" s="3">
        <v>0.28243540000000006</v>
      </c>
      <c r="E82" s="27">
        <v>0.88968252396618175</v>
      </c>
      <c r="F82" s="23">
        <v>1.224</v>
      </c>
      <c r="G82" s="4">
        <v>0.99873883741426184</v>
      </c>
      <c r="H82" s="23">
        <v>1.094766124824657</v>
      </c>
      <c r="I82" s="26">
        <v>1.08</v>
      </c>
      <c r="J82" s="13">
        <v>0.99761520801672565</v>
      </c>
      <c r="K82" s="23">
        <v>0.20332228615578549</v>
      </c>
      <c r="L82" s="26">
        <v>1.008</v>
      </c>
      <c r="M82" s="17">
        <v>0.99983233422781703</v>
      </c>
      <c r="N82" s="23">
        <v>0.20403951604158671</v>
      </c>
      <c r="O82">
        <v>0.93599999999999994</v>
      </c>
      <c r="P82" s="13">
        <v>0.99965064269920179</v>
      </c>
      <c r="Q82" s="23">
        <v>0.11659400916662099</v>
      </c>
      <c r="R82">
        <v>0.86399999999999999</v>
      </c>
      <c r="S82">
        <v>0.99986570321738699</v>
      </c>
      <c r="T82" s="17">
        <v>471</v>
      </c>
      <c r="U82" s="17">
        <v>356</v>
      </c>
      <c r="V82" s="30">
        <v>-0.24416135881104034</v>
      </c>
      <c r="W82" s="31">
        <v>1</v>
      </c>
      <c r="X82" s="17">
        <v>0.1126279863481229</v>
      </c>
    </row>
    <row r="83" spans="2:24" customFormat="1" ht="15.75" x14ac:dyDescent="0.25">
      <c r="B83" s="17" t="s">
        <v>93</v>
      </c>
      <c r="C83" s="17">
        <v>1435</v>
      </c>
      <c r="D83" s="3">
        <v>5.6836600000000008E-2</v>
      </c>
      <c r="E83" s="28">
        <v>0</v>
      </c>
      <c r="F83" s="23">
        <v>1.3260000000000001</v>
      </c>
      <c r="G83" s="4">
        <v>1</v>
      </c>
      <c r="H83" s="23">
        <v>0</v>
      </c>
      <c r="I83" s="26">
        <v>1.17</v>
      </c>
      <c r="J83" s="13">
        <v>1</v>
      </c>
      <c r="K83" s="23">
        <v>0</v>
      </c>
      <c r="L83" s="26">
        <v>1.0919999999999999</v>
      </c>
      <c r="M83" s="17">
        <v>1</v>
      </c>
      <c r="N83" s="23">
        <v>0</v>
      </c>
      <c r="O83">
        <v>1.014</v>
      </c>
      <c r="P83" s="13">
        <v>1</v>
      </c>
      <c r="Q83" s="23">
        <v>6.6348679561753707E-2</v>
      </c>
      <c r="R83">
        <v>0.93599999999999994</v>
      </c>
      <c r="S83">
        <v>0.99962023695963553</v>
      </c>
      <c r="T83" s="17">
        <v>160</v>
      </c>
      <c r="U83" s="17">
        <v>125</v>
      </c>
      <c r="V83" s="30">
        <v>-0.21875</v>
      </c>
      <c r="W83" s="31">
        <v>1</v>
      </c>
      <c r="X83" s="17">
        <v>0</v>
      </c>
    </row>
    <row r="84" spans="2:24" customFormat="1" ht="15.75" x14ac:dyDescent="0.25">
      <c r="B84" s="17" t="s">
        <v>94</v>
      </c>
      <c r="C84" s="17">
        <v>1552</v>
      </c>
      <c r="D84" s="3">
        <v>0.42208079999999998</v>
      </c>
      <c r="E84" s="27">
        <v>1.8740935091178721</v>
      </c>
      <c r="F84" s="23">
        <v>1.4704999999999999</v>
      </c>
      <c r="G84" s="4">
        <v>0.99822233137449901</v>
      </c>
      <c r="H84" s="23">
        <v>2.1300894801434702</v>
      </c>
      <c r="I84" s="26">
        <v>1.2974999999999999</v>
      </c>
      <c r="J84" s="13">
        <v>0.99689507915835363</v>
      </c>
      <c r="K84" s="23">
        <v>0.9934802856255821</v>
      </c>
      <c r="L84" s="26">
        <v>1.2109999999999999</v>
      </c>
      <c r="M84" s="17">
        <v>0.99945179598090017</v>
      </c>
      <c r="N84" s="23">
        <v>1.828530393499741</v>
      </c>
      <c r="O84">
        <v>1.1245000000000001</v>
      </c>
      <c r="P84" s="13">
        <v>0.99790501337443627</v>
      </c>
      <c r="Q84" s="23">
        <v>1.1636102504089261</v>
      </c>
      <c r="R84">
        <v>1.038</v>
      </c>
      <c r="S84">
        <v>0.99910314869771433</v>
      </c>
      <c r="T84" s="17">
        <v>90</v>
      </c>
      <c r="U84" s="17">
        <v>63</v>
      </c>
      <c r="V84" s="30">
        <v>-0.3</v>
      </c>
      <c r="W84" s="31">
        <v>0.99</v>
      </c>
      <c r="X84" s="17">
        <v>1.03397341211226E-2</v>
      </c>
    </row>
    <row r="85" spans="2:24" customFormat="1" ht="15.75" x14ac:dyDescent="0.25">
      <c r="B85" s="17" t="s">
        <v>95</v>
      </c>
      <c r="C85" s="17">
        <v>2482</v>
      </c>
      <c r="D85" s="3">
        <v>8.9306699999999989E-2</v>
      </c>
      <c r="E85" s="27">
        <v>0</v>
      </c>
      <c r="F85" s="23">
        <v>1.1475</v>
      </c>
      <c r="G85" s="4">
        <v>1</v>
      </c>
      <c r="H85" s="23">
        <v>0</v>
      </c>
      <c r="I85" s="26">
        <v>1.0125000000000002</v>
      </c>
      <c r="J85" s="13">
        <v>1</v>
      </c>
      <c r="K85" s="23">
        <v>0</v>
      </c>
      <c r="L85" s="26">
        <v>0.94499999999999995</v>
      </c>
      <c r="M85" s="17">
        <v>1</v>
      </c>
      <c r="N85" s="23">
        <v>0</v>
      </c>
      <c r="O85">
        <v>0.87750000000000006</v>
      </c>
      <c r="P85" s="13">
        <v>1</v>
      </c>
      <c r="Q85" s="23">
        <v>0</v>
      </c>
      <c r="R85">
        <v>0.81</v>
      </c>
      <c r="S85">
        <v>1</v>
      </c>
      <c r="T85" s="17">
        <v>54</v>
      </c>
      <c r="U85" s="17">
        <v>27</v>
      </c>
      <c r="V85" s="30">
        <v>-0.5</v>
      </c>
      <c r="W85" s="31">
        <v>1</v>
      </c>
      <c r="X85" s="17">
        <v>0</v>
      </c>
    </row>
    <row r="86" spans="2:24" customFormat="1" ht="15.75" x14ac:dyDescent="0.25">
      <c r="B86" s="17" t="s">
        <v>96</v>
      </c>
      <c r="C86" s="17">
        <v>112</v>
      </c>
      <c r="D86" s="3">
        <v>0.36486540000000001</v>
      </c>
      <c r="E86" s="27">
        <v>0.18517592638886571</v>
      </c>
      <c r="F86" s="23">
        <v>0.23800000000000002</v>
      </c>
      <c r="G86" s="4">
        <v>0.9997968078186682</v>
      </c>
      <c r="H86" s="23">
        <v>0.18417529067465249</v>
      </c>
      <c r="I86" s="26">
        <v>0.21000000000000002</v>
      </c>
      <c r="J86" s="13">
        <v>0.99968943896558982</v>
      </c>
      <c r="K86" s="23">
        <v>0.1828120144055867</v>
      </c>
      <c r="L86" s="26">
        <v>0.19600000000000001</v>
      </c>
      <c r="M86" s="17">
        <v>0.99988330543982118</v>
      </c>
      <c r="N86" s="23">
        <v>0.7278497135911377</v>
      </c>
      <c r="O86">
        <v>0.18200000000000002</v>
      </c>
      <c r="P86" s="13">
        <v>0.99903531905012888</v>
      </c>
      <c r="Q86" s="23">
        <v>3.8212109963534728</v>
      </c>
      <c r="R86">
        <v>0.16800000000000001</v>
      </c>
      <c r="S86">
        <v>0.99659296308439149</v>
      </c>
      <c r="T86" s="17">
        <v>153</v>
      </c>
      <c r="U86" s="17">
        <v>177</v>
      </c>
      <c r="V86" s="30">
        <v>0.15686274509803921</v>
      </c>
      <c r="W86" s="31">
        <v>1</v>
      </c>
      <c r="X86" s="17">
        <v>4.7477744807121663E-2</v>
      </c>
    </row>
    <row r="87" spans="2:24" customFormat="1" ht="15.75" x14ac:dyDescent="0.25">
      <c r="B87" s="17" t="s">
        <v>97</v>
      </c>
      <c r="C87" s="17">
        <v>468</v>
      </c>
      <c r="D87" s="3">
        <v>0.54591749999999994</v>
      </c>
      <c r="E87" s="27">
        <v>7.9198761964952957E-2</v>
      </c>
      <c r="F87" s="23">
        <v>4.2500000000000003E-2</v>
      </c>
      <c r="G87" s="4">
        <v>0.99994191733638715</v>
      </c>
      <c r="H87" s="23">
        <v>0</v>
      </c>
      <c r="I87" s="29">
        <v>3.7500000000000006E-2</v>
      </c>
      <c r="J87" s="13">
        <v>1</v>
      </c>
      <c r="K87" s="23">
        <v>0</v>
      </c>
      <c r="L87" s="29">
        <v>3.4999999999999996E-2</v>
      </c>
      <c r="M87" s="17">
        <v>1</v>
      </c>
      <c r="N87" s="23">
        <v>0</v>
      </c>
      <c r="O87">
        <v>3.2500000000000001E-2</v>
      </c>
      <c r="P87" s="13">
        <v>1</v>
      </c>
      <c r="Q87" s="23">
        <v>0</v>
      </c>
      <c r="R87">
        <v>0.03</v>
      </c>
      <c r="S87">
        <v>1</v>
      </c>
      <c r="T87" s="17">
        <v>200</v>
      </c>
      <c r="U87" s="17">
        <v>323</v>
      </c>
      <c r="V87" s="30">
        <v>0.61499999999999999</v>
      </c>
      <c r="W87" s="31">
        <v>1</v>
      </c>
      <c r="X87" s="17">
        <v>0.1900452488687783</v>
      </c>
    </row>
  </sheetData>
  <mergeCells count="1">
    <mergeCell ref="C2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7"/>
  <sheetViews>
    <sheetView topLeftCell="B3" workbookViewId="0">
      <selection activeCell="Q12" sqref="Q12"/>
    </sheetView>
  </sheetViews>
  <sheetFormatPr defaultRowHeight="15" x14ac:dyDescent="0.25"/>
  <cols>
    <col min="2" max="2" width="59.5703125" style="17" customWidth="1"/>
    <col min="10" max="15" width="9.140625" style="17" customWidth="1"/>
    <col min="17" max="17" width="16" style="17" customWidth="1"/>
    <col min="18" max="19" width="9.140625" style="17" customWidth="1"/>
  </cols>
  <sheetData>
    <row r="1" spans="2:22" ht="15.75" customHeight="1" thickBot="1" x14ac:dyDescent="0.3"/>
    <row r="2" spans="2:22" x14ac:dyDescent="0.25">
      <c r="B2" t="s">
        <v>0</v>
      </c>
      <c r="C2" t="s">
        <v>98</v>
      </c>
      <c r="J2" s="34" t="s">
        <v>2</v>
      </c>
      <c r="K2" s="35"/>
      <c r="L2" s="35"/>
      <c r="M2" s="35"/>
      <c r="N2" s="35"/>
      <c r="O2" s="36"/>
      <c r="R2" s="16">
        <f>SUM(R4:R87)</f>
        <v>3073.9124804873936</v>
      </c>
    </row>
    <row r="3" spans="2:22" ht="120" customHeight="1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J3" s="1" t="s">
        <v>8</v>
      </c>
      <c r="K3" s="16" t="s">
        <v>4</v>
      </c>
      <c r="L3" s="16" t="s">
        <v>5</v>
      </c>
      <c r="M3" s="16" t="s">
        <v>6</v>
      </c>
      <c r="N3" s="16" t="s">
        <v>7</v>
      </c>
      <c r="O3" s="8" t="s">
        <v>9</v>
      </c>
      <c r="Q3" s="16" t="s">
        <v>99</v>
      </c>
      <c r="R3" s="16" t="s">
        <v>11</v>
      </c>
      <c r="S3" s="12" t="s">
        <v>12</v>
      </c>
    </row>
    <row r="4" spans="2:22" x14ac:dyDescent="0.25">
      <c r="B4" t="s">
        <v>13</v>
      </c>
      <c r="C4">
        <v>303</v>
      </c>
      <c r="D4">
        <v>791</v>
      </c>
      <c r="E4">
        <v>1374</v>
      </c>
      <c r="F4">
        <v>1985</v>
      </c>
      <c r="G4">
        <v>208</v>
      </c>
      <c r="J4" s="3">
        <f t="shared" ref="J4:J34" si="0">G4*POWER(10, -3)</f>
        <v>0.20800000000000002</v>
      </c>
      <c r="K4">
        <f t="shared" ref="K4:K34" si="1">C4*POWER(10, -4)</f>
        <v>3.0300000000000001E-2</v>
      </c>
      <c r="L4">
        <f t="shared" ref="L4:L34" si="2">D4*POWER(10, -5)</f>
        <v>7.9100000000000004E-3</v>
      </c>
      <c r="M4">
        <f t="shared" ref="M4:M34" si="3">E4*POWER(10, -6)</f>
        <v>1.374E-3</v>
      </c>
      <c r="N4">
        <f t="shared" ref="N4:N34" si="4">F4*POWER(10, -7)</f>
        <v>1.985E-4</v>
      </c>
      <c r="O4" s="9">
        <f t="shared" ref="O4:O34" si="5">SUM(J4:N4)</f>
        <v>0.24778249999999999</v>
      </c>
      <c r="Q4" s="23">
        <v>0.15797913095680061</v>
      </c>
      <c r="R4">
        <f>Q4/O4</f>
        <v>0.63757178556516547</v>
      </c>
      <c r="S4" s="13">
        <f t="shared" ref="S4:S34" si="6">1-R4/$R$2</f>
        <v>0.99979258622696243</v>
      </c>
      <c r="U4" s="17"/>
    </row>
    <row r="5" spans="2:22" x14ac:dyDescent="0.25">
      <c r="B5" t="s">
        <v>14</v>
      </c>
      <c r="C5">
        <v>1459</v>
      </c>
      <c r="D5">
        <v>2266</v>
      </c>
      <c r="E5">
        <v>2450</v>
      </c>
      <c r="F5">
        <v>697</v>
      </c>
      <c r="G5">
        <v>1649</v>
      </c>
      <c r="J5" s="3">
        <f t="shared" si="0"/>
        <v>1.649</v>
      </c>
      <c r="K5">
        <f t="shared" si="1"/>
        <v>0.1459</v>
      </c>
      <c r="L5">
        <f t="shared" si="2"/>
        <v>2.2660000000000003E-2</v>
      </c>
      <c r="M5">
        <f t="shared" si="3"/>
        <v>2.4499999999999999E-3</v>
      </c>
      <c r="N5">
        <f t="shared" si="4"/>
        <v>6.97E-5</v>
      </c>
      <c r="O5" s="9">
        <f t="shared" si="5"/>
        <v>1.8200797</v>
      </c>
      <c r="Q5" s="23">
        <v>0.70105763307169278</v>
      </c>
      <c r="R5">
        <f t="shared" ref="R5:R34" si="7">Q5/O5</f>
        <v>0.38517963420595963</v>
      </c>
      <c r="S5" s="13">
        <f t="shared" si="6"/>
        <v>0.99987469401401274</v>
      </c>
      <c r="U5" s="17"/>
      <c r="V5" s="17"/>
    </row>
    <row r="6" spans="2:22" x14ac:dyDescent="0.25">
      <c r="B6" t="s">
        <v>15</v>
      </c>
      <c r="C6">
        <v>243</v>
      </c>
      <c r="D6">
        <v>1219</v>
      </c>
      <c r="E6">
        <v>2010</v>
      </c>
      <c r="F6">
        <v>2385</v>
      </c>
      <c r="G6">
        <v>23</v>
      </c>
      <c r="J6" s="3">
        <f t="shared" si="0"/>
        <v>2.3E-2</v>
      </c>
      <c r="K6">
        <f t="shared" si="1"/>
        <v>2.4300000000000002E-2</v>
      </c>
      <c r="L6">
        <f t="shared" si="2"/>
        <v>1.2190000000000001E-2</v>
      </c>
      <c r="M6">
        <f t="shared" si="3"/>
        <v>2.0100000000000001E-3</v>
      </c>
      <c r="N6">
        <f t="shared" si="4"/>
        <v>2.385E-4</v>
      </c>
      <c r="O6" s="9">
        <f t="shared" si="5"/>
        <v>6.1738500000000002E-2</v>
      </c>
      <c r="Q6" s="23">
        <v>0.25733898621306378</v>
      </c>
      <c r="R6">
        <f>Q6/O6</f>
        <v>4.1682092407989142</v>
      </c>
      <c r="S6" s="13">
        <f>1-R6/$R$2</f>
        <v>0.99864400523201036</v>
      </c>
      <c r="U6" s="17"/>
      <c r="V6" s="17"/>
    </row>
    <row r="7" spans="2:22" x14ac:dyDescent="0.25">
      <c r="B7" t="s">
        <v>16</v>
      </c>
      <c r="C7">
        <v>550</v>
      </c>
      <c r="D7">
        <v>834</v>
      </c>
      <c r="E7">
        <v>939</v>
      </c>
      <c r="F7">
        <v>424</v>
      </c>
      <c r="G7">
        <v>399</v>
      </c>
      <c r="J7" s="3">
        <f t="shared" si="0"/>
        <v>0.39900000000000002</v>
      </c>
      <c r="K7">
        <f t="shared" si="1"/>
        <v>5.5E-2</v>
      </c>
      <c r="L7">
        <f t="shared" si="2"/>
        <v>8.3400000000000002E-3</v>
      </c>
      <c r="M7">
        <f t="shared" si="3"/>
        <v>9.3899999999999995E-4</v>
      </c>
      <c r="N7">
        <f t="shared" si="4"/>
        <v>4.2400000000000001E-5</v>
      </c>
      <c r="O7" s="9">
        <f t="shared" si="5"/>
        <v>0.46332140000000005</v>
      </c>
      <c r="Q7" s="23">
        <v>0.37167052894291319</v>
      </c>
      <c r="R7">
        <f t="shared" si="7"/>
        <v>0.802187269879857</v>
      </c>
      <c r="S7" s="13">
        <f t="shared" si="6"/>
        <v>0.99973903379651441</v>
      </c>
      <c r="U7" s="17"/>
      <c r="V7" s="17"/>
    </row>
    <row r="8" spans="2:22" x14ac:dyDescent="0.25">
      <c r="B8" t="s">
        <v>17</v>
      </c>
      <c r="C8">
        <v>871</v>
      </c>
      <c r="D8">
        <v>854</v>
      </c>
      <c r="E8">
        <v>575</v>
      </c>
      <c r="F8">
        <v>322</v>
      </c>
      <c r="G8">
        <v>228</v>
      </c>
      <c r="J8" s="3">
        <f t="shared" si="0"/>
        <v>0.22800000000000001</v>
      </c>
      <c r="K8">
        <f t="shared" si="1"/>
        <v>8.7100000000000011E-2</v>
      </c>
      <c r="L8">
        <f t="shared" si="2"/>
        <v>8.5400000000000007E-3</v>
      </c>
      <c r="M8">
        <f t="shared" si="3"/>
        <v>5.7499999999999999E-4</v>
      </c>
      <c r="N8">
        <f t="shared" si="4"/>
        <v>3.2199999999999997E-5</v>
      </c>
      <c r="O8" s="9">
        <f t="shared" si="5"/>
        <v>0.32424720000000001</v>
      </c>
      <c r="Q8" s="23">
        <v>1.1070808893684001</v>
      </c>
      <c r="R8">
        <f t="shared" si="7"/>
        <v>3.4143113321206786</v>
      </c>
      <c r="S8" s="13">
        <f t="shared" si="6"/>
        <v>0.99888926202232686</v>
      </c>
      <c r="U8" s="17"/>
      <c r="V8" s="17"/>
    </row>
    <row r="9" spans="2:22" x14ac:dyDescent="0.25">
      <c r="B9" t="s">
        <v>18</v>
      </c>
      <c r="C9">
        <v>592</v>
      </c>
      <c r="D9">
        <v>895</v>
      </c>
      <c r="E9">
        <v>1002</v>
      </c>
      <c r="F9">
        <v>987</v>
      </c>
      <c r="G9">
        <v>383</v>
      </c>
      <c r="J9" s="3">
        <f t="shared" si="0"/>
        <v>0.38300000000000001</v>
      </c>
      <c r="K9">
        <f t="shared" si="1"/>
        <v>5.9200000000000003E-2</v>
      </c>
      <c r="L9">
        <f t="shared" si="2"/>
        <v>8.9500000000000014E-3</v>
      </c>
      <c r="M9">
        <f t="shared" si="3"/>
        <v>1.0019999999999999E-3</v>
      </c>
      <c r="N9">
        <f t="shared" si="4"/>
        <v>9.87E-5</v>
      </c>
      <c r="O9" s="9">
        <f t="shared" si="5"/>
        <v>0.45225070000000006</v>
      </c>
      <c r="Q9" s="23">
        <v>0.58571328163437431</v>
      </c>
      <c r="R9">
        <f t="shared" si="7"/>
        <v>1.2951075180964324</v>
      </c>
      <c r="S9" s="13">
        <f t="shared" si="6"/>
        <v>0.99957867781652288</v>
      </c>
      <c r="U9" s="17"/>
      <c r="V9" s="17"/>
    </row>
    <row r="10" spans="2:22" x14ac:dyDescent="0.25">
      <c r="B10" t="s">
        <v>19</v>
      </c>
      <c r="C10">
        <v>328</v>
      </c>
      <c r="D10">
        <v>298</v>
      </c>
      <c r="E10">
        <v>900</v>
      </c>
      <c r="F10">
        <v>399</v>
      </c>
      <c r="G10">
        <v>24</v>
      </c>
      <c r="J10" s="3">
        <f t="shared" si="0"/>
        <v>2.4E-2</v>
      </c>
      <c r="K10">
        <f t="shared" si="1"/>
        <v>3.2800000000000003E-2</v>
      </c>
      <c r="L10">
        <f t="shared" si="2"/>
        <v>2.9800000000000004E-3</v>
      </c>
      <c r="M10">
        <f t="shared" si="3"/>
        <v>8.9999999999999998E-4</v>
      </c>
      <c r="N10">
        <f t="shared" si="4"/>
        <v>3.9900000000000001E-5</v>
      </c>
      <c r="O10" s="9">
        <f t="shared" si="5"/>
        <v>6.0719900000000007E-2</v>
      </c>
      <c r="Q10" s="23">
        <v>2.1263457642341841</v>
      </c>
      <c r="R10">
        <f t="shared" si="7"/>
        <v>35.018927307755511</v>
      </c>
      <c r="S10" s="13">
        <f t="shared" si="6"/>
        <v>0.98860770190106295</v>
      </c>
      <c r="U10" s="17"/>
      <c r="V10" s="17"/>
    </row>
    <row r="11" spans="2:22" x14ac:dyDescent="0.25">
      <c r="B11" t="s">
        <v>20</v>
      </c>
      <c r="C11">
        <v>790</v>
      </c>
      <c r="D11">
        <v>1926</v>
      </c>
      <c r="E11">
        <v>1561</v>
      </c>
      <c r="F11">
        <v>236</v>
      </c>
      <c r="G11">
        <v>785</v>
      </c>
      <c r="J11" s="3">
        <f t="shared" si="0"/>
        <v>0.78500000000000003</v>
      </c>
      <c r="K11">
        <f t="shared" si="1"/>
        <v>7.9000000000000001E-2</v>
      </c>
      <c r="L11">
        <f t="shared" si="2"/>
        <v>1.9260000000000003E-2</v>
      </c>
      <c r="M11">
        <f t="shared" si="3"/>
        <v>1.5609999999999999E-3</v>
      </c>
      <c r="N11">
        <f t="shared" si="4"/>
        <v>2.3599999999999998E-5</v>
      </c>
      <c r="O11" s="9">
        <f t="shared" si="5"/>
        <v>0.88484460000000009</v>
      </c>
      <c r="Q11" s="23">
        <v>0.52517895472882381</v>
      </c>
      <c r="R11">
        <f t="shared" si="7"/>
        <v>0.59352676699255869</v>
      </c>
      <c r="S11" s="13">
        <f t="shared" si="6"/>
        <v>0.99980691487777873</v>
      </c>
      <c r="U11" s="17"/>
      <c r="V11" s="17"/>
    </row>
    <row r="12" spans="2:22" x14ac:dyDescent="0.25">
      <c r="B12" t="s">
        <v>21</v>
      </c>
      <c r="C12">
        <v>383</v>
      </c>
      <c r="D12">
        <v>1078</v>
      </c>
      <c r="E12">
        <v>1234</v>
      </c>
      <c r="F12">
        <v>1509</v>
      </c>
      <c r="G12">
        <v>403</v>
      </c>
      <c r="J12" s="3">
        <f t="shared" si="0"/>
        <v>0.40300000000000002</v>
      </c>
      <c r="K12">
        <f t="shared" si="1"/>
        <v>3.8300000000000001E-2</v>
      </c>
      <c r="L12">
        <f t="shared" si="2"/>
        <v>1.0780000000000001E-2</v>
      </c>
      <c r="M12">
        <f t="shared" si="3"/>
        <v>1.2339999999999999E-3</v>
      </c>
      <c r="N12">
        <f t="shared" si="4"/>
        <v>1.5089999999999998E-4</v>
      </c>
      <c r="O12" s="9">
        <f t="shared" si="5"/>
        <v>0.45346490000000006</v>
      </c>
      <c r="Q12" s="23">
        <v>3.1679397993963039</v>
      </c>
      <c r="R12">
        <f t="shared" si="7"/>
        <v>6.9860749958735582</v>
      </c>
      <c r="S12" s="13">
        <f t="shared" si="6"/>
        <v>0.9977273019188998</v>
      </c>
      <c r="U12" s="17"/>
      <c r="V12" s="17"/>
    </row>
    <row r="13" spans="2:22" x14ac:dyDescent="0.25">
      <c r="B13" t="s">
        <v>22</v>
      </c>
      <c r="C13">
        <v>203</v>
      </c>
      <c r="D13">
        <v>1203</v>
      </c>
      <c r="E13">
        <v>955</v>
      </c>
      <c r="F13">
        <v>426</v>
      </c>
      <c r="G13">
        <v>538</v>
      </c>
      <c r="J13" s="3">
        <f t="shared" si="0"/>
        <v>0.53800000000000003</v>
      </c>
      <c r="K13">
        <f t="shared" si="1"/>
        <v>2.0300000000000002E-2</v>
      </c>
      <c r="L13">
        <f t="shared" si="2"/>
        <v>1.2030000000000001E-2</v>
      </c>
      <c r="M13">
        <f t="shared" si="3"/>
        <v>9.549999999999999E-4</v>
      </c>
      <c r="N13">
        <f t="shared" si="4"/>
        <v>4.2599999999999999E-5</v>
      </c>
      <c r="O13" s="9">
        <f t="shared" si="5"/>
        <v>0.57132760000000005</v>
      </c>
      <c r="Q13" s="23">
        <v>0</v>
      </c>
      <c r="R13">
        <f t="shared" si="7"/>
        <v>0</v>
      </c>
      <c r="S13" s="13">
        <f t="shared" si="6"/>
        <v>1</v>
      </c>
      <c r="U13" s="17"/>
      <c r="V13" s="17"/>
    </row>
    <row r="14" spans="2:22" x14ac:dyDescent="0.25">
      <c r="B14" t="s">
        <v>23</v>
      </c>
      <c r="C14">
        <v>795</v>
      </c>
      <c r="D14">
        <v>1489</v>
      </c>
      <c r="E14">
        <v>1915</v>
      </c>
      <c r="F14">
        <v>2168</v>
      </c>
      <c r="G14">
        <v>881</v>
      </c>
      <c r="J14" s="3">
        <f t="shared" si="0"/>
        <v>0.88100000000000001</v>
      </c>
      <c r="K14">
        <f t="shared" si="1"/>
        <v>7.9500000000000001E-2</v>
      </c>
      <c r="L14">
        <f t="shared" si="2"/>
        <v>1.489E-2</v>
      </c>
      <c r="M14">
        <f t="shared" si="3"/>
        <v>1.9149999999999998E-3</v>
      </c>
      <c r="N14">
        <f t="shared" si="4"/>
        <v>2.1679999999999998E-4</v>
      </c>
      <c r="O14" s="9">
        <f t="shared" si="5"/>
        <v>0.9775218</v>
      </c>
      <c r="Q14" s="23">
        <v>1.3933380155296231</v>
      </c>
      <c r="R14">
        <f t="shared" si="7"/>
        <v>1.4253779460771341</v>
      </c>
      <c r="S14" s="13">
        <f t="shared" si="6"/>
        <v>0.99953629846161041</v>
      </c>
      <c r="U14" s="17"/>
      <c r="V14" s="17"/>
    </row>
    <row r="15" spans="2:22" x14ac:dyDescent="0.25">
      <c r="B15" t="s">
        <v>24</v>
      </c>
      <c r="C15">
        <v>2413</v>
      </c>
      <c r="D15">
        <v>4259</v>
      </c>
      <c r="E15">
        <v>3107</v>
      </c>
      <c r="F15">
        <v>1185</v>
      </c>
      <c r="G15">
        <v>5808</v>
      </c>
      <c r="J15" s="3">
        <f t="shared" si="0"/>
        <v>5.8079999999999998</v>
      </c>
      <c r="K15">
        <f t="shared" si="1"/>
        <v>0.24130000000000001</v>
      </c>
      <c r="L15">
        <f t="shared" si="2"/>
        <v>4.2590000000000003E-2</v>
      </c>
      <c r="M15">
        <f t="shared" si="3"/>
        <v>3.107E-3</v>
      </c>
      <c r="N15">
        <f t="shared" si="4"/>
        <v>1.1849999999999999E-4</v>
      </c>
      <c r="O15" s="9">
        <f t="shared" si="5"/>
        <v>6.0951154999999995</v>
      </c>
      <c r="Q15" s="23">
        <v>0.30841600859389351</v>
      </c>
      <c r="R15">
        <f t="shared" si="7"/>
        <v>5.060051915240877E-2</v>
      </c>
      <c r="S15" s="13">
        <f t="shared" si="6"/>
        <v>0.99998353872484214</v>
      </c>
      <c r="U15" s="17"/>
      <c r="V15" s="17"/>
    </row>
    <row r="16" spans="2:22" x14ac:dyDescent="0.25">
      <c r="B16" t="s">
        <v>25</v>
      </c>
      <c r="C16">
        <v>3062</v>
      </c>
      <c r="D16">
        <v>2930</v>
      </c>
      <c r="E16">
        <v>2965</v>
      </c>
      <c r="F16">
        <v>2349</v>
      </c>
      <c r="G16">
        <v>459</v>
      </c>
      <c r="J16" s="3">
        <f t="shared" si="0"/>
        <v>0.45900000000000002</v>
      </c>
      <c r="K16">
        <f t="shared" si="1"/>
        <v>0.30620000000000003</v>
      </c>
      <c r="L16">
        <f t="shared" si="2"/>
        <v>2.9300000000000003E-2</v>
      </c>
      <c r="M16">
        <f t="shared" si="3"/>
        <v>2.9649999999999998E-3</v>
      </c>
      <c r="N16">
        <f t="shared" si="4"/>
        <v>2.3489999999999999E-4</v>
      </c>
      <c r="O16" s="9">
        <f t="shared" si="5"/>
        <v>0.79769990000000013</v>
      </c>
      <c r="Q16" s="23">
        <v>0.81770373181399025</v>
      </c>
      <c r="R16">
        <f t="shared" si="7"/>
        <v>1.0250768889578525</v>
      </c>
      <c r="S16" s="13">
        <f t="shared" si="6"/>
        <v>0.99966652372327947</v>
      </c>
      <c r="U16" s="17"/>
      <c r="V16" s="17"/>
    </row>
    <row r="17" spans="2:22" x14ac:dyDescent="0.25">
      <c r="B17" t="s">
        <v>26</v>
      </c>
      <c r="C17">
        <v>94</v>
      </c>
      <c r="D17">
        <v>270</v>
      </c>
      <c r="E17">
        <v>312</v>
      </c>
      <c r="F17">
        <v>78</v>
      </c>
      <c r="G17">
        <v>6</v>
      </c>
      <c r="J17" s="3">
        <f t="shared" si="0"/>
        <v>6.0000000000000001E-3</v>
      </c>
      <c r="K17">
        <f t="shared" si="1"/>
        <v>9.4000000000000004E-3</v>
      </c>
      <c r="L17">
        <f t="shared" si="2"/>
        <v>2.7000000000000001E-3</v>
      </c>
      <c r="M17">
        <f t="shared" si="3"/>
        <v>3.1199999999999999E-4</v>
      </c>
      <c r="N17">
        <f t="shared" si="4"/>
        <v>7.7999999999999999E-6</v>
      </c>
      <c r="O17" s="9">
        <f t="shared" si="5"/>
        <v>1.84198E-2</v>
      </c>
      <c r="Q17" s="23">
        <v>0</v>
      </c>
      <c r="R17">
        <f t="shared" si="7"/>
        <v>0</v>
      </c>
      <c r="S17" s="13">
        <f t="shared" si="6"/>
        <v>1</v>
      </c>
      <c r="U17" s="17"/>
      <c r="V17" s="17"/>
    </row>
    <row r="18" spans="2:22" x14ac:dyDescent="0.25">
      <c r="B18" t="s">
        <v>28</v>
      </c>
      <c r="C18">
        <v>902</v>
      </c>
      <c r="D18">
        <v>1872</v>
      </c>
      <c r="E18">
        <v>1483</v>
      </c>
      <c r="F18">
        <v>1713</v>
      </c>
      <c r="G18">
        <v>283</v>
      </c>
      <c r="J18" s="3">
        <f t="shared" si="0"/>
        <v>0.28300000000000003</v>
      </c>
      <c r="K18">
        <f t="shared" si="1"/>
        <v>9.0200000000000002E-2</v>
      </c>
      <c r="L18">
        <f t="shared" si="2"/>
        <v>1.8720000000000001E-2</v>
      </c>
      <c r="M18">
        <f t="shared" si="3"/>
        <v>1.4829999999999999E-3</v>
      </c>
      <c r="N18">
        <f t="shared" si="4"/>
        <v>1.7129999999999999E-4</v>
      </c>
      <c r="O18" s="9">
        <f t="shared" si="5"/>
        <v>0.39357430000000004</v>
      </c>
      <c r="Q18" s="23">
        <v>0</v>
      </c>
      <c r="R18">
        <f t="shared" si="7"/>
        <v>0</v>
      </c>
      <c r="S18" s="13">
        <f t="shared" si="6"/>
        <v>1</v>
      </c>
      <c r="U18" s="17"/>
      <c r="V18" s="17"/>
    </row>
    <row r="19" spans="2:22" x14ac:dyDescent="0.25">
      <c r="B19" t="s">
        <v>29</v>
      </c>
      <c r="C19">
        <v>108</v>
      </c>
      <c r="D19">
        <v>911</v>
      </c>
      <c r="E19">
        <v>1673</v>
      </c>
      <c r="F19">
        <v>87</v>
      </c>
      <c r="G19">
        <v>7</v>
      </c>
      <c r="J19" s="3">
        <f t="shared" si="0"/>
        <v>7.0000000000000001E-3</v>
      </c>
      <c r="K19">
        <f t="shared" si="1"/>
        <v>1.0800000000000001E-2</v>
      </c>
      <c r="L19">
        <f t="shared" si="2"/>
        <v>9.11E-3</v>
      </c>
      <c r="M19">
        <f t="shared" si="3"/>
        <v>1.673E-3</v>
      </c>
      <c r="N19">
        <f t="shared" si="4"/>
        <v>8.6999999999999997E-6</v>
      </c>
      <c r="O19" s="9">
        <f t="shared" si="5"/>
        <v>2.8591700000000001E-2</v>
      </c>
      <c r="Q19" s="23">
        <v>1.018355864456834</v>
      </c>
      <c r="R19">
        <f t="shared" si="7"/>
        <v>35.61718486332866</v>
      </c>
      <c r="S19" s="13">
        <f t="shared" si="6"/>
        <v>0.98841307776671594</v>
      </c>
      <c r="U19" s="17"/>
      <c r="V19" s="17"/>
    </row>
    <row r="20" spans="2:22" x14ac:dyDescent="0.25">
      <c r="B20" t="s">
        <v>30</v>
      </c>
      <c r="C20">
        <v>380</v>
      </c>
      <c r="D20">
        <v>1104</v>
      </c>
      <c r="E20">
        <v>1474</v>
      </c>
      <c r="F20">
        <v>1577</v>
      </c>
      <c r="G20">
        <v>212</v>
      </c>
      <c r="J20" s="3">
        <f t="shared" si="0"/>
        <v>0.21199999999999999</v>
      </c>
      <c r="K20">
        <f t="shared" si="1"/>
        <v>3.7999999999999999E-2</v>
      </c>
      <c r="L20">
        <f t="shared" si="2"/>
        <v>1.1040000000000001E-2</v>
      </c>
      <c r="M20">
        <f t="shared" si="3"/>
        <v>1.4739999999999998E-3</v>
      </c>
      <c r="N20">
        <f t="shared" si="4"/>
        <v>1.5769999999999998E-4</v>
      </c>
      <c r="O20" s="9">
        <f t="shared" si="5"/>
        <v>0.26267169999999995</v>
      </c>
      <c r="Q20" s="23">
        <v>0.63396050341535659</v>
      </c>
      <c r="R20">
        <f t="shared" si="7"/>
        <v>2.4135089673358672</v>
      </c>
      <c r="S20" s="13">
        <f t="shared" si="6"/>
        <v>0.99921484135197203</v>
      </c>
      <c r="U20" s="17"/>
      <c r="V20" s="17"/>
    </row>
    <row r="21" spans="2:22" x14ac:dyDescent="0.25">
      <c r="B21" t="s">
        <v>31</v>
      </c>
      <c r="C21">
        <v>287</v>
      </c>
      <c r="D21">
        <v>291</v>
      </c>
      <c r="E21">
        <v>205</v>
      </c>
      <c r="F21">
        <v>56</v>
      </c>
      <c r="J21" s="3">
        <f t="shared" si="0"/>
        <v>0</v>
      </c>
      <c r="K21">
        <f t="shared" si="1"/>
        <v>2.87E-2</v>
      </c>
      <c r="L21">
        <f t="shared" si="2"/>
        <v>2.9100000000000003E-3</v>
      </c>
      <c r="M21">
        <f t="shared" si="3"/>
        <v>2.05E-4</v>
      </c>
      <c r="N21">
        <f t="shared" si="4"/>
        <v>5.5999999999999997E-6</v>
      </c>
      <c r="O21" s="9">
        <f t="shared" si="5"/>
        <v>3.1820599999999997E-2</v>
      </c>
      <c r="Q21" s="23">
        <v>0.57481901823210957</v>
      </c>
      <c r="R21">
        <f t="shared" si="7"/>
        <v>18.064367681065399</v>
      </c>
      <c r="S21" s="13">
        <f t="shared" si="6"/>
        <v>0.99412333051258472</v>
      </c>
      <c r="U21" s="17"/>
      <c r="V21" s="17"/>
    </row>
    <row r="22" spans="2:22" x14ac:dyDescent="0.25">
      <c r="B22" t="s">
        <v>32</v>
      </c>
      <c r="C22">
        <v>569</v>
      </c>
      <c r="D22">
        <v>1516</v>
      </c>
      <c r="E22">
        <v>818</v>
      </c>
      <c r="F22">
        <v>548</v>
      </c>
      <c r="J22" s="3">
        <f t="shared" si="0"/>
        <v>0</v>
      </c>
      <c r="K22">
        <f t="shared" si="1"/>
        <v>5.6900000000000006E-2</v>
      </c>
      <c r="L22">
        <f t="shared" si="2"/>
        <v>1.5160000000000002E-2</v>
      </c>
      <c r="M22">
        <f t="shared" si="3"/>
        <v>8.1799999999999993E-4</v>
      </c>
      <c r="N22">
        <f t="shared" si="4"/>
        <v>5.4799999999999997E-5</v>
      </c>
      <c r="O22" s="9">
        <f t="shared" si="5"/>
        <v>7.2932800000000006E-2</v>
      </c>
      <c r="Q22" s="23">
        <v>2.5411693875097621</v>
      </c>
      <c r="R22">
        <f t="shared" si="7"/>
        <v>34.842613851514848</v>
      </c>
      <c r="S22" s="13">
        <f t="shared" si="6"/>
        <v>0.98866505989591791</v>
      </c>
      <c r="U22" s="17"/>
      <c r="V22" s="17"/>
    </row>
    <row r="23" spans="2:22" x14ac:dyDescent="0.25">
      <c r="B23" t="s">
        <v>33</v>
      </c>
      <c r="C23">
        <v>256</v>
      </c>
      <c r="D23">
        <v>459</v>
      </c>
      <c r="E23">
        <v>541</v>
      </c>
      <c r="F23">
        <v>210</v>
      </c>
      <c r="G23">
        <v>8</v>
      </c>
      <c r="J23" s="3">
        <f t="shared" si="0"/>
        <v>8.0000000000000002E-3</v>
      </c>
      <c r="K23">
        <f t="shared" si="1"/>
        <v>2.5600000000000001E-2</v>
      </c>
      <c r="L23">
        <f t="shared" si="2"/>
        <v>4.5900000000000003E-3</v>
      </c>
      <c r="M23">
        <f t="shared" si="3"/>
        <v>5.4099999999999992E-4</v>
      </c>
      <c r="N23">
        <f t="shared" si="4"/>
        <v>2.0999999999999999E-5</v>
      </c>
      <c r="O23" s="9">
        <f t="shared" si="5"/>
        <v>3.8752000000000002E-2</v>
      </c>
      <c r="Q23" s="23">
        <v>9.9313544778491067E-2</v>
      </c>
      <c r="R23">
        <f t="shared" si="7"/>
        <v>2.5627979143912847</v>
      </c>
      <c r="S23" s="13">
        <f t="shared" si="6"/>
        <v>0.99916627492465726</v>
      </c>
      <c r="U23" s="17"/>
      <c r="V23" s="17"/>
    </row>
    <row r="24" spans="2:22" x14ac:dyDescent="0.25">
      <c r="B24" t="s">
        <v>34</v>
      </c>
      <c r="C24">
        <v>155</v>
      </c>
      <c r="D24">
        <v>693</v>
      </c>
      <c r="E24">
        <v>447</v>
      </c>
      <c r="F24">
        <v>167</v>
      </c>
      <c r="G24">
        <v>1</v>
      </c>
      <c r="J24" s="3">
        <f t="shared" si="0"/>
        <v>1E-3</v>
      </c>
      <c r="K24">
        <f t="shared" si="1"/>
        <v>1.55E-2</v>
      </c>
      <c r="L24">
        <f t="shared" si="2"/>
        <v>6.9300000000000004E-3</v>
      </c>
      <c r="M24">
        <f t="shared" si="3"/>
        <v>4.4699999999999997E-4</v>
      </c>
      <c r="N24">
        <f t="shared" si="4"/>
        <v>1.6699999999999999E-5</v>
      </c>
      <c r="O24" s="9">
        <f t="shared" si="5"/>
        <v>2.38937E-2</v>
      </c>
      <c r="Q24" s="23">
        <v>0</v>
      </c>
      <c r="R24">
        <f t="shared" si="7"/>
        <v>0</v>
      </c>
      <c r="S24" s="13">
        <f t="shared" si="6"/>
        <v>1</v>
      </c>
      <c r="U24" s="17"/>
      <c r="V24" s="17"/>
    </row>
    <row r="25" spans="2:22" x14ac:dyDescent="0.25">
      <c r="B25" t="s">
        <v>35</v>
      </c>
      <c r="C25">
        <v>86</v>
      </c>
      <c r="D25">
        <v>258</v>
      </c>
      <c r="E25">
        <v>316</v>
      </c>
      <c r="F25">
        <v>181</v>
      </c>
      <c r="G25">
        <v>51</v>
      </c>
      <c r="J25" s="3">
        <f t="shared" si="0"/>
        <v>5.1000000000000004E-2</v>
      </c>
      <c r="K25">
        <f t="shared" si="1"/>
        <v>8.6E-3</v>
      </c>
      <c r="L25">
        <f t="shared" si="2"/>
        <v>2.5800000000000003E-3</v>
      </c>
      <c r="M25">
        <f t="shared" si="3"/>
        <v>3.1599999999999998E-4</v>
      </c>
      <c r="N25">
        <f t="shared" si="4"/>
        <v>1.8099999999999999E-5</v>
      </c>
      <c r="O25" s="9">
        <f t="shared" si="5"/>
        <v>6.2514099999999989E-2</v>
      </c>
      <c r="Q25" s="23">
        <v>0</v>
      </c>
      <c r="R25">
        <f t="shared" si="7"/>
        <v>0</v>
      </c>
      <c r="S25" s="13">
        <f t="shared" si="6"/>
        <v>1</v>
      </c>
      <c r="U25" s="17"/>
      <c r="V25" s="17"/>
    </row>
    <row r="26" spans="2:22" x14ac:dyDescent="0.25">
      <c r="B26" t="s">
        <v>36</v>
      </c>
      <c r="C26">
        <v>612</v>
      </c>
      <c r="D26">
        <v>1519</v>
      </c>
      <c r="E26">
        <v>2383</v>
      </c>
      <c r="F26">
        <v>1722</v>
      </c>
      <c r="G26">
        <v>1079</v>
      </c>
      <c r="J26" s="3">
        <f t="shared" si="0"/>
        <v>1.079</v>
      </c>
      <c r="K26">
        <f t="shared" si="1"/>
        <v>6.1200000000000004E-2</v>
      </c>
      <c r="L26">
        <f t="shared" si="2"/>
        <v>1.519E-2</v>
      </c>
      <c r="M26">
        <f t="shared" si="3"/>
        <v>2.3829999999999997E-3</v>
      </c>
      <c r="N26">
        <f t="shared" si="4"/>
        <v>1.7219999999999998E-4</v>
      </c>
      <c r="O26" s="9">
        <f t="shared" si="5"/>
        <v>1.1579451999999999</v>
      </c>
      <c r="Q26" s="23">
        <v>1.145537044949728</v>
      </c>
      <c r="R26">
        <f t="shared" si="7"/>
        <v>0.98928433310119346</v>
      </c>
      <c r="S26" s="13">
        <f t="shared" si="6"/>
        <v>0.99967816769690709</v>
      </c>
      <c r="U26" s="17"/>
      <c r="V26" s="17"/>
    </row>
    <row r="27" spans="2:22" x14ac:dyDescent="0.25">
      <c r="B27" t="s">
        <v>37</v>
      </c>
      <c r="C27">
        <v>412</v>
      </c>
      <c r="D27">
        <v>896</v>
      </c>
      <c r="E27">
        <v>1689</v>
      </c>
      <c r="F27">
        <v>1695</v>
      </c>
      <c r="G27">
        <v>41</v>
      </c>
      <c r="J27" s="3">
        <f t="shared" si="0"/>
        <v>4.1000000000000002E-2</v>
      </c>
      <c r="K27">
        <f t="shared" si="1"/>
        <v>4.1200000000000001E-2</v>
      </c>
      <c r="L27">
        <f t="shared" si="2"/>
        <v>8.9600000000000009E-3</v>
      </c>
      <c r="M27">
        <f t="shared" si="3"/>
        <v>1.689E-3</v>
      </c>
      <c r="N27">
        <f t="shared" si="4"/>
        <v>1.695E-4</v>
      </c>
      <c r="O27" s="9">
        <f t="shared" si="5"/>
        <v>9.301849999999999E-2</v>
      </c>
      <c r="Q27" s="23">
        <v>1.770656519195124</v>
      </c>
      <c r="R27">
        <f t="shared" si="7"/>
        <v>19.035530772858348</v>
      </c>
      <c r="S27" s="13">
        <f t="shared" si="6"/>
        <v>0.99380739338101121</v>
      </c>
      <c r="U27" s="17"/>
      <c r="V27" s="17"/>
    </row>
    <row r="28" spans="2:22" x14ac:dyDescent="0.25">
      <c r="B28" t="s">
        <v>38</v>
      </c>
      <c r="C28">
        <v>233</v>
      </c>
      <c r="D28">
        <v>336</v>
      </c>
      <c r="E28">
        <v>322</v>
      </c>
      <c r="F28">
        <v>359</v>
      </c>
      <c r="G28">
        <v>22</v>
      </c>
      <c r="J28" s="3">
        <f t="shared" si="0"/>
        <v>2.1999999999999999E-2</v>
      </c>
      <c r="K28">
        <f t="shared" si="1"/>
        <v>2.3300000000000001E-2</v>
      </c>
      <c r="L28">
        <f t="shared" si="2"/>
        <v>3.3600000000000001E-3</v>
      </c>
      <c r="M28">
        <f t="shared" si="3"/>
        <v>3.2199999999999997E-4</v>
      </c>
      <c r="N28">
        <f t="shared" si="4"/>
        <v>3.5899999999999998E-5</v>
      </c>
      <c r="O28" s="9">
        <f t="shared" si="5"/>
        <v>4.9017900000000003E-2</v>
      </c>
      <c r="Q28" s="23">
        <v>0.16010246557796989</v>
      </c>
      <c r="R28">
        <f t="shared" si="7"/>
        <v>3.2662040923411628</v>
      </c>
      <c r="S28" s="13">
        <f t="shared" si="6"/>
        <v>0.99893744401863283</v>
      </c>
      <c r="U28" s="17"/>
      <c r="V28" s="17"/>
    </row>
    <row r="29" spans="2:22" x14ac:dyDescent="0.25">
      <c r="B29" t="s">
        <v>39</v>
      </c>
      <c r="C29">
        <v>1069</v>
      </c>
      <c r="D29">
        <v>2038</v>
      </c>
      <c r="E29">
        <v>4157</v>
      </c>
      <c r="F29">
        <v>4379</v>
      </c>
      <c r="G29">
        <v>1016</v>
      </c>
      <c r="J29" s="3">
        <f t="shared" si="0"/>
        <v>1.016</v>
      </c>
      <c r="K29">
        <f t="shared" si="1"/>
        <v>0.10690000000000001</v>
      </c>
      <c r="L29">
        <f t="shared" si="2"/>
        <v>2.0380000000000002E-2</v>
      </c>
      <c r="M29">
        <f t="shared" si="3"/>
        <v>4.1570000000000001E-3</v>
      </c>
      <c r="N29">
        <f t="shared" si="4"/>
        <v>4.3789999999999996E-4</v>
      </c>
      <c r="O29" s="9">
        <f t="shared" si="5"/>
        <v>1.1478749000000001</v>
      </c>
      <c r="Q29" s="23">
        <v>0.12311671006823829</v>
      </c>
      <c r="R29">
        <f t="shared" si="7"/>
        <v>0.10725620890241461</v>
      </c>
      <c r="S29" s="13">
        <f t="shared" si="6"/>
        <v>0.99996510759184487</v>
      </c>
      <c r="U29" s="17"/>
      <c r="V29" s="17"/>
    </row>
    <row r="30" spans="2:22" x14ac:dyDescent="0.25">
      <c r="B30" t="s">
        <v>40</v>
      </c>
      <c r="C30">
        <v>1782</v>
      </c>
      <c r="D30">
        <v>3860</v>
      </c>
      <c r="E30">
        <v>4246</v>
      </c>
      <c r="F30">
        <v>486</v>
      </c>
      <c r="G30">
        <v>1062</v>
      </c>
      <c r="J30" s="3">
        <f t="shared" si="0"/>
        <v>1.0620000000000001</v>
      </c>
      <c r="K30">
        <f t="shared" si="1"/>
        <v>0.1782</v>
      </c>
      <c r="L30">
        <f t="shared" si="2"/>
        <v>3.8600000000000002E-2</v>
      </c>
      <c r="M30">
        <f t="shared" si="3"/>
        <v>4.2459999999999998E-3</v>
      </c>
      <c r="N30">
        <f t="shared" si="4"/>
        <v>4.8599999999999995E-5</v>
      </c>
      <c r="O30" s="9">
        <f t="shared" si="5"/>
        <v>1.2830945999999999</v>
      </c>
      <c r="Q30" s="23">
        <v>0.45573514636460072</v>
      </c>
      <c r="R30">
        <f t="shared" si="7"/>
        <v>0.35518436938679404</v>
      </c>
      <c r="S30" s="13">
        <f t="shared" si="6"/>
        <v>0.99988445202274256</v>
      </c>
      <c r="U30" s="17"/>
      <c r="V30" s="17"/>
    </row>
    <row r="31" spans="2:22" x14ac:dyDescent="0.25">
      <c r="B31" t="s">
        <v>41</v>
      </c>
      <c r="C31">
        <v>380</v>
      </c>
      <c r="D31">
        <v>522</v>
      </c>
      <c r="E31">
        <v>700</v>
      </c>
      <c r="F31">
        <v>539</v>
      </c>
      <c r="G31">
        <v>85</v>
      </c>
      <c r="J31" s="3">
        <f t="shared" si="0"/>
        <v>8.5000000000000006E-2</v>
      </c>
      <c r="K31">
        <f t="shared" si="1"/>
        <v>3.7999999999999999E-2</v>
      </c>
      <c r="L31">
        <f t="shared" si="2"/>
        <v>5.2200000000000007E-3</v>
      </c>
      <c r="M31">
        <f t="shared" si="3"/>
        <v>6.9999999999999999E-4</v>
      </c>
      <c r="N31">
        <f t="shared" si="4"/>
        <v>5.3899999999999996E-5</v>
      </c>
      <c r="O31" s="9">
        <f t="shared" si="5"/>
        <v>0.1289739</v>
      </c>
      <c r="Q31" s="23">
        <v>1.3546130732476229</v>
      </c>
      <c r="R31">
        <f t="shared" si="7"/>
        <v>10.503001562700849</v>
      </c>
      <c r="S31" s="13">
        <f t="shared" si="6"/>
        <v>0.99658318132693369</v>
      </c>
      <c r="U31" s="17"/>
      <c r="V31" s="17"/>
    </row>
    <row r="32" spans="2:22" x14ac:dyDescent="0.25">
      <c r="B32" t="s">
        <v>42</v>
      </c>
      <c r="C32">
        <v>644</v>
      </c>
      <c r="D32">
        <v>668</v>
      </c>
      <c r="E32">
        <v>977</v>
      </c>
      <c r="F32">
        <v>739</v>
      </c>
      <c r="G32">
        <v>103</v>
      </c>
      <c r="J32" s="3">
        <f t="shared" si="0"/>
        <v>0.10300000000000001</v>
      </c>
      <c r="K32">
        <f t="shared" si="1"/>
        <v>6.4399999999999999E-2</v>
      </c>
      <c r="L32">
        <f t="shared" si="2"/>
        <v>6.6800000000000002E-3</v>
      </c>
      <c r="M32">
        <f t="shared" si="3"/>
        <v>9.77E-4</v>
      </c>
      <c r="N32">
        <f t="shared" si="4"/>
        <v>7.3899999999999994E-5</v>
      </c>
      <c r="O32" s="9">
        <f t="shared" si="5"/>
        <v>0.17513089999999998</v>
      </c>
      <c r="Q32" s="23">
        <v>3.7613436620441889</v>
      </c>
      <c r="R32">
        <f t="shared" si="7"/>
        <v>21.477327313707573</v>
      </c>
      <c r="S32" s="13">
        <f t="shared" si="6"/>
        <v>0.99301303226749571</v>
      </c>
      <c r="U32" s="17"/>
      <c r="V32" s="17"/>
    </row>
    <row r="33" spans="2:22" x14ac:dyDescent="0.25">
      <c r="B33" t="s">
        <v>43</v>
      </c>
      <c r="C33">
        <v>691</v>
      </c>
      <c r="D33">
        <v>1233</v>
      </c>
      <c r="E33">
        <v>1401</v>
      </c>
      <c r="F33">
        <v>1137</v>
      </c>
      <c r="G33">
        <v>1135</v>
      </c>
      <c r="J33" s="3">
        <f t="shared" si="0"/>
        <v>1.135</v>
      </c>
      <c r="K33">
        <f t="shared" si="1"/>
        <v>6.9100000000000009E-2</v>
      </c>
      <c r="L33">
        <f t="shared" si="2"/>
        <v>1.2330000000000001E-2</v>
      </c>
      <c r="M33">
        <f t="shared" si="3"/>
        <v>1.4009999999999999E-3</v>
      </c>
      <c r="N33">
        <f t="shared" si="4"/>
        <v>1.137E-4</v>
      </c>
      <c r="O33" s="9">
        <f t="shared" si="5"/>
        <v>1.2179446999999999</v>
      </c>
      <c r="Q33" s="23">
        <v>0.47314930278821632</v>
      </c>
      <c r="R33">
        <f t="shared" si="7"/>
        <v>0.38848176176489491</v>
      </c>
      <c r="S33" s="13">
        <f t="shared" si="6"/>
        <v>0.99987361977147016</v>
      </c>
      <c r="U33" s="17"/>
      <c r="V33" s="17"/>
    </row>
    <row r="34" spans="2:22" x14ac:dyDescent="0.25">
      <c r="B34" t="s">
        <v>44</v>
      </c>
      <c r="C34">
        <v>520</v>
      </c>
      <c r="D34">
        <v>857</v>
      </c>
      <c r="E34">
        <v>634</v>
      </c>
      <c r="F34">
        <v>50</v>
      </c>
      <c r="G34">
        <v>38</v>
      </c>
      <c r="J34" s="3">
        <f t="shared" si="0"/>
        <v>3.7999999999999999E-2</v>
      </c>
      <c r="K34">
        <f t="shared" si="1"/>
        <v>5.2000000000000005E-2</v>
      </c>
      <c r="L34">
        <f t="shared" si="2"/>
        <v>8.5700000000000012E-3</v>
      </c>
      <c r="M34">
        <f t="shared" si="3"/>
        <v>6.3400000000000001E-4</v>
      </c>
      <c r="N34">
        <f t="shared" si="4"/>
        <v>4.9999999999999996E-6</v>
      </c>
      <c r="O34" s="9">
        <f t="shared" si="5"/>
        <v>9.9208999999999992E-2</v>
      </c>
      <c r="Q34" s="23">
        <v>2.0518566626462169</v>
      </c>
      <c r="R34">
        <f t="shared" si="7"/>
        <v>20.682162532091009</v>
      </c>
      <c r="S34" s="13">
        <f t="shared" si="6"/>
        <v>0.99327171392699776</v>
      </c>
      <c r="U34" s="17"/>
      <c r="V34" s="17"/>
    </row>
    <row r="35" spans="2:22" x14ac:dyDescent="0.25">
      <c r="B35" t="s">
        <v>45</v>
      </c>
      <c r="C35">
        <v>37</v>
      </c>
      <c r="D35">
        <v>409</v>
      </c>
      <c r="E35">
        <v>248</v>
      </c>
      <c r="F35">
        <v>165</v>
      </c>
      <c r="J35" s="3">
        <f t="shared" ref="J35:J66" si="8">G35*POWER(10, -3)</f>
        <v>0</v>
      </c>
      <c r="K35">
        <f t="shared" ref="K35:K66" si="9">C35*POWER(10, -4)</f>
        <v>3.7000000000000002E-3</v>
      </c>
      <c r="L35">
        <f t="shared" ref="L35:L66" si="10">D35*POWER(10, -5)</f>
        <v>4.0900000000000008E-3</v>
      </c>
      <c r="M35">
        <f t="shared" ref="M35:M66" si="11">E35*POWER(10, -6)</f>
        <v>2.4800000000000001E-4</v>
      </c>
      <c r="N35">
        <f t="shared" ref="N35:N66" si="12">F35*POWER(10, -7)</f>
        <v>1.6499999999999998E-5</v>
      </c>
      <c r="O35" s="9">
        <f t="shared" ref="O35:O66" si="13">SUM(J35:N35)</f>
        <v>8.0545000000000009E-3</v>
      </c>
      <c r="Q35" s="23">
        <v>0</v>
      </c>
      <c r="R35">
        <f t="shared" ref="R35:R66" si="14">Q35/O35</f>
        <v>0</v>
      </c>
      <c r="S35" s="13">
        <f t="shared" ref="S35:S66" si="15">1-R35/$R$2</f>
        <v>1</v>
      </c>
      <c r="U35" s="17"/>
      <c r="V35" s="17"/>
    </row>
    <row r="36" spans="2:22" x14ac:dyDescent="0.25">
      <c r="B36" t="s">
        <v>46</v>
      </c>
      <c r="C36">
        <v>1201</v>
      </c>
      <c r="D36">
        <v>1944</v>
      </c>
      <c r="E36">
        <v>4786</v>
      </c>
      <c r="F36">
        <v>3286</v>
      </c>
      <c r="J36" s="3">
        <f t="shared" si="8"/>
        <v>0</v>
      </c>
      <c r="K36">
        <f t="shared" si="9"/>
        <v>0.12010000000000001</v>
      </c>
      <c r="L36">
        <f t="shared" si="10"/>
        <v>1.9440000000000002E-2</v>
      </c>
      <c r="M36">
        <f t="shared" si="11"/>
        <v>4.7859999999999995E-3</v>
      </c>
      <c r="N36">
        <f t="shared" si="12"/>
        <v>3.2859999999999996E-4</v>
      </c>
      <c r="O36" s="9">
        <f t="shared" si="13"/>
        <v>0.14465460000000005</v>
      </c>
      <c r="Q36" s="23">
        <v>0.41350678564635251</v>
      </c>
      <c r="R36">
        <f t="shared" si="14"/>
        <v>2.8585802708406947</v>
      </c>
      <c r="S36" s="13">
        <f t="shared" si="15"/>
        <v>0.99907005150960337</v>
      </c>
      <c r="U36" s="17"/>
      <c r="V36" s="17"/>
    </row>
    <row r="37" spans="2:22" x14ac:dyDescent="0.25">
      <c r="B37" t="s">
        <v>47</v>
      </c>
      <c r="C37">
        <v>445</v>
      </c>
      <c r="D37">
        <v>189</v>
      </c>
      <c r="E37">
        <v>595</v>
      </c>
      <c r="F37">
        <v>804</v>
      </c>
      <c r="G37">
        <v>158</v>
      </c>
      <c r="J37" s="3">
        <f t="shared" si="8"/>
        <v>0.158</v>
      </c>
      <c r="K37">
        <f t="shared" si="9"/>
        <v>4.4500000000000005E-2</v>
      </c>
      <c r="L37">
        <f t="shared" si="10"/>
        <v>1.8900000000000002E-3</v>
      </c>
      <c r="M37">
        <f t="shared" si="11"/>
        <v>5.9499999999999993E-4</v>
      </c>
      <c r="N37">
        <f t="shared" si="12"/>
        <v>8.0400000000000003E-5</v>
      </c>
      <c r="O37" s="9">
        <f t="shared" si="13"/>
        <v>0.20506540000000004</v>
      </c>
      <c r="Q37" s="23">
        <v>0</v>
      </c>
      <c r="R37">
        <f t="shared" si="14"/>
        <v>0</v>
      </c>
      <c r="S37" s="13">
        <f t="shared" si="15"/>
        <v>1</v>
      </c>
      <c r="U37" s="17"/>
      <c r="V37" s="17"/>
    </row>
    <row r="38" spans="2:22" x14ac:dyDescent="0.25">
      <c r="B38" t="s">
        <v>48</v>
      </c>
      <c r="C38">
        <v>7</v>
      </c>
      <c r="D38">
        <v>3</v>
      </c>
      <c r="E38">
        <v>24</v>
      </c>
      <c r="F38">
        <v>31</v>
      </c>
      <c r="G38">
        <v>2</v>
      </c>
      <c r="J38" s="3">
        <f t="shared" si="8"/>
        <v>2E-3</v>
      </c>
      <c r="K38">
        <f t="shared" si="9"/>
        <v>6.9999999999999999E-4</v>
      </c>
      <c r="L38">
        <f t="shared" si="10"/>
        <v>3.0000000000000004E-5</v>
      </c>
      <c r="M38">
        <f t="shared" si="11"/>
        <v>2.4000000000000001E-5</v>
      </c>
      <c r="N38">
        <f t="shared" si="12"/>
        <v>3.1E-6</v>
      </c>
      <c r="O38" s="9">
        <f t="shared" si="13"/>
        <v>2.7571000000000002E-3</v>
      </c>
      <c r="Q38" s="23">
        <v>0</v>
      </c>
      <c r="R38">
        <f t="shared" si="14"/>
        <v>0</v>
      </c>
      <c r="S38" s="13">
        <f t="shared" si="15"/>
        <v>1</v>
      </c>
      <c r="U38" s="17"/>
      <c r="V38" s="17"/>
    </row>
    <row r="39" spans="2:22" x14ac:dyDescent="0.25">
      <c r="B39" t="s">
        <v>49</v>
      </c>
      <c r="C39">
        <v>940</v>
      </c>
      <c r="D39">
        <v>1929</v>
      </c>
      <c r="E39">
        <v>2464</v>
      </c>
      <c r="F39">
        <v>2604</v>
      </c>
      <c r="G39">
        <v>888</v>
      </c>
      <c r="J39" s="3">
        <f t="shared" si="8"/>
        <v>0.88800000000000001</v>
      </c>
      <c r="K39">
        <f t="shared" si="9"/>
        <v>9.4E-2</v>
      </c>
      <c r="L39">
        <f t="shared" si="10"/>
        <v>1.9290000000000002E-2</v>
      </c>
      <c r="M39">
        <f t="shared" si="11"/>
        <v>2.464E-3</v>
      </c>
      <c r="N39">
        <f t="shared" si="12"/>
        <v>2.6039999999999999E-4</v>
      </c>
      <c r="O39" s="9">
        <f t="shared" si="13"/>
        <v>1.0040144</v>
      </c>
      <c r="Q39" s="23">
        <v>0.60118915214293878</v>
      </c>
      <c r="R39">
        <f t="shared" si="14"/>
        <v>0.59878538808102633</v>
      </c>
      <c r="S39" s="13">
        <f t="shared" si="15"/>
        <v>0.99980520415207585</v>
      </c>
      <c r="U39" s="17"/>
      <c r="V39" s="17"/>
    </row>
    <row r="40" spans="2:22" x14ac:dyDescent="0.25">
      <c r="B40" t="s">
        <v>50</v>
      </c>
      <c r="C40">
        <v>214</v>
      </c>
      <c r="D40">
        <v>354</v>
      </c>
      <c r="E40">
        <v>264</v>
      </c>
      <c r="F40">
        <v>139</v>
      </c>
      <c r="G40">
        <v>66</v>
      </c>
      <c r="J40" s="3">
        <f t="shared" si="8"/>
        <v>6.6000000000000003E-2</v>
      </c>
      <c r="K40">
        <f t="shared" si="9"/>
        <v>2.1400000000000002E-2</v>
      </c>
      <c r="L40">
        <f t="shared" si="10"/>
        <v>3.5400000000000002E-3</v>
      </c>
      <c r="M40">
        <f t="shared" si="11"/>
        <v>2.6399999999999997E-4</v>
      </c>
      <c r="N40">
        <f t="shared" si="12"/>
        <v>1.3899999999999999E-5</v>
      </c>
      <c r="O40" s="9">
        <f t="shared" si="13"/>
        <v>9.1217900000000005E-2</v>
      </c>
      <c r="Q40" s="23">
        <v>1.6970091910017779</v>
      </c>
      <c r="R40">
        <f t="shared" si="14"/>
        <v>18.603905494445474</v>
      </c>
      <c r="S40" s="13">
        <f t="shared" si="15"/>
        <v>0.99394780898527868</v>
      </c>
      <c r="U40" s="17"/>
      <c r="V40" s="17"/>
    </row>
    <row r="41" spans="2:22" x14ac:dyDescent="0.25">
      <c r="B41" t="s">
        <v>51</v>
      </c>
      <c r="C41">
        <v>604</v>
      </c>
      <c r="D41">
        <v>1696</v>
      </c>
      <c r="E41">
        <v>614</v>
      </c>
      <c r="F41">
        <v>908</v>
      </c>
      <c r="G41">
        <v>309</v>
      </c>
      <c r="J41" s="3">
        <f t="shared" si="8"/>
        <v>0.309</v>
      </c>
      <c r="K41">
        <f t="shared" si="9"/>
        <v>6.0400000000000002E-2</v>
      </c>
      <c r="L41">
        <f t="shared" si="10"/>
        <v>1.6960000000000003E-2</v>
      </c>
      <c r="M41">
        <f t="shared" si="11"/>
        <v>6.1399999999999996E-4</v>
      </c>
      <c r="N41">
        <f t="shared" si="12"/>
        <v>9.0799999999999998E-5</v>
      </c>
      <c r="O41" s="9">
        <f t="shared" si="13"/>
        <v>0.38706480000000004</v>
      </c>
      <c r="Q41" s="23">
        <v>0.97015375859125053</v>
      </c>
      <c r="R41">
        <f t="shared" si="14"/>
        <v>2.506437574771073</v>
      </c>
      <c r="S41" s="13">
        <f t="shared" si="15"/>
        <v>0.99918460997485081</v>
      </c>
      <c r="U41" s="17"/>
      <c r="V41" s="17"/>
    </row>
    <row r="42" spans="2:22" x14ac:dyDescent="0.25">
      <c r="B42" t="s">
        <v>52</v>
      </c>
      <c r="C42">
        <v>1059</v>
      </c>
      <c r="D42">
        <v>1662</v>
      </c>
      <c r="E42">
        <v>1746</v>
      </c>
      <c r="F42">
        <v>1054</v>
      </c>
      <c r="G42">
        <v>451</v>
      </c>
      <c r="J42" s="3">
        <f t="shared" si="8"/>
        <v>0.45100000000000001</v>
      </c>
      <c r="K42">
        <f t="shared" si="9"/>
        <v>0.10590000000000001</v>
      </c>
      <c r="L42">
        <f t="shared" si="10"/>
        <v>1.6620000000000003E-2</v>
      </c>
      <c r="M42">
        <f t="shared" si="11"/>
        <v>1.7459999999999999E-3</v>
      </c>
      <c r="N42">
        <f t="shared" si="12"/>
        <v>1.054E-4</v>
      </c>
      <c r="O42" s="9">
        <f t="shared" si="13"/>
        <v>0.57537140000000009</v>
      </c>
      <c r="Q42" s="23">
        <v>0.52864963850937718</v>
      </c>
      <c r="R42">
        <f t="shared" si="14"/>
        <v>0.91879721256457503</v>
      </c>
      <c r="S42" s="13">
        <f t="shared" si="15"/>
        <v>0.9997010984475333</v>
      </c>
      <c r="U42" s="17"/>
      <c r="V42" s="17"/>
    </row>
    <row r="43" spans="2:22" x14ac:dyDescent="0.25">
      <c r="B43" t="s">
        <v>53</v>
      </c>
      <c r="C43">
        <v>359</v>
      </c>
      <c r="D43">
        <v>1330</v>
      </c>
      <c r="E43">
        <v>2129</v>
      </c>
      <c r="F43">
        <v>777</v>
      </c>
      <c r="G43">
        <v>1201</v>
      </c>
      <c r="J43" s="3">
        <f t="shared" si="8"/>
        <v>1.2010000000000001</v>
      </c>
      <c r="K43">
        <f t="shared" si="9"/>
        <v>3.5900000000000001E-2</v>
      </c>
      <c r="L43">
        <f t="shared" si="10"/>
        <v>1.3300000000000001E-2</v>
      </c>
      <c r="M43">
        <f t="shared" si="11"/>
        <v>2.1289999999999998E-3</v>
      </c>
      <c r="N43">
        <f t="shared" si="12"/>
        <v>7.7699999999999991E-5</v>
      </c>
      <c r="O43" s="9">
        <f t="shared" si="13"/>
        <v>1.2524067000000003</v>
      </c>
      <c r="Q43" s="23">
        <v>0.67226995051576033</v>
      </c>
      <c r="R43">
        <f t="shared" si="14"/>
        <v>0.53678246093362492</v>
      </c>
      <c r="S43" s="13">
        <f t="shared" si="15"/>
        <v>0.99982537483928347</v>
      </c>
      <c r="U43" s="17"/>
      <c r="V43" s="17"/>
    </row>
    <row r="44" spans="2:22" x14ac:dyDescent="0.25">
      <c r="B44" t="s">
        <v>54</v>
      </c>
      <c r="C44">
        <v>1032</v>
      </c>
      <c r="D44">
        <v>1321</v>
      </c>
      <c r="E44">
        <v>562</v>
      </c>
      <c r="F44">
        <v>71</v>
      </c>
      <c r="G44">
        <v>501</v>
      </c>
      <c r="J44" s="3">
        <f t="shared" si="8"/>
        <v>0.501</v>
      </c>
      <c r="K44">
        <f t="shared" si="9"/>
        <v>0.1032</v>
      </c>
      <c r="L44">
        <f t="shared" si="10"/>
        <v>1.3210000000000001E-2</v>
      </c>
      <c r="M44">
        <f t="shared" si="11"/>
        <v>5.62E-4</v>
      </c>
      <c r="N44">
        <f t="shared" si="12"/>
        <v>7.0999999999999998E-6</v>
      </c>
      <c r="O44" s="9">
        <f t="shared" si="13"/>
        <v>0.6179791</v>
      </c>
      <c r="Q44" s="23">
        <v>0.83403995051362956</v>
      </c>
      <c r="R44">
        <f t="shared" si="14"/>
        <v>1.3496248506035715</v>
      </c>
      <c r="S44" s="13">
        <f t="shared" si="15"/>
        <v>0.99956094233028081</v>
      </c>
      <c r="U44" s="17"/>
      <c r="V44" s="17"/>
    </row>
    <row r="45" spans="2:22" x14ac:dyDescent="0.25">
      <c r="B45" t="s">
        <v>55</v>
      </c>
      <c r="C45">
        <v>144</v>
      </c>
      <c r="D45">
        <v>822</v>
      </c>
      <c r="E45">
        <v>1398</v>
      </c>
      <c r="F45">
        <v>569</v>
      </c>
      <c r="G45">
        <v>21</v>
      </c>
      <c r="J45" s="3">
        <f t="shared" si="8"/>
        <v>2.1000000000000001E-2</v>
      </c>
      <c r="K45">
        <f t="shared" si="9"/>
        <v>1.4400000000000001E-2</v>
      </c>
      <c r="L45">
        <f t="shared" si="10"/>
        <v>8.2199999999999999E-3</v>
      </c>
      <c r="M45">
        <f t="shared" si="11"/>
        <v>1.3979999999999999E-3</v>
      </c>
      <c r="N45">
        <f t="shared" si="12"/>
        <v>5.6900000000000001E-5</v>
      </c>
      <c r="O45" s="9">
        <f t="shared" si="13"/>
        <v>4.5074900000000001E-2</v>
      </c>
      <c r="Q45" s="23">
        <v>3.5868005738880919</v>
      </c>
      <c r="R45">
        <f t="shared" si="14"/>
        <v>79.574232530479094</v>
      </c>
      <c r="S45" s="13">
        <f t="shared" si="15"/>
        <v>0.97411304549638256</v>
      </c>
      <c r="U45" s="17"/>
      <c r="V45" s="17"/>
    </row>
    <row r="46" spans="2:22" x14ac:dyDescent="0.25">
      <c r="B46" t="s">
        <v>56</v>
      </c>
      <c r="C46">
        <v>770</v>
      </c>
      <c r="D46">
        <v>2184</v>
      </c>
      <c r="E46">
        <v>2149</v>
      </c>
      <c r="F46">
        <v>524</v>
      </c>
      <c r="G46">
        <v>1222</v>
      </c>
      <c r="J46" s="3">
        <f t="shared" si="8"/>
        <v>1.222</v>
      </c>
      <c r="K46">
        <f t="shared" si="9"/>
        <v>7.6999999999999999E-2</v>
      </c>
      <c r="L46">
        <f t="shared" si="10"/>
        <v>2.1840000000000002E-2</v>
      </c>
      <c r="M46">
        <f t="shared" si="11"/>
        <v>2.1489999999999999E-3</v>
      </c>
      <c r="N46">
        <f t="shared" si="12"/>
        <v>5.24E-5</v>
      </c>
      <c r="O46" s="9">
        <f t="shared" si="13"/>
        <v>1.3230413999999999</v>
      </c>
      <c r="Q46" s="23">
        <v>0.73985925540564534</v>
      </c>
      <c r="R46">
        <f t="shared" si="14"/>
        <v>0.55921096301721573</v>
      </c>
      <c r="S46" s="13">
        <f t="shared" si="15"/>
        <v>0.99981807843698645</v>
      </c>
      <c r="U46" s="17"/>
      <c r="V46" s="17"/>
    </row>
    <row r="47" spans="2:22" x14ac:dyDescent="0.25">
      <c r="B47" t="s">
        <v>57</v>
      </c>
      <c r="C47">
        <v>195</v>
      </c>
      <c r="D47">
        <v>703</v>
      </c>
      <c r="E47">
        <v>1316</v>
      </c>
      <c r="F47">
        <v>2419</v>
      </c>
      <c r="G47">
        <v>21</v>
      </c>
      <c r="J47" s="3">
        <f t="shared" si="8"/>
        <v>2.1000000000000001E-2</v>
      </c>
      <c r="K47">
        <f t="shared" si="9"/>
        <v>1.95E-2</v>
      </c>
      <c r="L47">
        <f t="shared" si="10"/>
        <v>7.0300000000000007E-3</v>
      </c>
      <c r="M47">
        <f t="shared" si="11"/>
        <v>1.3159999999999999E-3</v>
      </c>
      <c r="N47">
        <f t="shared" si="12"/>
        <v>2.419E-4</v>
      </c>
      <c r="O47" s="9">
        <f t="shared" si="13"/>
        <v>4.9087900000000004E-2</v>
      </c>
      <c r="Q47" s="23">
        <v>0.9088828866975901</v>
      </c>
      <c r="R47">
        <f t="shared" si="14"/>
        <v>18.515415951743506</v>
      </c>
      <c r="S47" s="13">
        <f t="shared" si="15"/>
        <v>0.99397659625338208</v>
      </c>
      <c r="U47" s="17"/>
      <c r="V47" s="17"/>
    </row>
    <row r="48" spans="2:22" x14ac:dyDescent="0.25">
      <c r="B48" t="s">
        <v>58</v>
      </c>
      <c r="C48">
        <v>1041</v>
      </c>
      <c r="D48">
        <v>920</v>
      </c>
      <c r="E48">
        <v>205</v>
      </c>
      <c r="F48">
        <v>162</v>
      </c>
      <c r="G48">
        <v>21</v>
      </c>
      <c r="J48" s="3">
        <f t="shared" si="8"/>
        <v>2.1000000000000001E-2</v>
      </c>
      <c r="K48">
        <f t="shared" si="9"/>
        <v>0.1041</v>
      </c>
      <c r="L48">
        <f t="shared" si="10"/>
        <v>9.2000000000000016E-3</v>
      </c>
      <c r="M48">
        <f t="shared" si="11"/>
        <v>2.05E-4</v>
      </c>
      <c r="N48">
        <f t="shared" si="12"/>
        <v>1.6200000000000001E-5</v>
      </c>
      <c r="O48" s="9">
        <f t="shared" si="13"/>
        <v>0.13452120000000001</v>
      </c>
      <c r="Q48" s="23">
        <v>0.16212631910026379</v>
      </c>
      <c r="R48">
        <f t="shared" si="14"/>
        <v>1.2052101757958134</v>
      </c>
      <c r="S48" s="13">
        <f t="shared" si="15"/>
        <v>0.99960792306760637</v>
      </c>
      <c r="U48" s="17"/>
      <c r="V48" s="17"/>
    </row>
    <row r="49" spans="2:22" x14ac:dyDescent="0.25">
      <c r="B49" t="s">
        <v>59</v>
      </c>
      <c r="C49">
        <v>171</v>
      </c>
      <c r="D49">
        <v>522</v>
      </c>
      <c r="E49">
        <v>2161</v>
      </c>
      <c r="F49">
        <v>815</v>
      </c>
      <c r="G49">
        <v>162</v>
      </c>
      <c r="J49" s="3">
        <f t="shared" si="8"/>
        <v>0.16200000000000001</v>
      </c>
      <c r="K49">
        <f t="shared" si="9"/>
        <v>1.7100000000000001E-2</v>
      </c>
      <c r="L49">
        <f t="shared" si="10"/>
        <v>5.2200000000000007E-3</v>
      </c>
      <c r="M49">
        <f t="shared" si="11"/>
        <v>2.1609999999999997E-3</v>
      </c>
      <c r="N49">
        <f t="shared" si="12"/>
        <v>8.1500000000000002E-5</v>
      </c>
      <c r="O49" s="9">
        <f t="shared" si="13"/>
        <v>0.18656250000000002</v>
      </c>
      <c r="Q49" s="23">
        <v>2.1470561712835532</v>
      </c>
      <c r="R49">
        <f t="shared" si="14"/>
        <v>11.508508790799613</v>
      </c>
      <c r="S49" s="13">
        <f t="shared" si="15"/>
        <v>0.99625607141912675</v>
      </c>
      <c r="U49" s="17"/>
      <c r="V49" s="17"/>
    </row>
    <row r="50" spans="2:22" x14ac:dyDescent="0.25">
      <c r="B50" t="s">
        <v>60</v>
      </c>
      <c r="C50">
        <v>359</v>
      </c>
      <c r="D50">
        <v>120</v>
      </c>
      <c r="E50">
        <v>540</v>
      </c>
      <c r="F50">
        <v>218</v>
      </c>
      <c r="G50">
        <v>149</v>
      </c>
      <c r="J50" s="3">
        <f t="shared" si="8"/>
        <v>0.14899999999999999</v>
      </c>
      <c r="K50">
        <f t="shared" si="9"/>
        <v>3.5900000000000001E-2</v>
      </c>
      <c r="L50">
        <f t="shared" si="10"/>
        <v>1.2000000000000001E-3</v>
      </c>
      <c r="M50">
        <f t="shared" si="11"/>
        <v>5.4000000000000001E-4</v>
      </c>
      <c r="N50">
        <f t="shared" si="12"/>
        <v>2.1799999999999998E-5</v>
      </c>
      <c r="O50" s="9">
        <f t="shared" si="13"/>
        <v>0.18666180000000002</v>
      </c>
      <c r="Q50" s="23">
        <v>1.3558893051971239</v>
      </c>
      <c r="R50">
        <f t="shared" si="14"/>
        <v>7.2638820861961246</v>
      </c>
      <c r="S50" s="13">
        <f t="shared" si="15"/>
        <v>0.99763692618696664</v>
      </c>
      <c r="U50" s="17"/>
      <c r="V50" s="17"/>
    </row>
    <row r="51" spans="2:22" x14ac:dyDescent="0.25">
      <c r="B51" t="s">
        <v>61</v>
      </c>
      <c r="C51">
        <v>1072</v>
      </c>
      <c r="D51">
        <v>2118</v>
      </c>
      <c r="E51">
        <v>3245</v>
      </c>
      <c r="F51">
        <v>1981</v>
      </c>
      <c r="G51">
        <v>791</v>
      </c>
      <c r="J51" s="3">
        <f t="shared" si="8"/>
        <v>0.79100000000000004</v>
      </c>
      <c r="K51">
        <f t="shared" si="9"/>
        <v>0.1072</v>
      </c>
      <c r="L51">
        <f t="shared" si="10"/>
        <v>2.1180000000000001E-2</v>
      </c>
      <c r="M51">
        <f t="shared" si="11"/>
        <v>3.2450000000000001E-3</v>
      </c>
      <c r="N51">
        <f t="shared" si="12"/>
        <v>1.9809999999999999E-4</v>
      </c>
      <c r="O51" s="9">
        <f t="shared" si="13"/>
        <v>0.92282310000000001</v>
      </c>
      <c r="Q51" s="23">
        <v>0.22456591408806781</v>
      </c>
      <c r="R51">
        <f t="shared" si="14"/>
        <v>0.2433466545083969</v>
      </c>
      <c r="S51" s="13">
        <f t="shared" si="15"/>
        <v>0.99992083487865935</v>
      </c>
      <c r="U51" s="17"/>
      <c r="V51" s="17"/>
    </row>
    <row r="52" spans="2:22" x14ac:dyDescent="0.25">
      <c r="B52" t="s">
        <v>62</v>
      </c>
      <c r="C52">
        <v>317</v>
      </c>
      <c r="D52">
        <v>1288</v>
      </c>
      <c r="E52">
        <v>844</v>
      </c>
      <c r="F52">
        <v>800</v>
      </c>
      <c r="G52">
        <v>12</v>
      </c>
      <c r="J52" s="3">
        <f t="shared" si="8"/>
        <v>1.2E-2</v>
      </c>
      <c r="K52">
        <f t="shared" si="9"/>
        <v>3.1699999999999999E-2</v>
      </c>
      <c r="L52">
        <f t="shared" si="10"/>
        <v>1.2880000000000001E-2</v>
      </c>
      <c r="M52">
        <f t="shared" si="11"/>
        <v>8.4399999999999992E-4</v>
      </c>
      <c r="N52">
        <f t="shared" si="12"/>
        <v>7.9999999999999993E-5</v>
      </c>
      <c r="O52" s="9">
        <f t="shared" si="13"/>
        <v>5.7504E-2</v>
      </c>
      <c r="Q52" s="23">
        <v>0.2032458360009349</v>
      </c>
      <c r="R52">
        <f t="shared" si="14"/>
        <v>3.5344643155421345</v>
      </c>
      <c r="S52" s="13">
        <f t="shared" si="15"/>
        <v>0.99885017405733634</v>
      </c>
      <c r="U52" s="17"/>
      <c r="V52" s="17"/>
    </row>
    <row r="53" spans="2:22" x14ac:dyDescent="0.25">
      <c r="B53" t="s">
        <v>63</v>
      </c>
      <c r="C53">
        <v>366</v>
      </c>
      <c r="D53">
        <v>1323</v>
      </c>
      <c r="E53">
        <v>1439</v>
      </c>
      <c r="F53">
        <v>733</v>
      </c>
      <c r="G53">
        <v>29</v>
      </c>
      <c r="J53" s="3">
        <f t="shared" si="8"/>
        <v>2.9000000000000001E-2</v>
      </c>
      <c r="K53">
        <f t="shared" si="9"/>
        <v>3.6600000000000001E-2</v>
      </c>
      <c r="L53">
        <f t="shared" si="10"/>
        <v>1.323E-2</v>
      </c>
      <c r="M53">
        <f t="shared" si="11"/>
        <v>1.439E-3</v>
      </c>
      <c r="N53">
        <f t="shared" si="12"/>
        <v>7.3299999999999993E-5</v>
      </c>
      <c r="O53" s="9">
        <f t="shared" si="13"/>
        <v>8.0342300000000005E-2</v>
      </c>
      <c r="Q53" s="23">
        <v>0.25448692255326733</v>
      </c>
      <c r="R53">
        <f t="shared" si="14"/>
        <v>3.1675334481744648</v>
      </c>
      <c r="S53" s="13">
        <f t="shared" si="15"/>
        <v>0.99896954338541477</v>
      </c>
      <c r="U53" s="17"/>
      <c r="V53" s="17"/>
    </row>
    <row r="54" spans="2:22" x14ac:dyDescent="0.25">
      <c r="B54" t="s">
        <v>64</v>
      </c>
      <c r="C54">
        <v>82</v>
      </c>
      <c r="D54">
        <v>199</v>
      </c>
      <c r="E54">
        <v>100</v>
      </c>
      <c r="F54">
        <v>51</v>
      </c>
      <c r="G54">
        <v>11</v>
      </c>
      <c r="J54" s="3">
        <f t="shared" si="8"/>
        <v>1.0999999999999999E-2</v>
      </c>
      <c r="K54">
        <f t="shared" si="9"/>
        <v>8.2000000000000007E-3</v>
      </c>
      <c r="L54">
        <f t="shared" si="10"/>
        <v>1.99E-3</v>
      </c>
      <c r="M54">
        <f t="shared" si="11"/>
        <v>9.9999999999999991E-5</v>
      </c>
      <c r="N54">
        <f t="shared" si="12"/>
        <v>5.0999999999999995E-6</v>
      </c>
      <c r="O54" s="9">
        <f t="shared" si="13"/>
        <v>2.1295100000000001E-2</v>
      </c>
      <c r="Q54" s="23">
        <v>24.239579385584371</v>
      </c>
      <c r="R54">
        <f t="shared" si="14"/>
        <v>1138.2702774621566</v>
      </c>
      <c r="S54" s="13">
        <f t="shared" si="15"/>
        <v>0.62969984191557904</v>
      </c>
      <c r="U54" s="17"/>
      <c r="V54" s="17"/>
    </row>
    <row r="55" spans="2:22" x14ac:dyDescent="0.25">
      <c r="B55" t="s">
        <v>65</v>
      </c>
      <c r="C55">
        <v>220</v>
      </c>
      <c r="D55">
        <v>249</v>
      </c>
      <c r="E55">
        <v>226</v>
      </c>
      <c r="F55">
        <v>246</v>
      </c>
      <c r="J55" s="3">
        <f t="shared" si="8"/>
        <v>0</v>
      </c>
      <c r="K55">
        <f t="shared" si="9"/>
        <v>2.2000000000000002E-2</v>
      </c>
      <c r="L55">
        <f t="shared" si="10"/>
        <v>2.49E-3</v>
      </c>
      <c r="M55">
        <f t="shared" si="11"/>
        <v>2.2599999999999999E-4</v>
      </c>
      <c r="N55">
        <f t="shared" si="12"/>
        <v>2.4599999999999998E-5</v>
      </c>
      <c r="O55" s="9">
        <f t="shared" si="13"/>
        <v>2.4740600000000001E-2</v>
      </c>
      <c r="Q55" s="23">
        <v>0.74385390709264698</v>
      </c>
      <c r="R55">
        <f t="shared" si="14"/>
        <v>30.066122369410884</v>
      </c>
      <c r="S55" s="13">
        <f t="shared" si="15"/>
        <v>0.99021894001203192</v>
      </c>
      <c r="U55" s="17"/>
      <c r="V55" s="17"/>
    </row>
    <row r="56" spans="2:22" x14ac:dyDescent="0.25">
      <c r="B56" t="s">
        <v>66</v>
      </c>
      <c r="C56">
        <v>242</v>
      </c>
      <c r="D56">
        <v>607</v>
      </c>
      <c r="E56">
        <v>796</v>
      </c>
      <c r="F56">
        <v>509</v>
      </c>
      <c r="G56">
        <v>123</v>
      </c>
      <c r="J56" s="3">
        <f t="shared" si="8"/>
        <v>0.123</v>
      </c>
      <c r="K56">
        <f t="shared" si="9"/>
        <v>2.4200000000000003E-2</v>
      </c>
      <c r="L56">
        <f t="shared" si="10"/>
        <v>6.0700000000000007E-3</v>
      </c>
      <c r="M56">
        <f t="shared" si="11"/>
        <v>7.9599999999999994E-4</v>
      </c>
      <c r="N56">
        <f t="shared" si="12"/>
        <v>5.0899999999999997E-5</v>
      </c>
      <c r="O56" s="9">
        <f t="shared" si="13"/>
        <v>0.15411689999999997</v>
      </c>
      <c r="Q56" s="23">
        <v>0.32999542956330052</v>
      </c>
      <c r="R56">
        <f t="shared" si="14"/>
        <v>2.1412020976499044</v>
      </c>
      <c r="S56" s="13">
        <f t="shared" si="15"/>
        <v>0.99930342776144676</v>
      </c>
      <c r="U56" s="17"/>
      <c r="V56" s="17"/>
    </row>
    <row r="57" spans="2:22" x14ac:dyDescent="0.25">
      <c r="B57" t="s">
        <v>67</v>
      </c>
      <c r="C57">
        <v>402</v>
      </c>
      <c r="D57">
        <v>797</v>
      </c>
      <c r="E57">
        <v>1626</v>
      </c>
      <c r="F57">
        <v>1380</v>
      </c>
      <c r="G57">
        <v>362</v>
      </c>
      <c r="J57" s="3">
        <f t="shared" si="8"/>
        <v>0.36199999999999999</v>
      </c>
      <c r="K57">
        <f t="shared" si="9"/>
        <v>4.02E-2</v>
      </c>
      <c r="L57">
        <f t="shared" si="10"/>
        <v>7.9700000000000014E-3</v>
      </c>
      <c r="M57">
        <f t="shared" si="11"/>
        <v>1.6259999999999998E-3</v>
      </c>
      <c r="N57">
        <f t="shared" si="12"/>
        <v>1.3799999999999999E-4</v>
      </c>
      <c r="O57" s="9">
        <f t="shared" si="13"/>
        <v>0.41193400000000002</v>
      </c>
      <c r="Q57" s="23">
        <v>0</v>
      </c>
      <c r="R57">
        <f t="shared" si="14"/>
        <v>0</v>
      </c>
      <c r="S57" s="13">
        <f t="shared" si="15"/>
        <v>1</v>
      </c>
      <c r="U57" s="17"/>
      <c r="V57" s="17"/>
    </row>
    <row r="58" spans="2:22" x14ac:dyDescent="0.25">
      <c r="B58" t="s">
        <v>68</v>
      </c>
      <c r="C58">
        <v>507</v>
      </c>
      <c r="D58">
        <v>768</v>
      </c>
      <c r="E58">
        <v>968</v>
      </c>
      <c r="F58">
        <v>512</v>
      </c>
      <c r="G58">
        <v>27</v>
      </c>
      <c r="J58" s="3">
        <f t="shared" si="8"/>
        <v>2.7E-2</v>
      </c>
      <c r="K58">
        <f t="shared" si="9"/>
        <v>5.0700000000000002E-2</v>
      </c>
      <c r="L58">
        <f t="shared" si="10"/>
        <v>7.6800000000000011E-3</v>
      </c>
      <c r="M58">
        <f t="shared" si="11"/>
        <v>9.68E-4</v>
      </c>
      <c r="N58">
        <f t="shared" si="12"/>
        <v>5.1199999999999998E-5</v>
      </c>
      <c r="O58" s="9">
        <f t="shared" si="13"/>
        <v>8.6399200000000009E-2</v>
      </c>
      <c r="Q58" s="23">
        <v>0.74250735824792025</v>
      </c>
      <c r="R58">
        <f t="shared" si="14"/>
        <v>8.5939147381910956</v>
      </c>
      <c r="S58" s="13">
        <f t="shared" si="15"/>
        <v>0.99720424221810355</v>
      </c>
      <c r="U58" s="17"/>
      <c r="V58" s="17"/>
    </row>
    <row r="59" spans="2:22" x14ac:dyDescent="0.25">
      <c r="B59" t="s">
        <v>69</v>
      </c>
      <c r="C59">
        <v>234</v>
      </c>
      <c r="D59">
        <v>367</v>
      </c>
      <c r="E59">
        <v>870</v>
      </c>
      <c r="F59">
        <v>262</v>
      </c>
      <c r="G59">
        <v>122</v>
      </c>
      <c r="J59" s="3">
        <f t="shared" si="8"/>
        <v>0.122</v>
      </c>
      <c r="K59">
        <f t="shared" si="9"/>
        <v>2.3400000000000001E-2</v>
      </c>
      <c r="L59">
        <f t="shared" si="10"/>
        <v>3.6700000000000001E-3</v>
      </c>
      <c r="M59">
        <f t="shared" si="11"/>
        <v>8.7000000000000001E-4</v>
      </c>
      <c r="N59">
        <f t="shared" si="12"/>
        <v>2.62E-5</v>
      </c>
      <c r="O59" s="9">
        <f t="shared" si="13"/>
        <v>0.14996620000000002</v>
      </c>
      <c r="Q59" s="23">
        <v>2.9684352087390731</v>
      </c>
      <c r="R59">
        <f t="shared" si="14"/>
        <v>19.794028312640265</v>
      </c>
      <c r="S59" s="13">
        <f t="shared" si="15"/>
        <v>0.99356064024649726</v>
      </c>
      <c r="U59" s="17"/>
      <c r="V59" s="17"/>
    </row>
    <row r="60" spans="2:22" x14ac:dyDescent="0.25">
      <c r="B60" t="s">
        <v>70</v>
      </c>
      <c r="C60">
        <v>210</v>
      </c>
      <c r="D60">
        <v>1103</v>
      </c>
      <c r="E60">
        <v>571</v>
      </c>
      <c r="F60">
        <v>675</v>
      </c>
      <c r="G60">
        <v>30</v>
      </c>
      <c r="J60" s="3">
        <f t="shared" si="8"/>
        <v>0.03</v>
      </c>
      <c r="K60">
        <f t="shared" si="9"/>
        <v>2.1000000000000001E-2</v>
      </c>
      <c r="L60">
        <f t="shared" si="10"/>
        <v>1.1030000000000002E-2</v>
      </c>
      <c r="M60">
        <f t="shared" si="11"/>
        <v>5.71E-4</v>
      </c>
      <c r="N60">
        <f t="shared" si="12"/>
        <v>6.7500000000000001E-5</v>
      </c>
      <c r="O60" s="9">
        <f t="shared" si="13"/>
        <v>6.2668500000000002E-2</v>
      </c>
      <c r="Q60" s="23">
        <v>5.5721989822125284</v>
      </c>
      <c r="R60">
        <f t="shared" si="14"/>
        <v>88.91546761471119</v>
      </c>
      <c r="S60" s="13">
        <f t="shared" si="15"/>
        <v>0.97107417072570235</v>
      </c>
      <c r="U60" s="17"/>
      <c r="V60" s="17"/>
    </row>
    <row r="61" spans="2:22" x14ac:dyDescent="0.25">
      <c r="B61" t="s">
        <v>71</v>
      </c>
      <c r="C61">
        <v>223</v>
      </c>
      <c r="D61">
        <v>310</v>
      </c>
      <c r="E61">
        <v>436</v>
      </c>
      <c r="F61">
        <v>219</v>
      </c>
      <c r="G61">
        <v>111</v>
      </c>
      <c r="J61" s="3">
        <f t="shared" si="8"/>
        <v>0.111</v>
      </c>
      <c r="K61">
        <f t="shared" si="9"/>
        <v>2.23E-2</v>
      </c>
      <c r="L61">
        <f t="shared" si="10"/>
        <v>3.1000000000000003E-3</v>
      </c>
      <c r="M61">
        <f t="shared" si="11"/>
        <v>4.3599999999999997E-4</v>
      </c>
      <c r="N61">
        <f t="shared" si="12"/>
        <v>2.19E-5</v>
      </c>
      <c r="O61" s="9">
        <f t="shared" si="13"/>
        <v>0.13685789999999998</v>
      </c>
      <c r="Q61" s="23">
        <v>0</v>
      </c>
      <c r="R61">
        <f t="shared" si="14"/>
        <v>0</v>
      </c>
      <c r="S61" s="13">
        <f t="shared" si="15"/>
        <v>1</v>
      </c>
      <c r="U61" s="17"/>
      <c r="V61" s="17"/>
    </row>
    <row r="62" spans="2:22" x14ac:dyDescent="0.25">
      <c r="B62" t="s">
        <v>72</v>
      </c>
      <c r="C62">
        <v>816</v>
      </c>
      <c r="D62">
        <v>2930</v>
      </c>
      <c r="E62">
        <v>2693</v>
      </c>
      <c r="F62">
        <v>2013</v>
      </c>
      <c r="G62">
        <v>1117</v>
      </c>
      <c r="J62" s="3">
        <f t="shared" si="8"/>
        <v>1.117</v>
      </c>
      <c r="K62">
        <f t="shared" si="9"/>
        <v>8.1600000000000006E-2</v>
      </c>
      <c r="L62">
        <f t="shared" si="10"/>
        <v>2.9300000000000003E-2</v>
      </c>
      <c r="M62">
        <f t="shared" si="11"/>
        <v>2.6930000000000001E-3</v>
      </c>
      <c r="N62">
        <f t="shared" si="12"/>
        <v>2.0129999999999999E-4</v>
      </c>
      <c r="O62" s="9">
        <f t="shared" si="13"/>
        <v>1.2307943000000001</v>
      </c>
      <c r="Q62" s="23">
        <v>0.53981009480864628</v>
      </c>
      <c r="R62">
        <f t="shared" si="14"/>
        <v>0.43858676856778278</v>
      </c>
      <c r="S62" s="13">
        <f t="shared" si="15"/>
        <v>0.99985731969555025</v>
      </c>
      <c r="U62" s="17"/>
      <c r="V62" s="17"/>
    </row>
    <row r="63" spans="2:22" x14ac:dyDescent="0.25">
      <c r="B63" t="s">
        <v>73</v>
      </c>
      <c r="C63">
        <v>13</v>
      </c>
      <c r="D63">
        <v>48</v>
      </c>
      <c r="E63">
        <v>150</v>
      </c>
      <c r="F63">
        <v>127</v>
      </c>
      <c r="G63">
        <v>11</v>
      </c>
      <c r="J63" s="3">
        <f t="shared" si="8"/>
        <v>1.0999999999999999E-2</v>
      </c>
      <c r="K63">
        <f t="shared" si="9"/>
        <v>1.3000000000000002E-3</v>
      </c>
      <c r="L63">
        <f t="shared" si="10"/>
        <v>4.8000000000000007E-4</v>
      </c>
      <c r="M63">
        <f t="shared" si="11"/>
        <v>1.4999999999999999E-4</v>
      </c>
      <c r="N63">
        <f t="shared" si="12"/>
        <v>1.2699999999999999E-5</v>
      </c>
      <c r="O63" s="9">
        <f t="shared" si="13"/>
        <v>1.29427E-2</v>
      </c>
      <c r="Q63" s="23">
        <v>16.893522540785789</v>
      </c>
      <c r="R63">
        <f t="shared" si="14"/>
        <v>1305.2548958707062</v>
      </c>
      <c r="S63" s="13">
        <f t="shared" si="15"/>
        <v>0.57537668877815695</v>
      </c>
      <c r="U63" s="17"/>
      <c r="V63" s="17"/>
    </row>
    <row r="64" spans="2:22" x14ac:dyDescent="0.25">
      <c r="B64" t="s">
        <v>74</v>
      </c>
      <c r="C64">
        <v>229</v>
      </c>
      <c r="D64">
        <v>955</v>
      </c>
      <c r="E64">
        <v>896</v>
      </c>
      <c r="F64">
        <v>572</v>
      </c>
      <c r="G64">
        <v>3</v>
      </c>
      <c r="J64" s="3">
        <f t="shared" si="8"/>
        <v>3.0000000000000001E-3</v>
      </c>
      <c r="K64">
        <f t="shared" si="9"/>
        <v>2.29E-2</v>
      </c>
      <c r="L64">
        <f t="shared" si="10"/>
        <v>9.5500000000000012E-3</v>
      </c>
      <c r="M64">
        <f t="shared" si="11"/>
        <v>8.9599999999999999E-4</v>
      </c>
      <c r="N64">
        <f t="shared" si="12"/>
        <v>5.7199999999999994E-5</v>
      </c>
      <c r="O64" s="9">
        <f t="shared" si="13"/>
        <v>3.6403200000000004E-2</v>
      </c>
      <c r="Q64" s="23">
        <v>1.32028887920677</v>
      </c>
      <c r="R64">
        <f t="shared" si="14"/>
        <v>36.26848406752071</v>
      </c>
      <c r="S64" s="13">
        <f t="shared" si="15"/>
        <v>0.98820119821310914</v>
      </c>
      <c r="U64" s="17"/>
      <c r="V64" s="17"/>
    </row>
    <row r="65" spans="2:22" x14ac:dyDescent="0.25">
      <c r="B65" t="s">
        <v>75</v>
      </c>
      <c r="C65">
        <v>1476</v>
      </c>
      <c r="D65">
        <v>2534</v>
      </c>
      <c r="E65">
        <v>3770</v>
      </c>
      <c r="F65">
        <v>4061</v>
      </c>
      <c r="G65">
        <v>49</v>
      </c>
      <c r="J65" s="3">
        <f t="shared" si="8"/>
        <v>4.9000000000000002E-2</v>
      </c>
      <c r="K65">
        <f t="shared" si="9"/>
        <v>0.14760000000000001</v>
      </c>
      <c r="L65">
        <f t="shared" si="10"/>
        <v>2.5340000000000001E-2</v>
      </c>
      <c r="M65">
        <f t="shared" si="11"/>
        <v>3.7699999999999999E-3</v>
      </c>
      <c r="N65">
        <f t="shared" si="12"/>
        <v>4.061E-4</v>
      </c>
      <c r="O65" s="9">
        <f t="shared" si="13"/>
        <v>0.22611609999999999</v>
      </c>
      <c r="Q65" s="23">
        <v>3.83911700308929</v>
      </c>
      <c r="R65">
        <f t="shared" si="14"/>
        <v>16.978521224668611</v>
      </c>
      <c r="S65" s="13">
        <f t="shared" si="15"/>
        <v>0.99447657624202213</v>
      </c>
      <c r="U65" s="17"/>
      <c r="V65" s="17"/>
    </row>
    <row r="66" spans="2:22" x14ac:dyDescent="0.25">
      <c r="B66" t="s">
        <v>76</v>
      </c>
      <c r="C66">
        <v>407</v>
      </c>
      <c r="D66">
        <v>463</v>
      </c>
      <c r="E66">
        <v>1399</v>
      </c>
      <c r="F66">
        <v>799</v>
      </c>
      <c r="G66">
        <v>703</v>
      </c>
      <c r="J66" s="3">
        <f t="shared" si="8"/>
        <v>0.70300000000000007</v>
      </c>
      <c r="K66">
        <f t="shared" si="9"/>
        <v>4.07E-2</v>
      </c>
      <c r="L66">
        <f t="shared" si="10"/>
        <v>4.6300000000000004E-3</v>
      </c>
      <c r="M66">
        <f t="shared" si="11"/>
        <v>1.3989999999999999E-3</v>
      </c>
      <c r="N66">
        <f t="shared" si="12"/>
        <v>7.9899999999999991E-5</v>
      </c>
      <c r="O66" s="9">
        <f t="shared" si="13"/>
        <v>0.74980890000000011</v>
      </c>
      <c r="Q66" s="23">
        <v>0.45799918476145107</v>
      </c>
      <c r="R66">
        <f t="shared" si="14"/>
        <v>0.61082121692800795</v>
      </c>
      <c r="S66" s="13">
        <f t="shared" si="15"/>
        <v>0.99980128867662776</v>
      </c>
      <c r="U66" s="17"/>
      <c r="V66" s="17"/>
    </row>
    <row r="67" spans="2:22" x14ac:dyDescent="0.25">
      <c r="B67" t="s">
        <v>77</v>
      </c>
      <c r="C67">
        <v>451</v>
      </c>
      <c r="D67">
        <v>1075</v>
      </c>
      <c r="E67">
        <v>1506</v>
      </c>
      <c r="F67">
        <v>448</v>
      </c>
      <c r="G67">
        <v>676</v>
      </c>
      <c r="J67" s="3">
        <f t="shared" ref="J67:J87" si="16">G67*POWER(10, -3)</f>
        <v>0.67600000000000005</v>
      </c>
      <c r="K67">
        <f t="shared" ref="K67:K87" si="17">C67*POWER(10, -4)</f>
        <v>4.5100000000000001E-2</v>
      </c>
      <c r="L67">
        <f t="shared" ref="L67:L87" si="18">D67*POWER(10, -5)</f>
        <v>1.0750000000000001E-2</v>
      </c>
      <c r="M67">
        <f t="shared" ref="M67:M87" si="19">E67*POWER(10, -6)</f>
        <v>1.506E-3</v>
      </c>
      <c r="N67">
        <f t="shared" ref="N67:N87" si="20">F67*POWER(10, -7)</f>
        <v>4.4799999999999998E-5</v>
      </c>
      <c r="O67" s="9">
        <f t="shared" ref="O67:O87" si="21">SUM(J67:N67)</f>
        <v>0.73340080000000007</v>
      </c>
      <c r="Q67" s="23">
        <v>1.3681448782701049</v>
      </c>
      <c r="R67">
        <f t="shared" ref="R67:R87" si="22">Q67/O67</f>
        <v>1.8654804825275686</v>
      </c>
      <c r="S67" s="13">
        <f t="shared" ref="S67:S87" si="23">1-R67/$R$2</f>
        <v>0.99939312505012123</v>
      </c>
      <c r="U67" s="17"/>
      <c r="V67" s="17"/>
    </row>
    <row r="68" spans="2:22" x14ac:dyDescent="0.25">
      <c r="B68" t="s">
        <v>78</v>
      </c>
      <c r="C68">
        <v>594</v>
      </c>
      <c r="D68">
        <v>1383</v>
      </c>
      <c r="E68">
        <v>1707</v>
      </c>
      <c r="F68">
        <v>1684</v>
      </c>
      <c r="G68">
        <v>333</v>
      </c>
      <c r="J68" s="3">
        <f t="shared" si="16"/>
        <v>0.33300000000000002</v>
      </c>
      <c r="K68">
        <f t="shared" si="17"/>
        <v>5.9400000000000001E-2</v>
      </c>
      <c r="L68">
        <f t="shared" si="18"/>
        <v>1.383E-2</v>
      </c>
      <c r="M68">
        <f t="shared" si="19"/>
        <v>1.707E-3</v>
      </c>
      <c r="N68">
        <f t="shared" si="20"/>
        <v>1.684E-4</v>
      </c>
      <c r="O68" s="9">
        <f t="shared" si="21"/>
        <v>0.40810540000000006</v>
      </c>
      <c r="Q68" s="23">
        <v>0.12615457720344739</v>
      </c>
      <c r="R68">
        <f t="shared" si="22"/>
        <v>0.30912253845072218</v>
      </c>
      <c r="S68" s="13">
        <f t="shared" si="23"/>
        <v>0.99989943677953974</v>
      </c>
      <c r="U68" s="17"/>
      <c r="V68" s="17"/>
    </row>
    <row r="69" spans="2:22" x14ac:dyDescent="0.25">
      <c r="B69" t="s">
        <v>79</v>
      </c>
      <c r="C69">
        <v>80</v>
      </c>
      <c r="D69">
        <v>705</v>
      </c>
      <c r="E69">
        <v>1547</v>
      </c>
      <c r="F69">
        <v>602</v>
      </c>
      <c r="G69">
        <v>7</v>
      </c>
      <c r="J69" s="3">
        <f t="shared" si="16"/>
        <v>7.0000000000000001E-3</v>
      </c>
      <c r="K69">
        <f t="shared" si="17"/>
        <v>8.0000000000000002E-3</v>
      </c>
      <c r="L69">
        <f t="shared" si="18"/>
        <v>7.0500000000000007E-3</v>
      </c>
      <c r="M69">
        <f t="shared" si="19"/>
        <v>1.547E-3</v>
      </c>
      <c r="N69">
        <f t="shared" si="20"/>
        <v>6.02E-5</v>
      </c>
      <c r="O69" s="9">
        <f t="shared" si="21"/>
        <v>2.36572E-2</v>
      </c>
      <c r="Q69" s="23">
        <v>0</v>
      </c>
      <c r="R69">
        <f t="shared" si="22"/>
        <v>0</v>
      </c>
      <c r="S69" s="13">
        <f t="shared" si="23"/>
        <v>1</v>
      </c>
      <c r="U69" s="17"/>
      <c r="V69" s="17"/>
    </row>
    <row r="70" spans="2:22" x14ac:dyDescent="0.25">
      <c r="B70" t="s">
        <v>80</v>
      </c>
      <c r="C70">
        <v>403</v>
      </c>
      <c r="D70">
        <v>2067</v>
      </c>
      <c r="E70">
        <v>6858</v>
      </c>
      <c r="F70">
        <v>1577</v>
      </c>
      <c r="G70">
        <v>2902</v>
      </c>
      <c r="J70" s="3">
        <f t="shared" si="16"/>
        <v>2.9020000000000001</v>
      </c>
      <c r="K70">
        <f t="shared" si="17"/>
        <v>4.0300000000000002E-2</v>
      </c>
      <c r="L70">
        <f t="shared" si="18"/>
        <v>2.0670000000000001E-2</v>
      </c>
      <c r="M70">
        <f t="shared" si="19"/>
        <v>6.8579999999999995E-3</v>
      </c>
      <c r="N70">
        <f t="shared" si="20"/>
        <v>1.5769999999999998E-4</v>
      </c>
      <c r="O70" s="9">
        <f t="shared" si="21"/>
        <v>2.9699857000000001</v>
      </c>
      <c r="Q70" s="23">
        <v>0.23379764766834779</v>
      </c>
      <c r="R70">
        <f t="shared" si="22"/>
        <v>7.8720125712506889E-2</v>
      </c>
      <c r="S70" s="13">
        <f t="shared" si="23"/>
        <v>0.99997439090207929</v>
      </c>
      <c r="U70" s="17"/>
      <c r="V70" s="17"/>
    </row>
    <row r="71" spans="2:22" x14ac:dyDescent="0.25">
      <c r="B71" t="s">
        <v>81</v>
      </c>
      <c r="C71">
        <v>352</v>
      </c>
      <c r="D71">
        <v>621</v>
      </c>
      <c r="E71">
        <v>1199</v>
      </c>
      <c r="F71">
        <v>788</v>
      </c>
      <c r="G71">
        <v>305</v>
      </c>
      <c r="J71" s="3">
        <f t="shared" si="16"/>
        <v>0.30499999999999999</v>
      </c>
      <c r="K71">
        <f t="shared" si="17"/>
        <v>3.5200000000000002E-2</v>
      </c>
      <c r="L71">
        <f t="shared" si="18"/>
        <v>6.2100000000000002E-3</v>
      </c>
      <c r="M71">
        <f t="shared" si="19"/>
        <v>1.199E-3</v>
      </c>
      <c r="N71">
        <f t="shared" si="20"/>
        <v>7.8799999999999991E-5</v>
      </c>
      <c r="O71" s="9">
        <f t="shared" si="21"/>
        <v>0.34768779999999999</v>
      </c>
      <c r="Q71" s="23">
        <v>0</v>
      </c>
      <c r="R71">
        <f t="shared" si="22"/>
        <v>0</v>
      </c>
      <c r="S71" s="13">
        <f t="shared" si="23"/>
        <v>1</v>
      </c>
      <c r="U71" s="17"/>
      <c r="V71" s="17"/>
    </row>
    <row r="72" spans="2:22" x14ac:dyDescent="0.25">
      <c r="B72" t="s">
        <v>82</v>
      </c>
      <c r="C72">
        <v>669</v>
      </c>
      <c r="D72">
        <v>2127</v>
      </c>
      <c r="E72">
        <v>1968</v>
      </c>
      <c r="F72">
        <v>773</v>
      </c>
      <c r="G72">
        <v>765</v>
      </c>
      <c r="J72" s="3">
        <f t="shared" si="16"/>
        <v>0.76500000000000001</v>
      </c>
      <c r="K72">
        <f t="shared" si="17"/>
        <v>6.6900000000000001E-2</v>
      </c>
      <c r="L72">
        <f t="shared" si="18"/>
        <v>2.1270000000000001E-2</v>
      </c>
      <c r="M72">
        <f t="shared" si="19"/>
        <v>1.9679999999999997E-3</v>
      </c>
      <c r="N72">
        <f t="shared" si="20"/>
        <v>7.7299999999999995E-5</v>
      </c>
      <c r="O72" s="9">
        <f t="shared" si="21"/>
        <v>0.8552152999999999</v>
      </c>
      <c r="Q72" s="23">
        <v>1.1842813565404631</v>
      </c>
      <c r="R72">
        <f t="shared" si="22"/>
        <v>1.3847756892801886</v>
      </c>
      <c r="S72" s="13">
        <f t="shared" si="23"/>
        <v>0.99954950711899881</v>
      </c>
      <c r="U72" s="17"/>
      <c r="V72" s="17"/>
    </row>
    <row r="73" spans="2:22" x14ac:dyDescent="0.25">
      <c r="B73" t="s">
        <v>83</v>
      </c>
      <c r="C73">
        <v>224</v>
      </c>
      <c r="D73">
        <v>960</v>
      </c>
      <c r="E73">
        <v>1168</v>
      </c>
      <c r="F73">
        <v>971</v>
      </c>
      <c r="G73">
        <v>335</v>
      </c>
      <c r="J73" s="3">
        <f t="shared" si="16"/>
        <v>0.33500000000000002</v>
      </c>
      <c r="K73">
        <f t="shared" si="17"/>
        <v>2.24E-2</v>
      </c>
      <c r="L73">
        <f t="shared" si="18"/>
        <v>9.6000000000000009E-3</v>
      </c>
      <c r="M73">
        <f t="shared" si="19"/>
        <v>1.168E-3</v>
      </c>
      <c r="N73">
        <f t="shared" si="20"/>
        <v>9.7100000000000002E-5</v>
      </c>
      <c r="O73" s="9">
        <f t="shared" si="21"/>
        <v>0.36826510000000001</v>
      </c>
      <c r="Q73" s="23">
        <v>1.822412023059587</v>
      </c>
      <c r="R73">
        <f t="shared" si="22"/>
        <v>4.9486416797562054</v>
      </c>
      <c r="S73" s="13">
        <f t="shared" si="23"/>
        <v>0.99839011627326113</v>
      </c>
      <c r="U73" s="17"/>
      <c r="V73" s="17"/>
    </row>
    <row r="74" spans="2:22" x14ac:dyDescent="0.25">
      <c r="B74" t="s">
        <v>84</v>
      </c>
      <c r="C74">
        <v>679</v>
      </c>
      <c r="D74">
        <v>567</v>
      </c>
      <c r="E74">
        <v>1617</v>
      </c>
      <c r="F74">
        <v>1204</v>
      </c>
      <c r="G74">
        <v>16</v>
      </c>
      <c r="J74" s="3">
        <f t="shared" si="16"/>
        <v>1.6E-2</v>
      </c>
      <c r="K74">
        <f t="shared" si="17"/>
        <v>6.7900000000000002E-2</v>
      </c>
      <c r="L74">
        <f t="shared" si="18"/>
        <v>5.6700000000000006E-3</v>
      </c>
      <c r="M74">
        <f t="shared" si="19"/>
        <v>1.6169999999999999E-3</v>
      </c>
      <c r="N74">
        <f t="shared" si="20"/>
        <v>1.204E-4</v>
      </c>
      <c r="O74" s="9">
        <f t="shared" si="21"/>
        <v>9.1307399999999997E-2</v>
      </c>
      <c r="Q74" s="23">
        <v>0.40390854218097688</v>
      </c>
      <c r="R74">
        <f t="shared" si="22"/>
        <v>4.4236123488455137</v>
      </c>
      <c r="S74" s="13">
        <f t="shared" si="23"/>
        <v>0.99856091792563195</v>
      </c>
      <c r="U74" s="17"/>
      <c r="V74" s="17"/>
    </row>
    <row r="75" spans="2:22" x14ac:dyDescent="0.25">
      <c r="B75" t="s">
        <v>85</v>
      </c>
      <c r="C75">
        <v>259</v>
      </c>
      <c r="D75">
        <v>1277</v>
      </c>
      <c r="E75">
        <v>999</v>
      </c>
      <c r="F75">
        <v>943</v>
      </c>
      <c r="G75">
        <v>349</v>
      </c>
      <c r="J75" s="3">
        <f t="shared" si="16"/>
        <v>0.34900000000000003</v>
      </c>
      <c r="K75">
        <f t="shared" si="17"/>
        <v>2.5900000000000003E-2</v>
      </c>
      <c r="L75">
        <f t="shared" si="18"/>
        <v>1.2770000000000002E-2</v>
      </c>
      <c r="M75">
        <f t="shared" si="19"/>
        <v>9.9899999999999989E-4</v>
      </c>
      <c r="N75">
        <f t="shared" si="20"/>
        <v>9.4300000000000002E-5</v>
      </c>
      <c r="O75" s="9">
        <f t="shared" si="21"/>
        <v>0.38876330000000003</v>
      </c>
      <c r="Q75" s="23">
        <v>0.65462101651421789</v>
      </c>
      <c r="R75">
        <f t="shared" si="22"/>
        <v>1.6838549742586757</v>
      </c>
      <c r="S75" s="13">
        <f t="shared" si="23"/>
        <v>0.99945221115274185</v>
      </c>
      <c r="U75" s="17"/>
      <c r="V75" s="17"/>
    </row>
    <row r="76" spans="2:22" x14ac:dyDescent="0.25">
      <c r="B76" t="s">
        <v>86</v>
      </c>
      <c r="C76">
        <v>766</v>
      </c>
      <c r="D76">
        <v>758</v>
      </c>
      <c r="E76">
        <v>1446</v>
      </c>
      <c r="F76">
        <v>1220</v>
      </c>
      <c r="G76">
        <v>225</v>
      </c>
      <c r="J76" s="3">
        <f t="shared" si="16"/>
        <v>0.22500000000000001</v>
      </c>
      <c r="K76">
        <f t="shared" si="17"/>
        <v>7.6600000000000001E-2</v>
      </c>
      <c r="L76">
        <f t="shared" si="18"/>
        <v>7.5800000000000008E-3</v>
      </c>
      <c r="M76">
        <f t="shared" si="19"/>
        <v>1.446E-3</v>
      </c>
      <c r="N76">
        <f t="shared" si="20"/>
        <v>1.22E-4</v>
      </c>
      <c r="O76" s="9">
        <f t="shared" si="21"/>
        <v>0.31074799999999997</v>
      </c>
      <c r="Q76" s="23">
        <v>0.83284577153791217</v>
      </c>
      <c r="R76">
        <f t="shared" si="22"/>
        <v>2.6801323630012495</v>
      </c>
      <c r="S76" s="13">
        <f t="shared" si="23"/>
        <v>0.99912810388063611</v>
      </c>
      <c r="U76" s="17"/>
      <c r="V76" s="17"/>
    </row>
    <row r="77" spans="2:22" x14ac:dyDescent="0.25">
      <c r="B77" t="s">
        <v>87</v>
      </c>
      <c r="C77">
        <v>554</v>
      </c>
      <c r="D77">
        <v>348</v>
      </c>
      <c r="E77">
        <v>746</v>
      </c>
      <c r="F77">
        <v>2421</v>
      </c>
      <c r="G77">
        <v>123</v>
      </c>
      <c r="J77" s="3">
        <f t="shared" si="16"/>
        <v>0.123</v>
      </c>
      <c r="K77">
        <f t="shared" si="17"/>
        <v>5.5400000000000005E-2</v>
      </c>
      <c r="L77">
        <f t="shared" si="18"/>
        <v>3.4800000000000005E-3</v>
      </c>
      <c r="M77">
        <f t="shared" si="19"/>
        <v>7.4599999999999992E-4</v>
      </c>
      <c r="N77">
        <f t="shared" si="20"/>
        <v>2.4209999999999998E-4</v>
      </c>
      <c r="O77" s="9">
        <f t="shared" si="21"/>
        <v>0.18286810000000001</v>
      </c>
      <c r="Q77" s="23">
        <v>0.3876549973897897</v>
      </c>
      <c r="R77">
        <f t="shared" si="22"/>
        <v>2.119861240915117</v>
      </c>
      <c r="S77" s="13">
        <f t="shared" si="23"/>
        <v>0.99931037033280179</v>
      </c>
      <c r="U77" s="17"/>
      <c r="V77" s="17"/>
    </row>
    <row r="78" spans="2:22" x14ac:dyDescent="0.25">
      <c r="B78" t="s">
        <v>88</v>
      </c>
      <c r="C78">
        <v>936</v>
      </c>
      <c r="D78">
        <v>3181</v>
      </c>
      <c r="E78">
        <v>923</v>
      </c>
      <c r="F78">
        <v>401</v>
      </c>
      <c r="G78">
        <v>292</v>
      </c>
      <c r="J78" s="3">
        <f t="shared" si="16"/>
        <v>0.29199999999999998</v>
      </c>
      <c r="K78">
        <f t="shared" si="17"/>
        <v>9.3600000000000003E-2</v>
      </c>
      <c r="L78">
        <f t="shared" si="18"/>
        <v>3.1810000000000005E-2</v>
      </c>
      <c r="M78">
        <f t="shared" si="19"/>
        <v>9.2299999999999999E-4</v>
      </c>
      <c r="N78">
        <f t="shared" si="20"/>
        <v>4.0099999999999999E-5</v>
      </c>
      <c r="O78" s="9">
        <f t="shared" si="21"/>
        <v>0.4183731</v>
      </c>
      <c r="Q78" s="23">
        <v>1.208939706147055</v>
      </c>
      <c r="R78">
        <f t="shared" si="22"/>
        <v>2.8896210252213992</v>
      </c>
      <c r="S78" s="13">
        <f t="shared" si="23"/>
        <v>0.99905995338398079</v>
      </c>
      <c r="U78" s="17"/>
      <c r="V78" s="17"/>
    </row>
    <row r="79" spans="2:22" x14ac:dyDescent="0.25">
      <c r="B79" t="s">
        <v>89</v>
      </c>
      <c r="C79">
        <v>1153</v>
      </c>
      <c r="D79">
        <v>976</v>
      </c>
      <c r="E79">
        <v>1274</v>
      </c>
      <c r="F79">
        <v>548</v>
      </c>
      <c r="G79">
        <v>514</v>
      </c>
      <c r="J79" s="3">
        <f t="shared" si="16"/>
        <v>0.51400000000000001</v>
      </c>
      <c r="K79">
        <f t="shared" si="17"/>
        <v>0.1153</v>
      </c>
      <c r="L79">
        <f t="shared" si="18"/>
        <v>9.7600000000000013E-3</v>
      </c>
      <c r="M79">
        <f t="shared" si="19"/>
        <v>1.274E-3</v>
      </c>
      <c r="N79">
        <f t="shared" si="20"/>
        <v>5.4799999999999997E-5</v>
      </c>
      <c r="O79" s="9">
        <f t="shared" si="21"/>
        <v>0.64038879999999998</v>
      </c>
      <c r="Q79" s="23">
        <v>0.33026626065934361</v>
      </c>
      <c r="R79">
        <f t="shared" si="22"/>
        <v>0.51572772768565533</v>
      </c>
      <c r="S79" s="13">
        <f t="shared" si="23"/>
        <v>0.99983222432943053</v>
      </c>
      <c r="U79" s="17"/>
      <c r="V79" s="17"/>
    </row>
    <row r="80" spans="2:22" x14ac:dyDescent="0.25">
      <c r="B80" t="s">
        <v>90</v>
      </c>
      <c r="C80">
        <v>356</v>
      </c>
      <c r="D80">
        <v>1296</v>
      </c>
      <c r="E80">
        <v>2071</v>
      </c>
      <c r="F80">
        <v>750</v>
      </c>
      <c r="G80">
        <v>1</v>
      </c>
      <c r="J80" s="3">
        <f t="shared" si="16"/>
        <v>1E-3</v>
      </c>
      <c r="K80">
        <f t="shared" si="17"/>
        <v>3.56E-2</v>
      </c>
      <c r="L80">
        <f t="shared" si="18"/>
        <v>1.2960000000000001E-2</v>
      </c>
      <c r="M80">
        <f t="shared" si="19"/>
        <v>2.0709999999999999E-3</v>
      </c>
      <c r="N80">
        <f t="shared" si="20"/>
        <v>7.4999999999999993E-5</v>
      </c>
      <c r="O80" s="9">
        <f t="shared" si="21"/>
        <v>5.1705999999999995E-2</v>
      </c>
      <c r="Q80" s="23">
        <v>0.46152000073843202</v>
      </c>
      <c r="R80">
        <f t="shared" si="22"/>
        <v>8.9258500123473503</v>
      </c>
      <c r="S80" s="13">
        <f t="shared" si="23"/>
        <v>0.9970962575971154</v>
      </c>
      <c r="U80" s="17"/>
      <c r="V80" s="17"/>
    </row>
    <row r="81" spans="2:22" x14ac:dyDescent="0.25">
      <c r="B81" t="s">
        <v>91</v>
      </c>
      <c r="C81">
        <v>183</v>
      </c>
      <c r="D81">
        <v>425</v>
      </c>
      <c r="E81">
        <v>529</v>
      </c>
      <c r="F81">
        <v>526</v>
      </c>
      <c r="G81">
        <v>109</v>
      </c>
      <c r="J81" s="3">
        <f t="shared" si="16"/>
        <v>0.109</v>
      </c>
      <c r="K81">
        <f t="shared" si="17"/>
        <v>1.83E-2</v>
      </c>
      <c r="L81">
        <f t="shared" si="18"/>
        <v>4.2500000000000003E-3</v>
      </c>
      <c r="M81">
        <f t="shared" si="19"/>
        <v>5.2899999999999996E-4</v>
      </c>
      <c r="N81">
        <f t="shared" si="20"/>
        <v>5.2599999999999998E-5</v>
      </c>
      <c r="O81" s="9">
        <f t="shared" si="21"/>
        <v>0.13213160000000002</v>
      </c>
      <c r="Q81" s="23">
        <v>0.1179977899013951</v>
      </c>
      <c r="R81">
        <f t="shared" si="22"/>
        <v>0.89303232460210191</v>
      </c>
      <c r="S81" s="13">
        <f t="shared" si="23"/>
        <v>0.99970948023723161</v>
      </c>
      <c r="U81" s="17"/>
      <c r="V81" s="17"/>
    </row>
    <row r="82" spans="2:22" x14ac:dyDescent="0.25">
      <c r="B82" t="s">
        <v>92</v>
      </c>
      <c r="C82">
        <v>817</v>
      </c>
      <c r="D82">
        <v>946</v>
      </c>
      <c r="E82">
        <v>1095</v>
      </c>
      <c r="F82">
        <v>1804</v>
      </c>
      <c r="G82">
        <v>190</v>
      </c>
      <c r="J82" s="3">
        <f t="shared" si="16"/>
        <v>0.19</v>
      </c>
      <c r="K82">
        <f t="shared" si="17"/>
        <v>8.1700000000000009E-2</v>
      </c>
      <c r="L82">
        <f t="shared" si="18"/>
        <v>9.4600000000000014E-3</v>
      </c>
      <c r="M82">
        <f t="shared" si="19"/>
        <v>1.0950000000000001E-3</v>
      </c>
      <c r="N82">
        <f t="shared" si="20"/>
        <v>1.8039999999999999E-4</v>
      </c>
      <c r="O82" s="9">
        <f t="shared" si="21"/>
        <v>0.28243540000000006</v>
      </c>
      <c r="Q82" s="23">
        <v>0.11659400916662099</v>
      </c>
      <c r="R82">
        <f t="shared" si="22"/>
        <v>0.41281655616335972</v>
      </c>
      <c r="S82" s="13">
        <f t="shared" si="23"/>
        <v>0.99986570321738699</v>
      </c>
      <c r="U82" s="17"/>
      <c r="V82" s="17"/>
    </row>
    <row r="83" spans="2:22" x14ac:dyDescent="0.25">
      <c r="B83" t="s">
        <v>93</v>
      </c>
      <c r="C83">
        <v>256</v>
      </c>
      <c r="D83">
        <v>446</v>
      </c>
      <c r="E83">
        <v>750</v>
      </c>
      <c r="F83">
        <v>266</v>
      </c>
      <c r="G83">
        <v>26</v>
      </c>
      <c r="J83" s="3">
        <f t="shared" si="16"/>
        <v>2.6000000000000002E-2</v>
      </c>
      <c r="K83">
        <f t="shared" si="17"/>
        <v>2.5600000000000001E-2</v>
      </c>
      <c r="L83">
        <f t="shared" si="18"/>
        <v>4.4600000000000004E-3</v>
      </c>
      <c r="M83">
        <f t="shared" si="19"/>
        <v>7.5000000000000002E-4</v>
      </c>
      <c r="N83">
        <f t="shared" si="20"/>
        <v>2.6599999999999999E-5</v>
      </c>
      <c r="O83" s="9">
        <f t="shared" si="21"/>
        <v>5.6836600000000008E-2</v>
      </c>
      <c r="Q83" s="23">
        <v>6.6348679561753707E-2</v>
      </c>
      <c r="R83">
        <f t="shared" si="22"/>
        <v>1.1673583494043223</v>
      </c>
      <c r="S83" s="13">
        <f t="shared" si="23"/>
        <v>0.99962023695963553</v>
      </c>
      <c r="U83" s="17"/>
      <c r="V83" s="17"/>
    </row>
    <row r="84" spans="2:22" x14ac:dyDescent="0.25">
      <c r="B84" t="s">
        <v>94</v>
      </c>
      <c r="C84">
        <v>496</v>
      </c>
      <c r="D84">
        <v>1007</v>
      </c>
      <c r="E84">
        <v>1373</v>
      </c>
      <c r="F84">
        <v>378</v>
      </c>
      <c r="G84">
        <v>361</v>
      </c>
      <c r="J84" s="3">
        <f t="shared" si="16"/>
        <v>0.36099999999999999</v>
      </c>
      <c r="K84">
        <f t="shared" si="17"/>
        <v>4.9600000000000005E-2</v>
      </c>
      <c r="L84">
        <f t="shared" si="18"/>
        <v>1.0070000000000001E-2</v>
      </c>
      <c r="M84">
        <f t="shared" si="19"/>
        <v>1.3729999999999999E-3</v>
      </c>
      <c r="N84">
        <f t="shared" si="20"/>
        <v>3.7799999999999997E-5</v>
      </c>
      <c r="O84" s="9">
        <f t="shared" si="21"/>
        <v>0.42208079999999998</v>
      </c>
      <c r="Q84" s="23">
        <v>1.1636102504089261</v>
      </c>
      <c r="R84">
        <f t="shared" si="22"/>
        <v>2.7568424112371996</v>
      </c>
      <c r="S84" s="13">
        <f t="shared" si="23"/>
        <v>0.99910314869771433</v>
      </c>
      <c r="U84" s="17"/>
      <c r="V84" s="17"/>
    </row>
    <row r="85" spans="2:22" x14ac:dyDescent="0.25">
      <c r="B85" t="s">
        <v>95</v>
      </c>
      <c r="C85">
        <v>223</v>
      </c>
      <c r="D85">
        <v>98</v>
      </c>
      <c r="E85">
        <v>25</v>
      </c>
      <c r="F85">
        <v>17</v>
      </c>
      <c r="G85">
        <v>66</v>
      </c>
      <c r="J85" s="3">
        <f t="shared" si="16"/>
        <v>6.6000000000000003E-2</v>
      </c>
      <c r="K85">
        <f t="shared" si="17"/>
        <v>2.23E-2</v>
      </c>
      <c r="L85">
        <f t="shared" si="18"/>
        <v>9.8000000000000019E-4</v>
      </c>
      <c r="M85">
        <f t="shared" si="19"/>
        <v>2.4999999999999998E-5</v>
      </c>
      <c r="N85">
        <f t="shared" si="20"/>
        <v>1.6999999999999998E-6</v>
      </c>
      <c r="O85" s="9">
        <f t="shared" si="21"/>
        <v>8.9306699999999989E-2</v>
      </c>
      <c r="Q85" s="23">
        <v>0</v>
      </c>
      <c r="R85">
        <f t="shared" si="22"/>
        <v>0</v>
      </c>
      <c r="S85" s="13">
        <f t="shared" si="23"/>
        <v>1</v>
      </c>
      <c r="U85" s="17"/>
      <c r="V85" s="17"/>
    </row>
    <row r="86" spans="2:22" x14ac:dyDescent="0.25">
      <c r="B86" t="s">
        <v>96</v>
      </c>
      <c r="C86">
        <v>297</v>
      </c>
      <c r="D86">
        <v>276</v>
      </c>
      <c r="E86">
        <v>386</v>
      </c>
      <c r="F86">
        <v>194</v>
      </c>
      <c r="G86">
        <v>332</v>
      </c>
      <c r="J86" s="3">
        <f t="shared" si="16"/>
        <v>0.33200000000000002</v>
      </c>
      <c r="K86">
        <f t="shared" si="17"/>
        <v>2.9700000000000001E-2</v>
      </c>
      <c r="L86">
        <f t="shared" si="18"/>
        <v>2.7600000000000003E-3</v>
      </c>
      <c r="M86">
        <f t="shared" si="19"/>
        <v>3.86E-4</v>
      </c>
      <c r="N86">
        <f t="shared" si="20"/>
        <v>1.9400000000000001E-5</v>
      </c>
      <c r="O86" s="9">
        <f t="shared" si="21"/>
        <v>0.36486540000000001</v>
      </c>
      <c r="Q86" s="23">
        <v>3.8212109963534728</v>
      </c>
      <c r="R86">
        <f t="shared" si="22"/>
        <v>10.472933296370313</v>
      </c>
      <c r="S86" s="13">
        <f t="shared" si="23"/>
        <v>0.99659296308439149</v>
      </c>
      <c r="U86" s="17"/>
      <c r="V86" s="17"/>
    </row>
    <row r="87" spans="2:22" x14ac:dyDescent="0.25">
      <c r="B87" t="s">
        <v>97</v>
      </c>
      <c r="C87">
        <v>535</v>
      </c>
      <c r="D87">
        <v>1045</v>
      </c>
      <c r="E87">
        <v>1718</v>
      </c>
      <c r="F87">
        <v>2495</v>
      </c>
      <c r="G87">
        <v>480</v>
      </c>
      <c r="J87" s="3">
        <f t="shared" si="16"/>
        <v>0.48</v>
      </c>
      <c r="K87">
        <f t="shared" si="17"/>
        <v>5.3500000000000006E-2</v>
      </c>
      <c r="L87">
        <f t="shared" si="18"/>
        <v>1.0450000000000001E-2</v>
      </c>
      <c r="M87">
        <f t="shared" si="19"/>
        <v>1.7179999999999999E-3</v>
      </c>
      <c r="N87">
        <f t="shared" si="20"/>
        <v>2.4949999999999999E-4</v>
      </c>
      <c r="O87" s="9">
        <f t="shared" si="21"/>
        <v>0.54591749999999994</v>
      </c>
      <c r="Q87" s="23">
        <v>0</v>
      </c>
      <c r="R87">
        <f t="shared" si="22"/>
        <v>0</v>
      </c>
      <c r="S87" s="13">
        <f t="shared" si="23"/>
        <v>1</v>
      </c>
      <c r="U87" s="17"/>
      <c r="V87" s="17"/>
    </row>
  </sheetData>
  <autoFilter ref="B3:V3"/>
  <mergeCells count="1">
    <mergeCell ref="J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8"/>
  <sheetViews>
    <sheetView topLeftCell="B1" workbookViewId="0">
      <selection activeCell="Q3" sqref="Q3"/>
    </sheetView>
  </sheetViews>
  <sheetFormatPr defaultRowHeight="15" x14ac:dyDescent="0.25"/>
  <cols>
    <col min="2" max="2" width="37" style="17" customWidth="1"/>
    <col min="3" max="7" width="9.140625" style="17" customWidth="1"/>
    <col min="17" max="17" width="16" style="17" customWidth="1"/>
    <col min="25" max="25" width="10" style="17" customWidth="1"/>
  </cols>
  <sheetData>
    <row r="1" spans="2:21" ht="15.75" customHeight="1" thickBot="1" x14ac:dyDescent="0.3"/>
    <row r="2" spans="2:21" x14ac:dyDescent="0.25">
      <c r="B2" t="s">
        <v>0</v>
      </c>
      <c r="C2" s="34" t="s">
        <v>1</v>
      </c>
      <c r="D2" s="35"/>
      <c r="E2" s="35"/>
      <c r="F2" s="35"/>
      <c r="G2" s="36"/>
      <c r="J2" s="34" t="s">
        <v>2</v>
      </c>
      <c r="K2" s="35"/>
      <c r="L2" s="35"/>
      <c r="M2" s="35"/>
      <c r="N2" s="35"/>
      <c r="O2" s="36"/>
      <c r="R2" s="16">
        <f>SUM(R4:R88)</f>
        <v>14224.314369564727</v>
      </c>
    </row>
    <row r="3" spans="2:21" ht="120" customHeight="1" x14ac:dyDescent="0.25">
      <c r="B3" s="16" t="s">
        <v>3</v>
      </c>
      <c r="C3" s="1" t="s">
        <v>4</v>
      </c>
      <c r="D3" s="16" t="s">
        <v>5</v>
      </c>
      <c r="E3" s="16" t="s">
        <v>6</v>
      </c>
      <c r="F3" s="16" t="s">
        <v>7</v>
      </c>
      <c r="G3" s="2" t="s">
        <v>8</v>
      </c>
      <c r="J3" s="1" t="s">
        <v>8</v>
      </c>
      <c r="K3" s="16" t="s">
        <v>4</v>
      </c>
      <c r="L3" s="16" t="s">
        <v>5</v>
      </c>
      <c r="M3" s="16" t="s">
        <v>6</v>
      </c>
      <c r="N3" s="16" t="s">
        <v>7</v>
      </c>
      <c r="O3" s="8" t="s">
        <v>9</v>
      </c>
      <c r="Q3" s="16" t="s">
        <v>10</v>
      </c>
      <c r="R3" s="16" t="s">
        <v>11</v>
      </c>
      <c r="S3" s="12" t="s">
        <v>12</v>
      </c>
    </row>
    <row r="4" spans="2:21" x14ac:dyDescent="0.25">
      <c r="B4" s="17" t="s">
        <v>13</v>
      </c>
      <c r="C4" s="3">
        <v>1681</v>
      </c>
      <c r="D4">
        <v>482</v>
      </c>
      <c r="E4">
        <v>749</v>
      </c>
      <c r="F4">
        <v>1594</v>
      </c>
      <c r="G4" s="4">
        <v>1913</v>
      </c>
      <c r="J4" s="3">
        <f t="shared" ref="J4:J35" si="0">G4*POWER(10, -3)</f>
        <v>1.913</v>
      </c>
      <c r="K4">
        <f t="shared" ref="K4:K35" si="1">C4*POWER(10, -4)</f>
        <v>0.1681</v>
      </c>
      <c r="L4">
        <f t="shared" ref="L4:L35" si="2">D4*POWER(10, -5)</f>
        <v>4.8200000000000005E-3</v>
      </c>
      <c r="M4">
        <f t="shared" ref="M4:M35" si="3">E4*POWER(10, -6)</f>
        <v>7.4899999999999999E-4</v>
      </c>
      <c r="N4">
        <f t="shared" ref="N4:N35" si="4">F4*POWER(10, -7)</f>
        <v>1.594E-4</v>
      </c>
      <c r="O4" s="9">
        <f t="shared" ref="O4:O35" si="5">SUM(J4:N4)</f>
        <v>2.0868283999999999</v>
      </c>
      <c r="Q4" s="14">
        <v>44.821933006502348</v>
      </c>
      <c r="R4">
        <f t="shared" ref="R4:R35" si="6">Q4/O4</f>
        <v>21.478494832877658</v>
      </c>
      <c r="S4" s="13">
        <f>1-R4/$R$2</f>
        <v>0.99849001545699567</v>
      </c>
      <c r="U4" t="s">
        <v>13</v>
      </c>
    </row>
    <row r="5" spans="2:21" x14ac:dyDescent="0.25">
      <c r="B5" s="17" t="s">
        <v>14</v>
      </c>
      <c r="C5" s="3">
        <v>2437</v>
      </c>
      <c r="D5">
        <v>1163</v>
      </c>
      <c r="E5">
        <v>2427</v>
      </c>
      <c r="F5">
        <v>1865</v>
      </c>
      <c r="G5" s="4">
        <v>3067</v>
      </c>
      <c r="J5" s="3">
        <f t="shared" si="0"/>
        <v>3.0670000000000002</v>
      </c>
      <c r="K5">
        <f t="shared" si="1"/>
        <v>0.2437</v>
      </c>
      <c r="L5">
        <f t="shared" si="2"/>
        <v>1.1630000000000001E-2</v>
      </c>
      <c r="M5">
        <f t="shared" si="3"/>
        <v>2.4269999999999999E-3</v>
      </c>
      <c r="N5">
        <f t="shared" si="4"/>
        <v>1.8649999999999998E-4</v>
      </c>
      <c r="O5" s="9">
        <f t="shared" si="5"/>
        <v>3.3249434999999998</v>
      </c>
      <c r="Q5" s="14">
        <v>207.47921570563881</v>
      </c>
      <c r="R5">
        <f t="shared" si="6"/>
        <v>62.400824466833441</v>
      </c>
      <c r="S5" s="13">
        <f t="shared" ref="S5:S35" si="7">1-R5/$R$2</f>
        <v>0.99561308736255505</v>
      </c>
      <c r="U5" t="s">
        <v>14</v>
      </c>
    </row>
    <row r="6" spans="2:21" x14ac:dyDescent="0.25">
      <c r="B6" s="17" t="s">
        <v>15</v>
      </c>
      <c r="C6" s="3">
        <v>379</v>
      </c>
      <c r="D6">
        <v>227</v>
      </c>
      <c r="E6">
        <v>1119</v>
      </c>
      <c r="F6">
        <v>80</v>
      </c>
      <c r="G6" s="4">
        <v>589</v>
      </c>
      <c r="J6" s="3">
        <f t="shared" si="0"/>
        <v>0.58899999999999997</v>
      </c>
      <c r="K6">
        <f t="shared" si="1"/>
        <v>3.7900000000000003E-2</v>
      </c>
      <c r="L6">
        <f t="shared" si="2"/>
        <v>2.2700000000000003E-3</v>
      </c>
      <c r="M6">
        <f t="shared" si="3"/>
        <v>1.119E-3</v>
      </c>
      <c r="N6">
        <f t="shared" si="4"/>
        <v>7.9999999999999996E-6</v>
      </c>
      <c r="O6" s="9">
        <f t="shared" si="5"/>
        <v>0.630297</v>
      </c>
      <c r="Q6" s="14">
        <v>182.51836510145301</v>
      </c>
      <c r="R6">
        <f t="shared" si="6"/>
        <v>289.5751766253893</v>
      </c>
      <c r="S6" s="13">
        <f t="shared" si="7"/>
        <v>0.97964224010367884</v>
      </c>
      <c r="U6" t="s">
        <v>15</v>
      </c>
    </row>
    <row r="7" spans="2:21" x14ac:dyDescent="0.25">
      <c r="B7" s="17" t="s">
        <v>16</v>
      </c>
      <c r="C7" s="3">
        <v>1492</v>
      </c>
      <c r="D7">
        <v>545</v>
      </c>
      <c r="E7">
        <v>918</v>
      </c>
      <c r="F7">
        <v>787</v>
      </c>
      <c r="G7" s="4">
        <v>1445</v>
      </c>
      <c r="J7" s="3">
        <f t="shared" si="0"/>
        <v>1.4450000000000001</v>
      </c>
      <c r="K7">
        <f t="shared" si="1"/>
        <v>0.1492</v>
      </c>
      <c r="L7">
        <f t="shared" si="2"/>
        <v>5.4500000000000009E-3</v>
      </c>
      <c r="M7">
        <f t="shared" si="3"/>
        <v>9.1799999999999998E-4</v>
      </c>
      <c r="N7">
        <f t="shared" si="4"/>
        <v>7.8700000000000002E-5</v>
      </c>
      <c r="O7" s="9">
        <f t="shared" si="5"/>
        <v>1.6006467</v>
      </c>
      <c r="Q7" s="14">
        <v>351.7539087402854</v>
      </c>
      <c r="R7">
        <f t="shared" si="6"/>
        <v>219.7573697807801</v>
      </c>
      <c r="S7" s="13">
        <f t="shared" si="7"/>
        <v>0.98455058261008432</v>
      </c>
      <c r="U7" t="s">
        <v>16</v>
      </c>
    </row>
    <row r="8" spans="2:21" x14ac:dyDescent="0.25">
      <c r="B8" s="17" t="s">
        <v>17</v>
      </c>
      <c r="C8" s="3">
        <v>694</v>
      </c>
      <c r="D8">
        <v>466</v>
      </c>
      <c r="E8">
        <v>443</v>
      </c>
      <c r="F8">
        <v>387</v>
      </c>
      <c r="G8" s="4">
        <v>1116</v>
      </c>
      <c r="J8" s="3">
        <f t="shared" si="0"/>
        <v>1.1160000000000001</v>
      </c>
      <c r="K8">
        <f t="shared" si="1"/>
        <v>6.9400000000000003E-2</v>
      </c>
      <c r="L8">
        <f t="shared" si="2"/>
        <v>4.6600000000000001E-3</v>
      </c>
      <c r="M8">
        <f t="shared" si="3"/>
        <v>4.4299999999999998E-4</v>
      </c>
      <c r="N8">
        <f t="shared" si="4"/>
        <v>3.8699999999999999E-5</v>
      </c>
      <c r="O8" s="9">
        <f t="shared" si="5"/>
        <v>1.1905417</v>
      </c>
      <c r="Q8" s="14">
        <v>140.88919883165059</v>
      </c>
      <c r="R8">
        <f t="shared" si="6"/>
        <v>118.34041498223085</v>
      </c>
      <c r="S8" s="13">
        <f t="shared" si="7"/>
        <v>0.99168041341694191</v>
      </c>
      <c r="U8" t="s">
        <v>17</v>
      </c>
    </row>
    <row r="9" spans="2:21" x14ac:dyDescent="0.25">
      <c r="B9" s="17" t="s">
        <v>18</v>
      </c>
      <c r="C9" s="3">
        <v>1354</v>
      </c>
      <c r="D9">
        <v>534</v>
      </c>
      <c r="E9">
        <v>1340</v>
      </c>
      <c r="F9">
        <v>1147</v>
      </c>
      <c r="G9" s="4">
        <v>2473</v>
      </c>
      <c r="J9" s="3">
        <f t="shared" si="0"/>
        <v>2.4729999999999999</v>
      </c>
      <c r="K9">
        <f t="shared" si="1"/>
        <v>0.13540000000000002</v>
      </c>
      <c r="L9">
        <f t="shared" si="2"/>
        <v>5.3400000000000001E-3</v>
      </c>
      <c r="M9">
        <f t="shared" si="3"/>
        <v>1.34E-3</v>
      </c>
      <c r="N9">
        <f t="shared" si="4"/>
        <v>1.147E-4</v>
      </c>
      <c r="O9" s="9">
        <f t="shared" si="5"/>
        <v>2.6151947</v>
      </c>
      <c r="Q9" s="14">
        <v>85.317938243390472</v>
      </c>
      <c r="R9">
        <f t="shared" si="6"/>
        <v>32.623933599815906</v>
      </c>
      <c r="S9" s="13">
        <f t="shared" si="7"/>
        <v>0.99770646705688537</v>
      </c>
      <c r="U9" t="s">
        <v>18</v>
      </c>
    </row>
    <row r="10" spans="2:21" x14ac:dyDescent="0.25">
      <c r="B10" s="17" t="s">
        <v>19</v>
      </c>
      <c r="C10" s="3">
        <v>1212</v>
      </c>
      <c r="D10">
        <v>986</v>
      </c>
      <c r="E10">
        <v>924</v>
      </c>
      <c r="F10">
        <v>301</v>
      </c>
      <c r="G10" s="4">
        <v>1395</v>
      </c>
      <c r="J10" s="3">
        <f t="shared" si="0"/>
        <v>1.395</v>
      </c>
      <c r="K10">
        <f t="shared" si="1"/>
        <v>0.1212</v>
      </c>
      <c r="L10">
        <f t="shared" si="2"/>
        <v>9.8600000000000007E-3</v>
      </c>
      <c r="M10">
        <f t="shared" si="3"/>
        <v>9.2399999999999991E-4</v>
      </c>
      <c r="N10">
        <f t="shared" si="4"/>
        <v>3.01E-5</v>
      </c>
      <c r="O10" s="9">
        <f t="shared" si="5"/>
        <v>1.5270140999999999</v>
      </c>
      <c r="Q10" s="14">
        <v>62.030970994317961</v>
      </c>
      <c r="R10">
        <f t="shared" si="6"/>
        <v>40.622395689940234</v>
      </c>
      <c r="S10" s="13">
        <f t="shared" si="7"/>
        <v>0.99714415790916022</v>
      </c>
      <c r="U10" t="s">
        <v>19</v>
      </c>
    </row>
    <row r="11" spans="2:21" x14ac:dyDescent="0.25">
      <c r="B11" s="17" t="s">
        <v>20</v>
      </c>
      <c r="C11" s="3">
        <v>2031</v>
      </c>
      <c r="D11">
        <v>703</v>
      </c>
      <c r="E11">
        <v>905</v>
      </c>
      <c r="F11">
        <v>150</v>
      </c>
      <c r="G11" s="4">
        <v>2232</v>
      </c>
      <c r="J11" s="3">
        <f t="shared" si="0"/>
        <v>2.2320000000000002</v>
      </c>
      <c r="K11">
        <f t="shared" si="1"/>
        <v>0.2031</v>
      </c>
      <c r="L11">
        <f t="shared" si="2"/>
        <v>7.0300000000000007E-3</v>
      </c>
      <c r="M11">
        <f t="shared" si="3"/>
        <v>9.0499999999999999E-4</v>
      </c>
      <c r="N11">
        <f t="shared" si="4"/>
        <v>1.4999999999999999E-5</v>
      </c>
      <c r="O11" s="9">
        <f t="shared" si="5"/>
        <v>2.4430499999999999</v>
      </c>
      <c r="Q11" s="14">
        <v>113.0200451929084</v>
      </c>
      <c r="R11">
        <f t="shared" si="6"/>
        <v>46.261863323676714</v>
      </c>
      <c r="S11" s="13">
        <f t="shared" si="7"/>
        <v>0.99674769116305095</v>
      </c>
      <c r="U11" t="s">
        <v>20</v>
      </c>
    </row>
    <row r="12" spans="2:21" x14ac:dyDescent="0.25">
      <c r="B12" s="17" t="s">
        <v>21</v>
      </c>
      <c r="C12" s="3">
        <v>2121</v>
      </c>
      <c r="D12">
        <v>691</v>
      </c>
      <c r="E12">
        <v>1032</v>
      </c>
      <c r="F12">
        <v>987</v>
      </c>
      <c r="G12" s="4">
        <v>2460</v>
      </c>
      <c r="J12" s="3">
        <f t="shared" si="0"/>
        <v>2.46</v>
      </c>
      <c r="K12">
        <f t="shared" si="1"/>
        <v>0.21210000000000001</v>
      </c>
      <c r="L12">
        <f t="shared" si="2"/>
        <v>6.9100000000000003E-3</v>
      </c>
      <c r="M12">
        <f t="shared" si="3"/>
        <v>1.0319999999999999E-3</v>
      </c>
      <c r="N12">
        <f t="shared" si="4"/>
        <v>9.87E-5</v>
      </c>
      <c r="O12" s="9">
        <f t="shared" si="5"/>
        <v>2.6801406999999999</v>
      </c>
      <c r="Q12" s="14">
        <v>155.52410603233511</v>
      </c>
      <c r="R12">
        <f t="shared" si="6"/>
        <v>58.028336360227328</v>
      </c>
      <c r="S12" s="13">
        <f t="shared" si="7"/>
        <v>0.99592048271343125</v>
      </c>
      <c r="U12" t="s">
        <v>21</v>
      </c>
    </row>
    <row r="13" spans="2:21" x14ac:dyDescent="0.25">
      <c r="B13" s="17" t="s">
        <v>22</v>
      </c>
      <c r="C13" s="3">
        <v>1240</v>
      </c>
      <c r="D13">
        <v>820</v>
      </c>
      <c r="E13">
        <v>978</v>
      </c>
      <c r="F13">
        <v>571</v>
      </c>
      <c r="G13" s="4">
        <v>1667</v>
      </c>
      <c r="J13" s="3">
        <f t="shared" si="0"/>
        <v>1.667</v>
      </c>
      <c r="K13">
        <f t="shared" si="1"/>
        <v>0.124</v>
      </c>
      <c r="L13">
        <f t="shared" si="2"/>
        <v>8.2000000000000007E-3</v>
      </c>
      <c r="M13">
        <f t="shared" si="3"/>
        <v>9.7799999999999992E-4</v>
      </c>
      <c r="N13">
        <f t="shared" si="4"/>
        <v>5.7099999999999999E-5</v>
      </c>
      <c r="O13" s="9">
        <f t="shared" si="5"/>
        <v>1.8002350999999999</v>
      </c>
      <c r="Q13" s="14">
        <v>452.04076528369052</v>
      </c>
      <c r="R13">
        <f t="shared" si="6"/>
        <v>251.10096191530238</v>
      </c>
      <c r="S13" s="13">
        <f t="shared" si="7"/>
        <v>0.98234706043529418</v>
      </c>
      <c r="U13" t="s">
        <v>22</v>
      </c>
    </row>
    <row r="14" spans="2:21" x14ac:dyDescent="0.25">
      <c r="B14" s="17" t="s">
        <v>23</v>
      </c>
      <c r="C14" s="3">
        <v>3130</v>
      </c>
      <c r="D14">
        <v>1627</v>
      </c>
      <c r="E14">
        <v>2409</v>
      </c>
      <c r="F14">
        <v>1536</v>
      </c>
      <c r="G14" s="4">
        <v>3090</v>
      </c>
      <c r="J14" s="3">
        <f t="shared" si="0"/>
        <v>3.09</v>
      </c>
      <c r="K14">
        <f t="shared" si="1"/>
        <v>0.313</v>
      </c>
      <c r="L14">
        <f t="shared" si="2"/>
        <v>1.627E-2</v>
      </c>
      <c r="M14">
        <f t="shared" si="3"/>
        <v>2.4089999999999997E-3</v>
      </c>
      <c r="N14">
        <f t="shared" si="4"/>
        <v>1.5359999999999999E-4</v>
      </c>
      <c r="O14" s="9">
        <f t="shared" si="5"/>
        <v>3.4218326000000001</v>
      </c>
      <c r="Q14" s="14">
        <v>45.454387736336798</v>
      </c>
      <c r="R14">
        <f t="shared" si="6"/>
        <v>13.283638637476537</v>
      </c>
      <c r="S14" s="13">
        <f t="shared" si="7"/>
        <v>0.99906613153419199</v>
      </c>
      <c r="U14" t="s">
        <v>23</v>
      </c>
    </row>
    <row r="15" spans="2:21" x14ac:dyDescent="0.25">
      <c r="B15" s="17" t="s">
        <v>24</v>
      </c>
      <c r="C15" s="3">
        <v>11012</v>
      </c>
      <c r="D15">
        <v>3696</v>
      </c>
      <c r="E15">
        <v>2842</v>
      </c>
      <c r="F15">
        <v>906</v>
      </c>
      <c r="G15" s="4">
        <v>4949</v>
      </c>
      <c r="J15" s="3">
        <f t="shared" si="0"/>
        <v>4.9489999999999998</v>
      </c>
      <c r="K15">
        <f t="shared" si="1"/>
        <v>1.1012</v>
      </c>
      <c r="L15">
        <f t="shared" si="2"/>
        <v>3.696E-2</v>
      </c>
      <c r="M15">
        <f t="shared" si="3"/>
        <v>2.8419999999999999E-3</v>
      </c>
      <c r="N15">
        <f t="shared" si="4"/>
        <v>9.0599999999999993E-5</v>
      </c>
      <c r="O15" s="9">
        <f t="shared" si="5"/>
        <v>6.0900926000000002</v>
      </c>
      <c r="Q15" s="14">
        <v>73.687701745587162</v>
      </c>
      <c r="R15">
        <f t="shared" si="6"/>
        <v>12.099602844394708</v>
      </c>
      <c r="S15" s="13">
        <f t="shared" si="7"/>
        <v>0.99914937180590691</v>
      </c>
      <c r="U15" t="s">
        <v>24</v>
      </c>
    </row>
    <row r="16" spans="2:21" x14ac:dyDescent="0.25">
      <c r="B16" s="17" t="s">
        <v>25</v>
      </c>
      <c r="C16" s="3">
        <v>4257</v>
      </c>
      <c r="D16">
        <v>1914</v>
      </c>
      <c r="E16">
        <v>1844</v>
      </c>
      <c r="F16">
        <v>1051</v>
      </c>
      <c r="G16" s="4">
        <v>2705</v>
      </c>
      <c r="J16" s="3">
        <f t="shared" si="0"/>
        <v>2.7050000000000001</v>
      </c>
      <c r="K16">
        <f t="shared" si="1"/>
        <v>0.42570000000000002</v>
      </c>
      <c r="L16">
        <f t="shared" si="2"/>
        <v>1.9140000000000001E-2</v>
      </c>
      <c r="M16">
        <f t="shared" si="3"/>
        <v>1.8439999999999999E-3</v>
      </c>
      <c r="N16">
        <f t="shared" si="4"/>
        <v>1.0509999999999999E-4</v>
      </c>
      <c r="O16" s="9">
        <f t="shared" si="5"/>
        <v>3.1517891000000002</v>
      </c>
      <c r="Q16" s="14">
        <v>84.94648910470157</v>
      </c>
      <c r="R16">
        <f t="shared" si="6"/>
        <v>26.951831613575148</v>
      </c>
      <c r="S16" s="13">
        <f t="shared" si="7"/>
        <v>0.99810522806840918</v>
      </c>
      <c r="U16" t="s">
        <v>25</v>
      </c>
    </row>
    <row r="17" spans="2:21" x14ac:dyDescent="0.25">
      <c r="B17" s="17" t="s">
        <v>26</v>
      </c>
      <c r="C17" s="3">
        <v>453</v>
      </c>
      <c r="D17">
        <v>176</v>
      </c>
      <c r="E17">
        <v>364</v>
      </c>
      <c r="F17">
        <v>170</v>
      </c>
      <c r="G17" s="4">
        <v>215</v>
      </c>
      <c r="J17" s="3">
        <f t="shared" si="0"/>
        <v>0.215</v>
      </c>
      <c r="K17">
        <f t="shared" si="1"/>
        <v>4.53E-2</v>
      </c>
      <c r="L17">
        <f t="shared" si="2"/>
        <v>1.7600000000000001E-3</v>
      </c>
      <c r="M17">
        <f t="shared" si="3"/>
        <v>3.6399999999999996E-4</v>
      </c>
      <c r="N17">
        <f t="shared" si="4"/>
        <v>1.7E-5</v>
      </c>
      <c r="O17" s="9">
        <f t="shared" si="5"/>
        <v>0.26244099999999992</v>
      </c>
      <c r="Q17" s="14">
        <v>317.23124727785682</v>
      </c>
      <c r="R17">
        <f t="shared" si="6"/>
        <v>1208.7716754541284</v>
      </c>
      <c r="S17" s="13">
        <f t="shared" si="7"/>
        <v>0.91502074236769571</v>
      </c>
      <c r="U17" t="s">
        <v>26</v>
      </c>
    </row>
    <row r="18" spans="2:21" x14ac:dyDescent="0.25">
      <c r="B18" s="17" t="s">
        <v>27</v>
      </c>
      <c r="C18" s="3">
        <v>3344</v>
      </c>
      <c r="D18">
        <v>1202</v>
      </c>
      <c r="E18">
        <v>542</v>
      </c>
      <c r="F18">
        <v>77</v>
      </c>
      <c r="G18" s="4">
        <v>241</v>
      </c>
      <c r="J18" s="3">
        <f t="shared" si="0"/>
        <v>0.24099999999999999</v>
      </c>
      <c r="K18">
        <f t="shared" si="1"/>
        <v>0.33440000000000003</v>
      </c>
      <c r="L18">
        <f t="shared" si="2"/>
        <v>1.2020000000000001E-2</v>
      </c>
      <c r="M18">
        <f t="shared" si="3"/>
        <v>5.4199999999999995E-4</v>
      </c>
      <c r="N18">
        <f t="shared" si="4"/>
        <v>7.6999999999999991E-6</v>
      </c>
      <c r="O18" s="9">
        <f t="shared" si="5"/>
        <v>0.58796970000000015</v>
      </c>
      <c r="Q18" s="15">
        <v>8.5718751733283582</v>
      </c>
      <c r="R18">
        <f t="shared" si="6"/>
        <v>14.578770255216138</v>
      </c>
      <c r="S18" s="13">
        <f t="shared" si="7"/>
        <v>0.99897508098622945</v>
      </c>
      <c r="U18" t="s">
        <v>27</v>
      </c>
    </row>
    <row r="19" spans="2:21" x14ac:dyDescent="0.25">
      <c r="B19" s="17" t="s">
        <v>28</v>
      </c>
      <c r="C19" s="3">
        <v>849</v>
      </c>
      <c r="D19">
        <v>448</v>
      </c>
      <c r="E19">
        <v>1223</v>
      </c>
      <c r="F19">
        <v>1223</v>
      </c>
      <c r="G19" s="4">
        <v>1873</v>
      </c>
      <c r="J19" s="3">
        <f t="shared" si="0"/>
        <v>1.873</v>
      </c>
      <c r="K19">
        <f t="shared" si="1"/>
        <v>8.4900000000000003E-2</v>
      </c>
      <c r="L19">
        <f t="shared" si="2"/>
        <v>4.4800000000000005E-3</v>
      </c>
      <c r="M19">
        <f t="shared" si="3"/>
        <v>1.2229999999999999E-3</v>
      </c>
      <c r="N19">
        <f t="shared" si="4"/>
        <v>1.2229999999999999E-4</v>
      </c>
      <c r="O19" s="9">
        <f t="shared" si="5"/>
        <v>1.9637252999999999</v>
      </c>
      <c r="Q19" s="14">
        <v>162.1517498876342</v>
      </c>
      <c r="R19">
        <f t="shared" si="6"/>
        <v>82.573540142113671</v>
      </c>
      <c r="S19" s="13">
        <f t="shared" si="7"/>
        <v>0.99419490191254534</v>
      </c>
      <c r="U19" t="s">
        <v>28</v>
      </c>
    </row>
    <row r="20" spans="2:21" x14ac:dyDescent="0.25">
      <c r="B20" s="17" t="s">
        <v>29</v>
      </c>
      <c r="C20" s="3">
        <v>364</v>
      </c>
      <c r="D20">
        <v>1862</v>
      </c>
      <c r="E20">
        <v>521</v>
      </c>
      <c r="F20">
        <v>119</v>
      </c>
      <c r="G20" s="4">
        <v>936</v>
      </c>
      <c r="J20" s="3">
        <f t="shared" si="0"/>
        <v>0.93600000000000005</v>
      </c>
      <c r="K20">
        <f t="shared" si="1"/>
        <v>3.6400000000000002E-2</v>
      </c>
      <c r="L20">
        <f t="shared" si="2"/>
        <v>1.8620000000000001E-2</v>
      </c>
      <c r="M20">
        <f t="shared" si="3"/>
        <v>5.2099999999999998E-4</v>
      </c>
      <c r="N20">
        <f t="shared" si="4"/>
        <v>1.19E-5</v>
      </c>
      <c r="O20" s="9">
        <f t="shared" si="5"/>
        <v>0.99155289999999996</v>
      </c>
      <c r="Q20" s="14">
        <v>55.418669303528162</v>
      </c>
      <c r="R20">
        <f t="shared" si="6"/>
        <v>55.890784347994106</v>
      </c>
      <c r="S20" s="13">
        <f t="shared" si="7"/>
        <v>0.99607075723329186</v>
      </c>
      <c r="U20" t="s">
        <v>29</v>
      </c>
    </row>
    <row r="21" spans="2:21" x14ac:dyDescent="0.25">
      <c r="B21" s="17" t="s">
        <v>30</v>
      </c>
      <c r="C21" s="3">
        <v>2673</v>
      </c>
      <c r="D21">
        <v>709</v>
      </c>
      <c r="E21">
        <v>1184</v>
      </c>
      <c r="F21">
        <v>1008</v>
      </c>
      <c r="G21" s="4">
        <v>3123</v>
      </c>
      <c r="J21" s="3">
        <f t="shared" si="0"/>
        <v>3.1230000000000002</v>
      </c>
      <c r="K21">
        <f t="shared" si="1"/>
        <v>0.26730000000000004</v>
      </c>
      <c r="L21">
        <f t="shared" si="2"/>
        <v>7.0900000000000008E-3</v>
      </c>
      <c r="M21">
        <f t="shared" si="3"/>
        <v>1.1839999999999999E-3</v>
      </c>
      <c r="N21">
        <f t="shared" si="4"/>
        <v>1.008E-4</v>
      </c>
      <c r="O21" s="9">
        <f t="shared" si="5"/>
        <v>3.3986747999999998</v>
      </c>
      <c r="Q21" s="14">
        <v>151.11571934391509</v>
      </c>
      <c r="R21">
        <f t="shared" si="6"/>
        <v>44.463129965807582</v>
      </c>
      <c r="S21" s="13">
        <f t="shared" si="7"/>
        <v>0.99687414600024982</v>
      </c>
      <c r="U21" t="s">
        <v>30</v>
      </c>
    </row>
    <row r="22" spans="2:21" x14ac:dyDescent="0.25">
      <c r="B22" s="17" t="s">
        <v>31</v>
      </c>
      <c r="C22" s="3">
        <v>1101</v>
      </c>
      <c r="D22">
        <v>619</v>
      </c>
      <c r="E22">
        <v>534</v>
      </c>
      <c r="F22">
        <v>89</v>
      </c>
      <c r="G22" s="4">
        <v>364</v>
      </c>
      <c r="J22" s="3">
        <f t="shared" si="0"/>
        <v>0.36399999999999999</v>
      </c>
      <c r="K22">
        <f t="shared" si="1"/>
        <v>0.1101</v>
      </c>
      <c r="L22">
        <f t="shared" si="2"/>
        <v>6.1900000000000002E-3</v>
      </c>
      <c r="M22">
        <f t="shared" si="3"/>
        <v>5.3399999999999997E-4</v>
      </c>
      <c r="N22">
        <f t="shared" si="4"/>
        <v>8.8999999999999995E-6</v>
      </c>
      <c r="O22" s="9">
        <f t="shared" si="5"/>
        <v>0.4808328999999999</v>
      </c>
      <c r="Q22" s="14">
        <v>41.93055151886243</v>
      </c>
      <c r="R22">
        <f t="shared" si="6"/>
        <v>87.203998559296664</v>
      </c>
      <c r="S22" s="13">
        <f t="shared" si="7"/>
        <v>0.99386937069206771</v>
      </c>
      <c r="U22" t="s">
        <v>31</v>
      </c>
    </row>
    <row r="23" spans="2:21" x14ac:dyDescent="0.25">
      <c r="B23" s="17" t="s">
        <v>32</v>
      </c>
      <c r="C23" s="3">
        <v>857</v>
      </c>
      <c r="D23">
        <v>460</v>
      </c>
      <c r="E23">
        <v>906</v>
      </c>
      <c r="F23">
        <v>382</v>
      </c>
      <c r="G23" s="4">
        <v>1329</v>
      </c>
      <c r="J23" s="3">
        <f t="shared" si="0"/>
        <v>1.329</v>
      </c>
      <c r="K23">
        <f t="shared" si="1"/>
        <v>8.5699999999999998E-2</v>
      </c>
      <c r="L23">
        <f t="shared" si="2"/>
        <v>4.6000000000000008E-3</v>
      </c>
      <c r="M23">
        <f t="shared" si="3"/>
        <v>9.0600000000000001E-4</v>
      </c>
      <c r="N23">
        <f t="shared" si="4"/>
        <v>3.82E-5</v>
      </c>
      <c r="O23" s="9">
        <f t="shared" si="5"/>
        <v>1.4202442</v>
      </c>
      <c r="Q23" s="14">
        <v>120.66036248708249</v>
      </c>
      <c r="R23">
        <f t="shared" si="6"/>
        <v>84.957475965811014</v>
      </c>
      <c r="S23" s="13">
        <f t="shared" si="7"/>
        <v>0.9940273060789776</v>
      </c>
      <c r="U23" t="s">
        <v>32</v>
      </c>
    </row>
    <row r="24" spans="2:21" x14ac:dyDescent="0.25">
      <c r="B24" s="17" t="s">
        <v>33</v>
      </c>
      <c r="C24" s="3">
        <v>1479</v>
      </c>
      <c r="D24">
        <v>303</v>
      </c>
      <c r="E24">
        <v>550</v>
      </c>
      <c r="F24">
        <v>431</v>
      </c>
      <c r="G24" s="4">
        <v>1732</v>
      </c>
      <c r="J24" s="3">
        <f t="shared" si="0"/>
        <v>1.732</v>
      </c>
      <c r="K24">
        <f t="shared" si="1"/>
        <v>0.1479</v>
      </c>
      <c r="L24">
        <f t="shared" si="2"/>
        <v>3.0300000000000001E-3</v>
      </c>
      <c r="M24">
        <f t="shared" si="3"/>
        <v>5.4999999999999992E-4</v>
      </c>
      <c r="N24">
        <f t="shared" si="4"/>
        <v>4.3099999999999997E-5</v>
      </c>
      <c r="O24" s="9">
        <f t="shared" si="5"/>
        <v>1.8835231000000001</v>
      </c>
      <c r="Q24" s="14">
        <v>160.3405855195864</v>
      </c>
      <c r="R24">
        <f t="shared" si="6"/>
        <v>85.12801649185316</v>
      </c>
      <c r="S24" s="13">
        <f t="shared" si="7"/>
        <v>0.99401531671192545</v>
      </c>
      <c r="U24" t="s">
        <v>33</v>
      </c>
    </row>
    <row r="25" spans="2:21" x14ac:dyDescent="0.25">
      <c r="B25" s="17" t="s">
        <v>34</v>
      </c>
      <c r="C25" s="3">
        <v>467</v>
      </c>
      <c r="D25">
        <v>203</v>
      </c>
      <c r="E25">
        <v>305</v>
      </c>
      <c r="F25">
        <v>90</v>
      </c>
      <c r="G25" s="4">
        <v>393</v>
      </c>
      <c r="J25" s="3">
        <f t="shared" si="0"/>
        <v>0.39300000000000002</v>
      </c>
      <c r="K25">
        <f t="shared" si="1"/>
        <v>4.6700000000000005E-2</v>
      </c>
      <c r="L25">
        <f t="shared" si="2"/>
        <v>2.0300000000000001E-3</v>
      </c>
      <c r="M25">
        <f t="shared" si="3"/>
        <v>3.0499999999999999E-4</v>
      </c>
      <c r="N25">
        <f t="shared" si="4"/>
        <v>9.0000000000000002E-6</v>
      </c>
      <c r="O25" s="9">
        <f t="shared" si="5"/>
        <v>0.44204399999999999</v>
      </c>
      <c r="Q25" s="14">
        <v>90.820712239050351</v>
      </c>
      <c r="R25">
        <f t="shared" si="6"/>
        <v>205.45627186219099</v>
      </c>
      <c r="S25" s="13">
        <f t="shared" si="7"/>
        <v>0.98555598065929995</v>
      </c>
      <c r="U25" t="s">
        <v>34</v>
      </c>
    </row>
    <row r="26" spans="2:21" x14ac:dyDescent="0.25">
      <c r="B26" s="17" t="s">
        <v>35</v>
      </c>
      <c r="C26" s="3">
        <v>194</v>
      </c>
      <c r="D26">
        <v>296</v>
      </c>
      <c r="E26">
        <v>659</v>
      </c>
      <c r="F26">
        <v>366</v>
      </c>
      <c r="G26" s="4">
        <v>425</v>
      </c>
      <c r="J26" s="3">
        <f t="shared" si="0"/>
        <v>0.42499999999999999</v>
      </c>
      <c r="K26">
        <f t="shared" si="1"/>
        <v>1.9400000000000001E-2</v>
      </c>
      <c r="L26">
        <f t="shared" si="2"/>
        <v>2.9600000000000004E-3</v>
      </c>
      <c r="M26">
        <f t="shared" si="3"/>
        <v>6.5899999999999997E-4</v>
      </c>
      <c r="N26">
        <f t="shared" si="4"/>
        <v>3.6599999999999995E-5</v>
      </c>
      <c r="O26" s="9">
        <f t="shared" si="5"/>
        <v>0.44805560000000005</v>
      </c>
      <c r="Q26" s="14">
        <v>36.405231151676247</v>
      </c>
      <c r="R26">
        <f t="shared" si="6"/>
        <v>81.251592774816885</v>
      </c>
      <c r="S26" s="13">
        <f t="shared" si="7"/>
        <v>0.99428783766557716</v>
      </c>
      <c r="U26" t="s">
        <v>35</v>
      </c>
    </row>
    <row r="27" spans="2:21" x14ac:dyDescent="0.25">
      <c r="B27" s="17" t="s">
        <v>36</v>
      </c>
      <c r="C27" s="3">
        <v>2445</v>
      </c>
      <c r="D27">
        <v>1260</v>
      </c>
      <c r="E27">
        <v>2890</v>
      </c>
      <c r="F27">
        <v>1782</v>
      </c>
      <c r="G27" s="4">
        <v>2996</v>
      </c>
      <c r="J27" s="3">
        <f t="shared" si="0"/>
        <v>2.996</v>
      </c>
      <c r="K27">
        <f t="shared" si="1"/>
        <v>0.24450000000000002</v>
      </c>
      <c r="L27">
        <f t="shared" si="2"/>
        <v>1.2600000000000002E-2</v>
      </c>
      <c r="M27">
        <f t="shared" si="3"/>
        <v>2.8899999999999998E-3</v>
      </c>
      <c r="N27">
        <f t="shared" si="4"/>
        <v>1.7819999999999999E-4</v>
      </c>
      <c r="O27" s="9">
        <f t="shared" si="5"/>
        <v>3.2561681999999998</v>
      </c>
      <c r="Q27" s="14">
        <v>211.19145772791779</v>
      </c>
      <c r="R27">
        <f t="shared" si="6"/>
        <v>64.858890805431301</v>
      </c>
      <c r="S27" s="13">
        <f t="shared" si="7"/>
        <v>0.99544027999379658</v>
      </c>
      <c r="U27" t="s">
        <v>36</v>
      </c>
    </row>
    <row r="28" spans="2:21" x14ac:dyDescent="0.25">
      <c r="B28" s="17" t="s">
        <v>37</v>
      </c>
      <c r="C28" s="3">
        <v>1522</v>
      </c>
      <c r="D28">
        <v>701</v>
      </c>
      <c r="E28">
        <v>1363</v>
      </c>
      <c r="F28">
        <v>1102</v>
      </c>
      <c r="G28" s="4">
        <v>1507</v>
      </c>
      <c r="J28" s="3">
        <f t="shared" si="0"/>
        <v>1.5070000000000001</v>
      </c>
      <c r="K28">
        <f t="shared" si="1"/>
        <v>0.1522</v>
      </c>
      <c r="L28">
        <f t="shared" si="2"/>
        <v>7.0100000000000006E-3</v>
      </c>
      <c r="M28">
        <f t="shared" si="3"/>
        <v>1.3629999999999998E-3</v>
      </c>
      <c r="N28">
        <f t="shared" si="4"/>
        <v>1.102E-4</v>
      </c>
      <c r="O28" s="9">
        <f t="shared" si="5"/>
        <v>1.6676832000000001</v>
      </c>
      <c r="Q28" s="14">
        <v>88.598778729814214</v>
      </c>
      <c r="R28">
        <f t="shared" si="6"/>
        <v>53.126864100936082</v>
      </c>
      <c r="S28" s="13">
        <f t="shared" si="7"/>
        <v>0.9962650667919285</v>
      </c>
      <c r="U28" t="s">
        <v>37</v>
      </c>
    </row>
    <row r="29" spans="2:21" x14ac:dyDescent="0.25">
      <c r="B29" s="17" t="s">
        <v>38</v>
      </c>
      <c r="C29" s="3">
        <v>1036</v>
      </c>
      <c r="D29">
        <v>508</v>
      </c>
      <c r="E29">
        <v>289</v>
      </c>
      <c r="F29">
        <v>307</v>
      </c>
      <c r="G29" s="4">
        <v>1393</v>
      </c>
      <c r="J29" s="3">
        <f t="shared" si="0"/>
        <v>1.393</v>
      </c>
      <c r="K29">
        <f t="shared" si="1"/>
        <v>0.10360000000000001</v>
      </c>
      <c r="L29">
        <f t="shared" si="2"/>
        <v>5.0800000000000003E-3</v>
      </c>
      <c r="M29">
        <f t="shared" si="3"/>
        <v>2.8899999999999998E-4</v>
      </c>
      <c r="N29">
        <f t="shared" si="4"/>
        <v>3.0700000000000001E-5</v>
      </c>
      <c r="O29" s="9">
        <f t="shared" si="5"/>
        <v>1.5019996999999998</v>
      </c>
      <c r="Q29" s="14">
        <v>105.9963658388855</v>
      </c>
      <c r="R29">
        <f t="shared" si="6"/>
        <v>70.570164454017871</v>
      </c>
      <c r="S29" s="13">
        <f t="shared" si="7"/>
        <v>0.995038765129867</v>
      </c>
      <c r="U29" t="s">
        <v>38</v>
      </c>
    </row>
    <row r="30" spans="2:21" x14ac:dyDescent="0.25">
      <c r="B30" s="17" t="s">
        <v>39</v>
      </c>
      <c r="C30" s="3">
        <v>4121</v>
      </c>
      <c r="D30">
        <v>2066</v>
      </c>
      <c r="E30">
        <v>3150</v>
      </c>
      <c r="F30">
        <v>3037</v>
      </c>
      <c r="G30" s="4">
        <v>4724</v>
      </c>
      <c r="J30" s="3">
        <f t="shared" si="0"/>
        <v>4.7240000000000002</v>
      </c>
      <c r="K30">
        <f t="shared" si="1"/>
        <v>0.41210000000000002</v>
      </c>
      <c r="L30">
        <f t="shared" si="2"/>
        <v>2.0660000000000001E-2</v>
      </c>
      <c r="M30">
        <f t="shared" si="3"/>
        <v>3.15E-3</v>
      </c>
      <c r="N30">
        <f t="shared" si="4"/>
        <v>3.0370000000000001E-4</v>
      </c>
      <c r="O30" s="9">
        <f t="shared" si="5"/>
        <v>5.1602136999999999</v>
      </c>
      <c r="Q30" s="14">
        <v>55.420969030016998</v>
      </c>
      <c r="R30">
        <f t="shared" si="6"/>
        <v>10.740053077650058</v>
      </c>
      <c r="S30" s="13">
        <f t="shared" si="7"/>
        <v>0.99924495108877587</v>
      </c>
      <c r="U30" t="s">
        <v>39</v>
      </c>
    </row>
    <row r="31" spans="2:21" x14ac:dyDescent="0.25">
      <c r="B31" s="17" t="s">
        <v>40</v>
      </c>
      <c r="C31" s="3">
        <v>2439</v>
      </c>
      <c r="D31">
        <v>1365</v>
      </c>
      <c r="E31">
        <v>2024</v>
      </c>
      <c r="F31">
        <v>1719</v>
      </c>
      <c r="G31" s="4">
        <v>3681</v>
      </c>
      <c r="J31" s="3">
        <f t="shared" si="0"/>
        <v>3.681</v>
      </c>
      <c r="K31">
        <f t="shared" si="1"/>
        <v>0.24390000000000001</v>
      </c>
      <c r="L31">
        <f t="shared" si="2"/>
        <v>1.3650000000000001E-2</v>
      </c>
      <c r="M31">
        <f t="shared" si="3"/>
        <v>2.0239999999999998E-3</v>
      </c>
      <c r="N31">
        <f t="shared" si="4"/>
        <v>1.719E-4</v>
      </c>
      <c r="O31" s="9">
        <f t="shared" si="5"/>
        <v>3.9407459</v>
      </c>
      <c r="Q31" s="14">
        <v>254.31255027248571</v>
      </c>
      <c r="R31">
        <f t="shared" si="6"/>
        <v>64.534115298447873</v>
      </c>
      <c r="S31" s="13">
        <f t="shared" si="7"/>
        <v>0.99546311241288865</v>
      </c>
      <c r="U31" t="s">
        <v>40</v>
      </c>
    </row>
    <row r="32" spans="2:21" x14ac:dyDescent="0.25">
      <c r="B32" s="17" t="s">
        <v>41</v>
      </c>
      <c r="C32" s="3">
        <v>1044</v>
      </c>
      <c r="D32">
        <v>706</v>
      </c>
      <c r="E32">
        <v>635</v>
      </c>
      <c r="F32">
        <v>829</v>
      </c>
      <c r="G32" s="4">
        <v>1426</v>
      </c>
      <c r="J32" s="3">
        <f t="shared" si="0"/>
        <v>1.4259999999999999</v>
      </c>
      <c r="K32">
        <f t="shared" si="1"/>
        <v>0.10440000000000001</v>
      </c>
      <c r="L32">
        <f t="shared" si="2"/>
        <v>7.0600000000000003E-3</v>
      </c>
      <c r="M32">
        <f t="shared" si="3"/>
        <v>6.3499999999999993E-4</v>
      </c>
      <c r="N32">
        <f t="shared" si="4"/>
        <v>8.2899999999999996E-5</v>
      </c>
      <c r="O32" s="9">
        <f t="shared" si="5"/>
        <v>1.5381779</v>
      </c>
      <c r="Q32" s="14">
        <v>442.11246441965869</v>
      </c>
      <c r="R32">
        <f t="shared" si="6"/>
        <v>287.42609318444812</v>
      </c>
      <c r="S32" s="13">
        <f t="shared" si="7"/>
        <v>0.97979332530786556</v>
      </c>
      <c r="U32" t="s">
        <v>41</v>
      </c>
    </row>
    <row r="33" spans="2:21" x14ac:dyDescent="0.25">
      <c r="B33" s="17" t="s">
        <v>42</v>
      </c>
      <c r="C33" s="3">
        <v>1890</v>
      </c>
      <c r="D33">
        <v>941</v>
      </c>
      <c r="E33">
        <v>984</v>
      </c>
      <c r="F33">
        <v>468</v>
      </c>
      <c r="G33" s="4">
        <v>1315</v>
      </c>
      <c r="J33" s="3">
        <f t="shared" si="0"/>
        <v>1.3149999999999999</v>
      </c>
      <c r="K33">
        <f t="shared" si="1"/>
        <v>0.189</v>
      </c>
      <c r="L33">
        <f t="shared" si="2"/>
        <v>9.41E-3</v>
      </c>
      <c r="M33">
        <f t="shared" si="3"/>
        <v>9.8399999999999985E-4</v>
      </c>
      <c r="N33">
        <f t="shared" si="4"/>
        <v>4.6799999999999999E-5</v>
      </c>
      <c r="O33" s="9">
        <f t="shared" si="5"/>
        <v>1.5144408</v>
      </c>
      <c r="Q33" s="14">
        <v>63.49300100407536</v>
      </c>
      <c r="R33">
        <f t="shared" si="6"/>
        <v>41.92504652811477</v>
      </c>
      <c r="S33" s="13">
        <f t="shared" si="7"/>
        <v>0.99705257874377273</v>
      </c>
      <c r="U33" t="s">
        <v>42</v>
      </c>
    </row>
    <row r="34" spans="2:21" x14ac:dyDescent="0.25">
      <c r="B34" s="17" t="s">
        <v>43</v>
      </c>
      <c r="C34" s="3">
        <v>1980</v>
      </c>
      <c r="D34">
        <v>1196</v>
      </c>
      <c r="E34">
        <v>1238</v>
      </c>
      <c r="F34">
        <v>631</v>
      </c>
      <c r="G34" s="4">
        <v>2344</v>
      </c>
      <c r="J34" s="3">
        <f t="shared" si="0"/>
        <v>2.3439999999999999</v>
      </c>
      <c r="K34">
        <f t="shared" si="1"/>
        <v>0.19800000000000001</v>
      </c>
      <c r="L34">
        <f t="shared" si="2"/>
        <v>1.196E-2</v>
      </c>
      <c r="M34">
        <f t="shared" si="3"/>
        <v>1.238E-3</v>
      </c>
      <c r="N34">
        <f t="shared" si="4"/>
        <v>6.3100000000000002E-5</v>
      </c>
      <c r="O34" s="9">
        <f t="shared" si="5"/>
        <v>2.5552611000000001</v>
      </c>
      <c r="Q34" s="14">
        <v>58.171591547542192</v>
      </c>
      <c r="R34">
        <f t="shared" si="6"/>
        <v>22.765419763773725</v>
      </c>
      <c r="S34" s="13">
        <f t="shared" si="7"/>
        <v>0.99839954185683044</v>
      </c>
      <c r="U34" t="s">
        <v>43</v>
      </c>
    </row>
    <row r="35" spans="2:21" x14ac:dyDescent="0.25">
      <c r="B35" s="17" t="s">
        <v>44</v>
      </c>
      <c r="C35" s="3">
        <v>1211</v>
      </c>
      <c r="D35">
        <v>1848</v>
      </c>
      <c r="E35">
        <v>1076</v>
      </c>
      <c r="F35">
        <v>147</v>
      </c>
      <c r="G35" s="4">
        <v>2101</v>
      </c>
      <c r="J35" s="3">
        <f t="shared" si="0"/>
        <v>2.101</v>
      </c>
      <c r="K35">
        <f t="shared" si="1"/>
        <v>0.1211</v>
      </c>
      <c r="L35">
        <f t="shared" si="2"/>
        <v>1.848E-2</v>
      </c>
      <c r="M35">
        <f t="shared" si="3"/>
        <v>1.0759999999999999E-3</v>
      </c>
      <c r="N35">
        <f t="shared" si="4"/>
        <v>1.47E-5</v>
      </c>
      <c r="O35" s="9">
        <f t="shared" si="5"/>
        <v>2.2416706999999998</v>
      </c>
      <c r="Q35" s="14">
        <v>100.2083183679333</v>
      </c>
      <c r="R35">
        <f t="shared" si="6"/>
        <v>44.702515123177243</v>
      </c>
      <c r="S35" s="13">
        <f t="shared" si="7"/>
        <v>0.99685731670703048</v>
      </c>
      <c r="U35" t="s">
        <v>44</v>
      </c>
    </row>
    <row r="36" spans="2:21" x14ac:dyDescent="0.25">
      <c r="B36" s="17" t="s">
        <v>45</v>
      </c>
      <c r="C36" s="3">
        <v>182</v>
      </c>
      <c r="D36">
        <v>200</v>
      </c>
      <c r="E36">
        <v>194</v>
      </c>
      <c r="F36">
        <v>150</v>
      </c>
      <c r="G36" s="4">
        <v>212</v>
      </c>
      <c r="J36" s="3">
        <f t="shared" ref="J36:J67" si="8">G36*POWER(10, -3)</f>
        <v>0.21199999999999999</v>
      </c>
      <c r="K36">
        <f t="shared" ref="K36:K67" si="9">C36*POWER(10, -4)</f>
        <v>1.8200000000000001E-2</v>
      </c>
      <c r="L36">
        <f t="shared" ref="L36:L67" si="10">D36*POWER(10, -5)</f>
        <v>2E-3</v>
      </c>
      <c r="M36">
        <f t="shared" ref="M36:M67" si="11">E36*POWER(10, -6)</f>
        <v>1.94E-4</v>
      </c>
      <c r="N36">
        <f t="shared" ref="N36:N67" si="12">F36*POWER(10, -7)</f>
        <v>1.4999999999999999E-5</v>
      </c>
      <c r="O36" s="9">
        <f t="shared" ref="O36:O67" si="13">SUM(J36:N36)</f>
        <v>0.23240899999999998</v>
      </c>
      <c r="Q36" s="14">
        <v>82.369347042290158</v>
      </c>
      <c r="R36">
        <f t="shared" ref="R36:R67" si="14">Q36/O36</f>
        <v>354.41547892848456</v>
      </c>
      <c r="S36" s="13">
        <f t="shared" ref="S36:S67" si="15">1-R36/$R$2</f>
        <v>0.9750838269093085</v>
      </c>
      <c r="U36" t="s">
        <v>45</v>
      </c>
    </row>
    <row r="37" spans="2:21" x14ac:dyDescent="0.25">
      <c r="B37" s="17" t="s">
        <v>46</v>
      </c>
      <c r="C37" s="3">
        <v>3636</v>
      </c>
      <c r="D37">
        <v>3331</v>
      </c>
      <c r="E37">
        <v>7261</v>
      </c>
      <c r="F37">
        <v>4809</v>
      </c>
      <c r="G37" s="4">
        <v>6176</v>
      </c>
      <c r="J37" s="3">
        <f t="shared" si="8"/>
        <v>6.1760000000000002</v>
      </c>
      <c r="K37">
        <f t="shared" si="9"/>
        <v>0.36360000000000003</v>
      </c>
      <c r="L37">
        <f t="shared" si="10"/>
        <v>3.3309999999999999E-2</v>
      </c>
      <c r="M37">
        <f t="shared" si="11"/>
        <v>7.2610000000000001E-3</v>
      </c>
      <c r="N37">
        <f t="shared" si="12"/>
        <v>4.8089999999999998E-4</v>
      </c>
      <c r="O37" s="9">
        <f t="shared" si="13"/>
        <v>6.5806519000000003</v>
      </c>
      <c r="Q37" s="14">
        <v>32.321269557843493</v>
      </c>
      <c r="R37">
        <f t="shared" si="14"/>
        <v>4.9115604424910382</v>
      </c>
      <c r="S37" s="13">
        <f t="shared" si="15"/>
        <v>0.99965470670045087</v>
      </c>
      <c r="U37" t="s">
        <v>46</v>
      </c>
    </row>
    <row r="38" spans="2:21" x14ac:dyDescent="0.25">
      <c r="B38" s="17" t="s">
        <v>47</v>
      </c>
      <c r="C38" s="3">
        <v>320</v>
      </c>
      <c r="D38">
        <v>280</v>
      </c>
      <c r="E38">
        <v>827</v>
      </c>
      <c r="F38">
        <v>651</v>
      </c>
      <c r="G38" s="4">
        <v>610</v>
      </c>
      <c r="J38" s="3">
        <f t="shared" si="8"/>
        <v>0.61</v>
      </c>
      <c r="K38">
        <f t="shared" si="9"/>
        <v>3.2000000000000001E-2</v>
      </c>
      <c r="L38">
        <f t="shared" si="10"/>
        <v>2.8000000000000004E-3</v>
      </c>
      <c r="M38">
        <f t="shared" si="11"/>
        <v>8.2699999999999994E-4</v>
      </c>
      <c r="N38">
        <f t="shared" si="12"/>
        <v>6.5099999999999997E-5</v>
      </c>
      <c r="O38" s="9">
        <f t="shared" si="13"/>
        <v>0.6456921000000001</v>
      </c>
      <c r="Q38" s="14">
        <v>178.80747804739869</v>
      </c>
      <c r="R38">
        <f t="shared" si="14"/>
        <v>276.92375057306521</v>
      </c>
      <c r="S38" s="13">
        <f t="shared" si="15"/>
        <v>0.98053166266026925</v>
      </c>
      <c r="U38" t="s">
        <v>47</v>
      </c>
    </row>
    <row r="39" spans="2:21" x14ac:dyDescent="0.25">
      <c r="B39" s="17" t="s">
        <v>48</v>
      </c>
      <c r="C39" s="3">
        <v>44</v>
      </c>
      <c r="D39">
        <v>29</v>
      </c>
      <c r="E39">
        <v>56</v>
      </c>
      <c r="F39">
        <v>92</v>
      </c>
      <c r="G39" s="4">
        <v>95</v>
      </c>
      <c r="J39" s="3">
        <f t="shared" si="8"/>
        <v>9.5000000000000001E-2</v>
      </c>
      <c r="K39">
        <f t="shared" si="9"/>
        <v>4.4000000000000003E-3</v>
      </c>
      <c r="L39">
        <f t="shared" si="10"/>
        <v>2.9E-4</v>
      </c>
      <c r="M39">
        <f t="shared" si="11"/>
        <v>5.5999999999999999E-5</v>
      </c>
      <c r="N39">
        <f t="shared" si="12"/>
        <v>9.2E-6</v>
      </c>
      <c r="O39" s="9">
        <f t="shared" si="13"/>
        <v>9.9755200000000002E-2</v>
      </c>
      <c r="Q39" s="14">
        <v>361.99095022624442</v>
      </c>
      <c r="R39">
        <f t="shared" si="14"/>
        <v>3628.7927870050326</v>
      </c>
      <c r="S39" s="13">
        <f t="shared" si="15"/>
        <v>0.74488803518224855</v>
      </c>
      <c r="U39" t="s">
        <v>48</v>
      </c>
    </row>
    <row r="40" spans="2:21" x14ac:dyDescent="0.25">
      <c r="B40" s="17" t="s">
        <v>49</v>
      </c>
      <c r="C40" s="3">
        <v>2366</v>
      </c>
      <c r="D40">
        <v>1142</v>
      </c>
      <c r="E40">
        <v>2906</v>
      </c>
      <c r="F40">
        <v>2117</v>
      </c>
      <c r="G40" s="4">
        <v>3646</v>
      </c>
      <c r="J40" s="3">
        <f t="shared" si="8"/>
        <v>3.6459999999999999</v>
      </c>
      <c r="K40">
        <f t="shared" si="9"/>
        <v>0.2366</v>
      </c>
      <c r="L40">
        <f t="shared" si="10"/>
        <v>1.1420000000000001E-2</v>
      </c>
      <c r="M40">
        <f t="shared" si="11"/>
        <v>2.9059999999999997E-3</v>
      </c>
      <c r="N40">
        <f t="shared" si="12"/>
        <v>2.117E-4</v>
      </c>
      <c r="O40" s="9">
        <f t="shared" si="13"/>
        <v>3.8971377</v>
      </c>
      <c r="Q40" s="14">
        <v>95.984576987878683</v>
      </c>
      <c r="R40">
        <f t="shared" si="14"/>
        <v>24.629506159835891</v>
      </c>
      <c r="S40" s="13">
        <f t="shared" si="15"/>
        <v>0.9982684925599975</v>
      </c>
      <c r="U40" t="s">
        <v>49</v>
      </c>
    </row>
    <row r="41" spans="2:21" x14ac:dyDescent="0.25">
      <c r="B41" s="17" t="s">
        <v>50</v>
      </c>
      <c r="C41" s="3">
        <v>493</v>
      </c>
      <c r="D41">
        <v>170</v>
      </c>
      <c r="E41">
        <v>154</v>
      </c>
      <c r="F41">
        <v>109</v>
      </c>
      <c r="G41" s="4">
        <v>1317</v>
      </c>
      <c r="J41" s="3">
        <f t="shared" si="8"/>
        <v>1.3169999999999999</v>
      </c>
      <c r="K41">
        <f t="shared" si="9"/>
        <v>4.9300000000000004E-2</v>
      </c>
      <c r="L41">
        <f t="shared" si="10"/>
        <v>1.7000000000000001E-3</v>
      </c>
      <c r="M41">
        <f t="shared" si="11"/>
        <v>1.54E-4</v>
      </c>
      <c r="N41">
        <f t="shared" si="12"/>
        <v>1.0899999999999999E-5</v>
      </c>
      <c r="O41" s="9">
        <f t="shared" si="13"/>
        <v>1.3681648999999998</v>
      </c>
      <c r="Q41" s="14">
        <v>103.2195984160483</v>
      </c>
      <c r="R41">
        <f t="shared" si="14"/>
        <v>75.443828749040648</v>
      </c>
      <c r="S41" s="13">
        <f t="shared" si="15"/>
        <v>0.99469613601127482</v>
      </c>
      <c r="U41" t="s">
        <v>50</v>
      </c>
    </row>
    <row r="42" spans="2:21" x14ac:dyDescent="0.25">
      <c r="B42" s="17" t="s">
        <v>51</v>
      </c>
      <c r="C42" s="3">
        <v>2127</v>
      </c>
      <c r="D42">
        <v>535</v>
      </c>
      <c r="E42">
        <v>829</v>
      </c>
      <c r="F42">
        <v>442</v>
      </c>
      <c r="G42" s="4">
        <v>2953</v>
      </c>
      <c r="J42" s="3">
        <f t="shared" si="8"/>
        <v>2.9529999999999998</v>
      </c>
      <c r="K42">
        <f t="shared" si="9"/>
        <v>0.2127</v>
      </c>
      <c r="L42">
        <f t="shared" si="10"/>
        <v>5.3500000000000006E-3</v>
      </c>
      <c r="M42">
        <f t="shared" si="11"/>
        <v>8.2899999999999998E-4</v>
      </c>
      <c r="N42">
        <f t="shared" si="12"/>
        <v>4.4199999999999997E-5</v>
      </c>
      <c r="O42" s="9">
        <f t="shared" si="13"/>
        <v>3.1719231999999997</v>
      </c>
      <c r="Q42" s="14">
        <v>384.1575742434228</v>
      </c>
      <c r="R42">
        <f t="shared" si="14"/>
        <v>121.1118775648234</v>
      </c>
      <c r="S42" s="13">
        <f t="shared" si="15"/>
        <v>0.99148557361583889</v>
      </c>
      <c r="U42" t="s">
        <v>51</v>
      </c>
    </row>
    <row r="43" spans="2:21" x14ac:dyDescent="0.25">
      <c r="B43" s="17" t="s">
        <v>52</v>
      </c>
      <c r="C43" s="3">
        <v>1840</v>
      </c>
      <c r="D43">
        <v>1442</v>
      </c>
      <c r="E43">
        <v>1172</v>
      </c>
      <c r="F43">
        <v>797</v>
      </c>
      <c r="G43" s="4">
        <v>2592</v>
      </c>
      <c r="J43" s="3">
        <f t="shared" si="8"/>
        <v>2.5920000000000001</v>
      </c>
      <c r="K43">
        <f t="shared" si="9"/>
        <v>0.184</v>
      </c>
      <c r="L43">
        <f t="shared" si="10"/>
        <v>1.4420000000000001E-2</v>
      </c>
      <c r="M43">
        <f t="shared" si="11"/>
        <v>1.1719999999999999E-3</v>
      </c>
      <c r="N43">
        <f t="shared" si="12"/>
        <v>7.9699999999999999E-5</v>
      </c>
      <c r="O43" s="9">
        <f t="shared" si="13"/>
        <v>2.7916717000000002</v>
      </c>
      <c r="Q43" s="14">
        <v>270.54376903383161</v>
      </c>
      <c r="R43">
        <f t="shared" si="14"/>
        <v>96.911026118806021</v>
      </c>
      <c r="S43" s="13">
        <f t="shared" si="15"/>
        <v>0.9931869457043101</v>
      </c>
      <c r="U43" t="s">
        <v>52</v>
      </c>
    </row>
    <row r="44" spans="2:21" x14ac:dyDescent="0.25">
      <c r="B44" s="17" t="s">
        <v>53</v>
      </c>
      <c r="C44" s="3">
        <v>2063</v>
      </c>
      <c r="D44">
        <v>639</v>
      </c>
      <c r="E44">
        <v>1318</v>
      </c>
      <c r="F44">
        <v>1029</v>
      </c>
      <c r="G44" s="4">
        <v>2765</v>
      </c>
      <c r="J44" s="3">
        <f t="shared" si="8"/>
        <v>2.7650000000000001</v>
      </c>
      <c r="K44">
        <f t="shared" si="9"/>
        <v>0.20630000000000001</v>
      </c>
      <c r="L44">
        <f t="shared" si="10"/>
        <v>6.3900000000000007E-3</v>
      </c>
      <c r="M44">
        <f t="shared" si="11"/>
        <v>1.3179999999999999E-3</v>
      </c>
      <c r="N44">
        <f t="shared" si="12"/>
        <v>1.0289999999999999E-4</v>
      </c>
      <c r="O44" s="9">
        <f t="shared" si="13"/>
        <v>2.9791109000000002</v>
      </c>
      <c r="Q44" s="14">
        <v>82.792630059671708</v>
      </c>
      <c r="R44">
        <f t="shared" si="14"/>
        <v>27.791053384307279</v>
      </c>
      <c r="S44" s="13">
        <f t="shared" si="15"/>
        <v>0.99804622896666495</v>
      </c>
      <c r="U44" t="s">
        <v>53</v>
      </c>
    </row>
    <row r="45" spans="2:21" x14ac:dyDescent="0.25">
      <c r="B45" s="17" t="s">
        <v>54</v>
      </c>
      <c r="C45" s="3">
        <v>1184</v>
      </c>
      <c r="D45">
        <v>973</v>
      </c>
      <c r="E45">
        <v>1125</v>
      </c>
      <c r="F45">
        <v>409</v>
      </c>
      <c r="G45" s="4">
        <v>1134</v>
      </c>
      <c r="J45" s="3">
        <f t="shared" si="8"/>
        <v>1.1340000000000001</v>
      </c>
      <c r="K45">
        <f t="shared" si="9"/>
        <v>0.11840000000000001</v>
      </c>
      <c r="L45">
        <f t="shared" si="10"/>
        <v>9.7300000000000008E-3</v>
      </c>
      <c r="M45">
        <f t="shared" si="11"/>
        <v>1.1249999999999999E-3</v>
      </c>
      <c r="N45">
        <f t="shared" si="12"/>
        <v>4.0899999999999998E-5</v>
      </c>
      <c r="O45" s="9">
        <f t="shared" si="13"/>
        <v>1.2632959000000001</v>
      </c>
      <c r="Q45" s="14">
        <v>123.0930381714452</v>
      </c>
      <c r="R45">
        <f t="shared" si="14"/>
        <v>97.438009710508197</v>
      </c>
      <c r="S45" s="13">
        <f t="shared" si="15"/>
        <v>0.99314989762044403</v>
      </c>
      <c r="U45" t="s">
        <v>54</v>
      </c>
    </row>
    <row r="46" spans="2:21" x14ac:dyDescent="0.25">
      <c r="B46" s="17" t="s">
        <v>55</v>
      </c>
      <c r="C46" s="3">
        <v>1019</v>
      </c>
      <c r="D46">
        <v>553</v>
      </c>
      <c r="E46">
        <v>1321</v>
      </c>
      <c r="F46">
        <v>1398</v>
      </c>
      <c r="G46" s="4">
        <v>1188</v>
      </c>
      <c r="J46" s="3">
        <f t="shared" si="8"/>
        <v>1.1879999999999999</v>
      </c>
      <c r="K46">
        <f t="shared" si="9"/>
        <v>0.1019</v>
      </c>
      <c r="L46">
        <f t="shared" si="10"/>
        <v>5.5300000000000002E-3</v>
      </c>
      <c r="M46">
        <f t="shared" si="11"/>
        <v>1.3209999999999999E-3</v>
      </c>
      <c r="N46">
        <f t="shared" si="12"/>
        <v>1.3979999999999998E-4</v>
      </c>
      <c r="O46" s="9">
        <f t="shared" si="13"/>
        <v>1.2968907999999999</v>
      </c>
      <c r="Q46" s="14">
        <v>98.111394892870209</v>
      </c>
      <c r="R46">
        <f t="shared" si="14"/>
        <v>75.651238248332248</v>
      </c>
      <c r="S46" s="13">
        <f t="shared" si="15"/>
        <v>0.99468155467583019</v>
      </c>
      <c r="U46" t="s">
        <v>55</v>
      </c>
    </row>
    <row r="47" spans="2:21" x14ac:dyDescent="0.25">
      <c r="B47" s="17" t="s">
        <v>56</v>
      </c>
      <c r="C47" s="3">
        <v>2165</v>
      </c>
      <c r="D47">
        <v>1786</v>
      </c>
      <c r="E47">
        <v>1483</v>
      </c>
      <c r="F47">
        <v>3950</v>
      </c>
      <c r="G47" s="4">
        <v>3444</v>
      </c>
      <c r="J47" s="3">
        <f t="shared" si="8"/>
        <v>3.444</v>
      </c>
      <c r="K47">
        <f t="shared" si="9"/>
        <v>0.2165</v>
      </c>
      <c r="L47">
        <f t="shared" si="10"/>
        <v>1.7860000000000001E-2</v>
      </c>
      <c r="M47">
        <f t="shared" si="11"/>
        <v>1.4829999999999999E-3</v>
      </c>
      <c r="N47">
        <f t="shared" si="12"/>
        <v>3.9500000000000001E-4</v>
      </c>
      <c r="O47" s="9">
        <f t="shared" si="13"/>
        <v>3.6802380000000001</v>
      </c>
      <c r="Q47" s="14">
        <v>296.30185869186022</v>
      </c>
      <c r="R47">
        <f t="shared" si="14"/>
        <v>80.511602426761584</v>
      </c>
      <c r="S47" s="13">
        <f t="shared" si="15"/>
        <v>0.9943398605841397</v>
      </c>
      <c r="U47" t="s">
        <v>56</v>
      </c>
    </row>
    <row r="48" spans="2:21" x14ac:dyDescent="0.25">
      <c r="B48" s="17" t="s">
        <v>57</v>
      </c>
      <c r="C48" s="3">
        <v>822</v>
      </c>
      <c r="D48">
        <v>737</v>
      </c>
      <c r="E48">
        <v>1218</v>
      </c>
      <c r="F48">
        <v>1250</v>
      </c>
      <c r="G48" s="4">
        <v>1446</v>
      </c>
      <c r="J48" s="3">
        <f t="shared" si="8"/>
        <v>1.446</v>
      </c>
      <c r="K48">
        <f t="shared" si="9"/>
        <v>8.2200000000000009E-2</v>
      </c>
      <c r="L48">
        <f t="shared" si="10"/>
        <v>7.3700000000000007E-3</v>
      </c>
      <c r="M48">
        <f t="shared" si="11"/>
        <v>1.2179999999999999E-3</v>
      </c>
      <c r="N48">
        <f t="shared" si="12"/>
        <v>1.25E-4</v>
      </c>
      <c r="O48" s="9">
        <f t="shared" si="13"/>
        <v>1.536913</v>
      </c>
      <c r="Q48" s="14">
        <v>99.405131134445725</v>
      </c>
      <c r="R48">
        <f t="shared" si="14"/>
        <v>64.678437318472632</v>
      </c>
      <c r="S48" s="13">
        <f t="shared" si="15"/>
        <v>0.99545296626339597</v>
      </c>
      <c r="U48" t="s">
        <v>57</v>
      </c>
    </row>
    <row r="49" spans="2:21" x14ac:dyDescent="0.25">
      <c r="B49" s="17" t="s">
        <v>58</v>
      </c>
      <c r="C49" s="3">
        <v>700</v>
      </c>
      <c r="D49">
        <v>843</v>
      </c>
      <c r="E49">
        <v>557</v>
      </c>
      <c r="F49">
        <v>350</v>
      </c>
      <c r="G49" s="4">
        <v>549</v>
      </c>
      <c r="J49" s="3">
        <f t="shared" si="8"/>
        <v>0.54900000000000004</v>
      </c>
      <c r="K49">
        <f t="shared" si="9"/>
        <v>7.0000000000000007E-2</v>
      </c>
      <c r="L49">
        <f t="shared" si="10"/>
        <v>8.43E-3</v>
      </c>
      <c r="M49">
        <f t="shared" si="11"/>
        <v>5.5699999999999999E-4</v>
      </c>
      <c r="N49">
        <f t="shared" si="12"/>
        <v>3.4999999999999997E-5</v>
      </c>
      <c r="O49" s="9">
        <f t="shared" si="13"/>
        <v>0.62802200000000008</v>
      </c>
      <c r="Q49" s="14">
        <v>113.80014216865899</v>
      </c>
      <c r="R49">
        <f t="shared" si="14"/>
        <v>181.20406955275288</v>
      </c>
      <c r="S49" s="13">
        <f t="shared" si="15"/>
        <v>0.98726096282429832</v>
      </c>
      <c r="U49" t="s">
        <v>58</v>
      </c>
    </row>
    <row r="50" spans="2:21" x14ac:dyDescent="0.25">
      <c r="B50" s="17" t="s">
        <v>59</v>
      </c>
      <c r="C50" s="3">
        <v>440</v>
      </c>
      <c r="D50">
        <v>359</v>
      </c>
      <c r="E50">
        <v>1002</v>
      </c>
      <c r="F50">
        <v>519</v>
      </c>
      <c r="G50" s="4">
        <v>673</v>
      </c>
      <c r="J50" s="3">
        <f t="shared" si="8"/>
        <v>0.67300000000000004</v>
      </c>
      <c r="K50">
        <f t="shared" si="9"/>
        <v>4.4000000000000004E-2</v>
      </c>
      <c r="L50">
        <f t="shared" si="10"/>
        <v>3.5900000000000003E-3</v>
      </c>
      <c r="M50">
        <f t="shared" si="11"/>
        <v>1.0019999999999999E-3</v>
      </c>
      <c r="N50">
        <f t="shared" si="12"/>
        <v>5.1899999999999994E-5</v>
      </c>
      <c r="O50" s="9">
        <f t="shared" si="13"/>
        <v>0.7216439</v>
      </c>
      <c r="Q50" s="14">
        <v>28.611692360251102</v>
      </c>
      <c r="R50">
        <f t="shared" si="14"/>
        <v>39.647937660459824</v>
      </c>
      <c r="S50" s="13">
        <f t="shared" si="15"/>
        <v>0.99721266441176992</v>
      </c>
      <c r="U50" t="s">
        <v>59</v>
      </c>
    </row>
    <row r="51" spans="2:21" x14ac:dyDescent="0.25">
      <c r="B51" s="17" t="s">
        <v>60</v>
      </c>
      <c r="C51" s="3">
        <v>379</v>
      </c>
      <c r="D51">
        <v>137</v>
      </c>
      <c r="E51">
        <v>470</v>
      </c>
      <c r="F51">
        <v>491</v>
      </c>
      <c r="G51" s="4">
        <v>712</v>
      </c>
      <c r="J51" s="3">
        <f t="shared" si="8"/>
        <v>0.71199999999999997</v>
      </c>
      <c r="K51">
        <f t="shared" si="9"/>
        <v>3.7900000000000003E-2</v>
      </c>
      <c r="L51">
        <f t="shared" si="10"/>
        <v>1.3700000000000001E-3</v>
      </c>
      <c r="M51">
        <f t="shared" si="11"/>
        <v>4.6999999999999999E-4</v>
      </c>
      <c r="N51">
        <f t="shared" si="12"/>
        <v>4.9100000000000001E-5</v>
      </c>
      <c r="O51" s="9">
        <f t="shared" si="13"/>
        <v>0.75178909999999999</v>
      </c>
      <c r="Q51" s="14">
        <v>214.52429012373619</v>
      </c>
      <c r="R51">
        <f t="shared" si="14"/>
        <v>285.35168988714548</v>
      </c>
      <c r="S51" s="13">
        <f t="shared" si="15"/>
        <v>0.97993916033677497</v>
      </c>
      <c r="U51" t="s">
        <v>60</v>
      </c>
    </row>
    <row r="52" spans="2:21" x14ac:dyDescent="0.25">
      <c r="B52" s="17" t="s">
        <v>61</v>
      </c>
      <c r="C52" s="3">
        <v>5932</v>
      </c>
      <c r="D52">
        <v>3494</v>
      </c>
      <c r="E52">
        <v>4360</v>
      </c>
      <c r="F52">
        <v>3030</v>
      </c>
      <c r="G52" s="4">
        <v>6134</v>
      </c>
      <c r="J52" s="3">
        <f t="shared" si="8"/>
        <v>6.1340000000000003</v>
      </c>
      <c r="K52">
        <f t="shared" si="9"/>
        <v>0.59320000000000006</v>
      </c>
      <c r="L52">
        <f t="shared" si="10"/>
        <v>3.4940000000000006E-2</v>
      </c>
      <c r="M52">
        <f t="shared" si="11"/>
        <v>4.3600000000000002E-3</v>
      </c>
      <c r="N52">
        <f t="shared" si="12"/>
        <v>3.0299999999999999E-4</v>
      </c>
      <c r="O52" s="9">
        <f t="shared" si="13"/>
        <v>6.7668030000000003</v>
      </c>
      <c r="Q52" s="14">
        <v>50.004023312220532</v>
      </c>
      <c r="R52">
        <f t="shared" si="14"/>
        <v>7.3896082555115807</v>
      </c>
      <c r="S52" s="13">
        <f t="shared" si="15"/>
        <v>0.99948049459091515</v>
      </c>
      <c r="U52" t="s">
        <v>61</v>
      </c>
    </row>
    <row r="53" spans="2:21" x14ac:dyDescent="0.25">
      <c r="B53" s="17" t="s">
        <v>62</v>
      </c>
      <c r="C53" s="3">
        <v>919</v>
      </c>
      <c r="D53">
        <v>286</v>
      </c>
      <c r="E53">
        <v>719</v>
      </c>
      <c r="F53">
        <v>606</v>
      </c>
      <c r="G53" s="4">
        <v>1601</v>
      </c>
      <c r="J53" s="3">
        <f t="shared" si="8"/>
        <v>1.601</v>
      </c>
      <c r="K53">
        <f t="shared" si="9"/>
        <v>9.1900000000000009E-2</v>
      </c>
      <c r="L53">
        <f t="shared" si="10"/>
        <v>2.8600000000000001E-3</v>
      </c>
      <c r="M53">
        <f t="shared" si="11"/>
        <v>7.1900000000000002E-4</v>
      </c>
      <c r="N53">
        <f t="shared" si="12"/>
        <v>6.0599999999999996E-5</v>
      </c>
      <c r="O53" s="9">
        <f t="shared" si="13"/>
        <v>1.6965396000000001</v>
      </c>
      <c r="Q53" s="14">
        <v>233.3535851272454</v>
      </c>
      <c r="R53">
        <f t="shared" si="14"/>
        <v>137.54679532811693</v>
      </c>
      <c r="S53" s="13">
        <f t="shared" si="15"/>
        <v>0.99033016342619495</v>
      </c>
      <c r="U53" t="s">
        <v>62</v>
      </c>
    </row>
    <row r="54" spans="2:21" x14ac:dyDescent="0.25">
      <c r="B54" s="17" t="s">
        <v>63</v>
      </c>
      <c r="C54" s="3">
        <v>2940</v>
      </c>
      <c r="D54">
        <v>1219</v>
      </c>
      <c r="E54">
        <v>3635</v>
      </c>
      <c r="F54">
        <v>4620</v>
      </c>
      <c r="G54" s="4">
        <v>2697</v>
      </c>
      <c r="J54" s="3">
        <f t="shared" si="8"/>
        <v>2.6970000000000001</v>
      </c>
      <c r="K54">
        <f t="shared" si="9"/>
        <v>0.29400000000000004</v>
      </c>
      <c r="L54">
        <f t="shared" si="10"/>
        <v>1.2190000000000001E-2</v>
      </c>
      <c r="M54">
        <f t="shared" si="11"/>
        <v>3.6349999999999998E-3</v>
      </c>
      <c r="N54">
        <f t="shared" si="12"/>
        <v>4.6199999999999995E-4</v>
      </c>
      <c r="O54" s="9">
        <f t="shared" si="13"/>
        <v>3.0072870000000003</v>
      </c>
      <c r="Q54" s="14">
        <v>96.897197020284366</v>
      </c>
      <c r="R54">
        <f t="shared" si="14"/>
        <v>32.220801346956364</v>
      </c>
      <c r="S54" s="13">
        <f t="shared" si="15"/>
        <v>0.99773480812432702</v>
      </c>
      <c r="U54" t="s">
        <v>63</v>
      </c>
    </row>
    <row r="55" spans="2:21" x14ac:dyDescent="0.25">
      <c r="B55" s="17" t="s">
        <v>64</v>
      </c>
      <c r="C55" s="3">
        <v>246</v>
      </c>
      <c r="D55">
        <v>154</v>
      </c>
      <c r="E55">
        <v>179</v>
      </c>
      <c r="F55">
        <v>298</v>
      </c>
      <c r="G55" s="4">
        <v>279</v>
      </c>
      <c r="J55" s="3">
        <f t="shared" si="8"/>
        <v>0.27900000000000003</v>
      </c>
      <c r="K55">
        <f t="shared" si="9"/>
        <v>2.46E-2</v>
      </c>
      <c r="L55">
        <f t="shared" si="10"/>
        <v>1.5400000000000001E-3</v>
      </c>
      <c r="M55">
        <f t="shared" si="11"/>
        <v>1.7899999999999999E-4</v>
      </c>
      <c r="N55">
        <f t="shared" si="12"/>
        <v>2.9799999999999999E-5</v>
      </c>
      <c r="O55" s="9">
        <f t="shared" si="13"/>
        <v>0.30534880000000003</v>
      </c>
      <c r="Q55" s="14">
        <v>30.203285424894819</v>
      </c>
      <c r="R55">
        <f t="shared" si="14"/>
        <v>98.914046575243844</v>
      </c>
      <c r="S55" s="13">
        <f t="shared" si="15"/>
        <v>0.99304612904317646</v>
      </c>
      <c r="U55" t="s">
        <v>64</v>
      </c>
    </row>
    <row r="56" spans="2:21" x14ac:dyDescent="0.25">
      <c r="B56" s="17" t="s">
        <v>65</v>
      </c>
      <c r="C56" s="3">
        <v>423</v>
      </c>
      <c r="D56">
        <v>235</v>
      </c>
      <c r="E56">
        <v>780</v>
      </c>
      <c r="F56">
        <v>1343</v>
      </c>
      <c r="G56" s="4">
        <v>487</v>
      </c>
      <c r="J56" s="3">
        <f t="shared" si="8"/>
        <v>0.48699999999999999</v>
      </c>
      <c r="K56">
        <f t="shared" si="9"/>
        <v>4.2300000000000004E-2</v>
      </c>
      <c r="L56">
        <f t="shared" si="10"/>
        <v>2.3500000000000001E-3</v>
      </c>
      <c r="M56">
        <f t="shared" si="11"/>
        <v>7.7999999999999999E-4</v>
      </c>
      <c r="N56">
        <f t="shared" si="12"/>
        <v>1.3429999999999998E-4</v>
      </c>
      <c r="O56" s="9">
        <f t="shared" si="13"/>
        <v>0.53256429999999999</v>
      </c>
      <c r="Q56" s="14">
        <v>255.08298600218109</v>
      </c>
      <c r="R56">
        <f t="shared" si="14"/>
        <v>478.97124535418743</v>
      </c>
      <c r="S56" s="13">
        <f t="shared" si="15"/>
        <v>0.96632728770540777</v>
      </c>
      <c r="U56" t="s">
        <v>65</v>
      </c>
    </row>
    <row r="57" spans="2:21" x14ac:dyDescent="0.25">
      <c r="B57" s="17" t="s">
        <v>66</v>
      </c>
      <c r="C57" s="3">
        <v>538</v>
      </c>
      <c r="D57">
        <v>177</v>
      </c>
      <c r="E57">
        <v>644</v>
      </c>
      <c r="F57">
        <v>521</v>
      </c>
      <c r="G57" s="4">
        <v>712</v>
      </c>
      <c r="J57" s="3">
        <f t="shared" si="8"/>
        <v>0.71199999999999997</v>
      </c>
      <c r="K57">
        <f t="shared" si="9"/>
        <v>5.3800000000000001E-2</v>
      </c>
      <c r="L57">
        <f t="shared" si="10"/>
        <v>1.7700000000000001E-3</v>
      </c>
      <c r="M57">
        <f t="shared" si="11"/>
        <v>6.4399999999999993E-4</v>
      </c>
      <c r="N57">
        <f t="shared" si="12"/>
        <v>5.2099999999999999E-5</v>
      </c>
      <c r="O57" s="9">
        <f t="shared" si="13"/>
        <v>0.76826609999999995</v>
      </c>
      <c r="Q57" s="14">
        <v>342.58216748719462</v>
      </c>
      <c r="R57">
        <f t="shared" si="14"/>
        <v>445.91602764614322</v>
      </c>
      <c r="S57" s="13">
        <f t="shared" si="15"/>
        <v>0.96865114085215565</v>
      </c>
      <c r="U57" t="s">
        <v>66</v>
      </c>
    </row>
    <row r="58" spans="2:21" x14ac:dyDescent="0.25">
      <c r="B58" s="17" t="s">
        <v>67</v>
      </c>
      <c r="C58" s="3">
        <v>1312</v>
      </c>
      <c r="D58">
        <v>385</v>
      </c>
      <c r="E58">
        <v>905</v>
      </c>
      <c r="F58">
        <v>927</v>
      </c>
      <c r="G58" s="4">
        <v>1565</v>
      </c>
      <c r="J58" s="3">
        <f t="shared" si="8"/>
        <v>1.5649999999999999</v>
      </c>
      <c r="K58">
        <f t="shared" si="9"/>
        <v>0.13120000000000001</v>
      </c>
      <c r="L58">
        <f t="shared" si="10"/>
        <v>3.8500000000000001E-3</v>
      </c>
      <c r="M58">
        <f t="shared" si="11"/>
        <v>9.0499999999999999E-4</v>
      </c>
      <c r="N58">
        <f t="shared" si="12"/>
        <v>9.269999999999999E-5</v>
      </c>
      <c r="O58" s="9">
        <f t="shared" si="13"/>
        <v>1.7010476999999997</v>
      </c>
      <c r="Q58" s="14">
        <v>443.1477216789894</v>
      </c>
      <c r="R58">
        <f t="shared" si="14"/>
        <v>260.51457679816355</v>
      </c>
      <c r="S58" s="13">
        <f t="shared" si="15"/>
        <v>0.9816852629919669</v>
      </c>
      <c r="U58" t="s">
        <v>67</v>
      </c>
    </row>
    <row r="59" spans="2:21" x14ac:dyDescent="0.25">
      <c r="B59" s="17" t="s">
        <v>68</v>
      </c>
      <c r="C59" s="3">
        <v>814</v>
      </c>
      <c r="D59">
        <v>589</v>
      </c>
      <c r="E59">
        <v>794</v>
      </c>
      <c r="F59">
        <v>667</v>
      </c>
      <c r="G59" s="4">
        <v>930</v>
      </c>
      <c r="J59" s="3">
        <f t="shared" si="8"/>
        <v>0.93</v>
      </c>
      <c r="K59">
        <f t="shared" si="9"/>
        <v>8.14E-2</v>
      </c>
      <c r="L59">
        <f t="shared" si="10"/>
        <v>5.8900000000000003E-3</v>
      </c>
      <c r="M59">
        <f t="shared" si="11"/>
        <v>7.94E-4</v>
      </c>
      <c r="N59">
        <f t="shared" si="12"/>
        <v>6.6699999999999995E-5</v>
      </c>
      <c r="O59" s="9">
        <f t="shared" si="13"/>
        <v>1.0181507000000001</v>
      </c>
      <c r="Q59" s="14">
        <v>94.719675927649661</v>
      </c>
      <c r="R59">
        <f t="shared" si="14"/>
        <v>93.031096406111246</v>
      </c>
      <c r="S59" s="13">
        <f t="shared" si="15"/>
        <v>0.99345971313702353</v>
      </c>
      <c r="U59" t="s">
        <v>68</v>
      </c>
    </row>
    <row r="60" spans="2:21" x14ac:dyDescent="0.25">
      <c r="B60" s="17" t="s">
        <v>69</v>
      </c>
      <c r="C60" s="3">
        <v>1241</v>
      </c>
      <c r="D60">
        <v>546</v>
      </c>
      <c r="E60">
        <v>1172</v>
      </c>
      <c r="F60">
        <v>679</v>
      </c>
      <c r="G60" s="4">
        <v>1411</v>
      </c>
      <c r="J60" s="3">
        <f t="shared" si="8"/>
        <v>1.411</v>
      </c>
      <c r="K60">
        <f t="shared" si="9"/>
        <v>0.1241</v>
      </c>
      <c r="L60">
        <f t="shared" si="10"/>
        <v>5.4600000000000004E-3</v>
      </c>
      <c r="M60">
        <f t="shared" si="11"/>
        <v>1.1719999999999999E-3</v>
      </c>
      <c r="N60">
        <f t="shared" si="12"/>
        <v>6.7899999999999997E-5</v>
      </c>
      <c r="O60" s="9">
        <f t="shared" si="13"/>
        <v>1.5417999</v>
      </c>
      <c r="Q60" s="14">
        <v>69.549601452237198</v>
      </c>
      <c r="R60">
        <f t="shared" si="14"/>
        <v>45.109356572300463</v>
      </c>
      <c r="S60" s="13">
        <f t="shared" si="15"/>
        <v>0.99682871487508606</v>
      </c>
      <c r="U60" t="s">
        <v>69</v>
      </c>
    </row>
    <row r="61" spans="2:21" x14ac:dyDescent="0.25">
      <c r="B61" s="17" t="s">
        <v>70</v>
      </c>
      <c r="C61" s="3">
        <v>971</v>
      </c>
      <c r="D61">
        <v>233</v>
      </c>
      <c r="E61">
        <v>157</v>
      </c>
      <c r="F61">
        <v>174</v>
      </c>
      <c r="G61" s="4">
        <v>2058</v>
      </c>
      <c r="J61" s="3">
        <f t="shared" si="8"/>
        <v>2.0579999999999998</v>
      </c>
      <c r="K61">
        <f t="shared" si="9"/>
        <v>9.7100000000000006E-2</v>
      </c>
      <c r="L61">
        <f t="shared" si="10"/>
        <v>2.33E-3</v>
      </c>
      <c r="M61">
        <f t="shared" si="11"/>
        <v>1.5699999999999999E-4</v>
      </c>
      <c r="N61">
        <f t="shared" si="12"/>
        <v>1.7399999999999999E-5</v>
      </c>
      <c r="O61" s="9">
        <f t="shared" si="13"/>
        <v>2.1576044000000003</v>
      </c>
      <c r="Q61" s="14">
        <v>279.01519994569639</v>
      </c>
      <c r="R61">
        <f t="shared" si="14"/>
        <v>129.31712595028836</v>
      </c>
      <c r="S61" s="13">
        <f t="shared" si="15"/>
        <v>0.99090872694525201</v>
      </c>
      <c r="U61" t="s">
        <v>70</v>
      </c>
    </row>
    <row r="62" spans="2:21" x14ac:dyDescent="0.25">
      <c r="B62" s="17" t="s">
        <v>71</v>
      </c>
      <c r="C62" s="3">
        <v>373</v>
      </c>
      <c r="D62">
        <v>494</v>
      </c>
      <c r="E62">
        <v>575</v>
      </c>
      <c r="F62">
        <v>110</v>
      </c>
      <c r="G62" s="4">
        <v>557</v>
      </c>
      <c r="J62" s="3">
        <f t="shared" si="8"/>
        <v>0.55700000000000005</v>
      </c>
      <c r="K62">
        <f t="shared" si="9"/>
        <v>3.73E-2</v>
      </c>
      <c r="L62">
        <f t="shared" si="10"/>
        <v>4.9400000000000008E-3</v>
      </c>
      <c r="M62">
        <f t="shared" si="11"/>
        <v>5.7499999999999999E-4</v>
      </c>
      <c r="N62">
        <f t="shared" si="12"/>
        <v>1.1E-5</v>
      </c>
      <c r="O62" s="9">
        <f t="shared" si="13"/>
        <v>0.59982600000000008</v>
      </c>
      <c r="Q62" s="14">
        <v>58.000455923981889</v>
      </c>
      <c r="R62">
        <f t="shared" si="14"/>
        <v>96.695468225755278</v>
      </c>
      <c r="S62" s="13">
        <f t="shared" si="15"/>
        <v>0.99320209988942232</v>
      </c>
      <c r="U62" t="s">
        <v>71</v>
      </c>
    </row>
    <row r="63" spans="2:21" x14ac:dyDescent="0.25">
      <c r="B63" s="17" t="s">
        <v>72</v>
      </c>
      <c r="C63" s="3">
        <v>3655</v>
      </c>
      <c r="D63">
        <v>2959</v>
      </c>
      <c r="E63">
        <v>5215</v>
      </c>
      <c r="F63">
        <v>3879</v>
      </c>
      <c r="G63" s="4">
        <v>4942</v>
      </c>
      <c r="J63" s="3">
        <f t="shared" si="8"/>
        <v>4.9420000000000002</v>
      </c>
      <c r="K63">
        <f t="shared" si="9"/>
        <v>0.36549999999999999</v>
      </c>
      <c r="L63">
        <f t="shared" si="10"/>
        <v>2.9590000000000002E-2</v>
      </c>
      <c r="M63">
        <f t="shared" si="11"/>
        <v>5.215E-3</v>
      </c>
      <c r="N63">
        <f t="shared" si="12"/>
        <v>3.879E-4</v>
      </c>
      <c r="O63" s="9">
        <f t="shared" si="13"/>
        <v>5.3426928999999994</v>
      </c>
      <c r="Q63" s="14">
        <v>184.30962370011281</v>
      </c>
      <c r="R63">
        <f t="shared" si="14"/>
        <v>34.497514109432124</v>
      </c>
      <c r="S63" s="13">
        <f t="shared" si="15"/>
        <v>0.99757475030337872</v>
      </c>
      <c r="U63" t="s">
        <v>72</v>
      </c>
    </row>
    <row r="64" spans="2:21" x14ac:dyDescent="0.25">
      <c r="B64" s="17" t="s">
        <v>73</v>
      </c>
      <c r="C64" s="3">
        <v>192</v>
      </c>
      <c r="D64">
        <v>67</v>
      </c>
      <c r="E64">
        <v>180</v>
      </c>
      <c r="F64">
        <v>196</v>
      </c>
      <c r="G64" s="4">
        <v>611</v>
      </c>
      <c r="J64" s="3">
        <f t="shared" si="8"/>
        <v>0.61099999999999999</v>
      </c>
      <c r="K64">
        <f t="shared" si="9"/>
        <v>1.9200000000000002E-2</v>
      </c>
      <c r="L64">
        <f t="shared" si="10"/>
        <v>6.7000000000000002E-4</v>
      </c>
      <c r="M64">
        <f t="shared" si="11"/>
        <v>1.7999999999999998E-4</v>
      </c>
      <c r="N64">
        <f t="shared" si="12"/>
        <v>1.9599999999999999E-5</v>
      </c>
      <c r="O64" s="9">
        <f t="shared" si="13"/>
        <v>0.6310695999999999</v>
      </c>
      <c r="Q64" s="14">
        <v>134.09138056997861</v>
      </c>
      <c r="R64">
        <f t="shared" si="14"/>
        <v>212.48271279424429</v>
      </c>
      <c r="S64" s="13">
        <f t="shared" si="15"/>
        <v>0.98506200669686506</v>
      </c>
      <c r="U64" t="s">
        <v>73</v>
      </c>
    </row>
    <row r="65" spans="2:21" x14ac:dyDescent="0.25">
      <c r="B65" s="17" t="s">
        <v>74</v>
      </c>
      <c r="C65" s="3">
        <v>891</v>
      </c>
      <c r="D65">
        <v>336</v>
      </c>
      <c r="E65">
        <v>463</v>
      </c>
      <c r="F65">
        <v>520</v>
      </c>
      <c r="G65" s="4">
        <v>642</v>
      </c>
      <c r="J65" s="3">
        <f t="shared" si="8"/>
        <v>0.64200000000000002</v>
      </c>
      <c r="K65">
        <f t="shared" si="9"/>
        <v>8.9099999999999999E-2</v>
      </c>
      <c r="L65">
        <f t="shared" si="10"/>
        <v>3.3600000000000001E-3</v>
      </c>
      <c r="M65">
        <f t="shared" si="11"/>
        <v>4.6299999999999998E-4</v>
      </c>
      <c r="N65">
        <f t="shared" si="12"/>
        <v>5.1999999999999997E-5</v>
      </c>
      <c r="O65" s="9">
        <f t="shared" si="13"/>
        <v>0.73497500000000004</v>
      </c>
      <c r="Q65" s="14">
        <v>324.98135663155028</v>
      </c>
      <c r="R65">
        <f t="shared" si="14"/>
        <v>442.16654529956838</v>
      </c>
      <c r="S65" s="13">
        <f t="shared" si="15"/>
        <v>0.968914737553491</v>
      </c>
      <c r="U65" t="s">
        <v>74</v>
      </c>
    </row>
    <row r="66" spans="2:21" x14ac:dyDescent="0.25">
      <c r="B66" s="17" t="s">
        <v>75</v>
      </c>
      <c r="C66" s="3">
        <v>5492</v>
      </c>
      <c r="D66">
        <v>2542</v>
      </c>
      <c r="E66">
        <v>3355</v>
      </c>
      <c r="F66">
        <v>2523</v>
      </c>
      <c r="G66" s="4">
        <v>4091</v>
      </c>
      <c r="J66" s="3">
        <f t="shared" si="8"/>
        <v>4.0910000000000002</v>
      </c>
      <c r="K66">
        <f t="shared" si="9"/>
        <v>0.54920000000000002</v>
      </c>
      <c r="L66">
        <f t="shared" si="10"/>
        <v>2.5420000000000002E-2</v>
      </c>
      <c r="M66">
        <f t="shared" si="11"/>
        <v>3.3549999999999999E-3</v>
      </c>
      <c r="N66">
        <f t="shared" si="12"/>
        <v>2.5230000000000001E-4</v>
      </c>
      <c r="O66" s="9">
        <f t="shared" si="13"/>
        <v>4.6692273000000002</v>
      </c>
      <c r="Q66" s="14">
        <v>91.170343613730495</v>
      </c>
      <c r="R66">
        <f t="shared" si="14"/>
        <v>19.525788263452174</v>
      </c>
      <c r="S66" s="13">
        <f t="shared" si="15"/>
        <v>0.99862729494328173</v>
      </c>
      <c r="U66" t="s">
        <v>75</v>
      </c>
    </row>
    <row r="67" spans="2:21" x14ac:dyDescent="0.25">
      <c r="B67" s="17" t="s">
        <v>76</v>
      </c>
      <c r="C67" s="3">
        <v>1091</v>
      </c>
      <c r="D67">
        <v>802</v>
      </c>
      <c r="E67">
        <v>2094</v>
      </c>
      <c r="F67">
        <v>1264</v>
      </c>
      <c r="G67" s="4">
        <v>1590</v>
      </c>
      <c r="J67" s="3">
        <f t="shared" si="8"/>
        <v>1.59</v>
      </c>
      <c r="K67">
        <f t="shared" si="9"/>
        <v>0.1091</v>
      </c>
      <c r="L67">
        <f t="shared" si="10"/>
        <v>8.0200000000000011E-3</v>
      </c>
      <c r="M67">
        <f t="shared" si="11"/>
        <v>2.0939999999999999E-3</v>
      </c>
      <c r="N67">
        <f t="shared" si="12"/>
        <v>1.2639999999999998E-4</v>
      </c>
      <c r="O67" s="9">
        <f t="shared" si="13"/>
        <v>1.7093404000000001</v>
      </c>
      <c r="Q67" s="14">
        <v>92.521600660552622</v>
      </c>
      <c r="R67">
        <f t="shared" si="14"/>
        <v>54.12707770819236</v>
      </c>
      <c r="S67" s="13">
        <f t="shared" si="15"/>
        <v>0.99619474961661381</v>
      </c>
      <c r="U67" t="s">
        <v>76</v>
      </c>
    </row>
    <row r="68" spans="2:21" x14ac:dyDescent="0.25">
      <c r="B68" s="17" t="s">
        <v>77</v>
      </c>
      <c r="C68" s="3">
        <v>2127</v>
      </c>
      <c r="D68">
        <v>1766</v>
      </c>
      <c r="E68">
        <v>2386</v>
      </c>
      <c r="F68">
        <v>740</v>
      </c>
      <c r="G68" s="4">
        <v>2604</v>
      </c>
      <c r="J68" s="3">
        <f t="shared" ref="J68:J88" si="16">G68*POWER(10, -3)</f>
        <v>2.6040000000000001</v>
      </c>
      <c r="K68">
        <f t="shared" ref="K68:K88" si="17">C68*POWER(10, -4)</f>
        <v>0.2127</v>
      </c>
      <c r="L68">
        <f t="shared" ref="L68:L88" si="18">D68*POWER(10, -5)</f>
        <v>1.7660000000000002E-2</v>
      </c>
      <c r="M68">
        <f t="shared" ref="M68:M88" si="19">E68*POWER(10, -6)</f>
        <v>2.3860000000000001E-3</v>
      </c>
      <c r="N68">
        <f t="shared" ref="N68:N88" si="20">F68*POWER(10, -7)</f>
        <v>7.3999999999999996E-5</v>
      </c>
      <c r="O68" s="9">
        <f t="shared" ref="O68:O88" si="21">SUM(J68:N68)</f>
        <v>2.8368199999999999</v>
      </c>
      <c r="Q68" s="14">
        <v>53.197603872632293</v>
      </c>
      <c r="R68">
        <f t="shared" ref="R68:R88" si="22">Q68/O68</f>
        <v>18.752548230988324</v>
      </c>
      <c r="S68" s="13">
        <f t="shared" ref="S68:S88" si="23">1-R68/$R$2</f>
        <v>0.99868165538641973</v>
      </c>
      <c r="U68" t="s">
        <v>77</v>
      </c>
    </row>
    <row r="69" spans="2:21" x14ac:dyDescent="0.25">
      <c r="B69" s="17" t="s">
        <v>78</v>
      </c>
      <c r="C69" s="3">
        <v>1968</v>
      </c>
      <c r="D69">
        <v>1044</v>
      </c>
      <c r="E69">
        <v>1588</v>
      </c>
      <c r="F69">
        <v>1041</v>
      </c>
      <c r="G69" s="4">
        <v>3000</v>
      </c>
      <c r="J69" s="3">
        <f t="shared" si="16"/>
        <v>3</v>
      </c>
      <c r="K69">
        <f t="shared" si="17"/>
        <v>0.1968</v>
      </c>
      <c r="L69">
        <f t="shared" si="18"/>
        <v>1.0440000000000001E-2</v>
      </c>
      <c r="M69">
        <f t="shared" si="19"/>
        <v>1.588E-3</v>
      </c>
      <c r="N69">
        <f t="shared" si="20"/>
        <v>1.041E-4</v>
      </c>
      <c r="O69" s="9">
        <f t="shared" si="21"/>
        <v>3.2089321000000002</v>
      </c>
      <c r="Q69" s="14">
        <v>55.740061559730599</v>
      </c>
      <c r="R69">
        <f t="shared" si="22"/>
        <v>17.37028388968735</v>
      </c>
      <c r="S69" s="13">
        <f t="shared" si="23"/>
        <v>0.99877883155290392</v>
      </c>
      <c r="U69" t="s">
        <v>78</v>
      </c>
    </row>
    <row r="70" spans="2:21" x14ac:dyDescent="0.25">
      <c r="B70" s="17" t="s">
        <v>79</v>
      </c>
      <c r="C70" s="3">
        <v>440</v>
      </c>
      <c r="D70">
        <v>409</v>
      </c>
      <c r="E70">
        <v>700</v>
      </c>
      <c r="F70">
        <v>369</v>
      </c>
      <c r="G70" s="4">
        <v>738</v>
      </c>
      <c r="J70" s="3">
        <f t="shared" si="16"/>
        <v>0.73799999999999999</v>
      </c>
      <c r="K70">
        <f t="shared" si="17"/>
        <v>4.4000000000000004E-2</v>
      </c>
      <c r="L70">
        <f t="shared" si="18"/>
        <v>4.0900000000000008E-3</v>
      </c>
      <c r="M70">
        <f t="shared" si="19"/>
        <v>6.9999999999999999E-4</v>
      </c>
      <c r="N70">
        <f t="shared" si="20"/>
        <v>3.6899999999999996E-5</v>
      </c>
      <c r="O70" s="9">
        <f t="shared" si="21"/>
        <v>0.78682690000000011</v>
      </c>
      <c r="Q70" s="14">
        <v>87.364744711128367</v>
      </c>
      <c r="R70">
        <f t="shared" si="22"/>
        <v>111.0342626963165</v>
      </c>
      <c r="S70" s="13">
        <f t="shared" si="23"/>
        <v>0.99219405169124408</v>
      </c>
      <c r="U70" t="s">
        <v>79</v>
      </c>
    </row>
    <row r="71" spans="2:21" x14ac:dyDescent="0.25">
      <c r="B71" s="17" t="s">
        <v>80</v>
      </c>
      <c r="C71" s="3">
        <v>3668</v>
      </c>
      <c r="D71">
        <v>4124</v>
      </c>
      <c r="E71">
        <v>6047</v>
      </c>
      <c r="F71">
        <v>3977</v>
      </c>
      <c r="G71" s="4">
        <v>6581</v>
      </c>
      <c r="J71" s="3">
        <f t="shared" si="16"/>
        <v>6.5810000000000004</v>
      </c>
      <c r="K71">
        <f t="shared" si="17"/>
        <v>0.36680000000000001</v>
      </c>
      <c r="L71">
        <f t="shared" si="18"/>
        <v>4.1240000000000006E-2</v>
      </c>
      <c r="M71">
        <f t="shared" si="19"/>
        <v>6.0469999999999994E-3</v>
      </c>
      <c r="N71">
        <f t="shared" si="20"/>
        <v>3.9769999999999996E-4</v>
      </c>
      <c r="O71" s="9">
        <f t="shared" si="21"/>
        <v>6.9954847000000004</v>
      </c>
      <c r="Q71" s="14">
        <v>152.8724257446639</v>
      </c>
      <c r="R71">
        <f t="shared" si="22"/>
        <v>21.8530140941719</v>
      </c>
      <c r="S71" s="13">
        <f t="shared" si="23"/>
        <v>0.99846368594461532</v>
      </c>
      <c r="U71" t="s">
        <v>80</v>
      </c>
    </row>
    <row r="72" spans="2:21" x14ac:dyDescent="0.25">
      <c r="B72" s="17" t="s">
        <v>81</v>
      </c>
      <c r="C72" s="3">
        <v>1188</v>
      </c>
      <c r="D72">
        <v>334</v>
      </c>
      <c r="E72">
        <v>915</v>
      </c>
      <c r="F72">
        <v>573</v>
      </c>
      <c r="G72" s="4">
        <v>1004</v>
      </c>
      <c r="J72" s="3">
        <f t="shared" si="16"/>
        <v>1.004</v>
      </c>
      <c r="K72">
        <f t="shared" si="17"/>
        <v>0.1188</v>
      </c>
      <c r="L72">
        <f t="shared" si="18"/>
        <v>3.3400000000000001E-3</v>
      </c>
      <c r="M72">
        <f t="shared" si="19"/>
        <v>9.1499999999999991E-4</v>
      </c>
      <c r="N72">
        <f t="shared" si="20"/>
        <v>5.7299999999999997E-5</v>
      </c>
      <c r="O72" s="9">
        <f t="shared" si="21"/>
        <v>1.1271122999999998</v>
      </c>
      <c r="Q72" s="14">
        <v>25.431159063422889</v>
      </c>
      <c r="R72">
        <f t="shared" si="22"/>
        <v>22.563110227279832</v>
      </c>
      <c r="S72" s="13">
        <f t="shared" si="23"/>
        <v>0.99841376465388321</v>
      </c>
      <c r="U72" t="s">
        <v>81</v>
      </c>
    </row>
    <row r="73" spans="2:21" x14ac:dyDescent="0.25">
      <c r="B73" s="17" t="s">
        <v>82</v>
      </c>
      <c r="C73" s="3">
        <v>1658</v>
      </c>
      <c r="D73">
        <v>1744</v>
      </c>
      <c r="E73">
        <v>1953</v>
      </c>
      <c r="F73">
        <v>819</v>
      </c>
      <c r="G73" s="4">
        <v>2111</v>
      </c>
      <c r="J73" s="3">
        <f t="shared" si="16"/>
        <v>2.1110000000000002</v>
      </c>
      <c r="K73">
        <f t="shared" si="17"/>
        <v>0.1658</v>
      </c>
      <c r="L73">
        <f t="shared" si="18"/>
        <v>1.7440000000000001E-2</v>
      </c>
      <c r="M73">
        <f t="shared" si="19"/>
        <v>1.9529999999999999E-3</v>
      </c>
      <c r="N73">
        <f t="shared" si="20"/>
        <v>8.1899999999999999E-5</v>
      </c>
      <c r="O73" s="9">
        <f t="shared" si="21"/>
        <v>2.2962749000000002</v>
      </c>
      <c r="Q73" s="14">
        <v>73.843502131498255</v>
      </c>
      <c r="R73">
        <f t="shared" si="22"/>
        <v>32.157953793554178</v>
      </c>
      <c r="S73" s="13">
        <f t="shared" si="23"/>
        <v>0.99773922644297275</v>
      </c>
      <c r="U73" t="s">
        <v>82</v>
      </c>
    </row>
    <row r="74" spans="2:21" x14ac:dyDescent="0.25">
      <c r="B74" s="17" t="s">
        <v>83</v>
      </c>
      <c r="C74" s="3">
        <v>1611</v>
      </c>
      <c r="D74">
        <v>1079</v>
      </c>
      <c r="E74">
        <v>1823</v>
      </c>
      <c r="F74">
        <v>1716</v>
      </c>
      <c r="G74" s="4">
        <v>1494</v>
      </c>
      <c r="J74" s="3">
        <f t="shared" si="16"/>
        <v>1.494</v>
      </c>
      <c r="K74">
        <f t="shared" si="17"/>
        <v>0.16110000000000002</v>
      </c>
      <c r="L74">
        <f t="shared" si="18"/>
        <v>1.0790000000000001E-2</v>
      </c>
      <c r="M74">
        <f t="shared" si="19"/>
        <v>1.823E-3</v>
      </c>
      <c r="N74">
        <f t="shared" si="20"/>
        <v>1.716E-4</v>
      </c>
      <c r="O74" s="9">
        <f t="shared" si="21"/>
        <v>1.6678846000000001</v>
      </c>
      <c r="Q74" s="14">
        <v>74.618954029831272</v>
      </c>
      <c r="R74">
        <f t="shared" si="22"/>
        <v>44.738679180700672</v>
      </c>
      <c r="S74" s="13">
        <f t="shared" si="23"/>
        <v>0.99685477429573499</v>
      </c>
      <c r="U74" t="s">
        <v>83</v>
      </c>
    </row>
    <row r="75" spans="2:21" x14ac:dyDescent="0.25">
      <c r="B75" s="17" t="s">
        <v>84</v>
      </c>
      <c r="C75" s="3">
        <v>1495</v>
      </c>
      <c r="D75">
        <v>730</v>
      </c>
      <c r="E75">
        <v>2251</v>
      </c>
      <c r="F75">
        <v>1561</v>
      </c>
      <c r="G75" s="4">
        <v>2254</v>
      </c>
      <c r="J75" s="3">
        <f t="shared" si="16"/>
        <v>2.254</v>
      </c>
      <c r="K75">
        <f t="shared" si="17"/>
        <v>0.14949999999999999</v>
      </c>
      <c r="L75">
        <f t="shared" si="18"/>
        <v>7.3000000000000009E-3</v>
      </c>
      <c r="M75">
        <f t="shared" si="19"/>
        <v>2.251E-3</v>
      </c>
      <c r="N75">
        <f t="shared" si="20"/>
        <v>1.561E-4</v>
      </c>
      <c r="O75" s="9">
        <f t="shared" si="21"/>
        <v>2.4132070999999997</v>
      </c>
      <c r="Q75" s="14">
        <v>66.480499984437344</v>
      </c>
      <c r="R75">
        <f t="shared" si="22"/>
        <v>27.548609476757029</v>
      </c>
      <c r="S75" s="13">
        <f t="shared" si="23"/>
        <v>0.99806327329662359</v>
      </c>
      <c r="U75" t="s">
        <v>84</v>
      </c>
    </row>
    <row r="76" spans="2:21" x14ac:dyDescent="0.25">
      <c r="B76" s="17" t="s">
        <v>85</v>
      </c>
      <c r="C76" s="3">
        <v>898</v>
      </c>
      <c r="D76">
        <v>274</v>
      </c>
      <c r="E76">
        <v>476</v>
      </c>
      <c r="F76">
        <v>468</v>
      </c>
      <c r="G76" s="4">
        <v>1144</v>
      </c>
      <c r="J76" s="3">
        <f t="shared" si="16"/>
        <v>1.1440000000000001</v>
      </c>
      <c r="K76">
        <f t="shared" si="17"/>
        <v>8.9800000000000005E-2</v>
      </c>
      <c r="L76">
        <f t="shared" si="18"/>
        <v>2.7400000000000002E-3</v>
      </c>
      <c r="M76">
        <f t="shared" si="19"/>
        <v>4.7599999999999997E-4</v>
      </c>
      <c r="N76">
        <f t="shared" si="20"/>
        <v>4.6799999999999999E-5</v>
      </c>
      <c r="O76" s="9">
        <f t="shared" si="21"/>
        <v>1.2370628000000001</v>
      </c>
      <c r="Q76" s="14">
        <v>379.76081714568141</v>
      </c>
      <c r="R76">
        <f t="shared" si="22"/>
        <v>306.98588393869846</v>
      </c>
      <c r="S76" s="13">
        <f t="shared" si="23"/>
        <v>0.9784182298026578</v>
      </c>
      <c r="U76" t="s">
        <v>85</v>
      </c>
    </row>
    <row r="77" spans="2:21" x14ac:dyDescent="0.25">
      <c r="B77" s="17" t="s">
        <v>86</v>
      </c>
      <c r="C77" s="3">
        <v>1323</v>
      </c>
      <c r="D77">
        <v>1094</v>
      </c>
      <c r="E77">
        <v>944</v>
      </c>
      <c r="F77">
        <v>853</v>
      </c>
      <c r="G77" s="4">
        <v>1346</v>
      </c>
      <c r="J77" s="3">
        <f t="shared" si="16"/>
        <v>1.3460000000000001</v>
      </c>
      <c r="K77">
        <f t="shared" si="17"/>
        <v>0.1323</v>
      </c>
      <c r="L77">
        <f t="shared" si="18"/>
        <v>1.094E-2</v>
      </c>
      <c r="M77">
        <f t="shared" si="19"/>
        <v>9.4399999999999996E-4</v>
      </c>
      <c r="N77">
        <f t="shared" si="20"/>
        <v>8.53E-5</v>
      </c>
      <c r="O77" s="9">
        <f t="shared" si="21"/>
        <v>1.4902693000000002</v>
      </c>
      <c r="Q77" s="14">
        <v>45.652219437793619</v>
      </c>
      <c r="R77">
        <f t="shared" si="22"/>
        <v>30.633536796197582</v>
      </c>
      <c r="S77" s="13">
        <f t="shared" si="23"/>
        <v>0.99784639624798066</v>
      </c>
      <c r="U77" t="s">
        <v>86</v>
      </c>
    </row>
    <row r="78" spans="2:21" x14ac:dyDescent="0.25">
      <c r="B78" s="17" t="s">
        <v>87</v>
      </c>
      <c r="C78" s="3">
        <v>1335</v>
      </c>
      <c r="D78">
        <v>557</v>
      </c>
      <c r="E78">
        <v>1230</v>
      </c>
      <c r="F78">
        <v>1456</v>
      </c>
      <c r="G78" s="4">
        <v>2316</v>
      </c>
      <c r="J78" s="3">
        <f t="shared" si="16"/>
        <v>2.3159999999999998</v>
      </c>
      <c r="K78">
        <f t="shared" si="17"/>
        <v>0.13350000000000001</v>
      </c>
      <c r="L78">
        <f t="shared" si="18"/>
        <v>5.5700000000000003E-3</v>
      </c>
      <c r="M78">
        <f t="shared" si="19"/>
        <v>1.23E-3</v>
      </c>
      <c r="N78">
        <f t="shared" si="20"/>
        <v>1.4559999999999999E-4</v>
      </c>
      <c r="O78" s="9">
        <f t="shared" si="21"/>
        <v>2.4564456000000003</v>
      </c>
      <c r="Q78" s="14">
        <v>278.72394312325878</v>
      </c>
      <c r="R78">
        <f t="shared" si="22"/>
        <v>113.46636095798691</v>
      </c>
      <c r="S78" s="13">
        <f t="shared" si="23"/>
        <v>0.99202306993433953</v>
      </c>
      <c r="U78" t="s">
        <v>87</v>
      </c>
    </row>
    <row r="79" spans="2:21" x14ac:dyDescent="0.25">
      <c r="B79" s="17" t="s">
        <v>88</v>
      </c>
      <c r="C79" s="3">
        <v>2028</v>
      </c>
      <c r="D79">
        <v>1278</v>
      </c>
      <c r="E79">
        <v>1033</v>
      </c>
      <c r="F79">
        <v>350</v>
      </c>
      <c r="G79" s="4">
        <v>2249</v>
      </c>
      <c r="J79" s="3">
        <f t="shared" si="16"/>
        <v>2.2490000000000001</v>
      </c>
      <c r="K79">
        <f t="shared" si="17"/>
        <v>0.20280000000000001</v>
      </c>
      <c r="L79">
        <f t="shared" si="18"/>
        <v>1.2780000000000001E-2</v>
      </c>
      <c r="M79">
        <f t="shared" si="19"/>
        <v>1.0329999999999998E-3</v>
      </c>
      <c r="N79">
        <f t="shared" si="20"/>
        <v>3.4999999999999997E-5</v>
      </c>
      <c r="O79" s="9">
        <f t="shared" si="21"/>
        <v>2.4656479999999998</v>
      </c>
      <c r="Q79" s="14">
        <v>295.52834027188339</v>
      </c>
      <c r="R79">
        <f t="shared" si="22"/>
        <v>119.85828482893073</v>
      </c>
      <c r="S79" s="13">
        <f t="shared" si="23"/>
        <v>0.99157370389075572</v>
      </c>
      <c r="U79" t="s">
        <v>88</v>
      </c>
    </row>
    <row r="80" spans="2:21" x14ac:dyDescent="0.25">
      <c r="B80" s="17" t="s">
        <v>89</v>
      </c>
      <c r="C80" s="3">
        <v>2138</v>
      </c>
      <c r="D80">
        <v>1906</v>
      </c>
      <c r="E80">
        <v>1546</v>
      </c>
      <c r="F80">
        <v>1089</v>
      </c>
      <c r="G80" s="4">
        <v>2334</v>
      </c>
      <c r="J80" s="3">
        <f t="shared" si="16"/>
        <v>2.3340000000000001</v>
      </c>
      <c r="K80">
        <f t="shared" si="17"/>
        <v>0.21380000000000002</v>
      </c>
      <c r="L80">
        <f t="shared" si="18"/>
        <v>1.9060000000000001E-2</v>
      </c>
      <c r="M80">
        <f t="shared" si="19"/>
        <v>1.5459999999999998E-3</v>
      </c>
      <c r="N80">
        <f t="shared" si="20"/>
        <v>1.0889999999999999E-4</v>
      </c>
      <c r="O80" s="9">
        <f t="shared" si="21"/>
        <v>2.5685148999999998</v>
      </c>
      <c r="Q80" s="14">
        <v>160.05395487757571</v>
      </c>
      <c r="R80">
        <f t="shared" si="22"/>
        <v>62.313812108925561</v>
      </c>
      <c r="S80" s="13">
        <f t="shared" si="23"/>
        <v>0.99561920451911157</v>
      </c>
      <c r="U80" t="s">
        <v>89</v>
      </c>
    </row>
    <row r="81" spans="2:21" x14ac:dyDescent="0.25">
      <c r="B81" s="17" t="s">
        <v>90</v>
      </c>
      <c r="C81" s="3">
        <v>1039</v>
      </c>
      <c r="D81">
        <v>629</v>
      </c>
      <c r="E81">
        <v>745</v>
      </c>
      <c r="F81">
        <v>316</v>
      </c>
      <c r="G81" s="4">
        <v>1363</v>
      </c>
      <c r="J81" s="3">
        <f t="shared" si="16"/>
        <v>1.363</v>
      </c>
      <c r="K81">
        <f t="shared" si="17"/>
        <v>0.10390000000000001</v>
      </c>
      <c r="L81">
        <f t="shared" si="18"/>
        <v>6.2900000000000005E-3</v>
      </c>
      <c r="M81">
        <f t="shared" si="19"/>
        <v>7.45E-4</v>
      </c>
      <c r="N81">
        <f t="shared" si="20"/>
        <v>3.1599999999999996E-5</v>
      </c>
      <c r="O81" s="9">
        <f t="shared" si="21"/>
        <v>1.4739666</v>
      </c>
      <c r="Q81" s="14">
        <v>133.10464072524709</v>
      </c>
      <c r="R81">
        <f t="shared" si="22"/>
        <v>90.303702082019427</v>
      </c>
      <c r="S81" s="13">
        <f t="shared" si="23"/>
        <v>0.99365145484444306</v>
      </c>
      <c r="U81" t="s">
        <v>90</v>
      </c>
    </row>
    <row r="82" spans="2:21" x14ac:dyDescent="0.25">
      <c r="B82" s="17" t="s">
        <v>91</v>
      </c>
      <c r="C82" s="3">
        <v>1474</v>
      </c>
      <c r="D82">
        <v>415</v>
      </c>
      <c r="E82">
        <v>683</v>
      </c>
      <c r="F82">
        <v>555</v>
      </c>
      <c r="G82" s="4">
        <v>1469</v>
      </c>
      <c r="J82" s="3">
        <f t="shared" si="16"/>
        <v>1.4690000000000001</v>
      </c>
      <c r="K82">
        <f t="shared" si="17"/>
        <v>0.1474</v>
      </c>
      <c r="L82">
        <f t="shared" si="18"/>
        <v>4.15E-3</v>
      </c>
      <c r="M82">
        <f t="shared" si="19"/>
        <v>6.8300000000000001E-4</v>
      </c>
      <c r="N82">
        <f t="shared" si="20"/>
        <v>5.5500000000000001E-5</v>
      </c>
      <c r="O82" s="9">
        <f t="shared" si="21"/>
        <v>1.6212885000000001</v>
      </c>
      <c r="Q82" s="14">
        <v>328.11907040686998</v>
      </c>
      <c r="R82">
        <f t="shared" si="22"/>
        <v>202.38166767165126</v>
      </c>
      <c r="S82" s="13">
        <f t="shared" si="23"/>
        <v>0.98577213196970115</v>
      </c>
      <c r="U82" t="s">
        <v>91</v>
      </c>
    </row>
    <row r="83" spans="2:21" x14ac:dyDescent="0.25">
      <c r="B83" s="17" t="s">
        <v>92</v>
      </c>
      <c r="C83" s="3">
        <v>2313</v>
      </c>
      <c r="D83">
        <v>1283</v>
      </c>
      <c r="E83">
        <v>1446</v>
      </c>
      <c r="F83">
        <v>912</v>
      </c>
      <c r="G83" s="4">
        <v>3093</v>
      </c>
      <c r="J83" s="3">
        <f t="shared" si="16"/>
        <v>3.093</v>
      </c>
      <c r="K83">
        <f t="shared" si="17"/>
        <v>0.23130000000000001</v>
      </c>
      <c r="L83">
        <f t="shared" si="18"/>
        <v>1.2830000000000001E-2</v>
      </c>
      <c r="M83">
        <f t="shared" si="19"/>
        <v>1.446E-3</v>
      </c>
      <c r="N83">
        <f t="shared" si="20"/>
        <v>9.1199999999999994E-5</v>
      </c>
      <c r="O83" s="9">
        <f t="shared" si="21"/>
        <v>3.3386672000000002</v>
      </c>
      <c r="Q83" s="14">
        <v>92.924659330563799</v>
      </c>
      <c r="R83">
        <f t="shared" si="22"/>
        <v>27.832860768681524</v>
      </c>
      <c r="S83" s="13">
        <f t="shared" si="23"/>
        <v>0.99804328981731205</v>
      </c>
      <c r="U83" t="s">
        <v>92</v>
      </c>
    </row>
    <row r="84" spans="2:21" x14ac:dyDescent="0.25">
      <c r="B84" s="17" t="s">
        <v>93</v>
      </c>
      <c r="C84" s="3">
        <v>580</v>
      </c>
      <c r="D84">
        <v>122</v>
      </c>
      <c r="E84">
        <v>285</v>
      </c>
      <c r="F84">
        <v>229</v>
      </c>
      <c r="G84" s="4">
        <v>1195</v>
      </c>
      <c r="J84" s="3">
        <f t="shared" si="16"/>
        <v>1.1950000000000001</v>
      </c>
      <c r="K84">
        <f t="shared" si="17"/>
        <v>5.8000000000000003E-2</v>
      </c>
      <c r="L84">
        <f t="shared" si="18"/>
        <v>1.2200000000000002E-3</v>
      </c>
      <c r="M84">
        <f t="shared" si="19"/>
        <v>2.8499999999999999E-4</v>
      </c>
      <c r="N84">
        <f t="shared" si="20"/>
        <v>2.2899999999999998E-5</v>
      </c>
      <c r="O84" s="9">
        <f t="shared" si="21"/>
        <v>1.2545279000000003</v>
      </c>
      <c r="Q84" s="14">
        <v>13.234170497839511</v>
      </c>
      <c r="R84">
        <f t="shared" si="22"/>
        <v>10.549124095079518</v>
      </c>
      <c r="S84" s="13">
        <f t="shared" si="23"/>
        <v>0.99925837380832561</v>
      </c>
      <c r="U84" t="s">
        <v>93</v>
      </c>
    </row>
    <row r="85" spans="2:21" x14ac:dyDescent="0.25">
      <c r="B85" s="17" t="s">
        <v>94</v>
      </c>
      <c r="C85" s="3">
        <v>1831</v>
      </c>
      <c r="D85">
        <v>407</v>
      </c>
      <c r="E85">
        <v>1263</v>
      </c>
      <c r="F85">
        <v>822</v>
      </c>
      <c r="G85" s="4">
        <v>1179</v>
      </c>
      <c r="J85" s="3">
        <f t="shared" si="16"/>
        <v>1.179</v>
      </c>
      <c r="K85">
        <f t="shared" si="17"/>
        <v>0.18310000000000001</v>
      </c>
      <c r="L85">
        <f t="shared" si="18"/>
        <v>4.0700000000000007E-3</v>
      </c>
      <c r="M85">
        <f t="shared" si="19"/>
        <v>1.263E-3</v>
      </c>
      <c r="N85">
        <f t="shared" si="20"/>
        <v>8.2199999999999992E-5</v>
      </c>
      <c r="O85" s="9">
        <f t="shared" si="21"/>
        <v>1.3675152000000002</v>
      </c>
      <c r="Q85" s="14">
        <v>136.84582065353891</v>
      </c>
      <c r="R85">
        <f t="shared" si="22"/>
        <v>100.06895766389938</v>
      </c>
      <c r="S85" s="13">
        <f t="shared" si="23"/>
        <v>0.99296493630104143</v>
      </c>
      <c r="U85" t="s">
        <v>94</v>
      </c>
    </row>
    <row r="86" spans="2:21" x14ac:dyDescent="0.25">
      <c r="B86" s="17" t="s">
        <v>95</v>
      </c>
      <c r="C86" s="3">
        <v>197</v>
      </c>
      <c r="D86">
        <v>155</v>
      </c>
      <c r="E86">
        <v>90</v>
      </c>
      <c r="F86">
        <v>48</v>
      </c>
      <c r="G86" s="4">
        <v>84</v>
      </c>
      <c r="J86" s="3">
        <f t="shared" si="16"/>
        <v>8.4000000000000005E-2</v>
      </c>
      <c r="K86">
        <f t="shared" si="17"/>
        <v>1.9700000000000002E-2</v>
      </c>
      <c r="L86">
        <f t="shared" si="18"/>
        <v>1.5500000000000002E-3</v>
      </c>
      <c r="M86">
        <f t="shared" si="19"/>
        <v>8.9999999999999992E-5</v>
      </c>
      <c r="N86">
        <f t="shared" si="20"/>
        <v>4.7999999999999998E-6</v>
      </c>
      <c r="O86" s="9">
        <f t="shared" si="21"/>
        <v>0.10534480000000002</v>
      </c>
      <c r="Q86" s="14">
        <v>56.534819391443051</v>
      </c>
      <c r="R86">
        <f t="shared" si="22"/>
        <v>536.66454719590376</v>
      </c>
      <c r="S86" s="13">
        <f t="shared" si="23"/>
        <v>0.96227132406858318</v>
      </c>
      <c r="U86" t="s">
        <v>95</v>
      </c>
    </row>
    <row r="87" spans="2:21" x14ac:dyDescent="0.25">
      <c r="B87" s="17" t="s">
        <v>96</v>
      </c>
      <c r="C87" s="3">
        <v>753</v>
      </c>
      <c r="D87">
        <v>294</v>
      </c>
      <c r="E87">
        <v>277</v>
      </c>
      <c r="F87">
        <v>155</v>
      </c>
      <c r="G87" s="4">
        <v>686</v>
      </c>
      <c r="J87" s="3">
        <f t="shared" si="16"/>
        <v>0.68600000000000005</v>
      </c>
      <c r="K87">
        <f t="shared" si="17"/>
        <v>7.5300000000000006E-2</v>
      </c>
      <c r="L87">
        <f t="shared" si="18"/>
        <v>2.9400000000000003E-3</v>
      </c>
      <c r="M87">
        <f t="shared" si="19"/>
        <v>2.7700000000000001E-4</v>
      </c>
      <c r="N87">
        <f t="shared" si="20"/>
        <v>1.5500000000000001E-5</v>
      </c>
      <c r="O87" s="9">
        <f t="shared" si="21"/>
        <v>0.76453250000000006</v>
      </c>
      <c r="Q87" s="14">
        <v>348.83910475497038</v>
      </c>
      <c r="R87">
        <f t="shared" si="22"/>
        <v>456.27766609656271</v>
      </c>
      <c r="S87" s="13">
        <f t="shared" si="23"/>
        <v>0.96792269530594433</v>
      </c>
      <c r="U87" t="s">
        <v>96</v>
      </c>
    </row>
    <row r="88" spans="2:21" ht="15.75" customHeight="1" thickBot="1" x14ac:dyDescent="0.3">
      <c r="B88" s="17" t="s">
        <v>97</v>
      </c>
      <c r="C88" s="5">
        <v>550</v>
      </c>
      <c r="D88" s="6">
        <v>411</v>
      </c>
      <c r="E88" s="6">
        <v>1522</v>
      </c>
      <c r="F88" s="6">
        <v>1269</v>
      </c>
      <c r="G88" s="7">
        <v>1609</v>
      </c>
      <c r="J88" s="3">
        <f t="shared" si="16"/>
        <v>1.609</v>
      </c>
      <c r="K88">
        <f t="shared" si="17"/>
        <v>5.5E-2</v>
      </c>
      <c r="L88">
        <f t="shared" si="18"/>
        <v>4.1099999999999999E-3</v>
      </c>
      <c r="M88">
        <f t="shared" si="19"/>
        <v>1.5219999999999999E-3</v>
      </c>
      <c r="N88">
        <f t="shared" si="20"/>
        <v>1.2689999999999999E-4</v>
      </c>
      <c r="O88" s="9">
        <f t="shared" si="21"/>
        <v>1.6697588999999999</v>
      </c>
      <c r="Q88" s="14">
        <v>72.919373985137483</v>
      </c>
      <c r="R88">
        <f t="shared" si="22"/>
        <v>43.670600579004244</v>
      </c>
      <c r="S88" s="13">
        <f t="shared" si="23"/>
        <v>0.99692986252662941</v>
      </c>
      <c r="U88" t="s">
        <v>97</v>
      </c>
    </row>
  </sheetData>
  <autoFilter ref="B3:Y3">
    <sortState ref="B4:Y88">
      <sortCondition ref="B3"/>
    </sortState>
  </autoFilter>
  <mergeCells count="2">
    <mergeCell ref="C2:G2"/>
    <mergeCell ref="J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8"/>
  <sheetViews>
    <sheetView workbookViewId="0">
      <selection activeCell="H3" sqref="H3:I3"/>
    </sheetView>
  </sheetViews>
  <sheetFormatPr defaultRowHeight="15" x14ac:dyDescent="0.25"/>
  <cols>
    <col min="2" max="2" width="37" style="17" customWidth="1"/>
    <col min="12" max="12" width="10" style="17" bestFit="1" customWidth="1"/>
    <col min="17" max="17" width="29.42578125" style="17" customWidth="1"/>
    <col min="18" max="18" width="15.85546875" style="17" customWidth="1"/>
    <col min="19" max="19" width="20.85546875" style="17" customWidth="1"/>
    <col min="20" max="23" width="11.5703125" style="17" customWidth="1"/>
    <col min="25" max="25" width="29.28515625" style="17" customWidth="1"/>
  </cols>
  <sheetData>
    <row r="1" spans="2:25" ht="15.75" customHeight="1" thickBot="1" x14ac:dyDescent="0.3"/>
    <row r="2" spans="2:25" x14ac:dyDescent="0.25">
      <c r="B2" t="s">
        <v>0</v>
      </c>
      <c r="C2" s="34" t="s">
        <v>1</v>
      </c>
      <c r="D2" s="35"/>
      <c r="E2" s="35"/>
      <c r="F2" s="35"/>
      <c r="G2" s="36"/>
      <c r="J2" s="18" t="s">
        <v>2</v>
      </c>
      <c r="K2" s="19"/>
      <c r="L2" s="19"/>
      <c r="M2" s="19"/>
      <c r="N2" s="19"/>
      <c r="O2" s="20"/>
      <c r="R2" s="16">
        <f>SUM(R4:R88)</f>
        <v>834878.7078164058</v>
      </c>
    </row>
    <row r="3" spans="2:25" s="16" customFormat="1" ht="60" customHeight="1" x14ac:dyDescent="0.25">
      <c r="B3" s="16" t="s">
        <v>3</v>
      </c>
      <c r="C3" s="1" t="s">
        <v>4</v>
      </c>
      <c r="D3" s="16" t="s">
        <v>5</v>
      </c>
      <c r="E3" s="16" t="s">
        <v>6</v>
      </c>
      <c r="F3" s="16" t="s">
        <v>7</v>
      </c>
      <c r="G3" s="2" t="s">
        <v>8</v>
      </c>
      <c r="J3" s="1" t="s">
        <v>8</v>
      </c>
      <c r="K3" s="16" t="s">
        <v>4</v>
      </c>
      <c r="L3" s="16" t="s">
        <v>5</v>
      </c>
      <c r="M3" s="16" t="s">
        <v>6</v>
      </c>
      <c r="N3" s="16" t="s">
        <v>7</v>
      </c>
      <c r="O3" s="8" t="s">
        <v>9</v>
      </c>
      <c r="Q3" s="16" t="s">
        <v>100</v>
      </c>
      <c r="R3" s="16" t="s">
        <v>11</v>
      </c>
      <c r="S3" s="12" t="s">
        <v>101</v>
      </c>
    </row>
    <row r="4" spans="2:25" x14ac:dyDescent="0.25">
      <c r="B4" t="s">
        <v>13</v>
      </c>
      <c r="C4" s="3">
        <v>1681</v>
      </c>
      <c r="D4">
        <v>482</v>
      </c>
      <c r="E4">
        <v>749</v>
      </c>
      <c r="F4">
        <v>1594</v>
      </c>
      <c r="G4" s="4">
        <v>1913</v>
      </c>
      <c r="J4" s="3">
        <f t="shared" ref="J4:J35" si="0">G4*POWER(10, -3)</f>
        <v>1.913</v>
      </c>
      <c r="K4">
        <f t="shared" ref="K4:K35" si="1">C4*POWER(10, -4)</f>
        <v>0.1681</v>
      </c>
      <c r="L4">
        <f t="shared" ref="L4:L35" si="2">D4*POWER(10, -5)</f>
        <v>4.8200000000000005E-3</v>
      </c>
      <c r="M4">
        <f t="shared" ref="M4:M35" si="3">E4*POWER(10, -6)</f>
        <v>7.4899999999999999E-4</v>
      </c>
      <c r="N4">
        <f t="shared" ref="N4:N35" si="4">F4*POWER(10, -7)</f>
        <v>1.594E-4</v>
      </c>
      <c r="O4" s="9">
        <f t="shared" ref="O4:O35" si="5">SUM(J4:N4)</f>
        <v>2.0868283999999999</v>
      </c>
      <c r="Q4">
        <v>5342.0889024585094</v>
      </c>
      <c r="R4">
        <f t="shared" ref="R4:R35" si="6">Q4/O4</f>
        <v>2559.9080894521608</v>
      </c>
      <c r="S4" s="13">
        <f t="shared" ref="S4:S35" si="7">1-R4/$R$2</f>
        <v>0.9969337964119992</v>
      </c>
      <c r="Y4" t="s">
        <v>13</v>
      </c>
    </row>
    <row r="5" spans="2:25" x14ac:dyDescent="0.25">
      <c r="B5" t="s">
        <v>14</v>
      </c>
      <c r="C5" s="3">
        <v>2437</v>
      </c>
      <c r="D5">
        <v>1163</v>
      </c>
      <c r="E5">
        <v>2427</v>
      </c>
      <c r="F5">
        <v>1865</v>
      </c>
      <c r="G5" s="4">
        <v>3067</v>
      </c>
      <c r="J5" s="3">
        <f t="shared" si="0"/>
        <v>3.0670000000000002</v>
      </c>
      <c r="K5">
        <f t="shared" si="1"/>
        <v>0.2437</v>
      </c>
      <c r="L5">
        <f t="shared" si="2"/>
        <v>1.1630000000000001E-2</v>
      </c>
      <c r="M5">
        <f t="shared" si="3"/>
        <v>2.4269999999999999E-3</v>
      </c>
      <c r="N5">
        <f t="shared" si="4"/>
        <v>1.8649999999999998E-4</v>
      </c>
      <c r="O5" s="9">
        <f t="shared" si="5"/>
        <v>3.3249434999999998</v>
      </c>
      <c r="Q5">
        <v>10016.36114257296</v>
      </c>
      <c r="R5">
        <f t="shared" si="6"/>
        <v>3012.4906310657489</v>
      </c>
      <c r="S5" s="13">
        <f t="shared" si="7"/>
        <v>0.9963917026475082</v>
      </c>
      <c r="Y5" t="s">
        <v>14</v>
      </c>
    </row>
    <row r="6" spans="2:25" x14ac:dyDescent="0.25">
      <c r="B6" t="s">
        <v>15</v>
      </c>
      <c r="C6" s="3">
        <v>379</v>
      </c>
      <c r="D6">
        <v>227</v>
      </c>
      <c r="E6">
        <v>1119</v>
      </c>
      <c r="F6">
        <v>80</v>
      </c>
      <c r="G6" s="4">
        <v>589</v>
      </c>
      <c r="J6" s="3">
        <f t="shared" si="0"/>
        <v>0.58899999999999997</v>
      </c>
      <c r="K6">
        <f t="shared" si="1"/>
        <v>3.7900000000000003E-2</v>
      </c>
      <c r="L6">
        <f t="shared" si="2"/>
        <v>2.2700000000000003E-3</v>
      </c>
      <c r="M6">
        <f t="shared" si="3"/>
        <v>1.119E-3</v>
      </c>
      <c r="N6">
        <f t="shared" si="4"/>
        <v>7.9999999999999996E-6</v>
      </c>
      <c r="O6" s="9">
        <f t="shared" si="5"/>
        <v>0.630297</v>
      </c>
      <c r="Q6">
        <v>10958.22141678263</v>
      </c>
      <c r="R6" s="11">
        <f t="shared" si="6"/>
        <v>17385.806083136409</v>
      </c>
      <c r="S6" s="13">
        <f t="shared" si="7"/>
        <v>0.97917565040242993</v>
      </c>
      <c r="Y6" t="s">
        <v>15</v>
      </c>
    </row>
    <row r="7" spans="2:25" x14ac:dyDescent="0.25">
      <c r="B7" t="s">
        <v>16</v>
      </c>
      <c r="C7" s="3">
        <v>1492</v>
      </c>
      <c r="D7">
        <v>545</v>
      </c>
      <c r="E7">
        <v>918</v>
      </c>
      <c r="F7">
        <v>787</v>
      </c>
      <c r="G7" s="4">
        <v>1445</v>
      </c>
      <c r="J7" s="3">
        <f t="shared" si="0"/>
        <v>1.4450000000000001</v>
      </c>
      <c r="K7">
        <f t="shared" si="1"/>
        <v>0.1492</v>
      </c>
      <c r="L7">
        <f t="shared" si="2"/>
        <v>5.4500000000000009E-3</v>
      </c>
      <c r="M7">
        <f t="shared" si="3"/>
        <v>9.1799999999999998E-4</v>
      </c>
      <c r="N7">
        <f t="shared" si="4"/>
        <v>7.8700000000000002E-5</v>
      </c>
      <c r="O7" s="9">
        <f t="shared" si="5"/>
        <v>1.6006467</v>
      </c>
      <c r="Q7">
        <v>15890.52722891206</v>
      </c>
      <c r="R7" s="11">
        <f t="shared" si="6"/>
        <v>9927.566919615716</v>
      </c>
      <c r="S7" s="13">
        <f t="shared" si="7"/>
        <v>0.9881089710077996</v>
      </c>
      <c r="Y7" t="s">
        <v>16</v>
      </c>
    </row>
    <row r="8" spans="2:25" x14ac:dyDescent="0.25">
      <c r="B8" t="s">
        <v>17</v>
      </c>
      <c r="C8" s="3">
        <v>694</v>
      </c>
      <c r="D8">
        <v>466</v>
      </c>
      <c r="E8">
        <v>443</v>
      </c>
      <c r="F8">
        <v>387</v>
      </c>
      <c r="G8" s="4">
        <v>1116</v>
      </c>
      <c r="J8" s="3">
        <f t="shared" si="0"/>
        <v>1.1160000000000001</v>
      </c>
      <c r="K8">
        <f t="shared" si="1"/>
        <v>6.9400000000000003E-2</v>
      </c>
      <c r="L8">
        <f t="shared" si="2"/>
        <v>4.6600000000000001E-3</v>
      </c>
      <c r="M8">
        <f t="shared" si="3"/>
        <v>4.4299999999999998E-4</v>
      </c>
      <c r="N8">
        <f t="shared" si="4"/>
        <v>3.8699999999999999E-5</v>
      </c>
      <c r="O8" s="9">
        <f t="shared" si="5"/>
        <v>1.1905417</v>
      </c>
      <c r="Q8">
        <v>6597.3338184611348</v>
      </c>
      <c r="R8">
        <f t="shared" si="6"/>
        <v>5541.4554722956236</v>
      </c>
      <c r="S8" s="13">
        <f t="shared" si="7"/>
        <v>0.9933625622256087</v>
      </c>
      <c r="Y8" t="s">
        <v>17</v>
      </c>
    </row>
    <row r="9" spans="2:25" x14ac:dyDescent="0.25">
      <c r="B9" t="s">
        <v>18</v>
      </c>
      <c r="C9" s="3">
        <v>1354</v>
      </c>
      <c r="D9">
        <v>534</v>
      </c>
      <c r="E9">
        <v>1340</v>
      </c>
      <c r="F9">
        <v>1147</v>
      </c>
      <c r="G9" s="4">
        <v>2473</v>
      </c>
      <c r="J9" s="3">
        <f t="shared" si="0"/>
        <v>2.4729999999999999</v>
      </c>
      <c r="K9">
        <f t="shared" si="1"/>
        <v>0.13540000000000002</v>
      </c>
      <c r="L9">
        <f t="shared" si="2"/>
        <v>5.3400000000000001E-3</v>
      </c>
      <c r="M9">
        <f t="shared" si="3"/>
        <v>1.34E-3</v>
      </c>
      <c r="N9">
        <f t="shared" si="4"/>
        <v>1.147E-4</v>
      </c>
      <c r="O9" s="9">
        <f t="shared" si="5"/>
        <v>2.6151947</v>
      </c>
      <c r="Q9">
        <v>5990.7292627472634</v>
      </c>
      <c r="R9">
        <f t="shared" si="6"/>
        <v>2290.739294763508</v>
      </c>
      <c r="S9" s="13">
        <f t="shared" si="7"/>
        <v>0.99725620108248436</v>
      </c>
      <c r="Y9" t="s">
        <v>18</v>
      </c>
    </row>
    <row r="10" spans="2:25" x14ac:dyDescent="0.25">
      <c r="B10" t="s">
        <v>19</v>
      </c>
      <c r="C10" s="3">
        <v>1212</v>
      </c>
      <c r="D10">
        <v>986</v>
      </c>
      <c r="E10">
        <v>924</v>
      </c>
      <c r="F10">
        <v>301</v>
      </c>
      <c r="G10" s="4">
        <v>1395</v>
      </c>
      <c r="J10" s="3">
        <f t="shared" si="0"/>
        <v>1.395</v>
      </c>
      <c r="K10">
        <f t="shared" si="1"/>
        <v>0.1212</v>
      </c>
      <c r="L10">
        <f t="shared" si="2"/>
        <v>9.8600000000000007E-3</v>
      </c>
      <c r="M10">
        <f t="shared" si="3"/>
        <v>9.2399999999999991E-4</v>
      </c>
      <c r="N10">
        <f t="shared" si="4"/>
        <v>3.01E-5</v>
      </c>
      <c r="O10" s="9">
        <f t="shared" si="5"/>
        <v>1.5270140999999999</v>
      </c>
      <c r="Q10">
        <v>8706.0681690425245</v>
      </c>
      <c r="R10">
        <f t="shared" si="6"/>
        <v>5701.3672428057635</v>
      </c>
      <c r="S10" s="13">
        <f t="shared" si="7"/>
        <v>0.99317102330023788</v>
      </c>
      <c r="Y10" t="s">
        <v>19</v>
      </c>
    </row>
    <row r="11" spans="2:25" x14ac:dyDescent="0.25">
      <c r="B11" t="s">
        <v>20</v>
      </c>
      <c r="C11" s="3">
        <v>2031</v>
      </c>
      <c r="D11">
        <v>703</v>
      </c>
      <c r="E11">
        <v>905</v>
      </c>
      <c r="F11">
        <v>150</v>
      </c>
      <c r="G11" s="4">
        <v>2232</v>
      </c>
      <c r="J11" s="3">
        <f t="shared" si="0"/>
        <v>2.2320000000000002</v>
      </c>
      <c r="K11">
        <f t="shared" si="1"/>
        <v>0.2031</v>
      </c>
      <c r="L11">
        <f t="shared" si="2"/>
        <v>7.0300000000000007E-3</v>
      </c>
      <c r="M11">
        <f t="shared" si="3"/>
        <v>9.0499999999999999E-4</v>
      </c>
      <c r="N11">
        <f t="shared" si="4"/>
        <v>1.4999999999999999E-5</v>
      </c>
      <c r="O11" s="9">
        <f t="shared" si="5"/>
        <v>2.4430499999999999</v>
      </c>
      <c r="Q11">
        <v>10855.21270961781</v>
      </c>
      <c r="R11">
        <f t="shared" si="6"/>
        <v>4443.3035384530858</v>
      </c>
      <c r="S11" s="13">
        <f t="shared" si="7"/>
        <v>0.99467790530905453</v>
      </c>
      <c r="Y11" t="s">
        <v>20</v>
      </c>
    </row>
    <row r="12" spans="2:25" x14ac:dyDescent="0.25">
      <c r="B12" t="s">
        <v>21</v>
      </c>
      <c r="C12" s="3">
        <v>2121</v>
      </c>
      <c r="D12">
        <v>691</v>
      </c>
      <c r="E12">
        <v>1032</v>
      </c>
      <c r="F12">
        <v>987</v>
      </c>
      <c r="G12" s="4">
        <v>2460</v>
      </c>
      <c r="J12" s="3">
        <f t="shared" si="0"/>
        <v>2.46</v>
      </c>
      <c r="K12">
        <f t="shared" si="1"/>
        <v>0.21210000000000001</v>
      </c>
      <c r="L12">
        <f t="shared" si="2"/>
        <v>6.9100000000000003E-3</v>
      </c>
      <c r="M12">
        <f t="shared" si="3"/>
        <v>1.0319999999999999E-3</v>
      </c>
      <c r="N12">
        <f t="shared" si="4"/>
        <v>9.87E-5</v>
      </c>
      <c r="O12" s="9">
        <f t="shared" si="5"/>
        <v>2.6801406999999999</v>
      </c>
      <c r="Q12">
        <v>6429.921695041312</v>
      </c>
      <c r="R12">
        <f t="shared" si="6"/>
        <v>2399.0985604006955</v>
      </c>
      <c r="S12" s="13">
        <f t="shared" si="7"/>
        <v>0.99712641065350027</v>
      </c>
      <c r="Y12" t="s">
        <v>21</v>
      </c>
    </row>
    <row r="13" spans="2:25" x14ac:dyDescent="0.25">
      <c r="B13" t="s">
        <v>22</v>
      </c>
      <c r="C13" s="3">
        <v>1240</v>
      </c>
      <c r="D13">
        <v>820</v>
      </c>
      <c r="E13">
        <v>978</v>
      </c>
      <c r="F13">
        <v>571</v>
      </c>
      <c r="G13" s="4">
        <v>1667</v>
      </c>
      <c r="J13" s="3">
        <f t="shared" si="0"/>
        <v>1.667</v>
      </c>
      <c r="K13">
        <f t="shared" si="1"/>
        <v>0.124</v>
      </c>
      <c r="L13">
        <f t="shared" si="2"/>
        <v>8.2000000000000007E-3</v>
      </c>
      <c r="M13">
        <f t="shared" si="3"/>
        <v>9.7799999999999992E-4</v>
      </c>
      <c r="N13">
        <f t="shared" si="4"/>
        <v>5.7099999999999999E-5</v>
      </c>
      <c r="O13" s="9">
        <f t="shared" si="5"/>
        <v>1.8002350999999999</v>
      </c>
      <c r="Q13">
        <v>12262.845338170549</v>
      </c>
      <c r="R13">
        <f t="shared" si="6"/>
        <v>6811.8021574907361</v>
      </c>
      <c r="S13" s="13">
        <f t="shared" si="7"/>
        <v>0.99184096792298515</v>
      </c>
      <c r="Y13" t="s">
        <v>22</v>
      </c>
    </row>
    <row r="14" spans="2:25" x14ac:dyDescent="0.25">
      <c r="B14" t="s">
        <v>23</v>
      </c>
      <c r="C14" s="3">
        <v>3130</v>
      </c>
      <c r="D14">
        <v>1627</v>
      </c>
      <c r="E14">
        <v>2409</v>
      </c>
      <c r="F14">
        <v>1536</v>
      </c>
      <c r="G14" s="4">
        <v>3090</v>
      </c>
      <c r="J14" s="3">
        <f t="shared" si="0"/>
        <v>3.09</v>
      </c>
      <c r="K14">
        <f t="shared" si="1"/>
        <v>0.313</v>
      </c>
      <c r="L14">
        <f t="shared" si="2"/>
        <v>1.627E-2</v>
      </c>
      <c r="M14">
        <f t="shared" si="3"/>
        <v>2.4089999999999997E-3</v>
      </c>
      <c r="N14">
        <f t="shared" si="4"/>
        <v>1.5359999999999999E-4</v>
      </c>
      <c r="O14" s="9">
        <f t="shared" si="5"/>
        <v>3.4218326000000001</v>
      </c>
      <c r="Q14">
        <v>14735.245540438789</v>
      </c>
      <c r="R14">
        <f t="shared" si="6"/>
        <v>4306.2438356682878</v>
      </c>
      <c r="S14" s="13">
        <f t="shared" si="7"/>
        <v>0.99484207251262746</v>
      </c>
      <c r="Y14" t="s">
        <v>23</v>
      </c>
    </row>
    <row r="15" spans="2:25" x14ac:dyDescent="0.25">
      <c r="B15" t="s">
        <v>24</v>
      </c>
      <c r="C15" s="3">
        <v>11012</v>
      </c>
      <c r="D15">
        <v>3696</v>
      </c>
      <c r="E15">
        <v>2842</v>
      </c>
      <c r="F15">
        <v>906</v>
      </c>
      <c r="G15" s="4">
        <v>4949</v>
      </c>
      <c r="J15" s="3">
        <f t="shared" si="0"/>
        <v>4.9489999999999998</v>
      </c>
      <c r="K15">
        <f t="shared" si="1"/>
        <v>1.1012</v>
      </c>
      <c r="L15">
        <f t="shared" si="2"/>
        <v>3.696E-2</v>
      </c>
      <c r="M15">
        <f t="shared" si="3"/>
        <v>2.8419999999999999E-3</v>
      </c>
      <c r="N15">
        <f t="shared" si="4"/>
        <v>9.0599999999999993E-5</v>
      </c>
      <c r="O15" s="9">
        <f t="shared" si="5"/>
        <v>6.0900926000000002</v>
      </c>
      <c r="Q15">
        <v>12778.91680818217</v>
      </c>
      <c r="R15">
        <f t="shared" si="6"/>
        <v>2098.3123981041222</v>
      </c>
      <c r="S15" s="13">
        <f t="shared" si="7"/>
        <v>0.997486685935982</v>
      </c>
      <c r="Y15" t="s">
        <v>24</v>
      </c>
    </row>
    <row r="16" spans="2:25" x14ac:dyDescent="0.25">
      <c r="B16" t="s">
        <v>25</v>
      </c>
      <c r="C16" s="3">
        <v>4257</v>
      </c>
      <c r="D16">
        <v>1914</v>
      </c>
      <c r="E16">
        <v>1844</v>
      </c>
      <c r="F16">
        <v>1051</v>
      </c>
      <c r="G16" s="4">
        <v>2705</v>
      </c>
      <c r="J16" s="3">
        <f t="shared" si="0"/>
        <v>2.7050000000000001</v>
      </c>
      <c r="K16">
        <f t="shared" si="1"/>
        <v>0.42570000000000002</v>
      </c>
      <c r="L16">
        <f t="shared" si="2"/>
        <v>1.9140000000000001E-2</v>
      </c>
      <c r="M16">
        <f t="shared" si="3"/>
        <v>1.8439999999999999E-3</v>
      </c>
      <c r="N16">
        <f t="shared" si="4"/>
        <v>1.0509999999999999E-4</v>
      </c>
      <c r="O16" s="9">
        <f t="shared" si="5"/>
        <v>3.1517891000000002</v>
      </c>
      <c r="Q16">
        <v>20007.929330769319</v>
      </c>
      <c r="R16">
        <f t="shared" si="6"/>
        <v>6348.1180675348223</v>
      </c>
      <c r="S16" s="13">
        <f t="shared" si="7"/>
        <v>0.99239635888650446</v>
      </c>
      <c r="Y16" t="s">
        <v>25</v>
      </c>
    </row>
    <row r="17" spans="2:25" x14ac:dyDescent="0.25">
      <c r="B17" t="s">
        <v>26</v>
      </c>
      <c r="C17" s="3">
        <v>453</v>
      </c>
      <c r="D17">
        <v>176</v>
      </c>
      <c r="E17">
        <v>364</v>
      </c>
      <c r="F17">
        <v>170</v>
      </c>
      <c r="G17" s="4">
        <v>215</v>
      </c>
      <c r="J17" s="3">
        <f t="shared" si="0"/>
        <v>0.215</v>
      </c>
      <c r="K17">
        <f t="shared" si="1"/>
        <v>4.53E-2</v>
      </c>
      <c r="L17">
        <f t="shared" si="2"/>
        <v>1.7600000000000001E-3</v>
      </c>
      <c r="M17">
        <f t="shared" si="3"/>
        <v>3.6399999999999996E-4</v>
      </c>
      <c r="N17">
        <f t="shared" si="4"/>
        <v>1.7E-5</v>
      </c>
      <c r="O17" s="9">
        <f t="shared" si="5"/>
        <v>0.26244099999999992</v>
      </c>
      <c r="Q17">
        <v>9577.3933732472651</v>
      </c>
      <c r="R17" s="11">
        <f t="shared" si="6"/>
        <v>36493.510439478843</v>
      </c>
      <c r="S17" s="13">
        <f t="shared" si="7"/>
        <v>0.95628884759209365</v>
      </c>
      <c r="Y17" t="s">
        <v>26</v>
      </c>
    </row>
    <row r="18" spans="2:25" x14ac:dyDescent="0.25">
      <c r="B18" t="s">
        <v>27</v>
      </c>
      <c r="C18" s="3">
        <v>3344</v>
      </c>
      <c r="D18">
        <v>1202</v>
      </c>
      <c r="E18">
        <v>542</v>
      </c>
      <c r="F18">
        <v>77</v>
      </c>
      <c r="G18" s="4">
        <v>241</v>
      </c>
      <c r="J18" s="3">
        <f t="shared" si="0"/>
        <v>0.24099999999999999</v>
      </c>
      <c r="K18">
        <f t="shared" si="1"/>
        <v>0.33440000000000003</v>
      </c>
      <c r="L18">
        <f t="shared" si="2"/>
        <v>1.2020000000000001E-2</v>
      </c>
      <c r="M18">
        <f t="shared" si="3"/>
        <v>5.4199999999999995E-4</v>
      </c>
      <c r="N18">
        <f t="shared" si="4"/>
        <v>7.6999999999999991E-6</v>
      </c>
      <c r="O18" s="9">
        <f t="shared" si="5"/>
        <v>0.58796970000000015</v>
      </c>
      <c r="Q18">
        <v>5083.0761388790461</v>
      </c>
      <c r="R18">
        <f t="shared" si="6"/>
        <v>8645.132800004907</v>
      </c>
      <c r="S18" s="13">
        <f t="shared" si="7"/>
        <v>0.9896450433828694</v>
      </c>
      <c r="Y18" t="s">
        <v>27</v>
      </c>
    </row>
    <row r="19" spans="2:25" x14ac:dyDescent="0.25">
      <c r="B19" t="s">
        <v>28</v>
      </c>
      <c r="C19" s="3">
        <v>849</v>
      </c>
      <c r="D19">
        <v>448</v>
      </c>
      <c r="E19">
        <v>1223</v>
      </c>
      <c r="F19">
        <v>1223</v>
      </c>
      <c r="G19" s="4">
        <v>1873</v>
      </c>
      <c r="J19" s="3">
        <f t="shared" si="0"/>
        <v>1.873</v>
      </c>
      <c r="K19">
        <f t="shared" si="1"/>
        <v>8.4900000000000003E-2</v>
      </c>
      <c r="L19">
        <f t="shared" si="2"/>
        <v>4.4800000000000005E-3</v>
      </c>
      <c r="M19">
        <f t="shared" si="3"/>
        <v>1.2229999999999999E-3</v>
      </c>
      <c r="N19">
        <f t="shared" si="4"/>
        <v>1.2229999999999999E-4</v>
      </c>
      <c r="O19" s="9">
        <f t="shared" si="5"/>
        <v>1.9637252999999999</v>
      </c>
      <c r="Q19">
        <v>10914.0969479629</v>
      </c>
      <c r="R19">
        <f t="shared" si="6"/>
        <v>5557.853202768687</v>
      </c>
      <c r="S19" s="13">
        <f t="shared" si="7"/>
        <v>0.99334292137200975</v>
      </c>
      <c r="Y19" t="s">
        <v>28</v>
      </c>
    </row>
    <row r="20" spans="2:25" x14ac:dyDescent="0.25">
      <c r="B20" t="s">
        <v>29</v>
      </c>
      <c r="C20" s="3">
        <v>364</v>
      </c>
      <c r="D20">
        <v>1862</v>
      </c>
      <c r="E20">
        <v>521</v>
      </c>
      <c r="F20">
        <v>119</v>
      </c>
      <c r="G20" s="4">
        <v>936</v>
      </c>
      <c r="J20" s="3">
        <f t="shared" si="0"/>
        <v>0.93600000000000005</v>
      </c>
      <c r="K20">
        <f t="shared" si="1"/>
        <v>3.6400000000000002E-2</v>
      </c>
      <c r="L20">
        <f t="shared" si="2"/>
        <v>1.8620000000000001E-2</v>
      </c>
      <c r="M20">
        <f t="shared" si="3"/>
        <v>5.2099999999999998E-4</v>
      </c>
      <c r="N20">
        <f t="shared" si="4"/>
        <v>1.19E-5</v>
      </c>
      <c r="O20" s="9">
        <f t="shared" si="5"/>
        <v>0.99155289999999996</v>
      </c>
      <c r="Q20">
        <v>7716.9737151379077</v>
      </c>
      <c r="R20">
        <f t="shared" si="6"/>
        <v>7782.7150877556887</v>
      </c>
      <c r="S20" s="13">
        <f t="shared" si="7"/>
        <v>0.99067802901799817</v>
      </c>
      <c r="Y20" t="s">
        <v>29</v>
      </c>
    </row>
    <row r="21" spans="2:25" x14ac:dyDescent="0.25">
      <c r="B21" t="s">
        <v>30</v>
      </c>
      <c r="C21" s="3">
        <v>2673</v>
      </c>
      <c r="D21">
        <v>709</v>
      </c>
      <c r="E21">
        <v>1184</v>
      </c>
      <c r="F21">
        <v>1008</v>
      </c>
      <c r="G21" s="4">
        <v>3123</v>
      </c>
      <c r="J21" s="3">
        <f t="shared" si="0"/>
        <v>3.1230000000000002</v>
      </c>
      <c r="K21">
        <f t="shared" si="1"/>
        <v>0.26730000000000004</v>
      </c>
      <c r="L21">
        <f t="shared" si="2"/>
        <v>7.0900000000000008E-3</v>
      </c>
      <c r="M21">
        <f t="shared" si="3"/>
        <v>1.1839999999999999E-3</v>
      </c>
      <c r="N21">
        <f t="shared" si="4"/>
        <v>1.008E-4</v>
      </c>
      <c r="O21" s="9">
        <f t="shared" si="5"/>
        <v>3.3986747999999998</v>
      </c>
      <c r="Q21">
        <v>11571.213176679819</v>
      </c>
      <c r="R21">
        <f t="shared" si="6"/>
        <v>3404.6249958012518</v>
      </c>
      <c r="S21" s="13">
        <f t="shared" si="7"/>
        <v>0.99592201242656442</v>
      </c>
      <c r="Y21" t="s">
        <v>30</v>
      </c>
    </row>
    <row r="22" spans="2:25" x14ac:dyDescent="0.25">
      <c r="B22" t="s">
        <v>31</v>
      </c>
      <c r="C22" s="3">
        <v>1101</v>
      </c>
      <c r="D22">
        <v>619</v>
      </c>
      <c r="E22">
        <v>534</v>
      </c>
      <c r="F22">
        <v>89</v>
      </c>
      <c r="G22" s="4">
        <v>364</v>
      </c>
      <c r="J22" s="3">
        <f t="shared" si="0"/>
        <v>0.36399999999999999</v>
      </c>
      <c r="K22">
        <f t="shared" si="1"/>
        <v>0.1101</v>
      </c>
      <c r="L22">
        <f t="shared" si="2"/>
        <v>6.1900000000000002E-3</v>
      </c>
      <c r="M22">
        <f t="shared" si="3"/>
        <v>5.3399999999999997E-4</v>
      </c>
      <c r="N22">
        <f t="shared" si="4"/>
        <v>8.8999999999999995E-6</v>
      </c>
      <c r="O22" s="9">
        <f t="shared" si="5"/>
        <v>0.4808328999999999</v>
      </c>
      <c r="Q22">
        <v>4218.6729956909176</v>
      </c>
      <c r="R22">
        <f t="shared" si="6"/>
        <v>8773.6779153234274</v>
      </c>
      <c r="S22" s="13">
        <f t="shared" si="7"/>
        <v>0.98949107477148313</v>
      </c>
      <c r="Y22" t="s">
        <v>31</v>
      </c>
    </row>
    <row r="23" spans="2:25" x14ac:dyDescent="0.25">
      <c r="B23" t="s">
        <v>32</v>
      </c>
      <c r="C23" s="3">
        <v>857</v>
      </c>
      <c r="D23">
        <v>460</v>
      </c>
      <c r="E23">
        <v>906</v>
      </c>
      <c r="F23">
        <v>382</v>
      </c>
      <c r="G23" s="4">
        <v>1329</v>
      </c>
      <c r="J23" s="3">
        <f t="shared" si="0"/>
        <v>1.329</v>
      </c>
      <c r="K23">
        <f t="shared" si="1"/>
        <v>8.5699999999999998E-2</v>
      </c>
      <c r="L23">
        <f t="shared" si="2"/>
        <v>4.6000000000000008E-3</v>
      </c>
      <c r="M23">
        <f t="shared" si="3"/>
        <v>9.0600000000000001E-4</v>
      </c>
      <c r="N23">
        <f t="shared" si="4"/>
        <v>3.82E-5</v>
      </c>
      <c r="O23" s="9">
        <f t="shared" si="5"/>
        <v>1.4202442</v>
      </c>
      <c r="Q23">
        <v>12344.04161614825</v>
      </c>
      <c r="R23">
        <f t="shared" si="6"/>
        <v>8691.4923617700751</v>
      </c>
      <c r="S23" s="13">
        <f t="shared" si="7"/>
        <v>0.98958951488354241</v>
      </c>
      <c r="Y23" t="s">
        <v>32</v>
      </c>
    </row>
    <row r="24" spans="2:25" x14ac:dyDescent="0.25">
      <c r="B24" t="s">
        <v>33</v>
      </c>
      <c r="C24" s="3">
        <v>1479</v>
      </c>
      <c r="D24">
        <v>303</v>
      </c>
      <c r="E24">
        <v>550</v>
      </c>
      <c r="F24">
        <v>431</v>
      </c>
      <c r="G24" s="4">
        <v>1732</v>
      </c>
      <c r="J24" s="3">
        <f t="shared" si="0"/>
        <v>1.732</v>
      </c>
      <c r="K24">
        <f t="shared" si="1"/>
        <v>0.1479</v>
      </c>
      <c r="L24">
        <f t="shared" si="2"/>
        <v>3.0300000000000001E-3</v>
      </c>
      <c r="M24">
        <f t="shared" si="3"/>
        <v>5.4999999999999992E-4</v>
      </c>
      <c r="N24">
        <f t="shared" si="4"/>
        <v>4.3099999999999997E-5</v>
      </c>
      <c r="O24" s="9">
        <f t="shared" si="5"/>
        <v>1.8835231000000001</v>
      </c>
      <c r="Q24">
        <v>7100.4024311740004</v>
      </c>
      <c r="R24">
        <f t="shared" si="6"/>
        <v>3769.7453411503157</v>
      </c>
      <c r="S24" s="13">
        <f t="shared" si="7"/>
        <v>0.9954846790248012</v>
      </c>
      <c r="Y24" t="s">
        <v>33</v>
      </c>
    </row>
    <row r="25" spans="2:25" x14ac:dyDescent="0.25">
      <c r="B25" t="s">
        <v>34</v>
      </c>
      <c r="C25" s="3">
        <v>467</v>
      </c>
      <c r="D25">
        <v>203</v>
      </c>
      <c r="E25">
        <v>305</v>
      </c>
      <c r="F25">
        <v>90</v>
      </c>
      <c r="G25" s="4">
        <v>393</v>
      </c>
      <c r="J25" s="3">
        <f t="shared" si="0"/>
        <v>0.39300000000000002</v>
      </c>
      <c r="K25">
        <f t="shared" si="1"/>
        <v>4.6700000000000005E-2</v>
      </c>
      <c r="L25">
        <f t="shared" si="2"/>
        <v>2.0300000000000001E-3</v>
      </c>
      <c r="M25">
        <f t="shared" si="3"/>
        <v>3.0499999999999999E-4</v>
      </c>
      <c r="N25">
        <f t="shared" si="4"/>
        <v>9.0000000000000002E-6</v>
      </c>
      <c r="O25" s="9">
        <f t="shared" si="5"/>
        <v>0.44204399999999999</v>
      </c>
      <c r="Q25">
        <v>7528.8451698731069</v>
      </c>
      <c r="R25" s="11">
        <f t="shared" si="6"/>
        <v>17031.890874829445</v>
      </c>
      <c r="S25" s="13">
        <f t="shared" si="7"/>
        <v>0.97959956252881841</v>
      </c>
      <c r="Y25" t="s">
        <v>34</v>
      </c>
    </row>
    <row r="26" spans="2:25" x14ac:dyDescent="0.25">
      <c r="B26" t="s">
        <v>35</v>
      </c>
      <c r="C26" s="3">
        <v>194</v>
      </c>
      <c r="D26">
        <v>296</v>
      </c>
      <c r="E26">
        <v>659</v>
      </c>
      <c r="F26">
        <v>366</v>
      </c>
      <c r="G26" s="4">
        <v>425</v>
      </c>
      <c r="J26" s="3">
        <f t="shared" si="0"/>
        <v>0.42499999999999999</v>
      </c>
      <c r="K26">
        <f t="shared" si="1"/>
        <v>1.9400000000000001E-2</v>
      </c>
      <c r="L26">
        <f t="shared" si="2"/>
        <v>2.9600000000000004E-3</v>
      </c>
      <c r="M26">
        <f t="shared" si="3"/>
        <v>6.5899999999999997E-4</v>
      </c>
      <c r="N26">
        <f t="shared" si="4"/>
        <v>3.6599999999999995E-5</v>
      </c>
      <c r="O26" s="9">
        <f t="shared" si="5"/>
        <v>0.44805560000000005</v>
      </c>
      <c r="Q26">
        <v>4246.2716950404874</v>
      </c>
      <c r="R26">
        <f t="shared" si="6"/>
        <v>9477.1088566697672</v>
      </c>
      <c r="S26" s="13">
        <f t="shared" si="7"/>
        <v>0.98864852011682414</v>
      </c>
      <c r="Y26" t="s">
        <v>35</v>
      </c>
    </row>
    <row r="27" spans="2:25" x14ac:dyDescent="0.25">
      <c r="B27" t="s">
        <v>36</v>
      </c>
      <c r="C27" s="3">
        <v>2445</v>
      </c>
      <c r="D27">
        <v>1260</v>
      </c>
      <c r="E27">
        <v>2890</v>
      </c>
      <c r="F27">
        <v>1782</v>
      </c>
      <c r="G27" s="4">
        <v>2996</v>
      </c>
      <c r="J27" s="3">
        <f t="shared" si="0"/>
        <v>2.996</v>
      </c>
      <c r="K27">
        <f t="shared" si="1"/>
        <v>0.24450000000000002</v>
      </c>
      <c r="L27">
        <f t="shared" si="2"/>
        <v>1.2600000000000002E-2</v>
      </c>
      <c r="M27">
        <f t="shared" si="3"/>
        <v>2.8899999999999998E-3</v>
      </c>
      <c r="N27">
        <f t="shared" si="4"/>
        <v>1.7819999999999999E-4</v>
      </c>
      <c r="O27" s="9">
        <f t="shared" si="5"/>
        <v>3.2561681999999998</v>
      </c>
      <c r="Q27">
        <v>7337.5208119581976</v>
      </c>
      <c r="R27">
        <f t="shared" si="6"/>
        <v>2253.4219245671025</v>
      </c>
      <c r="S27" s="13">
        <f t="shared" si="7"/>
        <v>0.99730089903662666</v>
      </c>
      <c r="Y27" t="s">
        <v>36</v>
      </c>
    </row>
    <row r="28" spans="2:25" x14ac:dyDescent="0.25">
      <c r="B28" t="s">
        <v>37</v>
      </c>
      <c r="C28" s="3">
        <v>1522</v>
      </c>
      <c r="D28">
        <v>701</v>
      </c>
      <c r="E28">
        <v>1363</v>
      </c>
      <c r="F28">
        <v>1102</v>
      </c>
      <c r="G28" s="4">
        <v>1507</v>
      </c>
      <c r="J28" s="3">
        <f t="shared" si="0"/>
        <v>1.5070000000000001</v>
      </c>
      <c r="K28">
        <f t="shared" si="1"/>
        <v>0.1522</v>
      </c>
      <c r="L28">
        <f t="shared" si="2"/>
        <v>7.0100000000000006E-3</v>
      </c>
      <c r="M28">
        <f t="shared" si="3"/>
        <v>1.3629999999999998E-3</v>
      </c>
      <c r="N28">
        <f t="shared" si="4"/>
        <v>1.102E-4</v>
      </c>
      <c r="O28" s="9">
        <f t="shared" si="5"/>
        <v>1.6676832000000001</v>
      </c>
      <c r="Q28">
        <v>10507.05388814202</v>
      </c>
      <c r="R28">
        <f t="shared" si="6"/>
        <v>6300.3895992608304</v>
      </c>
      <c r="S28" s="13">
        <f t="shared" si="7"/>
        <v>0.99245352703299949</v>
      </c>
      <c r="Y28" t="s">
        <v>37</v>
      </c>
    </row>
    <row r="29" spans="2:25" x14ac:dyDescent="0.25">
      <c r="B29" t="s">
        <v>38</v>
      </c>
      <c r="C29" s="3">
        <v>1036</v>
      </c>
      <c r="D29">
        <v>508</v>
      </c>
      <c r="E29">
        <v>289</v>
      </c>
      <c r="F29">
        <v>307</v>
      </c>
      <c r="G29" s="4">
        <v>1393</v>
      </c>
      <c r="J29" s="3">
        <f t="shared" si="0"/>
        <v>1.393</v>
      </c>
      <c r="K29">
        <f t="shared" si="1"/>
        <v>0.10360000000000001</v>
      </c>
      <c r="L29">
        <f t="shared" si="2"/>
        <v>5.0800000000000003E-3</v>
      </c>
      <c r="M29">
        <f t="shared" si="3"/>
        <v>2.8899999999999998E-4</v>
      </c>
      <c r="N29">
        <f t="shared" si="4"/>
        <v>3.0700000000000001E-5</v>
      </c>
      <c r="O29" s="9">
        <f t="shared" si="5"/>
        <v>1.5019996999999998</v>
      </c>
      <c r="Q29">
        <v>11251.72364911015</v>
      </c>
      <c r="R29">
        <f t="shared" si="6"/>
        <v>7491.1623811310692</v>
      </c>
      <c r="S29" s="13">
        <f t="shared" si="7"/>
        <v>0.99102724466321113</v>
      </c>
      <c r="Y29" t="s">
        <v>38</v>
      </c>
    </row>
    <row r="30" spans="2:25" x14ac:dyDescent="0.25">
      <c r="B30" t="s">
        <v>39</v>
      </c>
      <c r="C30" s="3">
        <v>4121</v>
      </c>
      <c r="D30">
        <v>2066</v>
      </c>
      <c r="E30">
        <v>3150</v>
      </c>
      <c r="F30">
        <v>3037</v>
      </c>
      <c r="G30" s="4">
        <v>4724</v>
      </c>
      <c r="J30" s="3">
        <f t="shared" si="0"/>
        <v>4.7240000000000002</v>
      </c>
      <c r="K30">
        <f t="shared" si="1"/>
        <v>0.41210000000000002</v>
      </c>
      <c r="L30">
        <f t="shared" si="2"/>
        <v>2.0660000000000001E-2</v>
      </c>
      <c r="M30">
        <f t="shared" si="3"/>
        <v>3.15E-3</v>
      </c>
      <c r="N30">
        <f t="shared" si="4"/>
        <v>3.0370000000000001E-4</v>
      </c>
      <c r="O30" s="9">
        <f t="shared" si="5"/>
        <v>5.1602136999999999</v>
      </c>
      <c r="Q30">
        <v>6617.4430466904078</v>
      </c>
      <c r="R30">
        <f t="shared" si="6"/>
        <v>1282.3970927193204</v>
      </c>
      <c r="S30" s="13">
        <f t="shared" si="7"/>
        <v>0.99846397197495507</v>
      </c>
      <c r="Y30" t="s">
        <v>39</v>
      </c>
    </row>
    <row r="31" spans="2:25" x14ac:dyDescent="0.25">
      <c r="B31" t="s">
        <v>40</v>
      </c>
      <c r="C31" s="3">
        <v>2439</v>
      </c>
      <c r="D31">
        <v>1365</v>
      </c>
      <c r="E31">
        <v>2024</v>
      </c>
      <c r="F31">
        <v>1719</v>
      </c>
      <c r="G31" s="4">
        <v>3681</v>
      </c>
      <c r="J31" s="3">
        <f t="shared" si="0"/>
        <v>3.681</v>
      </c>
      <c r="K31">
        <f t="shared" si="1"/>
        <v>0.24390000000000001</v>
      </c>
      <c r="L31">
        <f t="shared" si="2"/>
        <v>1.3650000000000001E-2</v>
      </c>
      <c r="M31">
        <f t="shared" si="3"/>
        <v>2.0239999999999998E-3</v>
      </c>
      <c r="N31">
        <f t="shared" si="4"/>
        <v>1.719E-4</v>
      </c>
      <c r="O31" s="9">
        <f t="shared" si="5"/>
        <v>3.9407459</v>
      </c>
      <c r="Q31">
        <v>10799.354289171601</v>
      </c>
      <c r="R31">
        <f t="shared" si="6"/>
        <v>2740.4340607628624</v>
      </c>
      <c r="S31" s="13">
        <f t="shared" si="7"/>
        <v>0.99671756623434515</v>
      </c>
      <c r="Y31" t="s">
        <v>40</v>
      </c>
    </row>
    <row r="32" spans="2:25" x14ac:dyDescent="0.25">
      <c r="B32" t="s">
        <v>41</v>
      </c>
      <c r="C32" s="3">
        <v>1044</v>
      </c>
      <c r="D32">
        <v>706</v>
      </c>
      <c r="E32">
        <v>635</v>
      </c>
      <c r="F32">
        <v>829</v>
      </c>
      <c r="G32" s="4">
        <v>1426</v>
      </c>
      <c r="J32" s="3">
        <f t="shared" si="0"/>
        <v>1.4259999999999999</v>
      </c>
      <c r="K32">
        <f t="shared" si="1"/>
        <v>0.10440000000000001</v>
      </c>
      <c r="L32">
        <f t="shared" si="2"/>
        <v>7.0600000000000003E-3</v>
      </c>
      <c r="M32">
        <f t="shared" si="3"/>
        <v>6.3499999999999993E-4</v>
      </c>
      <c r="N32">
        <f t="shared" si="4"/>
        <v>8.2899999999999996E-5</v>
      </c>
      <c r="O32" s="9">
        <f t="shared" si="5"/>
        <v>1.5381779</v>
      </c>
      <c r="Q32">
        <v>13632.676496817619</v>
      </c>
      <c r="R32">
        <f t="shared" si="6"/>
        <v>8862.8737266460666</v>
      </c>
      <c r="S32" s="13">
        <f t="shared" si="7"/>
        <v>0.98938423792142627</v>
      </c>
      <c r="Y32" t="s">
        <v>41</v>
      </c>
    </row>
    <row r="33" spans="2:25" x14ac:dyDescent="0.25">
      <c r="B33" t="s">
        <v>42</v>
      </c>
      <c r="C33" s="3">
        <v>1890</v>
      </c>
      <c r="D33">
        <v>941</v>
      </c>
      <c r="E33">
        <v>984</v>
      </c>
      <c r="F33">
        <v>468</v>
      </c>
      <c r="G33" s="4">
        <v>1315</v>
      </c>
      <c r="J33" s="3">
        <f t="shared" si="0"/>
        <v>1.3149999999999999</v>
      </c>
      <c r="K33">
        <f t="shared" si="1"/>
        <v>0.189</v>
      </c>
      <c r="L33">
        <f t="shared" si="2"/>
        <v>9.41E-3</v>
      </c>
      <c r="M33">
        <f t="shared" si="3"/>
        <v>9.8399999999999985E-4</v>
      </c>
      <c r="N33">
        <f t="shared" si="4"/>
        <v>4.6799999999999999E-5</v>
      </c>
      <c r="O33" s="9">
        <f t="shared" si="5"/>
        <v>1.5144408</v>
      </c>
      <c r="Q33">
        <v>7180.6154391353139</v>
      </c>
      <c r="R33">
        <f t="shared" si="6"/>
        <v>4741.4302620051667</v>
      </c>
      <c r="S33" s="13">
        <f t="shared" si="7"/>
        <v>0.99432081544586737</v>
      </c>
      <c r="Y33" t="s">
        <v>42</v>
      </c>
    </row>
    <row r="34" spans="2:25" x14ac:dyDescent="0.25">
      <c r="B34" t="s">
        <v>43</v>
      </c>
      <c r="C34" s="3">
        <v>1980</v>
      </c>
      <c r="D34">
        <v>1196</v>
      </c>
      <c r="E34">
        <v>1238</v>
      </c>
      <c r="F34">
        <v>631</v>
      </c>
      <c r="G34" s="4">
        <v>2344</v>
      </c>
      <c r="J34" s="3">
        <f t="shared" si="0"/>
        <v>2.3439999999999999</v>
      </c>
      <c r="K34">
        <f t="shared" si="1"/>
        <v>0.19800000000000001</v>
      </c>
      <c r="L34">
        <f t="shared" si="2"/>
        <v>1.196E-2</v>
      </c>
      <c r="M34">
        <f t="shared" si="3"/>
        <v>1.238E-3</v>
      </c>
      <c r="N34">
        <f t="shared" si="4"/>
        <v>6.3100000000000002E-5</v>
      </c>
      <c r="O34" s="9">
        <f t="shared" si="5"/>
        <v>2.5552611000000001</v>
      </c>
      <c r="Q34">
        <v>8342.0259407633239</v>
      </c>
      <c r="R34">
        <f t="shared" si="6"/>
        <v>3264.6471786242601</v>
      </c>
      <c r="S34" s="13">
        <f t="shared" si="7"/>
        <v>0.9960896748856336</v>
      </c>
      <c r="Y34" t="s">
        <v>43</v>
      </c>
    </row>
    <row r="35" spans="2:25" x14ac:dyDescent="0.25">
      <c r="B35" t="s">
        <v>44</v>
      </c>
      <c r="C35" s="3">
        <v>1211</v>
      </c>
      <c r="D35">
        <v>1848</v>
      </c>
      <c r="E35">
        <v>1076</v>
      </c>
      <c r="F35">
        <v>147</v>
      </c>
      <c r="G35" s="4">
        <v>2101</v>
      </c>
      <c r="J35" s="3">
        <f t="shared" si="0"/>
        <v>2.101</v>
      </c>
      <c r="K35">
        <f t="shared" si="1"/>
        <v>0.1211</v>
      </c>
      <c r="L35">
        <f t="shared" si="2"/>
        <v>1.848E-2</v>
      </c>
      <c r="M35">
        <f t="shared" si="3"/>
        <v>1.0759999999999999E-3</v>
      </c>
      <c r="N35">
        <f t="shared" si="4"/>
        <v>1.47E-5</v>
      </c>
      <c r="O35" s="9">
        <f t="shared" si="5"/>
        <v>2.2416706999999998</v>
      </c>
      <c r="Q35">
        <v>9337.0627110121404</v>
      </c>
      <c r="R35">
        <f t="shared" si="6"/>
        <v>4165.2249418311712</v>
      </c>
      <c r="S35" s="13">
        <f t="shared" si="7"/>
        <v>0.99501098195122839</v>
      </c>
      <c r="Y35" t="s">
        <v>44</v>
      </c>
    </row>
    <row r="36" spans="2:25" x14ac:dyDescent="0.25">
      <c r="B36" t="s">
        <v>45</v>
      </c>
      <c r="C36" s="3">
        <v>182</v>
      </c>
      <c r="D36">
        <v>200</v>
      </c>
      <c r="E36">
        <v>194</v>
      </c>
      <c r="F36">
        <v>150</v>
      </c>
      <c r="G36" s="4">
        <v>212</v>
      </c>
      <c r="J36" s="3">
        <f t="shared" ref="J36:J67" si="8">G36*POWER(10, -3)</f>
        <v>0.21199999999999999</v>
      </c>
      <c r="K36">
        <f t="shared" ref="K36:K67" si="9">C36*POWER(10, -4)</f>
        <v>1.8200000000000001E-2</v>
      </c>
      <c r="L36">
        <f t="shared" ref="L36:L67" si="10">D36*POWER(10, -5)</f>
        <v>2E-3</v>
      </c>
      <c r="M36">
        <f t="shared" ref="M36:M67" si="11">E36*POWER(10, -6)</f>
        <v>1.94E-4</v>
      </c>
      <c r="N36">
        <f t="shared" ref="N36:N67" si="12">F36*POWER(10, -7)</f>
        <v>1.4999999999999999E-5</v>
      </c>
      <c r="O36" s="9">
        <f t="shared" ref="O36:O67" si="13">SUM(J36:N36)</f>
        <v>0.23240899999999998</v>
      </c>
      <c r="Q36">
        <v>7410.3510812783143</v>
      </c>
      <c r="R36" s="11">
        <f t="shared" ref="R36:R67" si="14">Q36/O36</f>
        <v>31884.957472724014</v>
      </c>
      <c r="S36" s="13">
        <f t="shared" ref="S36:S67" si="15">1-R36/$R$2</f>
        <v>0.96180887454164699</v>
      </c>
      <c r="Y36" t="s">
        <v>45</v>
      </c>
    </row>
    <row r="37" spans="2:25" x14ac:dyDescent="0.25">
      <c r="B37" t="s">
        <v>46</v>
      </c>
      <c r="C37" s="3">
        <v>3636</v>
      </c>
      <c r="D37">
        <v>3331</v>
      </c>
      <c r="E37">
        <v>7261</v>
      </c>
      <c r="F37">
        <v>4809</v>
      </c>
      <c r="G37" s="4">
        <v>6176</v>
      </c>
      <c r="J37" s="3">
        <f t="shared" si="8"/>
        <v>6.1760000000000002</v>
      </c>
      <c r="K37">
        <f t="shared" si="9"/>
        <v>0.36360000000000003</v>
      </c>
      <c r="L37">
        <f t="shared" si="10"/>
        <v>3.3309999999999999E-2</v>
      </c>
      <c r="M37">
        <f t="shared" si="11"/>
        <v>7.2610000000000001E-3</v>
      </c>
      <c r="N37">
        <f t="shared" si="12"/>
        <v>4.8089999999999998E-4</v>
      </c>
      <c r="O37" s="9">
        <f t="shared" si="13"/>
        <v>6.5806519000000003</v>
      </c>
      <c r="Q37">
        <v>7746.1249874177447</v>
      </c>
      <c r="R37">
        <f t="shared" si="14"/>
        <v>1177.1060231004992</v>
      </c>
      <c r="S37" s="13">
        <f t="shared" si="15"/>
        <v>0.9985900873838558</v>
      </c>
      <c r="Y37" t="s">
        <v>46</v>
      </c>
    </row>
    <row r="38" spans="2:25" x14ac:dyDescent="0.25">
      <c r="B38" t="s">
        <v>47</v>
      </c>
      <c r="C38" s="3">
        <v>320</v>
      </c>
      <c r="D38">
        <v>280</v>
      </c>
      <c r="E38">
        <v>827</v>
      </c>
      <c r="F38">
        <v>651</v>
      </c>
      <c r="G38" s="4">
        <v>610</v>
      </c>
      <c r="J38" s="3">
        <f t="shared" si="8"/>
        <v>0.61</v>
      </c>
      <c r="K38">
        <f t="shared" si="9"/>
        <v>3.2000000000000001E-2</v>
      </c>
      <c r="L38">
        <f t="shared" si="10"/>
        <v>2.8000000000000004E-3</v>
      </c>
      <c r="M38">
        <f t="shared" si="11"/>
        <v>8.2699999999999994E-4</v>
      </c>
      <c r="N38">
        <f t="shared" si="12"/>
        <v>6.5099999999999997E-5</v>
      </c>
      <c r="O38" s="9">
        <f t="shared" si="13"/>
        <v>0.6456921000000001</v>
      </c>
      <c r="Q38">
        <v>9391.6709942403941</v>
      </c>
      <c r="R38" s="11">
        <f t="shared" si="14"/>
        <v>14545.122968424723</v>
      </c>
      <c r="S38" s="13">
        <f t="shared" si="15"/>
        <v>0.98257816035760814</v>
      </c>
      <c r="Y38" t="s">
        <v>47</v>
      </c>
    </row>
    <row r="39" spans="2:25" x14ac:dyDescent="0.25">
      <c r="B39" t="s">
        <v>48</v>
      </c>
      <c r="C39" s="3">
        <v>44</v>
      </c>
      <c r="D39">
        <v>29</v>
      </c>
      <c r="E39">
        <v>56</v>
      </c>
      <c r="F39">
        <v>92</v>
      </c>
      <c r="G39" s="4">
        <v>95</v>
      </c>
      <c r="J39" s="3">
        <f t="shared" si="8"/>
        <v>9.5000000000000001E-2</v>
      </c>
      <c r="K39">
        <f t="shared" si="9"/>
        <v>4.4000000000000003E-3</v>
      </c>
      <c r="L39">
        <f t="shared" si="10"/>
        <v>2.9E-4</v>
      </c>
      <c r="M39">
        <f t="shared" si="11"/>
        <v>5.5999999999999999E-5</v>
      </c>
      <c r="N39">
        <f t="shared" si="12"/>
        <v>9.2E-6</v>
      </c>
      <c r="O39" s="9">
        <f t="shared" si="13"/>
        <v>9.9755200000000002E-2</v>
      </c>
      <c r="Q39">
        <v>12377.828054298639</v>
      </c>
      <c r="R39" s="11">
        <f t="shared" si="14"/>
        <v>124082.03336065327</v>
      </c>
      <c r="S39" s="13">
        <f t="shared" si="15"/>
        <v>0.85137717347567143</v>
      </c>
      <c r="Y39" t="s">
        <v>48</v>
      </c>
    </row>
    <row r="40" spans="2:25" x14ac:dyDescent="0.25">
      <c r="B40" t="s">
        <v>49</v>
      </c>
      <c r="C40" s="3">
        <v>2366</v>
      </c>
      <c r="D40">
        <v>1142</v>
      </c>
      <c r="E40">
        <v>2906</v>
      </c>
      <c r="F40">
        <v>2117</v>
      </c>
      <c r="G40" s="4">
        <v>3646</v>
      </c>
      <c r="J40" s="3">
        <f t="shared" si="8"/>
        <v>3.6459999999999999</v>
      </c>
      <c r="K40">
        <f t="shared" si="9"/>
        <v>0.2366</v>
      </c>
      <c r="L40">
        <f t="shared" si="10"/>
        <v>1.1420000000000001E-2</v>
      </c>
      <c r="M40">
        <f t="shared" si="11"/>
        <v>2.9059999999999997E-3</v>
      </c>
      <c r="N40">
        <f t="shared" si="12"/>
        <v>2.117E-4</v>
      </c>
      <c r="O40" s="9">
        <f t="shared" si="13"/>
        <v>3.8971377</v>
      </c>
      <c r="Q40">
        <v>9722.5859989069904</v>
      </c>
      <c r="R40">
        <f t="shared" si="14"/>
        <v>2494.8017615356498</v>
      </c>
      <c r="S40" s="13">
        <f t="shared" si="15"/>
        <v>0.99701177939001373</v>
      </c>
      <c r="Y40" t="s">
        <v>49</v>
      </c>
    </row>
    <row r="41" spans="2:25" x14ac:dyDescent="0.25">
      <c r="B41" t="s">
        <v>50</v>
      </c>
      <c r="C41" s="3">
        <v>493</v>
      </c>
      <c r="D41">
        <v>170</v>
      </c>
      <c r="E41">
        <v>154</v>
      </c>
      <c r="F41">
        <v>109</v>
      </c>
      <c r="G41" s="4">
        <v>1317</v>
      </c>
      <c r="J41" s="3">
        <f t="shared" si="8"/>
        <v>1.3169999999999999</v>
      </c>
      <c r="K41">
        <f t="shared" si="9"/>
        <v>4.9300000000000004E-2</v>
      </c>
      <c r="L41">
        <f t="shared" si="10"/>
        <v>1.7000000000000001E-3</v>
      </c>
      <c r="M41">
        <f t="shared" si="11"/>
        <v>1.54E-4</v>
      </c>
      <c r="N41">
        <f t="shared" si="12"/>
        <v>1.0899999999999999E-5</v>
      </c>
      <c r="O41" s="9">
        <f t="shared" si="13"/>
        <v>1.3681648999999998</v>
      </c>
      <c r="Q41">
        <v>9932.9669748468332</v>
      </c>
      <c r="R41">
        <f t="shared" si="14"/>
        <v>7260.0656359820623</v>
      </c>
      <c r="S41" s="13">
        <f t="shared" si="15"/>
        <v>0.99130404744065104</v>
      </c>
      <c r="Y41" t="s">
        <v>50</v>
      </c>
    </row>
    <row r="42" spans="2:25" x14ac:dyDescent="0.25">
      <c r="B42" t="s">
        <v>51</v>
      </c>
      <c r="C42" s="3">
        <v>2127</v>
      </c>
      <c r="D42">
        <v>535</v>
      </c>
      <c r="E42">
        <v>829</v>
      </c>
      <c r="F42">
        <v>442</v>
      </c>
      <c r="G42" s="4">
        <v>2953</v>
      </c>
      <c r="J42" s="3">
        <f t="shared" si="8"/>
        <v>2.9529999999999998</v>
      </c>
      <c r="K42">
        <f t="shared" si="9"/>
        <v>0.2127</v>
      </c>
      <c r="L42">
        <f t="shared" si="10"/>
        <v>5.3500000000000006E-3</v>
      </c>
      <c r="M42">
        <f t="shared" si="11"/>
        <v>8.2899999999999998E-4</v>
      </c>
      <c r="N42">
        <f t="shared" si="12"/>
        <v>4.4199999999999997E-5</v>
      </c>
      <c r="O42" s="9">
        <f t="shared" si="13"/>
        <v>3.1719231999999997</v>
      </c>
      <c r="Q42">
        <v>9416.4552400069497</v>
      </c>
      <c r="R42">
        <f t="shared" si="14"/>
        <v>2968.6895445661958</v>
      </c>
      <c r="S42" s="13">
        <f t="shared" si="15"/>
        <v>0.99644416665945323</v>
      </c>
      <c r="Y42" t="s">
        <v>51</v>
      </c>
    </row>
    <row r="43" spans="2:25" x14ac:dyDescent="0.25">
      <c r="B43" t="s">
        <v>52</v>
      </c>
      <c r="C43" s="3">
        <v>1840</v>
      </c>
      <c r="D43">
        <v>1442</v>
      </c>
      <c r="E43">
        <v>1172</v>
      </c>
      <c r="F43">
        <v>797</v>
      </c>
      <c r="G43" s="4">
        <v>2592</v>
      </c>
      <c r="J43" s="3">
        <f t="shared" si="8"/>
        <v>2.5920000000000001</v>
      </c>
      <c r="K43">
        <f t="shared" si="9"/>
        <v>0.184</v>
      </c>
      <c r="L43">
        <f t="shared" si="10"/>
        <v>1.4420000000000001E-2</v>
      </c>
      <c r="M43">
        <f t="shared" si="11"/>
        <v>1.1719999999999999E-3</v>
      </c>
      <c r="N43">
        <f t="shared" si="12"/>
        <v>7.9699999999999999E-5</v>
      </c>
      <c r="O43" s="9">
        <f t="shared" si="13"/>
        <v>2.7916717000000002</v>
      </c>
      <c r="Q43">
        <v>9782.1923143223794</v>
      </c>
      <c r="R43">
        <f t="shared" si="14"/>
        <v>3504.0625709399778</v>
      </c>
      <c r="S43" s="13">
        <f t="shared" si="15"/>
        <v>0.99580290820914008</v>
      </c>
      <c r="Y43" t="s">
        <v>52</v>
      </c>
    </row>
    <row r="44" spans="2:25" x14ac:dyDescent="0.25">
      <c r="B44" t="s">
        <v>53</v>
      </c>
      <c r="C44" s="3">
        <v>2063</v>
      </c>
      <c r="D44">
        <v>639</v>
      </c>
      <c r="E44">
        <v>1318</v>
      </c>
      <c r="F44">
        <v>1029</v>
      </c>
      <c r="G44" s="4">
        <v>2765</v>
      </c>
      <c r="J44" s="3">
        <f t="shared" si="8"/>
        <v>2.7650000000000001</v>
      </c>
      <c r="K44">
        <f t="shared" si="9"/>
        <v>0.20630000000000001</v>
      </c>
      <c r="L44">
        <f t="shared" si="10"/>
        <v>6.3900000000000007E-3</v>
      </c>
      <c r="M44">
        <f t="shared" si="11"/>
        <v>1.3179999999999999E-3</v>
      </c>
      <c r="N44">
        <f t="shared" si="12"/>
        <v>1.0289999999999999E-4</v>
      </c>
      <c r="O44" s="9">
        <f t="shared" si="13"/>
        <v>2.9791109000000002</v>
      </c>
      <c r="Q44">
        <v>7820.8783258616559</v>
      </c>
      <c r="R44">
        <f t="shared" si="14"/>
        <v>2625.2390690999973</v>
      </c>
      <c r="S44" s="13">
        <f t="shared" si="15"/>
        <v>0.99685554435090795</v>
      </c>
      <c r="Y44" t="s">
        <v>53</v>
      </c>
    </row>
    <row r="45" spans="2:25" x14ac:dyDescent="0.25">
      <c r="B45" t="s">
        <v>54</v>
      </c>
      <c r="C45" s="3">
        <v>1184</v>
      </c>
      <c r="D45">
        <v>973</v>
      </c>
      <c r="E45">
        <v>1125</v>
      </c>
      <c r="F45">
        <v>409</v>
      </c>
      <c r="G45" s="4">
        <v>1134</v>
      </c>
      <c r="J45" s="3">
        <f t="shared" si="8"/>
        <v>1.1340000000000001</v>
      </c>
      <c r="K45">
        <f t="shared" si="9"/>
        <v>0.11840000000000001</v>
      </c>
      <c r="L45">
        <f t="shared" si="10"/>
        <v>9.7300000000000008E-3</v>
      </c>
      <c r="M45">
        <f t="shared" si="11"/>
        <v>1.1249999999999999E-3</v>
      </c>
      <c r="N45">
        <f t="shared" si="12"/>
        <v>4.0899999999999998E-5</v>
      </c>
      <c r="O45" s="9">
        <f t="shared" si="13"/>
        <v>1.2632959000000001</v>
      </c>
      <c r="Q45">
        <v>11456.334880281869</v>
      </c>
      <c r="R45">
        <f t="shared" si="14"/>
        <v>9068.6076637166861</v>
      </c>
      <c r="S45" s="13">
        <f t="shared" si="15"/>
        <v>0.98913781417730096</v>
      </c>
      <c r="Y45" t="s">
        <v>54</v>
      </c>
    </row>
    <row r="46" spans="2:25" x14ac:dyDescent="0.25">
      <c r="B46" t="s">
        <v>55</v>
      </c>
      <c r="C46" s="3">
        <v>1019</v>
      </c>
      <c r="D46">
        <v>553</v>
      </c>
      <c r="E46">
        <v>1321</v>
      </c>
      <c r="F46">
        <v>1398</v>
      </c>
      <c r="G46" s="4">
        <v>1188</v>
      </c>
      <c r="J46" s="3">
        <f t="shared" si="8"/>
        <v>1.1879999999999999</v>
      </c>
      <c r="K46">
        <f t="shared" si="9"/>
        <v>0.1019</v>
      </c>
      <c r="L46">
        <f t="shared" si="10"/>
        <v>5.5300000000000002E-3</v>
      </c>
      <c r="M46">
        <f t="shared" si="11"/>
        <v>1.3209999999999999E-3</v>
      </c>
      <c r="N46">
        <f t="shared" si="12"/>
        <v>1.3979999999999998E-4</v>
      </c>
      <c r="O46" s="9">
        <f t="shared" si="13"/>
        <v>1.2968907999999999</v>
      </c>
      <c r="Q46">
        <v>11995.64856341371</v>
      </c>
      <c r="R46">
        <f t="shared" si="14"/>
        <v>9249.5440351752914</v>
      </c>
      <c r="S46" s="13">
        <f t="shared" si="15"/>
        <v>0.98892109243105852</v>
      </c>
      <c r="Y46" t="s">
        <v>55</v>
      </c>
    </row>
    <row r="47" spans="2:25" x14ac:dyDescent="0.25">
      <c r="B47" t="s">
        <v>56</v>
      </c>
      <c r="C47" s="3">
        <v>2165</v>
      </c>
      <c r="D47">
        <v>1786</v>
      </c>
      <c r="E47">
        <v>1483</v>
      </c>
      <c r="F47">
        <v>3950</v>
      </c>
      <c r="G47" s="4">
        <v>3444</v>
      </c>
      <c r="J47" s="3">
        <f t="shared" si="8"/>
        <v>3.444</v>
      </c>
      <c r="K47">
        <f t="shared" si="9"/>
        <v>0.2165</v>
      </c>
      <c r="L47">
        <f t="shared" si="10"/>
        <v>1.7860000000000001E-2</v>
      </c>
      <c r="M47">
        <f t="shared" si="11"/>
        <v>1.4829999999999999E-3</v>
      </c>
      <c r="N47">
        <f t="shared" si="12"/>
        <v>3.9500000000000001E-4</v>
      </c>
      <c r="O47" s="9">
        <f t="shared" si="13"/>
        <v>3.6802380000000001</v>
      </c>
      <c r="Q47">
        <v>13923.17584279419</v>
      </c>
      <c r="R47">
        <f t="shared" si="14"/>
        <v>3783.2270203161288</v>
      </c>
      <c r="S47" s="13">
        <f t="shared" si="15"/>
        <v>0.99546853095557919</v>
      </c>
      <c r="Y47" t="s">
        <v>56</v>
      </c>
    </row>
    <row r="48" spans="2:25" x14ac:dyDescent="0.25">
      <c r="B48" t="s">
        <v>57</v>
      </c>
      <c r="C48" s="3">
        <v>822</v>
      </c>
      <c r="D48">
        <v>737</v>
      </c>
      <c r="E48">
        <v>1218</v>
      </c>
      <c r="F48">
        <v>1250</v>
      </c>
      <c r="G48" s="4">
        <v>1446</v>
      </c>
      <c r="J48" s="3">
        <f t="shared" si="8"/>
        <v>1.446</v>
      </c>
      <c r="K48">
        <f t="shared" si="9"/>
        <v>8.2200000000000009E-2</v>
      </c>
      <c r="L48">
        <f t="shared" si="10"/>
        <v>7.3700000000000007E-3</v>
      </c>
      <c r="M48">
        <f t="shared" si="11"/>
        <v>1.2179999999999999E-3</v>
      </c>
      <c r="N48">
        <f t="shared" si="12"/>
        <v>1.25E-4</v>
      </c>
      <c r="O48" s="9">
        <f t="shared" si="13"/>
        <v>1.536913</v>
      </c>
      <c r="Q48">
        <v>8542.2588951415328</v>
      </c>
      <c r="R48">
        <f t="shared" si="14"/>
        <v>5558.0627499029115</v>
      </c>
      <c r="S48" s="13">
        <f t="shared" si="15"/>
        <v>0.99334267038089907</v>
      </c>
      <c r="Y48" t="s">
        <v>57</v>
      </c>
    </row>
    <row r="49" spans="2:25" x14ac:dyDescent="0.25">
      <c r="B49" t="s">
        <v>58</v>
      </c>
      <c r="C49" s="3">
        <v>700</v>
      </c>
      <c r="D49">
        <v>843</v>
      </c>
      <c r="E49">
        <v>557</v>
      </c>
      <c r="F49">
        <v>350</v>
      </c>
      <c r="G49" s="4">
        <v>549</v>
      </c>
      <c r="J49" s="3">
        <f t="shared" si="8"/>
        <v>0.54900000000000004</v>
      </c>
      <c r="K49">
        <f t="shared" si="9"/>
        <v>7.0000000000000007E-2</v>
      </c>
      <c r="L49">
        <f t="shared" si="10"/>
        <v>8.43E-3</v>
      </c>
      <c r="M49">
        <f t="shared" si="11"/>
        <v>5.5699999999999999E-4</v>
      </c>
      <c r="N49">
        <f t="shared" si="12"/>
        <v>3.4999999999999997E-5</v>
      </c>
      <c r="O49" s="9">
        <f t="shared" si="13"/>
        <v>0.62802200000000008</v>
      </c>
      <c r="Q49">
        <v>10566.45732657706</v>
      </c>
      <c r="R49" s="11">
        <f t="shared" si="14"/>
        <v>16824.979581252024</v>
      </c>
      <c r="S49" s="13">
        <f t="shared" si="15"/>
        <v>0.97984739648558394</v>
      </c>
      <c r="Y49" t="s">
        <v>58</v>
      </c>
    </row>
    <row r="50" spans="2:25" x14ac:dyDescent="0.25">
      <c r="B50" t="s">
        <v>59</v>
      </c>
      <c r="C50" s="3">
        <v>440</v>
      </c>
      <c r="D50">
        <v>359</v>
      </c>
      <c r="E50">
        <v>1002</v>
      </c>
      <c r="F50">
        <v>519</v>
      </c>
      <c r="G50" s="4">
        <v>673</v>
      </c>
      <c r="J50" s="3">
        <f t="shared" si="8"/>
        <v>0.67300000000000004</v>
      </c>
      <c r="K50">
        <f t="shared" si="9"/>
        <v>4.4000000000000004E-2</v>
      </c>
      <c r="L50">
        <f t="shared" si="10"/>
        <v>3.5900000000000003E-3</v>
      </c>
      <c r="M50">
        <f t="shared" si="11"/>
        <v>1.0019999999999999E-3</v>
      </c>
      <c r="N50">
        <f t="shared" si="12"/>
        <v>5.1899999999999994E-5</v>
      </c>
      <c r="O50" s="9">
        <f t="shared" si="13"/>
        <v>0.7216439</v>
      </c>
      <c r="Q50">
        <v>6202.5451594995093</v>
      </c>
      <c r="R50">
        <f t="shared" si="14"/>
        <v>8595.0219484977406</v>
      </c>
      <c r="S50" s="13">
        <f t="shared" si="15"/>
        <v>0.98970506509744671</v>
      </c>
      <c r="Y50" t="s">
        <v>59</v>
      </c>
    </row>
    <row r="51" spans="2:25" x14ac:dyDescent="0.25">
      <c r="B51" t="s">
        <v>60</v>
      </c>
      <c r="C51" s="3">
        <v>379</v>
      </c>
      <c r="D51">
        <v>137</v>
      </c>
      <c r="E51">
        <v>470</v>
      </c>
      <c r="F51">
        <v>491</v>
      </c>
      <c r="G51" s="4">
        <v>712</v>
      </c>
      <c r="J51" s="3">
        <f t="shared" si="8"/>
        <v>0.71199999999999997</v>
      </c>
      <c r="K51">
        <f t="shared" si="9"/>
        <v>3.7900000000000003E-2</v>
      </c>
      <c r="L51">
        <f t="shared" si="10"/>
        <v>1.3700000000000001E-3</v>
      </c>
      <c r="M51">
        <f t="shared" si="11"/>
        <v>4.6999999999999999E-4</v>
      </c>
      <c r="N51">
        <f t="shared" si="12"/>
        <v>4.9100000000000001E-5</v>
      </c>
      <c r="O51" s="9">
        <f t="shared" si="13"/>
        <v>0.75178909999999999</v>
      </c>
      <c r="Q51">
        <v>9511.0294450428592</v>
      </c>
      <c r="R51" s="11">
        <f t="shared" si="14"/>
        <v>12651.193592781352</v>
      </c>
      <c r="S51" s="13">
        <f t="shared" si="15"/>
        <v>0.98484666877435401</v>
      </c>
      <c r="Y51" t="s">
        <v>60</v>
      </c>
    </row>
    <row r="52" spans="2:25" x14ac:dyDescent="0.25">
      <c r="B52" t="s">
        <v>61</v>
      </c>
      <c r="C52" s="3">
        <v>5932</v>
      </c>
      <c r="D52">
        <v>3494</v>
      </c>
      <c r="E52">
        <v>4360</v>
      </c>
      <c r="F52">
        <v>3030</v>
      </c>
      <c r="G52" s="4">
        <v>6134</v>
      </c>
      <c r="J52" s="3">
        <f t="shared" si="8"/>
        <v>6.1340000000000003</v>
      </c>
      <c r="K52">
        <f t="shared" si="9"/>
        <v>0.59320000000000006</v>
      </c>
      <c r="L52">
        <f t="shared" si="10"/>
        <v>3.4940000000000006E-2</v>
      </c>
      <c r="M52">
        <f t="shared" si="11"/>
        <v>4.3600000000000002E-3</v>
      </c>
      <c r="N52">
        <f t="shared" si="12"/>
        <v>3.0299999999999999E-4</v>
      </c>
      <c r="O52" s="9">
        <f t="shared" si="13"/>
        <v>6.7668030000000003</v>
      </c>
      <c r="Q52">
        <v>6442.5723409029924</v>
      </c>
      <c r="R52">
        <f t="shared" si="14"/>
        <v>952.08510442863371</v>
      </c>
      <c r="S52" s="13">
        <f t="shared" si="15"/>
        <v>0.99885961266527112</v>
      </c>
      <c r="Y52" t="s">
        <v>61</v>
      </c>
    </row>
    <row r="53" spans="2:25" x14ac:dyDescent="0.25">
      <c r="B53" t="s">
        <v>62</v>
      </c>
      <c r="C53" s="3">
        <v>919</v>
      </c>
      <c r="D53">
        <v>286</v>
      </c>
      <c r="E53">
        <v>719</v>
      </c>
      <c r="F53">
        <v>606</v>
      </c>
      <c r="G53" s="4">
        <v>1601</v>
      </c>
      <c r="J53" s="3">
        <f t="shared" si="8"/>
        <v>1.601</v>
      </c>
      <c r="K53">
        <f t="shared" si="9"/>
        <v>9.1900000000000009E-2</v>
      </c>
      <c r="L53">
        <f t="shared" si="10"/>
        <v>2.8600000000000001E-3</v>
      </c>
      <c r="M53">
        <f t="shared" si="11"/>
        <v>7.1900000000000002E-4</v>
      </c>
      <c r="N53">
        <f t="shared" si="12"/>
        <v>6.0599999999999996E-5</v>
      </c>
      <c r="O53" s="9">
        <f t="shared" si="13"/>
        <v>1.6965396000000001</v>
      </c>
      <c r="Q53">
        <v>10872.16029651069</v>
      </c>
      <c r="R53">
        <f t="shared" si="14"/>
        <v>6408.4329634926817</v>
      </c>
      <c r="S53" s="13">
        <f t="shared" si="15"/>
        <v>0.99232411498401518</v>
      </c>
      <c r="Y53" t="s">
        <v>62</v>
      </c>
    </row>
    <row r="54" spans="2:25" x14ac:dyDescent="0.25">
      <c r="B54" t="s">
        <v>63</v>
      </c>
      <c r="C54" s="3">
        <v>2940</v>
      </c>
      <c r="D54">
        <v>1219</v>
      </c>
      <c r="E54">
        <v>3635</v>
      </c>
      <c r="F54">
        <v>4620</v>
      </c>
      <c r="G54" s="4">
        <v>2697</v>
      </c>
      <c r="J54" s="3">
        <f t="shared" si="8"/>
        <v>2.6970000000000001</v>
      </c>
      <c r="K54">
        <f t="shared" si="9"/>
        <v>0.29400000000000004</v>
      </c>
      <c r="L54">
        <f t="shared" si="10"/>
        <v>1.2190000000000001E-2</v>
      </c>
      <c r="M54">
        <f t="shared" si="11"/>
        <v>3.6349999999999998E-3</v>
      </c>
      <c r="N54">
        <f t="shared" si="12"/>
        <v>4.6199999999999995E-4</v>
      </c>
      <c r="O54" s="9">
        <f t="shared" si="13"/>
        <v>3.0072870000000003</v>
      </c>
      <c r="Q54">
        <v>2273.659752595076</v>
      </c>
      <c r="R54">
        <f t="shared" si="14"/>
        <v>756.05013841215543</v>
      </c>
      <c r="S54" s="13">
        <f t="shared" si="15"/>
        <v>0.99909441918768105</v>
      </c>
      <c r="Y54" t="s">
        <v>63</v>
      </c>
    </row>
    <row r="55" spans="2:25" x14ac:dyDescent="0.25">
      <c r="B55" t="s">
        <v>64</v>
      </c>
      <c r="C55" s="3">
        <v>246</v>
      </c>
      <c r="D55">
        <v>154</v>
      </c>
      <c r="E55">
        <v>179</v>
      </c>
      <c r="F55">
        <v>298</v>
      </c>
      <c r="G55" s="4">
        <v>279</v>
      </c>
      <c r="J55" s="3">
        <f t="shared" si="8"/>
        <v>0.27900000000000003</v>
      </c>
      <c r="K55">
        <f t="shared" si="9"/>
        <v>2.46E-2</v>
      </c>
      <c r="L55">
        <f t="shared" si="10"/>
        <v>1.5400000000000001E-3</v>
      </c>
      <c r="M55">
        <f t="shared" si="11"/>
        <v>1.7899999999999999E-4</v>
      </c>
      <c r="N55">
        <f t="shared" si="12"/>
        <v>2.9799999999999999E-5</v>
      </c>
      <c r="O55" s="9">
        <f t="shared" si="13"/>
        <v>0.30534880000000003</v>
      </c>
      <c r="Q55">
        <v>3189.4284653460591</v>
      </c>
      <c r="R55" s="11">
        <f t="shared" si="14"/>
        <v>10445.197313190878</v>
      </c>
      <c r="S55" s="13">
        <f t="shared" si="15"/>
        <v>0.98748896430655186</v>
      </c>
      <c r="Y55" t="s">
        <v>64</v>
      </c>
    </row>
    <row r="56" spans="2:25" x14ac:dyDescent="0.25">
      <c r="B56" t="s">
        <v>65</v>
      </c>
      <c r="C56" s="3">
        <v>423</v>
      </c>
      <c r="D56">
        <v>235</v>
      </c>
      <c r="E56">
        <v>780</v>
      </c>
      <c r="F56">
        <v>1343</v>
      </c>
      <c r="G56" s="4">
        <v>487</v>
      </c>
      <c r="J56" s="3">
        <f t="shared" si="8"/>
        <v>0.48699999999999999</v>
      </c>
      <c r="K56">
        <f t="shared" si="9"/>
        <v>4.2300000000000004E-2</v>
      </c>
      <c r="L56">
        <f t="shared" si="10"/>
        <v>2.3500000000000001E-3</v>
      </c>
      <c r="M56">
        <f t="shared" si="11"/>
        <v>7.7999999999999999E-4</v>
      </c>
      <c r="N56">
        <f t="shared" si="12"/>
        <v>1.3429999999999998E-4</v>
      </c>
      <c r="O56" s="9">
        <f t="shared" si="13"/>
        <v>0.53256429999999999</v>
      </c>
      <c r="Q56">
        <v>10100.61399184332</v>
      </c>
      <c r="R56" s="11">
        <f t="shared" si="14"/>
        <v>18965.99901991801</v>
      </c>
      <c r="S56" s="13">
        <f t="shared" si="15"/>
        <v>0.97728292883462931</v>
      </c>
      <c r="Y56" t="s">
        <v>65</v>
      </c>
    </row>
    <row r="57" spans="2:25" x14ac:dyDescent="0.25">
      <c r="B57" t="s">
        <v>66</v>
      </c>
      <c r="C57" s="3">
        <v>538</v>
      </c>
      <c r="D57">
        <v>177</v>
      </c>
      <c r="E57">
        <v>644</v>
      </c>
      <c r="F57">
        <v>521</v>
      </c>
      <c r="G57" s="4">
        <v>712</v>
      </c>
      <c r="J57" s="3">
        <f t="shared" si="8"/>
        <v>0.71199999999999997</v>
      </c>
      <c r="K57">
        <f t="shared" si="9"/>
        <v>5.3800000000000001E-2</v>
      </c>
      <c r="L57">
        <f t="shared" si="10"/>
        <v>1.7700000000000001E-3</v>
      </c>
      <c r="M57">
        <f t="shared" si="11"/>
        <v>6.4399999999999993E-4</v>
      </c>
      <c r="N57">
        <f t="shared" si="12"/>
        <v>5.2099999999999999E-5</v>
      </c>
      <c r="O57" s="9">
        <f t="shared" si="13"/>
        <v>0.76826609999999995</v>
      </c>
      <c r="Q57">
        <v>13705.939804366681</v>
      </c>
      <c r="R57" s="11">
        <f t="shared" si="14"/>
        <v>17840.09447295238</v>
      </c>
      <c r="S57" s="13">
        <f t="shared" si="15"/>
        <v>0.97863151340916033</v>
      </c>
      <c r="Y57" t="s">
        <v>66</v>
      </c>
    </row>
    <row r="58" spans="2:25" x14ac:dyDescent="0.25">
      <c r="B58" t="s">
        <v>67</v>
      </c>
      <c r="C58" s="3">
        <v>1312</v>
      </c>
      <c r="D58">
        <v>385</v>
      </c>
      <c r="E58">
        <v>905</v>
      </c>
      <c r="F58">
        <v>927</v>
      </c>
      <c r="G58" s="4">
        <v>1565</v>
      </c>
      <c r="J58" s="3">
        <f t="shared" si="8"/>
        <v>1.5649999999999999</v>
      </c>
      <c r="K58">
        <f t="shared" si="9"/>
        <v>0.13120000000000001</v>
      </c>
      <c r="L58">
        <f t="shared" si="10"/>
        <v>3.8500000000000001E-3</v>
      </c>
      <c r="M58">
        <f t="shared" si="11"/>
        <v>9.0499999999999999E-4</v>
      </c>
      <c r="N58">
        <f t="shared" si="12"/>
        <v>9.269999999999999E-5</v>
      </c>
      <c r="O58" s="9">
        <f t="shared" si="13"/>
        <v>1.7010476999999997</v>
      </c>
      <c r="Q58">
        <v>14734.6926659856</v>
      </c>
      <c r="R58">
        <f t="shared" si="14"/>
        <v>8662.1278556654252</v>
      </c>
      <c r="S58" s="13">
        <f t="shared" si="15"/>
        <v>0.98962468706583628</v>
      </c>
      <c r="Y58" t="s">
        <v>67</v>
      </c>
    </row>
    <row r="59" spans="2:25" x14ac:dyDescent="0.25">
      <c r="B59" t="s">
        <v>68</v>
      </c>
      <c r="C59" s="3">
        <v>814</v>
      </c>
      <c r="D59">
        <v>589</v>
      </c>
      <c r="E59">
        <v>794</v>
      </c>
      <c r="F59">
        <v>667</v>
      </c>
      <c r="G59" s="4">
        <v>930</v>
      </c>
      <c r="J59" s="3">
        <f t="shared" si="8"/>
        <v>0.93</v>
      </c>
      <c r="K59">
        <f t="shared" si="9"/>
        <v>8.14E-2</v>
      </c>
      <c r="L59">
        <f t="shared" si="10"/>
        <v>5.8900000000000003E-3</v>
      </c>
      <c r="M59">
        <f t="shared" si="11"/>
        <v>7.94E-4</v>
      </c>
      <c r="N59">
        <f t="shared" si="12"/>
        <v>6.6699999999999995E-5</v>
      </c>
      <c r="O59" s="9">
        <f t="shared" si="13"/>
        <v>1.0181507000000001</v>
      </c>
      <c r="Q59">
        <v>4417.5707977451957</v>
      </c>
      <c r="R59">
        <f t="shared" si="14"/>
        <v>4338.8182100598615</v>
      </c>
      <c r="S59" s="13">
        <f t="shared" si="15"/>
        <v>0.99480305561821325</v>
      </c>
      <c r="Y59" t="s">
        <v>68</v>
      </c>
    </row>
    <row r="60" spans="2:25" x14ac:dyDescent="0.25">
      <c r="B60" t="s">
        <v>69</v>
      </c>
      <c r="C60" s="3">
        <v>1241</v>
      </c>
      <c r="D60">
        <v>546</v>
      </c>
      <c r="E60">
        <v>1172</v>
      </c>
      <c r="F60">
        <v>679</v>
      </c>
      <c r="G60" s="4">
        <v>1411</v>
      </c>
      <c r="J60" s="3">
        <f t="shared" si="8"/>
        <v>1.411</v>
      </c>
      <c r="K60">
        <f t="shared" si="9"/>
        <v>0.1241</v>
      </c>
      <c r="L60">
        <f t="shared" si="10"/>
        <v>5.4600000000000004E-3</v>
      </c>
      <c r="M60">
        <f t="shared" si="11"/>
        <v>1.1719999999999999E-3</v>
      </c>
      <c r="N60">
        <f t="shared" si="12"/>
        <v>6.7899999999999997E-5</v>
      </c>
      <c r="O60" s="9">
        <f t="shared" si="13"/>
        <v>1.5417999</v>
      </c>
      <c r="Q60">
        <v>6657.5577449839302</v>
      </c>
      <c r="R60">
        <f t="shared" si="14"/>
        <v>4318.0426623350604</v>
      </c>
      <c r="S60" s="13">
        <f t="shared" si="15"/>
        <v>0.99482794012841846</v>
      </c>
      <c r="Y60" t="s">
        <v>69</v>
      </c>
    </row>
    <row r="61" spans="2:25" x14ac:dyDescent="0.25">
      <c r="B61" t="s">
        <v>70</v>
      </c>
      <c r="C61" s="3">
        <v>971</v>
      </c>
      <c r="D61">
        <v>233</v>
      </c>
      <c r="E61">
        <v>157</v>
      </c>
      <c r="F61">
        <v>174</v>
      </c>
      <c r="G61" s="4">
        <v>2058</v>
      </c>
      <c r="J61" s="3">
        <f t="shared" si="8"/>
        <v>2.0579999999999998</v>
      </c>
      <c r="K61">
        <f t="shared" si="9"/>
        <v>9.7100000000000006E-2</v>
      </c>
      <c r="L61">
        <f t="shared" si="10"/>
        <v>2.33E-3</v>
      </c>
      <c r="M61">
        <f t="shared" si="11"/>
        <v>1.5699999999999999E-4</v>
      </c>
      <c r="N61">
        <f t="shared" si="12"/>
        <v>1.7399999999999999E-5</v>
      </c>
      <c r="O61" s="9">
        <f t="shared" si="13"/>
        <v>2.1576044000000003</v>
      </c>
      <c r="Q61">
        <v>18498.991431984221</v>
      </c>
      <c r="R61">
        <f t="shared" si="14"/>
        <v>8573.856927611112</v>
      </c>
      <c r="S61" s="13">
        <f t="shared" si="15"/>
        <v>0.98973041611034052</v>
      </c>
      <c r="Y61" t="s">
        <v>70</v>
      </c>
    </row>
    <row r="62" spans="2:25" x14ac:dyDescent="0.25">
      <c r="B62" t="s">
        <v>71</v>
      </c>
      <c r="C62" s="3">
        <v>373</v>
      </c>
      <c r="D62">
        <v>494</v>
      </c>
      <c r="E62">
        <v>575</v>
      </c>
      <c r="F62">
        <v>110</v>
      </c>
      <c r="G62" s="4">
        <v>557</v>
      </c>
      <c r="J62" s="3">
        <f t="shared" si="8"/>
        <v>0.55700000000000005</v>
      </c>
      <c r="K62">
        <f t="shared" si="9"/>
        <v>3.73E-2</v>
      </c>
      <c r="L62">
        <f t="shared" si="10"/>
        <v>4.9400000000000008E-3</v>
      </c>
      <c r="M62">
        <f t="shared" si="11"/>
        <v>5.7499999999999999E-4</v>
      </c>
      <c r="N62">
        <f t="shared" si="12"/>
        <v>1.1E-5</v>
      </c>
      <c r="O62" s="9">
        <f t="shared" si="13"/>
        <v>0.59982600000000008</v>
      </c>
      <c r="Q62">
        <v>2913.296532380703</v>
      </c>
      <c r="R62">
        <f t="shared" si="14"/>
        <v>4856.9027224240072</v>
      </c>
      <c r="S62" s="13">
        <f t="shared" si="15"/>
        <v>0.99418250498311656</v>
      </c>
      <c r="Y62" t="s">
        <v>71</v>
      </c>
    </row>
    <row r="63" spans="2:25" x14ac:dyDescent="0.25">
      <c r="B63" t="s">
        <v>72</v>
      </c>
      <c r="C63" s="3">
        <v>3655</v>
      </c>
      <c r="D63">
        <v>2959</v>
      </c>
      <c r="E63">
        <v>5215</v>
      </c>
      <c r="F63">
        <v>3879</v>
      </c>
      <c r="G63" s="4">
        <v>4942</v>
      </c>
      <c r="J63" s="3">
        <f t="shared" si="8"/>
        <v>4.9420000000000002</v>
      </c>
      <c r="K63">
        <f t="shared" si="9"/>
        <v>0.36549999999999999</v>
      </c>
      <c r="L63">
        <f t="shared" si="10"/>
        <v>2.9590000000000002E-2</v>
      </c>
      <c r="M63">
        <f t="shared" si="11"/>
        <v>5.215E-3</v>
      </c>
      <c r="N63">
        <f t="shared" si="12"/>
        <v>3.879E-4</v>
      </c>
      <c r="O63" s="9">
        <f t="shared" si="13"/>
        <v>5.3426928999999994</v>
      </c>
      <c r="Q63">
        <v>5142.3234128285994</v>
      </c>
      <c r="R63">
        <f t="shared" si="14"/>
        <v>962.49653668632163</v>
      </c>
      <c r="S63" s="13">
        <f t="shared" si="15"/>
        <v>0.99884714207264469</v>
      </c>
      <c r="Y63" t="s">
        <v>72</v>
      </c>
    </row>
    <row r="64" spans="2:25" x14ac:dyDescent="0.25">
      <c r="B64" t="s">
        <v>73</v>
      </c>
      <c r="C64" s="3">
        <v>192</v>
      </c>
      <c r="D64">
        <v>67</v>
      </c>
      <c r="E64">
        <v>180</v>
      </c>
      <c r="F64">
        <v>196</v>
      </c>
      <c r="G64" s="4">
        <v>611</v>
      </c>
      <c r="J64" s="3">
        <f t="shared" si="8"/>
        <v>0.61099999999999999</v>
      </c>
      <c r="K64">
        <f t="shared" si="9"/>
        <v>1.9200000000000002E-2</v>
      </c>
      <c r="L64">
        <f t="shared" si="10"/>
        <v>6.7000000000000002E-4</v>
      </c>
      <c r="M64">
        <f t="shared" si="11"/>
        <v>1.7999999999999998E-4</v>
      </c>
      <c r="N64">
        <f t="shared" si="12"/>
        <v>1.9599999999999999E-5</v>
      </c>
      <c r="O64" s="9">
        <f t="shared" si="13"/>
        <v>0.6310695999999999</v>
      </c>
      <c r="Q64">
        <v>7664.8557315045591</v>
      </c>
      <c r="R64" s="11">
        <f t="shared" si="14"/>
        <v>12145.816771247673</v>
      </c>
      <c r="S64" s="13">
        <f t="shared" si="15"/>
        <v>0.98545199840703257</v>
      </c>
      <c r="Y64" t="s">
        <v>73</v>
      </c>
    </row>
    <row r="65" spans="2:25" x14ac:dyDescent="0.25">
      <c r="B65" t="s">
        <v>74</v>
      </c>
      <c r="C65" s="3">
        <v>891</v>
      </c>
      <c r="D65">
        <v>336</v>
      </c>
      <c r="E65">
        <v>463</v>
      </c>
      <c r="F65">
        <v>520</v>
      </c>
      <c r="G65" s="4">
        <v>642</v>
      </c>
      <c r="J65" s="3">
        <f t="shared" si="8"/>
        <v>0.64200000000000002</v>
      </c>
      <c r="K65">
        <f t="shared" si="9"/>
        <v>8.9099999999999999E-2</v>
      </c>
      <c r="L65">
        <f t="shared" si="10"/>
        <v>3.3600000000000001E-3</v>
      </c>
      <c r="M65">
        <f t="shared" si="11"/>
        <v>4.6299999999999998E-4</v>
      </c>
      <c r="N65">
        <f t="shared" si="12"/>
        <v>5.1999999999999997E-5</v>
      </c>
      <c r="O65" s="9">
        <f t="shared" si="13"/>
        <v>0.73497500000000004</v>
      </c>
      <c r="Q65">
        <v>13735.90390999701</v>
      </c>
      <c r="R65" s="11">
        <f t="shared" si="14"/>
        <v>18688.940317693814</v>
      </c>
      <c r="S65" s="13">
        <f t="shared" si="15"/>
        <v>0.97761478386893585</v>
      </c>
      <c r="Y65" t="s">
        <v>74</v>
      </c>
    </row>
    <row r="66" spans="2:25" x14ac:dyDescent="0.25">
      <c r="B66" t="s">
        <v>75</v>
      </c>
      <c r="C66" s="3">
        <v>5492</v>
      </c>
      <c r="D66">
        <v>2542</v>
      </c>
      <c r="E66">
        <v>3355</v>
      </c>
      <c r="F66">
        <v>2523</v>
      </c>
      <c r="G66" s="4">
        <v>4091</v>
      </c>
      <c r="J66" s="3">
        <f t="shared" si="8"/>
        <v>4.0910000000000002</v>
      </c>
      <c r="K66">
        <f t="shared" si="9"/>
        <v>0.54920000000000002</v>
      </c>
      <c r="L66">
        <f t="shared" si="10"/>
        <v>2.5420000000000002E-2</v>
      </c>
      <c r="M66">
        <f t="shared" si="11"/>
        <v>3.3549999999999999E-3</v>
      </c>
      <c r="N66">
        <f t="shared" si="12"/>
        <v>2.5230000000000001E-4</v>
      </c>
      <c r="O66" s="9">
        <f t="shared" si="13"/>
        <v>4.6692273000000002</v>
      </c>
      <c r="Q66">
        <v>7385.2071001643562</v>
      </c>
      <c r="R66">
        <f t="shared" si="14"/>
        <v>1581.6765014126333</v>
      </c>
      <c r="S66" s="13">
        <f t="shared" si="15"/>
        <v>0.99810550144996579</v>
      </c>
      <c r="Y66" t="s">
        <v>75</v>
      </c>
    </row>
    <row r="67" spans="2:25" x14ac:dyDescent="0.25">
      <c r="B67" t="s">
        <v>76</v>
      </c>
      <c r="C67" s="3">
        <v>1091</v>
      </c>
      <c r="D67">
        <v>802</v>
      </c>
      <c r="E67">
        <v>2094</v>
      </c>
      <c r="F67">
        <v>1264</v>
      </c>
      <c r="G67" s="4">
        <v>1590</v>
      </c>
      <c r="J67" s="3">
        <f t="shared" si="8"/>
        <v>1.59</v>
      </c>
      <c r="K67">
        <f t="shared" si="9"/>
        <v>0.1091</v>
      </c>
      <c r="L67">
        <f t="shared" si="10"/>
        <v>8.0200000000000011E-3</v>
      </c>
      <c r="M67">
        <f t="shared" si="11"/>
        <v>2.0939999999999999E-3</v>
      </c>
      <c r="N67">
        <f t="shared" si="12"/>
        <v>1.2639999999999998E-4</v>
      </c>
      <c r="O67" s="9">
        <f t="shared" si="13"/>
        <v>1.7093404000000001</v>
      </c>
      <c r="Q67">
        <v>9755.6839963433704</v>
      </c>
      <c r="R67">
        <f t="shared" si="14"/>
        <v>5707.2798351594392</v>
      </c>
      <c r="S67" s="13">
        <f t="shared" si="15"/>
        <v>0.99316394132258257</v>
      </c>
      <c r="Y67" t="s">
        <v>76</v>
      </c>
    </row>
    <row r="68" spans="2:25" x14ac:dyDescent="0.25">
      <c r="B68" t="s">
        <v>77</v>
      </c>
      <c r="C68" s="3">
        <v>2127</v>
      </c>
      <c r="D68">
        <v>1766</v>
      </c>
      <c r="E68">
        <v>2386</v>
      </c>
      <c r="F68">
        <v>740</v>
      </c>
      <c r="G68" s="4">
        <v>2604</v>
      </c>
      <c r="J68" s="3">
        <f t="shared" ref="J68:J88" si="16">G68*POWER(10, -3)</f>
        <v>2.6040000000000001</v>
      </c>
      <c r="K68">
        <f t="shared" ref="K68:K88" si="17">C68*POWER(10, -4)</f>
        <v>0.2127</v>
      </c>
      <c r="L68">
        <f t="shared" ref="L68:L88" si="18">D68*POWER(10, -5)</f>
        <v>1.7660000000000002E-2</v>
      </c>
      <c r="M68">
        <f t="shared" ref="M68:M88" si="19">E68*POWER(10, -6)</f>
        <v>2.3860000000000001E-3</v>
      </c>
      <c r="N68">
        <f t="shared" ref="N68:N88" si="20">F68*POWER(10, -7)</f>
        <v>7.3999999999999996E-5</v>
      </c>
      <c r="O68" s="9">
        <f t="shared" ref="O68:O88" si="21">SUM(J68:N68)</f>
        <v>2.8368199999999999</v>
      </c>
      <c r="Q68">
        <v>12152.52321408044</v>
      </c>
      <c r="R68">
        <f t="shared" ref="R68:R88" si="22">Q68/O68</f>
        <v>4283.8541797084199</v>
      </c>
      <c r="S68" s="13">
        <f t="shared" ref="S68:S88" si="23">1-R68/$R$2</f>
        <v>0.9948688903674251</v>
      </c>
      <c r="Y68" t="s">
        <v>77</v>
      </c>
    </row>
    <row r="69" spans="2:25" x14ac:dyDescent="0.25">
      <c r="B69" t="s">
        <v>78</v>
      </c>
      <c r="C69" s="3">
        <v>1968</v>
      </c>
      <c r="D69">
        <v>1044</v>
      </c>
      <c r="E69">
        <v>1588</v>
      </c>
      <c r="F69">
        <v>1041</v>
      </c>
      <c r="G69" s="4">
        <v>3000</v>
      </c>
      <c r="J69" s="3">
        <f t="shared" si="16"/>
        <v>3</v>
      </c>
      <c r="K69">
        <f t="shared" si="17"/>
        <v>0.1968</v>
      </c>
      <c r="L69">
        <f t="shared" si="18"/>
        <v>1.0440000000000001E-2</v>
      </c>
      <c r="M69">
        <f t="shared" si="19"/>
        <v>1.588E-3</v>
      </c>
      <c r="N69">
        <f t="shared" si="20"/>
        <v>1.041E-4</v>
      </c>
      <c r="O69" s="9">
        <f t="shared" si="21"/>
        <v>3.2089321000000002</v>
      </c>
      <c r="Q69">
        <v>8856.9517725636069</v>
      </c>
      <c r="R69">
        <f t="shared" si="22"/>
        <v>2760.0932324381706</v>
      </c>
      <c r="S69" s="13">
        <f t="shared" si="23"/>
        <v>0.99669401889568232</v>
      </c>
      <c r="Y69" t="s">
        <v>78</v>
      </c>
    </row>
    <row r="70" spans="2:25" x14ac:dyDescent="0.25">
      <c r="B70" t="s">
        <v>79</v>
      </c>
      <c r="C70" s="3">
        <v>440</v>
      </c>
      <c r="D70">
        <v>409</v>
      </c>
      <c r="E70">
        <v>700</v>
      </c>
      <c r="F70">
        <v>369</v>
      </c>
      <c r="G70" s="4">
        <v>738</v>
      </c>
      <c r="J70" s="3">
        <f t="shared" si="16"/>
        <v>0.73799999999999999</v>
      </c>
      <c r="K70">
        <f t="shared" si="17"/>
        <v>4.4000000000000004E-2</v>
      </c>
      <c r="L70">
        <f t="shared" si="18"/>
        <v>4.0900000000000008E-3</v>
      </c>
      <c r="M70">
        <f t="shared" si="19"/>
        <v>6.9999999999999999E-4</v>
      </c>
      <c r="N70">
        <f t="shared" si="20"/>
        <v>3.6899999999999996E-5</v>
      </c>
      <c r="O70" s="9">
        <f t="shared" si="21"/>
        <v>0.78682690000000011</v>
      </c>
      <c r="Q70">
        <v>6733.4879599815768</v>
      </c>
      <c r="R70">
        <f t="shared" si="22"/>
        <v>8557.7754903671648</v>
      </c>
      <c r="S70" s="13">
        <f t="shared" si="23"/>
        <v>0.98974967811462133</v>
      </c>
      <c r="Y70" t="s">
        <v>79</v>
      </c>
    </row>
    <row r="71" spans="2:25" x14ac:dyDescent="0.25">
      <c r="B71" t="s">
        <v>80</v>
      </c>
      <c r="C71" s="3">
        <v>3668</v>
      </c>
      <c r="D71">
        <v>4124</v>
      </c>
      <c r="E71">
        <v>6047</v>
      </c>
      <c r="F71">
        <v>3977</v>
      </c>
      <c r="G71" s="4">
        <v>6581</v>
      </c>
      <c r="J71" s="3">
        <f t="shared" si="16"/>
        <v>6.5810000000000004</v>
      </c>
      <c r="K71">
        <f t="shared" si="17"/>
        <v>0.36680000000000001</v>
      </c>
      <c r="L71">
        <f t="shared" si="18"/>
        <v>4.1240000000000006E-2</v>
      </c>
      <c r="M71">
        <f t="shared" si="19"/>
        <v>6.0469999999999994E-3</v>
      </c>
      <c r="N71">
        <f t="shared" si="20"/>
        <v>3.9769999999999996E-4</v>
      </c>
      <c r="O71" s="9">
        <f t="shared" si="21"/>
        <v>6.9954847000000004</v>
      </c>
      <c r="Q71">
        <v>11206.07174850035</v>
      </c>
      <c r="R71">
        <f t="shared" si="22"/>
        <v>1601.9006872390628</v>
      </c>
      <c r="S71" s="13">
        <f t="shared" si="23"/>
        <v>0.99808127734934238</v>
      </c>
      <c r="Y71" t="s">
        <v>80</v>
      </c>
    </row>
    <row r="72" spans="2:25" x14ac:dyDescent="0.25">
      <c r="B72" t="s">
        <v>81</v>
      </c>
      <c r="C72" s="3">
        <v>1188</v>
      </c>
      <c r="D72">
        <v>334</v>
      </c>
      <c r="E72">
        <v>915</v>
      </c>
      <c r="F72">
        <v>573</v>
      </c>
      <c r="G72" s="4">
        <v>1004</v>
      </c>
      <c r="J72" s="3">
        <f t="shared" si="16"/>
        <v>1.004</v>
      </c>
      <c r="K72">
        <f t="shared" si="17"/>
        <v>0.1188</v>
      </c>
      <c r="L72">
        <f t="shared" si="18"/>
        <v>3.3400000000000001E-3</v>
      </c>
      <c r="M72">
        <f t="shared" si="19"/>
        <v>9.1499999999999991E-4</v>
      </c>
      <c r="N72">
        <f t="shared" si="20"/>
        <v>5.7299999999999997E-5</v>
      </c>
      <c r="O72" s="9">
        <f t="shared" si="21"/>
        <v>1.1271122999999998</v>
      </c>
      <c r="Q72">
        <v>5401.3359835561314</v>
      </c>
      <c r="R72">
        <f t="shared" si="22"/>
        <v>4792.1897255101667</v>
      </c>
      <c r="S72" s="13">
        <f t="shared" si="23"/>
        <v>0.99426001683760268</v>
      </c>
      <c r="Y72" t="s">
        <v>81</v>
      </c>
    </row>
    <row r="73" spans="2:25" x14ac:dyDescent="0.25">
      <c r="B73" t="s">
        <v>82</v>
      </c>
      <c r="C73" s="3">
        <v>1658</v>
      </c>
      <c r="D73">
        <v>1744</v>
      </c>
      <c r="E73">
        <v>1953</v>
      </c>
      <c r="F73">
        <v>819</v>
      </c>
      <c r="G73" s="4">
        <v>2111</v>
      </c>
      <c r="J73" s="3">
        <f t="shared" si="16"/>
        <v>2.1110000000000002</v>
      </c>
      <c r="K73">
        <f t="shared" si="17"/>
        <v>0.1658</v>
      </c>
      <c r="L73">
        <f t="shared" si="18"/>
        <v>1.7440000000000001E-2</v>
      </c>
      <c r="M73">
        <f t="shared" si="19"/>
        <v>1.9529999999999999E-3</v>
      </c>
      <c r="N73">
        <f t="shared" si="20"/>
        <v>8.1899999999999999E-5</v>
      </c>
      <c r="O73" s="9">
        <f t="shared" si="21"/>
        <v>2.2962749000000002</v>
      </c>
      <c r="Q73">
        <v>5514.4514575189442</v>
      </c>
      <c r="R73">
        <f t="shared" si="22"/>
        <v>2401.4770433274098</v>
      </c>
      <c r="S73" s="13">
        <f t="shared" si="23"/>
        <v>0.99712356175712236</v>
      </c>
      <c r="Y73" t="s">
        <v>82</v>
      </c>
    </row>
    <row r="74" spans="2:25" x14ac:dyDescent="0.25">
      <c r="B74" t="s">
        <v>83</v>
      </c>
      <c r="C74" s="3">
        <v>1611</v>
      </c>
      <c r="D74">
        <v>1079</v>
      </c>
      <c r="E74">
        <v>1823</v>
      </c>
      <c r="F74">
        <v>1716</v>
      </c>
      <c r="G74" s="4">
        <v>1494</v>
      </c>
      <c r="J74" s="3">
        <f t="shared" si="16"/>
        <v>1.494</v>
      </c>
      <c r="K74">
        <f t="shared" si="17"/>
        <v>0.16110000000000002</v>
      </c>
      <c r="L74">
        <f t="shared" si="18"/>
        <v>1.0790000000000001E-2</v>
      </c>
      <c r="M74">
        <f t="shared" si="19"/>
        <v>1.823E-3</v>
      </c>
      <c r="N74">
        <f t="shared" si="20"/>
        <v>1.716E-4</v>
      </c>
      <c r="O74" s="9">
        <f t="shared" si="21"/>
        <v>1.6678846000000001</v>
      </c>
      <c r="Q74">
        <v>8861.3066064278319</v>
      </c>
      <c r="R74">
        <f t="shared" si="22"/>
        <v>5312.901507950749</v>
      </c>
      <c r="S74" s="13">
        <f t="shared" si="23"/>
        <v>0.99363631931415952</v>
      </c>
      <c r="Y74" t="s">
        <v>83</v>
      </c>
    </row>
    <row r="75" spans="2:25" x14ac:dyDescent="0.25">
      <c r="B75" t="s">
        <v>84</v>
      </c>
      <c r="C75" s="3">
        <v>1495</v>
      </c>
      <c r="D75">
        <v>730</v>
      </c>
      <c r="E75">
        <v>2251</v>
      </c>
      <c r="F75">
        <v>1561</v>
      </c>
      <c r="G75" s="4">
        <v>2254</v>
      </c>
      <c r="J75" s="3">
        <f t="shared" si="16"/>
        <v>2.254</v>
      </c>
      <c r="K75">
        <f t="shared" si="17"/>
        <v>0.14949999999999999</v>
      </c>
      <c r="L75">
        <f t="shared" si="18"/>
        <v>7.3000000000000009E-3</v>
      </c>
      <c r="M75">
        <f t="shared" si="19"/>
        <v>2.251E-3</v>
      </c>
      <c r="N75">
        <f t="shared" si="20"/>
        <v>1.561E-4</v>
      </c>
      <c r="O75" s="9">
        <f t="shared" si="21"/>
        <v>2.4132070999999997</v>
      </c>
      <c r="Q75">
        <v>9770.4786675807391</v>
      </c>
      <c r="R75">
        <f t="shared" si="22"/>
        <v>4048.7526609633878</v>
      </c>
      <c r="S75" s="13">
        <f t="shared" si="23"/>
        <v>0.99515048997769662</v>
      </c>
      <c r="Y75" t="s">
        <v>84</v>
      </c>
    </row>
    <row r="76" spans="2:25" x14ac:dyDescent="0.25">
      <c r="B76" t="s">
        <v>85</v>
      </c>
      <c r="C76" s="3">
        <v>898</v>
      </c>
      <c r="D76">
        <v>274</v>
      </c>
      <c r="E76">
        <v>476</v>
      </c>
      <c r="F76">
        <v>468</v>
      </c>
      <c r="G76" s="4">
        <v>1144</v>
      </c>
      <c r="J76" s="3">
        <f t="shared" si="16"/>
        <v>1.1440000000000001</v>
      </c>
      <c r="K76">
        <f t="shared" si="17"/>
        <v>8.9800000000000005E-2</v>
      </c>
      <c r="L76">
        <f t="shared" si="18"/>
        <v>2.7400000000000002E-3</v>
      </c>
      <c r="M76">
        <f t="shared" si="19"/>
        <v>4.7599999999999997E-4</v>
      </c>
      <c r="N76">
        <f t="shared" si="20"/>
        <v>4.6799999999999999E-5</v>
      </c>
      <c r="O76" s="9">
        <f t="shared" si="21"/>
        <v>1.2370628000000001</v>
      </c>
      <c r="Q76">
        <v>13891.364255867251</v>
      </c>
      <c r="R76" s="11">
        <f t="shared" si="22"/>
        <v>11229.312089788205</v>
      </c>
      <c r="S76" s="13">
        <f t="shared" si="23"/>
        <v>0.9865497682661496</v>
      </c>
      <c r="Y76" t="s">
        <v>85</v>
      </c>
    </row>
    <row r="77" spans="2:25" x14ac:dyDescent="0.25">
      <c r="B77" t="s">
        <v>86</v>
      </c>
      <c r="C77" s="3">
        <v>1323</v>
      </c>
      <c r="D77">
        <v>1094</v>
      </c>
      <c r="E77">
        <v>944</v>
      </c>
      <c r="F77">
        <v>853</v>
      </c>
      <c r="G77" s="4">
        <v>1346</v>
      </c>
      <c r="J77" s="3">
        <f t="shared" si="16"/>
        <v>1.3460000000000001</v>
      </c>
      <c r="K77">
        <f t="shared" si="17"/>
        <v>0.1323</v>
      </c>
      <c r="L77">
        <f t="shared" si="18"/>
        <v>1.094E-2</v>
      </c>
      <c r="M77">
        <f t="shared" si="19"/>
        <v>9.4399999999999996E-4</v>
      </c>
      <c r="N77">
        <f t="shared" si="20"/>
        <v>8.53E-5</v>
      </c>
      <c r="O77" s="9">
        <f t="shared" si="21"/>
        <v>1.4902693000000002</v>
      </c>
      <c r="Q77">
        <v>9103.778523911571</v>
      </c>
      <c r="R77">
        <f t="shared" si="22"/>
        <v>6108.8143759732347</v>
      </c>
      <c r="S77" s="13">
        <f t="shared" si="23"/>
        <v>0.99268299177020503</v>
      </c>
      <c r="Y77" t="s">
        <v>86</v>
      </c>
    </row>
    <row r="78" spans="2:25" x14ac:dyDescent="0.25">
      <c r="B78" t="s">
        <v>87</v>
      </c>
      <c r="C78" s="3">
        <v>1335</v>
      </c>
      <c r="D78">
        <v>557</v>
      </c>
      <c r="E78">
        <v>1230</v>
      </c>
      <c r="F78">
        <v>1456</v>
      </c>
      <c r="G78" s="4">
        <v>2316</v>
      </c>
      <c r="J78" s="3">
        <f t="shared" si="16"/>
        <v>2.3159999999999998</v>
      </c>
      <c r="K78">
        <f t="shared" si="17"/>
        <v>0.13350000000000001</v>
      </c>
      <c r="L78">
        <f t="shared" si="18"/>
        <v>5.5700000000000003E-3</v>
      </c>
      <c r="M78">
        <f t="shared" si="19"/>
        <v>1.23E-3</v>
      </c>
      <c r="N78">
        <f t="shared" si="20"/>
        <v>1.4559999999999999E-4</v>
      </c>
      <c r="O78" s="9">
        <f t="shared" si="21"/>
        <v>2.4564456000000003</v>
      </c>
      <c r="Q78">
        <v>13876.627504897369</v>
      </c>
      <c r="R78">
        <f t="shared" si="22"/>
        <v>5649.0677037168534</v>
      </c>
      <c r="S78" s="13">
        <f t="shared" si="23"/>
        <v>0.99323366657835632</v>
      </c>
      <c r="Y78" t="s">
        <v>87</v>
      </c>
    </row>
    <row r="79" spans="2:25" x14ac:dyDescent="0.25">
      <c r="B79" t="s">
        <v>88</v>
      </c>
      <c r="C79" s="3">
        <v>2028</v>
      </c>
      <c r="D79">
        <v>1278</v>
      </c>
      <c r="E79">
        <v>1033</v>
      </c>
      <c r="F79">
        <v>350</v>
      </c>
      <c r="G79" s="4">
        <v>2249</v>
      </c>
      <c r="J79" s="3">
        <f t="shared" si="16"/>
        <v>2.2490000000000001</v>
      </c>
      <c r="K79">
        <f t="shared" si="17"/>
        <v>0.20280000000000001</v>
      </c>
      <c r="L79">
        <f t="shared" si="18"/>
        <v>1.2780000000000001E-2</v>
      </c>
      <c r="M79">
        <f t="shared" si="19"/>
        <v>1.0329999999999998E-3</v>
      </c>
      <c r="N79">
        <f t="shared" si="20"/>
        <v>3.4999999999999997E-5</v>
      </c>
      <c r="O79" s="9">
        <f t="shared" si="21"/>
        <v>2.4656479999999998</v>
      </c>
      <c r="Q79">
        <v>12693.706802473631</v>
      </c>
      <c r="R79">
        <f t="shared" si="22"/>
        <v>5148.2234294893806</v>
      </c>
      <c r="S79" s="13">
        <f t="shared" si="23"/>
        <v>0.99383356722205274</v>
      </c>
      <c r="Y79" t="s">
        <v>88</v>
      </c>
    </row>
    <row r="80" spans="2:25" x14ac:dyDescent="0.25">
      <c r="B80" t="s">
        <v>89</v>
      </c>
      <c r="C80" s="3">
        <v>2138</v>
      </c>
      <c r="D80">
        <v>1906</v>
      </c>
      <c r="E80">
        <v>1546</v>
      </c>
      <c r="F80">
        <v>1089</v>
      </c>
      <c r="G80" s="4">
        <v>2334</v>
      </c>
      <c r="J80" s="3">
        <f t="shared" si="16"/>
        <v>2.3340000000000001</v>
      </c>
      <c r="K80">
        <f t="shared" si="17"/>
        <v>0.21380000000000002</v>
      </c>
      <c r="L80">
        <f t="shared" si="18"/>
        <v>1.9060000000000001E-2</v>
      </c>
      <c r="M80">
        <f t="shared" si="19"/>
        <v>1.5459999999999998E-3</v>
      </c>
      <c r="N80">
        <f t="shared" si="20"/>
        <v>1.0889999999999999E-4</v>
      </c>
      <c r="O80" s="9">
        <f t="shared" si="21"/>
        <v>2.5685148999999998</v>
      </c>
      <c r="Q80">
        <v>10707.16937063994</v>
      </c>
      <c r="R80">
        <f t="shared" si="22"/>
        <v>4168.6226428509099</v>
      </c>
      <c r="S80" s="13">
        <f t="shared" si="23"/>
        <v>0.99500691225704652</v>
      </c>
      <c r="Y80" t="s">
        <v>89</v>
      </c>
    </row>
    <row r="81" spans="2:25" x14ac:dyDescent="0.25">
      <c r="B81" t="s">
        <v>90</v>
      </c>
      <c r="C81" s="3">
        <v>1039</v>
      </c>
      <c r="D81">
        <v>629</v>
      </c>
      <c r="E81">
        <v>745</v>
      </c>
      <c r="F81">
        <v>316</v>
      </c>
      <c r="G81" s="4">
        <v>1363</v>
      </c>
      <c r="J81" s="3">
        <f t="shared" si="16"/>
        <v>1.363</v>
      </c>
      <c r="K81">
        <f t="shared" si="17"/>
        <v>0.10390000000000001</v>
      </c>
      <c r="L81">
        <f t="shared" si="18"/>
        <v>6.2900000000000005E-3</v>
      </c>
      <c r="M81">
        <f t="shared" si="19"/>
        <v>7.45E-4</v>
      </c>
      <c r="N81">
        <f t="shared" si="20"/>
        <v>3.1599999999999996E-5</v>
      </c>
      <c r="O81" s="9">
        <f t="shared" si="21"/>
        <v>1.4739666</v>
      </c>
      <c r="Q81">
        <v>10398.71345011232</v>
      </c>
      <c r="R81">
        <f t="shared" si="22"/>
        <v>7054.9179676882231</v>
      </c>
      <c r="S81" s="13">
        <f t="shared" si="23"/>
        <v>0.99154976896447622</v>
      </c>
      <c r="Y81" t="s">
        <v>90</v>
      </c>
    </row>
    <row r="82" spans="2:25" x14ac:dyDescent="0.25">
      <c r="B82" t="s">
        <v>91</v>
      </c>
      <c r="C82" s="3">
        <v>1474</v>
      </c>
      <c r="D82">
        <v>415</v>
      </c>
      <c r="E82">
        <v>683</v>
      </c>
      <c r="F82">
        <v>555</v>
      </c>
      <c r="G82" s="4">
        <v>1469</v>
      </c>
      <c r="J82" s="3">
        <f t="shared" si="16"/>
        <v>1.4690000000000001</v>
      </c>
      <c r="K82">
        <f t="shared" si="17"/>
        <v>0.1474</v>
      </c>
      <c r="L82">
        <f t="shared" si="18"/>
        <v>4.15E-3</v>
      </c>
      <c r="M82">
        <f t="shared" si="19"/>
        <v>6.8300000000000001E-4</v>
      </c>
      <c r="N82">
        <f t="shared" si="20"/>
        <v>5.5500000000000001E-5</v>
      </c>
      <c r="O82" s="9">
        <f t="shared" si="21"/>
        <v>1.6212885000000001</v>
      </c>
      <c r="Q82">
        <v>13148.570692087191</v>
      </c>
      <c r="R82">
        <f t="shared" si="22"/>
        <v>8109.9512468553185</v>
      </c>
      <c r="S82" s="13">
        <f t="shared" si="23"/>
        <v>0.99028607249061773</v>
      </c>
      <c r="Y82" t="s">
        <v>91</v>
      </c>
    </row>
    <row r="83" spans="2:25" x14ac:dyDescent="0.25">
      <c r="B83" t="s">
        <v>92</v>
      </c>
      <c r="C83" s="3">
        <v>2313</v>
      </c>
      <c r="D83">
        <v>1283</v>
      </c>
      <c r="E83">
        <v>1446</v>
      </c>
      <c r="F83">
        <v>912</v>
      </c>
      <c r="G83" s="4">
        <v>3093</v>
      </c>
      <c r="J83" s="3">
        <f t="shared" si="16"/>
        <v>3.093</v>
      </c>
      <c r="K83">
        <f t="shared" si="17"/>
        <v>0.23130000000000001</v>
      </c>
      <c r="L83">
        <f t="shared" si="18"/>
        <v>1.2830000000000001E-2</v>
      </c>
      <c r="M83">
        <f t="shared" si="19"/>
        <v>1.446E-3</v>
      </c>
      <c r="N83">
        <f t="shared" si="20"/>
        <v>9.1199999999999994E-5</v>
      </c>
      <c r="O83" s="9">
        <f t="shared" si="21"/>
        <v>3.3386672000000002</v>
      </c>
      <c r="Q83">
        <v>10075.559480006759</v>
      </c>
      <c r="R83">
        <f t="shared" si="22"/>
        <v>3017.8388190373566</v>
      </c>
      <c r="S83" s="13">
        <f t="shared" si="23"/>
        <v>0.99638529670144493</v>
      </c>
      <c r="Y83" t="s">
        <v>92</v>
      </c>
    </row>
    <row r="84" spans="2:25" x14ac:dyDescent="0.25">
      <c r="B84" t="s">
        <v>93</v>
      </c>
      <c r="C84" s="3">
        <v>580</v>
      </c>
      <c r="D84">
        <v>122</v>
      </c>
      <c r="E84">
        <v>285</v>
      </c>
      <c r="F84">
        <v>229</v>
      </c>
      <c r="G84" s="4">
        <v>1195</v>
      </c>
      <c r="J84" s="3">
        <f t="shared" si="16"/>
        <v>1.1950000000000001</v>
      </c>
      <c r="K84">
        <f t="shared" si="17"/>
        <v>5.8000000000000003E-2</v>
      </c>
      <c r="L84">
        <f t="shared" si="18"/>
        <v>1.2200000000000002E-3</v>
      </c>
      <c r="M84">
        <f t="shared" si="19"/>
        <v>2.8499999999999999E-4</v>
      </c>
      <c r="N84">
        <f t="shared" si="20"/>
        <v>2.2899999999999998E-5</v>
      </c>
      <c r="O84" s="9">
        <f t="shared" si="21"/>
        <v>1.2545279000000003</v>
      </c>
      <c r="Q84">
        <v>1344.9959189208221</v>
      </c>
      <c r="R84">
        <f t="shared" si="22"/>
        <v>1072.1131980570713</v>
      </c>
      <c r="S84" s="13">
        <f t="shared" si="23"/>
        <v>0.99871584556173298</v>
      </c>
      <c r="Y84" t="s">
        <v>93</v>
      </c>
    </row>
    <row r="85" spans="2:25" x14ac:dyDescent="0.25">
      <c r="B85" t="s">
        <v>94</v>
      </c>
      <c r="C85" s="3">
        <v>1831</v>
      </c>
      <c r="D85">
        <v>407</v>
      </c>
      <c r="E85">
        <v>1263</v>
      </c>
      <c r="F85">
        <v>822</v>
      </c>
      <c r="G85" s="4">
        <v>1179</v>
      </c>
      <c r="J85" s="3">
        <f t="shared" si="16"/>
        <v>1.179</v>
      </c>
      <c r="K85">
        <f t="shared" si="17"/>
        <v>0.18310000000000001</v>
      </c>
      <c r="L85">
        <f t="shared" si="18"/>
        <v>4.0700000000000007E-3</v>
      </c>
      <c r="M85">
        <f t="shared" si="19"/>
        <v>1.263E-3</v>
      </c>
      <c r="N85">
        <f t="shared" si="20"/>
        <v>8.2199999999999992E-5</v>
      </c>
      <c r="O85" s="9">
        <f t="shared" si="21"/>
        <v>1.3675152000000002</v>
      </c>
      <c r="Q85">
        <v>7598.0304214934722</v>
      </c>
      <c r="R85">
        <f t="shared" si="22"/>
        <v>5556.0848036595653</v>
      </c>
      <c r="S85" s="13">
        <f t="shared" si="23"/>
        <v>0.99334503952293707</v>
      </c>
      <c r="Y85" t="s">
        <v>94</v>
      </c>
    </row>
    <row r="86" spans="2:25" x14ac:dyDescent="0.25">
      <c r="B86" t="s">
        <v>95</v>
      </c>
      <c r="C86" s="3">
        <v>197</v>
      </c>
      <c r="D86">
        <v>155</v>
      </c>
      <c r="E86">
        <v>90</v>
      </c>
      <c r="F86">
        <v>48</v>
      </c>
      <c r="G86" s="4">
        <v>84</v>
      </c>
      <c r="J86" s="3">
        <f t="shared" si="16"/>
        <v>8.4000000000000005E-2</v>
      </c>
      <c r="K86">
        <f t="shared" si="17"/>
        <v>1.9700000000000002E-2</v>
      </c>
      <c r="L86">
        <f t="shared" si="18"/>
        <v>1.5500000000000002E-3</v>
      </c>
      <c r="M86">
        <f t="shared" si="19"/>
        <v>8.9999999999999992E-5</v>
      </c>
      <c r="N86">
        <f t="shared" si="20"/>
        <v>4.7999999999999998E-6</v>
      </c>
      <c r="O86" s="9">
        <f t="shared" si="21"/>
        <v>0.10534480000000002</v>
      </c>
      <c r="Q86">
        <v>11567.427867627761</v>
      </c>
      <c r="R86" s="11">
        <f t="shared" si="22"/>
        <v>109805.39967447618</v>
      </c>
      <c r="S86" s="13">
        <f t="shared" si="23"/>
        <v>0.86847742235316061</v>
      </c>
      <c r="Y86" t="s">
        <v>95</v>
      </c>
    </row>
    <row r="87" spans="2:25" x14ac:dyDescent="0.25">
      <c r="B87" t="s">
        <v>96</v>
      </c>
      <c r="C87" s="3">
        <v>753</v>
      </c>
      <c r="D87">
        <v>294</v>
      </c>
      <c r="E87">
        <v>277</v>
      </c>
      <c r="F87">
        <v>155</v>
      </c>
      <c r="G87" s="4">
        <v>686</v>
      </c>
      <c r="J87" s="3">
        <f t="shared" si="16"/>
        <v>0.68600000000000005</v>
      </c>
      <c r="K87">
        <f t="shared" si="17"/>
        <v>7.5300000000000006E-2</v>
      </c>
      <c r="L87">
        <f t="shared" si="18"/>
        <v>2.9400000000000003E-3</v>
      </c>
      <c r="M87">
        <f t="shared" si="19"/>
        <v>2.7700000000000001E-4</v>
      </c>
      <c r="N87">
        <f t="shared" si="20"/>
        <v>1.5500000000000001E-5</v>
      </c>
      <c r="O87" s="9">
        <f t="shared" si="21"/>
        <v>0.76453250000000006</v>
      </c>
      <c r="Q87">
        <v>17711.282210111262</v>
      </c>
      <c r="R87" s="11">
        <f t="shared" si="22"/>
        <v>23166.159986804039</v>
      </c>
      <c r="S87" s="13">
        <f t="shared" si="23"/>
        <v>0.97225206515639351</v>
      </c>
      <c r="Y87" t="s">
        <v>96</v>
      </c>
    </row>
    <row r="88" spans="2:25" ht="15.75" customHeight="1" thickBot="1" x14ac:dyDescent="0.3">
      <c r="B88" t="s">
        <v>97</v>
      </c>
      <c r="C88" s="5">
        <v>550</v>
      </c>
      <c r="D88" s="6">
        <v>411</v>
      </c>
      <c r="E88" s="6">
        <v>1522</v>
      </c>
      <c r="F88" s="6">
        <v>1269</v>
      </c>
      <c r="G88" s="7">
        <v>1609</v>
      </c>
      <c r="J88" s="5">
        <f t="shared" si="16"/>
        <v>1.609</v>
      </c>
      <c r="K88" s="6">
        <f t="shared" si="17"/>
        <v>5.5E-2</v>
      </c>
      <c r="L88" s="6">
        <f t="shared" si="18"/>
        <v>4.1099999999999999E-3</v>
      </c>
      <c r="M88" s="6">
        <f t="shared" si="19"/>
        <v>1.5219999999999999E-3</v>
      </c>
      <c r="N88" s="6">
        <f t="shared" si="20"/>
        <v>1.2689999999999999E-4</v>
      </c>
      <c r="O88" s="10">
        <f t="shared" si="21"/>
        <v>1.6697588999999999</v>
      </c>
      <c r="Q88">
        <v>10019.85525300579</v>
      </c>
      <c r="R88">
        <f t="shared" si="22"/>
        <v>6000.7796652593315</v>
      </c>
      <c r="S88" s="13">
        <f t="shared" si="23"/>
        <v>0.99281239345418915</v>
      </c>
      <c r="Y88" t="s">
        <v>97</v>
      </c>
    </row>
  </sheetData>
  <autoFilter ref="B3:Y3">
    <sortState ref="B4:Y88">
      <sortCondition ref="B3"/>
    </sortState>
  </autoFilter>
  <mergeCells count="1">
    <mergeCell ref="C2:G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</vt:lpstr>
      <vt:lpstr>расчет показателя 3</vt:lpstr>
      <vt:lpstr>расчет показателя 2</vt:lpstr>
      <vt:lpstr>расчет показателя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Зайцев Алексей Дмитриевич</cp:lastModifiedBy>
  <dcterms:created xsi:type="dcterms:W3CDTF">2023-12-28T10:19:09Z</dcterms:created>
  <dcterms:modified xsi:type="dcterms:W3CDTF">2024-01-12T18:27:10Z</dcterms:modified>
</cp:coreProperties>
</file>