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aitsev_ad\Desktop\"/>
    </mc:Choice>
  </mc:AlternateContent>
  <bookViews>
    <workbookView xWindow="0" yWindow="0" windowWidth="29010" windowHeight="12300"/>
  </bookViews>
  <sheets>
    <sheet name="Лист1" sheetId="1" r:id="rId1"/>
  </sheets>
  <definedNames>
    <definedName name="_xlnm.Print_Titles" localSheetId="0">Лист1!$2:$3</definedName>
    <definedName name="_xlnm.Print_Area" localSheetId="0">Лист1!$B$2:$H$16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 i="1" l="1"/>
  <c r="T3" i="1"/>
  <c r="T5" i="1"/>
  <c r="U5" i="1" s="1"/>
  <c r="T6" i="1"/>
  <c r="U6" i="1" s="1"/>
  <c r="T7" i="1"/>
  <c r="U7" i="1" s="1"/>
  <c r="T8" i="1"/>
  <c r="U8" i="1" s="1"/>
  <c r="T9" i="1"/>
  <c r="U9" i="1" s="1"/>
  <c r="T10" i="1"/>
  <c r="U10" i="1" s="1"/>
  <c r="T11" i="1"/>
  <c r="U11" i="1" s="1"/>
  <c r="T12" i="1"/>
  <c r="U12" i="1" s="1"/>
  <c r="T13" i="1"/>
  <c r="U13" i="1" s="1"/>
  <c r="T14" i="1"/>
  <c r="U14" i="1" s="1"/>
  <c r="T4" i="1"/>
  <c r="J30" i="1"/>
  <c r="J27" i="1"/>
  <c r="J29" i="1"/>
  <c r="J28" i="1"/>
  <c r="I29" i="1"/>
  <c r="I28" i="1"/>
  <c r="I27" i="1"/>
  <c r="H30" i="1"/>
  <c r="H29" i="1"/>
  <c r="H28" i="1"/>
  <c r="H27" i="1"/>
  <c r="E29" i="1"/>
  <c r="E28" i="1"/>
  <c r="E27" i="1"/>
</calcChain>
</file>

<file path=xl/sharedStrings.xml><?xml version="1.0" encoding="utf-8"?>
<sst xmlns="http://schemas.openxmlformats.org/spreadsheetml/2006/main" count="112" uniqueCount="79">
  <si>
    <t>показатель</t>
  </si>
  <si>
    <t>описание</t>
  </si>
  <si>
    <t>источник информации</t>
  </si>
  <si>
    <t>% охвата объектов плановыми КНМ + запланированными обязательными профвизитами по ПП 336</t>
  </si>
  <si>
    <t>охват плановыми КНМ объектов ЧВР и ВР</t>
  </si>
  <si>
    <t>ЕИАС / ЕРКНМ</t>
  </si>
  <si>
    <t>наличие отклонений в экспертном заключении, но отсутствие нарушений обязательных требований в акте со ссылкой на это заключение</t>
  </si>
  <si>
    <t>ЕИАС</t>
  </si>
  <si>
    <t>% согласования внеплановых проверок с прокуратурой</t>
  </si>
  <si>
    <t>количество согласованных внеплановых КНМ/количество поданых внеплановых КНМ</t>
  </si>
  <si>
    <t>% мероприятий с лабораторными исследованиями, имеющими отклонение от нормативов, являющееся фактом нарушения обязательных требований, указанных в качестве нарушений обязательных требований в акте проверки</t>
  </si>
  <si>
    <t>доля объектов в РХС, в отношении которых запланированы мероприятия (КНМ и профвизиты)</t>
  </si>
  <si>
    <t>доля плановых КНМ, исключенных прокуратурой, решение по которым оспорено</t>
  </si>
  <si>
    <t>Количество согласованных плановых КНМ в текущем году/количество согласованных плановых КНМ в предыдущем году</t>
  </si>
  <si>
    <t xml:space="preserve">отклонение отношения количества специалистов, осуществляющих надзор, к сумме показателей потенциального риска причинения вреда здоровью объектов, в отношении которых проводятся мероприятия, от среднего по Российской Федерации
</t>
  </si>
  <si>
    <t>отклонение показателя от среднего по РФ (количество специалистов, осуществляющих надзор/сумма показателей потенциального риска причинения вреда здоровью объектов, в отношении которых проводятся мероприятия) если риск расчитывается по приложению 2, то показатель определяется исходя из риска в соответствии с п 1 приложения 1 ПП 1100</t>
  </si>
  <si>
    <t>альтернатива: взять по количеству объектов</t>
  </si>
  <si>
    <t>1 год</t>
  </si>
  <si>
    <t>1 день</t>
  </si>
  <si>
    <t>% прироста согласованных прокуратурой плановых КНМ по сравнению с прошлым годом</t>
  </si>
  <si>
    <t>% охвата поднадзорных объектов запланированными профилактическими визитами</t>
  </si>
  <si>
    <t>минимальный период наблюдения</t>
  </si>
  <si>
    <t>% охвата объектов запланированными плановыми КНМ</t>
  </si>
  <si>
    <t>1-(сумма ключевых показателей государственного контроля (надзора), отражающих уровень устранения риска(Кл.показ)/сумма показателей потенциального риска причинения вреда здоровью объектов контроля)
Кл.показ:
1. количество людей, заболевших инфекционными болезнями, за исключением хронических гепатитов, укусов, ослюнения животными, туберкулеза, сифилиса, гонококковой инфекции, ВИЧ-инфекции, острой респираторной вирусной инфекции, гриппа, пневмоний, на 100 тыс. населения
2. количество людей, заболевших паразитарными болезнями, на 100 тыс. населения;
3. количество людей, пострадавших при пищевых отравлениях, за исключением бытовых пищевых отравлений, на 100 тыс. населения.</t>
  </si>
  <si>
    <t>сумма</t>
  </si>
  <si>
    <t>1 регион</t>
  </si>
  <si>
    <t>2 регион</t>
  </si>
  <si>
    <t>показатель риска</t>
  </si>
  <si>
    <t>количество объектов на показатель риска</t>
  </si>
  <si>
    <t>Лёха</t>
  </si>
  <si>
    <t>ТГ</t>
  </si>
  <si>
    <t>Дима</t>
  </si>
  <si>
    <t>вес (определяется количеством экспертных мнений)</t>
  </si>
  <si>
    <t>необходимые данные</t>
  </si>
  <si>
    <t>ЕИАС / ЕРКНМ / РХС</t>
  </si>
  <si>
    <t>1. количество объектов в ЕИАС (РХС)
2. Количество объектов, в отношении которых запланированы плановые КНМ из ЕРКНМ/ЕИАС(КНД)
3. Количество объектов, в отношении которых запланированы обязательные профвизиты из ЕИАС(КНД)</t>
  </si>
  <si>
    <t>1. количество объектов ЧВР и ВР в ЕИАС (РХС)
2. Количество объектов ЧВР и ВР, в отношении которых запланированы плановые КНМ из ЕРКНМ/ЕИАС(КНД)</t>
  </si>
  <si>
    <t>1. наличие экспертных заключений или результатов лабораторных исследований с показателями, аттритубы которых свидетельствуют о нарушении обязательных требований
2. Акт мероприятия, имеющий аттрибуты нарушения обязательного требования с возможностью ссылки на экспертное заключение или результаты лабораторных исследований</t>
  </si>
  <si>
    <t>отсутствие документов, несвоевременно составляемых в ходе проведения мероприятий и по их результатам с учетом продления/приостановления КНМ</t>
  </si>
  <si>
    <t>1. количество согласованных внеплановых КНМ из ЕРКНМ/ЕИАС(КНД)
2. количество поданых внеплановых КНМ из ЕРКНМ/ЕИАС(КНД)</t>
  </si>
  <si>
    <t>количество объектов в РХС, в отношении которых запланированы профвизиты/общее количество объектов в РХС</t>
  </si>
  <si>
    <t>1.  количество объектов категорий риска, отличных от низкого в ЕИАС (РХС)
2. количество объектов, в отношении которых запланированы профвизиты ЕИАС (КНД)</t>
  </si>
  <si>
    <t>1. Количество согласованных плановых КНМ в текущем году из ЕРКНМ/ЕИАС(КНД)
2. Количество согласованных плановых КНМ в предыдущем году из ЕРКНМ/ЕИАС(КНД)</t>
  </si>
  <si>
    <t>Количество плановых КНМ, обжалование об исключении которых было удовлетворено/Количество плановых КНМ, решение об исключении которых было обжаловано</t>
  </si>
  <si>
    <t>1. Количество плановых КНМ, обжалование об исключении которых было удовлетворено из ЕРКНМ/ЕИАС(КНД)
2. Количество плановых КНМ, решение об исключении которых было обжаловано из ЕРКНМ/ЕИАС(КНД)</t>
  </si>
  <si>
    <t>1. количество специалистов, осуществляющих надзор (ЕИАС?)
2. Показатели потенциального риска причинения вреда здоровью объектов (или категория риска объектов в случае присваивания по приложению 2 приложения 1 ПП 1100), в отношении которых проводятся мероприятия из ЕИАС(РХС)</t>
  </si>
  <si>
    <t>1. показатели заболеваемости отдельными заболеваниями
2. количество пострадавших при пищевых отравлениях
3. Показатели потенциального риска причинения вреда здоровью объектов (или категория риска объектов в случае присваивания по приложению 2 приложения 1 ПП 1100), в отношении которых проводятся мероприятия из ЕИАС(РХС)</t>
  </si>
  <si>
    <t>Нужен Модуль КНД</t>
  </si>
  <si>
    <t>Может применяться Модуль КНД</t>
  </si>
  <si>
    <t>количество плановых КНМ, по результатам которых выдано предписание и применены меры админитсративного воздействия/общее количество плановых КНМ</t>
  </si>
  <si>
    <t>количество обязательных профилактических визитов без возможности отказа от их проведения по результатам которых выдано предписание/общее количество обязательных профилактических визитов без возможности отказа от их проведения</t>
  </si>
  <si>
    <t>1. количество обязательных профилактических визитов без возможности отказа от их проведения, по результатам которых выдано предписание из ЕИАС(КНД)
2. общее количество обязательных профилактических визитов без возможности отказа от их проведения из ЕРКНМ/ЕИАС(КНД)</t>
  </si>
  <si>
    <t>Нужен Модуль КНД
описание относительности даты сотавления документа со сроками КНМ: 
1. дата составления решения должна быть раньше даты начала мероприятия на 3 рабочих дня
2. дата составления акта не должна быть более 1 дня с даты завершения мероприятия с учетом продления
3. Вызов должен быть составлен в день составления акта
4.  прочее</t>
  </si>
  <si>
    <t>Нужен Модуль КНД
1. экспертные заключения или результатя лабораторных исследований должны содержать показатели, аттритубы которых могут свидетельствовать о нарушении обязательных требований
2. Акт мероприятия, должен иметь аттрибуты нарушения обязательного требования с возможностью ссылки на экспертное заключение или результаты лабораторных исследований</t>
  </si>
  <si>
    <t>1. Наличие КНМ со статусом "Ожидает проведения", период проведения которых завершен из ЕРКНМ/ЕИАС(КНД)</t>
  </si>
  <si>
    <t>1. дата начала и окончания мероприятия из ЕИАС(КНД)
2. дата составления документа из ЕИАС(КНД)
3. сведения о сроках продления/приостановления КНМ из ЕИАС(КНД)</t>
  </si>
  <si>
    <t>статусы в ЕИАС (КНД) должны быть сопоставимы или идентичны статусам в ЕРКНМ</t>
  </si>
  <si>
    <t>Нужен ЕИАС (КНД)
реализация планирования профилактических визитов</t>
  </si>
  <si>
    <t>1. количество плановых КНМ, по результатам которых выдано предписание и применены меры административного воздействия из ЕИАС(КНД)
2. общее количество плановых КНМ из ЕРКНМ/ЕИАС(КНД)</t>
  </si>
  <si>
    <t>Чем больше интегральный показатель, тем выше рейтинг</t>
  </si>
  <si>
    <t>1. Количество плановых контрольных (надзорных) мероприятий, проведенных с лабораторными и инструментальными исследованиями
2. Общее количество плановых контрольных (надзорных) мероприятий</t>
  </si>
  <si>
    <t>1. Количество внеплановых контрольных (надзорных) мероприятий, проведенных с лабораторными и инструментальными исследованиями
2. Общее количество внеплановых контрольных (надзорных) мероприятий</t>
  </si>
  <si>
    <t>ЕРКНМ/ЕИАС</t>
  </si>
  <si>
    <t>Количество нарушений на 1 контрольное (надзорное) мероприятие</t>
  </si>
  <si>
    <t>1. Общее количество контрольных (надзорных) мероприятий
2. Общая сумма наложенных администра-тивных штрафов, тысяч рублей</t>
  </si>
  <si>
    <t>1. Общее количество контрольных (надзорных) мероприятий
2. Общее количество нарушений</t>
  </si>
  <si>
    <t>Количество нарушений / 1 контрольное (надзорное) мероприятие</t>
  </si>
  <si>
    <t>Доля взысканных штрафов</t>
  </si>
  <si>
    <t>Общая сумма уплаченных, взысканных административных штрафов, тысяч рублей / Общая сумма наложенных администра-тивных штрафов, тысяч рублей</t>
  </si>
  <si>
    <t>Общая сумма уплаченных, взысканных административных штрафов за весь период, тысяч рублей / Общая сумма наложенных администра-тивных штрафов за весь период, тысяч рублей</t>
  </si>
  <si>
    <t>1. Количество контрольных (надзорных) мероприятий, по результатам которых было назначено административне приостановление деятельности
2. Общее количество контрольных (надзорных) мероприятий</t>
  </si>
  <si>
    <t>Cумма штрафов на 1 контрольное (надзорное) мероприятие</t>
  </si>
  <si>
    <t>Доля плановых контрольных (надзорных) мероприятий, проведенных с лабораторными и инструментальными исследованиями</t>
  </si>
  <si>
    <t>Доля внеплановых контрольных (надзорных) мероприятий, проведенных с лабораторными и инструментальными исследованиями</t>
  </si>
  <si>
    <t>Доля контрольных (надзорных) мероприятий, по результатам которых было назначено административне приостановление деятельности</t>
  </si>
  <si>
    <t>Доля обязательных профилактических визитов без возможности отказа от их проведения, по результатам которых выдано предписание</t>
  </si>
  <si>
    <t>Доля плановых КНМ, по результатам которых выдано предписание и применены меры админитсративного воздействия</t>
  </si>
  <si>
    <t>Доля нереализованного риска</t>
  </si>
  <si>
    <t>доля плановых КНМ, проведенных в установленный период, с учетом продления/приостановления, за исключением проверок с невозможностью проведения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</si>
</sst>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204"/>
      <scheme val="minor"/>
    </font>
    <font>
      <sz val="14"/>
      <color theme="1"/>
      <name val="Calibri"/>
      <family val="2"/>
      <charset val="204"/>
      <scheme val="minor"/>
    </font>
    <font>
      <b/>
      <i/>
      <sz val="14"/>
      <color theme="1"/>
      <name val="Calibri"/>
      <family val="2"/>
      <charset val="20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center" vertical="top" wrapText="1"/>
    </xf>
    <xf numFmtId="0" fontId="2"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0" xfId="0" applyFont="1" applyAlignment="1">
      <alignment horizontal="center"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U30"/>
  <sheetViews>
    <sheetView tabSelected="1" topLeftCell="A3" zoomScale="70" zoomScaleNormal="70" workbookViewId="0">
      <selection activeCell="H6" sqref="H6"/>
    </sheetView>
  </sheetViews>
  <sheetFormatPr defaultRowHeight="18.75" x14ac:dyDescent="0.25"/>
  <cols>
    <col min="1" max="1" width="9.140625" style="1"/>
    <col min="2" max="2" width="31" style="1" customWidth="1"/>
    <col min="3" max="3" width="62.7109375" style="1" customWidth="1"/>
    <col min="4" max="4" width="52.7109375" style="2" customWidth="1"/>
    <col min="5" max="5" width="21.85546875" style="1" bestFit="1" customWidth="1"/>
    <col min="6" max="7" width="54.140625" style="1" customWidth="1"/>
    <col min="8" max="8" width="31.140625" style="1" customWidth="1"/>
    <col min="9" max="9" width="15.7109375" style="1" customWidth="1"/>
    <col min="10" max="16384" width="9.140625" style="1"/>
  </cols>
  <sheetData>
    <row r="2" spans="2:21" x14ac:dyDescent="0.25">
      <c r="B2" s="4" t="s">
        <v>59</v>
      </c>
      <c r="C2" s="5"/>
      <c r="D2" s="6"/>
      <c r="E2" s="5"/>
      <c r="F2" s="5"/>
      <c r="G2" s="5"/>
      <c r="H2" s="5"/>
    </row>
    <row r="3" spans="2:21" ht="56.25" x14ac:dyDescent="0.25">
      <c r="B3" s="7" t="s">
        <v>32</v>
      </c>
      <c r="C3" s="5" t="s">
        <v>0</v>
      </c>
      <c r="D3" s="6" t="s">
        <v>1</v>
      </c>
      <c r="E3" s="5" t="s">
        <v>2</v>
      </c>
      <c r="F3" s="5" t="s">
        <v>33</v>
      </c>
      <c r="G3" s="5"/>
      <c r="H3" s="6" t="s">
        <v>21</v>
      </c>
      <c r="L3" s="10" t="s">
        <v>29</v>
      </c>
      <c r="M3" s="10"/>
      <c r="N3" s="10" t="s">
        <v>30</v>
      </c>
      <c r="O3" s="10"/>
      <c r="P3" s="10" t="s">
        <v>31</v>
      </c>
      <c r="Q3" s="10"/>
      <c r="T3" s="1">
        <f>66</f>
        <v>66</v>
      </c>
    </row>
    <row r="4" spans="2:21" ht="131.25" x14ac:dyDescent="0.25">
      <c r="B4" s="5"/>
      <c r="C4" s="8" t="s">
        <v>3</v>
      </c>
      <c r="D4" s="6" t="s">
        <v>11</v>
      </c>
      <c r="E4" s="5" t="s">
        <v>34</v>
      </c>
      <c r="F4" s="6" t="s">
        <v>35</v>
      </c>
      <c r="G4" s="6" t="s">
        <v>47</v>
      </c>
      <c r="H4" s="5" t="s">
        <v>17</v>
      </c>
      <c r="L4" s="1">
        <v>1</v>
      </c>
      <c r="M4" s="1">
        <v>11</v>
      </c>
      <c r="O4" s="1">
        <v>11</v>
      </c>
      <c r="Q4" s="1">
        <v>11</v>
      </c>
      <c r="T4" s="1">
        <f>SUM(M4,O4,Q4,)/3</f>
        <v>11</v>
      </c>
      <c r="U4" s="1">
        <f>T4/$T$3</f>
        <v>0.16666666666666666</v>
      </c>
    </row>
    <row r="5" spans="2:21" ht="93.75" x14ac:dyDescent="0.25">
      <c r="B5" s="5"/>
      <c r="C5" s="9" t="s">
        <v>22</v>
      </c>
      <c r="D5" s="6" t="s">
        <v>4</v>
      </c>
      <c r="E5" s="5" t="s">
        <v>5</v>
      </c>
      <c r="F5" s="6" t="s">
        <v>36</v>
      </c>
      <c r="G5" s="6" t="s">
        <v>48</v>
      </c>
      <c r="H5" s="5" t="s">
        <v>17</v>
      </c>
      <c r="L5" s="1">
        <v>2</v>
      </c>
      <c r="M5" s="1">
        <v>10</v>
      </c>
      <c r="O5" s="1">
        <v>10</v>
      </c>
      <c r="Q5" s="1">
        <v>10</v>
      </c>
      <c r="T5" s="1">
        <f t="shared" ref="T5:T14" si="0">SUM(M5,O5,Q5,)/3</f>
        <v>10</v>
      </c>
      <c r="U5" s="1">
        <f t="shared" ref="U5:U14" si="1">T5/$T$3</f>
        <v>0.15151515151515152</v>
      </c>
    </row>
    <row r="6" spans="2:21" ht="75" x14ac:dyDescent="0.25">
      <c r="B6" s="5"/>
      <c r="C6" s="8" t="s">
        <v>78</v>
      </c>
      <c r="D6" s="6"/>
      <c r="E6" s="5" t="s">
        <v>5</v>
      </c>
      <c r="F6" s="6" t="s">
        <v>54</v>
      </c>
      <c r="G6" s="6" t="s">
        <v>48</v>
      </c>
      <c r="H6" s="5" t="s">
        <v>18</v>
      </c>
      <c r="L6" s="1">
        <v>3</v>
      </c>
      <c r="M6" s="1">
        <v>9</v>
      </c>
      <c r="O6" s="1">
        <v>8</v>
      </c>
      <c r="Q6" s="1">
        <v>8</v>
      </c>
      <c r="T6" s="1">
        <f t="shared" si="0"/>
        <v>8.3333333333333339</v>
      </c>
      <c r="U6" s="1">
        <f t="shared" si="1"/>
        <v>0.12626262626262627</v>
      </c>
    </row>
    <row r="7" spans="2:21" ht="217.5" customHeight="1" x14ac:dyDescent="0.25">
      <c r="B7" s="5"/>
      <c r="C7" s="8" t="s">
        <v>10</v>
      </c>
      <c r="D7" s="6" t="s">
        <v>6</v>
      </c>
      <c r="E7" s="5" t="s">
        <v>7</v>
      </c>
      <c r="F7" s="6" t="s">
        <v>37</v>
      </c>
      <c r="G7" s="6" t="s">
        <v>53</v>
      </c>
      <c r="H7" s="5" t="s">
        <v>18</v>
      </c>
      <c r="L7" s="1">
        <v>4</v>
      </c>
      <c r="M7" s="1">
        <v>8</v>
      </c>
      <c r="O7" s="1">
        <v>9</v>
      </c>
      <c r="Q7" s="1">
        <v>9</v>
      </c>
      <c r="T7" s="1">
        <f t="shared" si="0"/>
        <v>8.6666666666666661</v>
      </c>
      <c r="U7" s="1">
        <f t="shared" si="1"/>
        <v>0.1313131313131313</v>
      </c>
    </row>
    <row r="8" spans="2:21" ht="240.75" customHeight="1" x14ac:dyDescent="0.25">
      <c r="B8" s="5"/>
      <c r="C8" s="8" t="s">
        <v>38</v>
      </c>
      <c r="D8" s="6"/>
      <c r="E8" s="5" t="s">
        <v>5</v>
      </c>
      <c r="F8" s="6" t="s">
        <v>55</v>
      </c>
      <c r="G8" s="6" t="s">
        <v>52</v>
      </c>
      <c r="H8" s="5" t="s">
        <v>18</v>
      </c>
      <c r="L8" s="1">
        <v>5</v>
      </c>
      <c r="M8" s="1">
        <v>7</v>
      </c>
      <c r="O8" s="1">
        <v>7</v>
      </c>
      <c r="Q8" s="1">
        <v>7</v>
      </c>
      <c r="T8" s="1">
        <f t="shared" si="0"/>
        <v>7</v>
      </c>
      <c r="U8" s="1">
        <f t="shared" si="1"/>
        <v>0.10606060606060606</v>
      </c>
    </row>
    <row r="9" spans="2:21" ht="75" x14ac:dyDescent="0.25">
      <c r="B9" s="5"/>
      <c r="C9" s="9" t="s">
        <v>8</v>
      </c>
      <c r="D9" s="6" t="s">
        <v>9</v>
      </c>
      <c r="E9" s="5" t="s">
        <v>5</v>
      </c>
      <c r="F9" s="6" t="s">
        <v>39</v>
      </c>
      <c r="G9" s="6" t="s">
        <v>56</v>
      </c>
      <c r="H9" s="5" t="s">
        <v>18</v>
      </c>
      <c r="L9" s="1">
        <v>6</v>
      </c>
      <c r="M9" s="1">
        <v>6</v>
      </c>
      <c r="O9" s="1">
        <v>6</v>
      </c>
      <c r="Q9" s="1">
        <v>6</v>
      </c>
      <c r="T9" s="1">
        <f t="shared" si="0"/>
        <v>6</v>
      </c>
      <c r="U9" s="1">
        <f t="shared" si="1"/>
        <v>9.0909090909090912E-2</v>
      </c>
    </row>
    <row r="10" spans="2:21" ht="93.75" x14ac:dyDescent="0.25">
      <c r="B10" s="5"/>
      <c r="C10" s="8" t="s">
        <v>20</v>
      </c>
      <c r="D10" s="6" t="s">
        <v>40</v>
      </c>
      <c r="E10" s="5" t="s">
        <v>5</v>
      </c>
      <c r="F10" s="6" t="s">
        <v>41</v>
      </c>
      <c r="G10" s="6" t="s">
        <v>57</v>
      </c>
      <c r="H10" s="5" t="s">
        <v>18</v>
      </c>
      <c r="L10" s="1">
        <v>7</v>
      </c>
      <c r="M10" s="1">
        <v>5</v>
      </c>
      <c r="O10" s="1">
        <v>5</v>
      </c>
      <c r="Q10" s="1">
        <v>5</v>
      </c>
      <c r="T10" s="1">
        <f t="shared" si="0"/>
        <v>5</v>
      </c>
      <c r="U10" s="1">
        <f t="shared" si="1"/>
        <v>7.575757575757576E-2</v>
      </c>
    </row>
    <row r="11" spans="2:21" ht="93.75" x14ac:dyDescent="0.25">
      <c r="B11" s="5"/>
      <c r="C11" s="8" t="s">
        <v>19</v>
      </c>
      <c r="D11" s="6" t="s">
        <v>13</v>
      </c>
      <c r="E11" s="5" t="s">
        <v>5</v>
      </c>
      <c r="F11" s="6" t="s">
        <v>42</v>
      </c>
      <c r="G11" s="5"/>
      <c r="H11" s="5" t="s">
        <v>17</v>
      </c>
      <c r="L11" s="1">
        <v>8</v>
      </c>
      <c r="M11" s="1">
        <v>4</v>
      </c>
      <c r="O11" s="1">
        <v>4</v>
      </c>
      <c r="Q11" s="1">
        <v>4</v>
      </c>
      <c r="T11" s="1">
        <f t="shared" si="0"/>
        <v>4</v>
      </c>
      <c r="U11" s="1">
        <f t="shared" si="1"/>
        <v>6.0606060606060608E-2</v>
      </c>
    </row>
    <row r="12" spans="2:21" ht="112.5" x14ac:dyDescent="0.25">
      <c r="B12" s="5"/>
      <c r="C12" s="8" t="s">
        <v>12</v>
      </c>
      <c r="D12" s="6" t="s">
        <v>43</v>
      </c>
      <c r="E12" s="5" t="s">
        <v>5</v>
      </c>
      <c r="F12" s="6" t="s">
        <v>44</v>
      </c>
      <c r="G12" s="5"/>
      <c r="H12" s="5" t="s">
        <v>17</v>
      </c>
      <c r="L12" s="1">
        <v>9</v>
      </c>
      <c r="M12" s="1">
        <v>3</v>
      </c>
      <c r="O12" s="1">
        <v>3</v>
      </c>
      <c r="Q12" s="1">
        <v>1</v>
      </c>
      <c r="T12" s="1">
        <f t="shared" si="0"/>
        <v>2.3333333333333335</v>
      </c>
      <c r="U12" s="1">
        <f t="shared" si="1"/>
        <v>3.5353535353535359E-2</v>
      </c>
    </row>
    <row r="13" spans="2:21" ht="187.5" x14ac:dyDescent="0.25">
      <c r="B13" s="5"/>
      <c r="C13" s="6" t="s">
        <v>14</v>
      </c>
      <c r="D13" s="6" t="s">
        <v>15</v>
      </c>
      <c r="E13" s="5" t="s">
        <v>7</v>
      </c>
      <c r="F13" s="6" t="s">
        <v>45</v>
      </c>
      <c r="G13" s="5"/>
      <c r="H13" s="5" t="s">
        <v>17</v>
      </c>
      <c r="I13" s="3" t="s">
        <v>16</v>
      </c>
      <c r="L13" s="1">
        <v>10</v>
      </c>
      <c r="M13" s="1">
        <v>2</v>
      </c>
      <c r="O13" s="1">
        <v>2</v>
      </c>
      <c r="Q13" s="1">
        <v>2</v>
      </c>
      <c r="T13" s="1">
        <f t="shared" si="0"/>
        <v>2</v>
      </c>
      <c r="U13" s="1">
        <f t="shared" si="1"/>
        <v>3.0303030303030304E-2</v>
      </c>
    </row>
    <row r="14" spans="2:21" ht="409.5" x14ac:dyDescent="0.25">
      <c r="B14" s="5"/>
      <c r="C14" s="8" t="s">
        <v>77</v>
      </c>
      <c r="D14" s="6" t="s">
        <v>23</v>
      </c>
      <c r="E14" s="5" t="s">
        <v>7</v>
      </c>
      <c r="F14" s="6" t="s">
        <v>46</v>
      </c>
      <c r="G14" s="5"/>
      <c r="H14" s="5" t="s">
        <v>18</v>
      </c>
      <c r="L14" s="1">
        <v>11</v>
      </c>
      <c r="M14" s="1">
        <v>1</v>
      </c>
      <c r="O14" s="1">
        <v>1</v>
      </c>
      <c r="Q14" s="1">
        <v>3</v>
      </c>
      <c r="T14" s="1">
        <f t="shared" si="0"/>
        <v>1.6666666666666667</v>
      </c>
      <c r="U14" s="1">
        <f t="shared" si="1"/>
        <v>2.5252525252525252E-2</v>
      </c>
    </row>
    <row r="15" spans="2:21" ht="120" customHeight="1" x14ac:dyDescent="0.25">
      <c r="B15" s="5"/>
      <c r="C15" s="6" t="s">
        <v>76</v>
      </c>
      <c r="D15" s="6" t="s">
        <v>49</v>
      </c>
      <c r="E15" s="5" t="s">
        <v>7</v>
      </c>
      <c r="F15" s="6" t="s">
        <v>58</v>
      </c>
      <c r="G15" s="5"/>
      <c r="H15" s="5" t="s">
        <v>18</v>
      </c>
    </row>
    <row r="16" spans="2:21" ht="150" x14ac:dyDescent="0.25">
      <c r="B16" s="5"/>
      <c r="C16" s="6" t="s">
        <v>75</v>
      </c>
      <c r="D16" s="6" t="s">
        <v>50</v>
      </c>
      <c r="E16" s="5" t="s">
        <v>7</v>
      </c>
      <c r="F16" s="6" t="s">
        <v>51</v>
      </c>
      <c r="G16" s="5"/>
      <c r="H16" s="5" t="s">
        <v>18</v>
      </c>
    </row>
    <row r="17" spans="2:10" ht="123.75" customHeight="1" x14ac:dyDescent="0.25">
      <c r="B17" s="5"/>
      <c r="C17" s="6" t="s">
        <v>72</v>
      </c>
      <c r="D17" s="6"/>
      <c r="E17" s="5" t="s">
        <v>62</v>
      </c>
      <c r="F17" s="6" t="s">
        <v>60</v>
      </c>
      <c r="G17" s="5"/>
      <c r="H17" s="5" t="s">
        <v>18</v>
      </c>
    </row>
    <row r="18" spans="2:10" ht="147" customHeight="1" x14ac:dyDescent="0.25">
      <c r="B18" s="5"/>
      <c r="C18" s="6" t="s">
        <v>73</v>
      </c>
      <c r="D18" s="6"/>
      <c r="E18" s="5" t="s">
        <v>62</v>
      </c>
      <c r="F18" s="6" t="s">
        <v>61</v>
      </c>
      <c r="G18" s="5"/>
      <c r="H18" s="5" t="s">
        <v>18</v>
      </c>
    </row>
    <row r="19" spans="2:10" ht="83.25" customHeight="1" x14ac:dyDescent="0.25">
      <c r="B19" s="5"/>
      <c r="C19" s="6" t="s">
        <v>71</v>
      </c>
      <c r="D19" s="6"/>
      <c r="E19" s="5" t="s">
        <v>7</v>
      </c>
      <c r="F19" s="6" t="s">
        <v>64</v>
      </c>
      <c r="G19" s="5"/>
      <c r="H19" s="5" t="s">
        <v>18</v>
      </c>
    </row>
    <row r="20" spans="2:10" ht="56.25" x14ac:dyDescent="0.25">
      <c r="B20" s="5"/>
      <c r="C20" s="6" t="s">
        <v>63</v>
      </c>
      <c r="D20" s="6" t="s">
        <v>66</v>
      </c>
      <c r="E20" s="5" t="s">
        <v>7</v>
      </c>
      <c r="F20" s="6" t="s">
        <v>65</v>
      </c>
      <c r="G20" s="5"/>
      <c r="H20" s="5" t="s">
        <v>18</v>
      </c>
    </row>
    <row r="21" spans="2:10" ht="101.25" customHeight="1" x14ac:dyDescent="0.25">
      <c r="B21" s="5"/>
      <c r="C21" s="6" t="s">
        <v>67</v>
      </c>
      <c r="D21" s="6" t="s">
        <v>68</v>
      </c>
      <c r="E21" s="5" t="s">
        <v>7</v>
      </c>
      <c r="F21" s="6" t="s">
        <v>69</v>
      </c>
      <c r="G21" s="5"/>
      <c r="H21" s="5" t="s">
        <v>18</v>
      </c>
    </row>
    <row r="22" spans="2:10" ht="112.5" x14ac:dyDescent="0.25">
      <c r="B22" s="5"/>
      <c r="C22" s="6" t="s">
        <v>74</v>
      </c>
      <c r="D22" s="6" t="s">
        <v>70</v>
      </c>
      <c r="E22" s="5" t="s">
        <v>7</v>
      </c>
      <c r="F22" s="5"/>
      <c r="G22" s="5"/>
      <c r="H22" s="5" t="s">
        <v>18</v>
      </c>
    </row>
    <row r="23" spans="2:10" x14ac:dyDescent="0.25">
      <c r="C23" s="2"/>
    </row>
    <row r="24" spans="2:10" x14ac:dyDescent="0.25">
      <c r="C24" s="2"/>
    </row>
    <row r="25" spans="2:10" x14ac:dyDescent="0.25">
      <c r="E25" s="10" t="s">
        <v>25</v>
      </c>
      <c r="F25" s="10"/>
      <c r="G25" s="10"/>
      <c r="H25" s="10"/>
    </row>
    <row r="26" spans="2:10" x14ac:dyDescent="0.25">
      <c r="E26" s="1" t="s">
        <v>27</v>
      </c>
      <c r="H26" s="1" t="s">
        <v>28</v>
      </c>
      <c r="I26" s="10" t="s">
        <v>26</v>
      </c>
      <c r="J26" s="10"/>
    </row>
    <row r="27" spans="2:10" x14ac:dyDescent="0.25">
      <c r="E27" s="1">
        <f>1*POWER(10,-3)</f>
        <v>1E-3</v>
      </c>
      <c r="H27" s="1">
        <f>E27*2</f>
        <v>2E-3</v>
      </c>
      <c r="I27" s="1">
        <f>1*POWER(10,-3)</f>
        <v>1E-3</v>
      </c>
      <c r="J27" s="1">
        <f>I27</f>
        <v>1E-3</v>
      </c>
    </row>
    <row r="28" spans="2:10" x14ac:dyDescent="0.25">
      <c r="E28" s="1">
        <f>9*POWER(10,-4)</f>
        <v>9.0000000000000008E-4</v>
      </c>
      <c r="H28" s="1">
        <f>E28</f>
        <v>9.0000000000000008E-4</v>
      </c>
      <c r="I28" s="1">
        <f>9*POWER(10,-4)</f>
        <v>9.0000000000000008E-4</v>
      </c>
      <c r="J28" s="1">
        <f>I28*2</f>
        <v>1.8000000000000002E-3</v>
      </c>
    </row>
    <row r="29" spans="2:10" x14ac:dyDescent="0.25">
      <c r="E29" s="1">
        <f>9*POWER(10,-7)</f>
        <v>8.9999999999999996E-7</v>
      </c>
      <c r="H29" s="1">
        <f>E29*2</f>
        <v>1.7999999999999999E-6</v>
      </c>
      <c r="I29" s="1">
        <f>9*POWER(10,-5)</f>
        <v>9.0000000000000006E-5</v>
      </c>
      <c r="J29" s="1">
        <f>I29*2</f>
        <v>1.8000000000000001E-4</v>
      </c>
    </row>
    <row r="30" spans="2:10" x14ac:dyDescent="0.25">
      <c r="E30" s="1" t="s">
        <v>24</v>
      </c>
      <c r="H30" s="1">
        <f>SUM(H27:H29)</f>
        <v>2.9018000000000004E-3</v>
      </c>
      <c r="J30" s="1">
        <f t="shared" ref="J30" si="2">SUM(J27:J29)</f>
        <v>2.9800000000000004E-3</v>
      </c>
    </row>
  </sheetData>
  <mergeCells count="5">
    <mergeCell ref="E25:H25"/>
    <mergeCell ref="I26:J26"/>
    <mergeCell ref="L3:M3"/>
    <mergeCell ref="N3:O3"/>
    <mergeCell ref="P3:Q3"/>
  </mergeCells>
  <pageMargins left="0.23622047244094491" right="0.23622047244094491" top="0.23622047244094491" bottom="0.23622047244094491" header="0.31496062992125984" footer="0.31496062992125984"/>
  <pageSetup paperSize="9" scale="46" fitToHeight="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Лист1</vt:lpstr>
      <vt:lpstr>Лист1!Заголовки_для_печати</vt:lpstr>
      <vt:lpstr>Лист1!Область_печати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Зайцев Алексей Дмитриевич</dc:creator>
  <cp:lastModifiedBy>Зайцев Алексей Дмитриевич</cp:lastModifiedBy>
  <cp:lastPrinted>2023-12-26T14:17:26Z</cp:lastPrinted>
  <dcterms:created xsi:type="dcterms:W3CDTF">2023-12-26T10:25:34Z</dcterms:created>
  <dcterms:modified xsi:type="dcterms:W3CDTF">2023-12-26T20:08:32Z</dcterms:modified>
</cp:coreProperties>
</file>