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630" activeTab="1"/>
  </bookViews>
  <sheets>
    <sheet name="заготовки" sheetId="4" r:id="rId1"/>
    <sheet name="чистовик" sheetId="5" r:id="rId2"/>
    <sheet name="рус" sheetId="3" r:id="rId3"/>
  </sheets>
  <definedNames>
    <definedName name="_xlnm._FilterDatabase" localSheetId="2" hidden="1">рус!$A$1:$A$60</definedName>
    <definedName name="Срез_Месяцы">#N/A</definedName>
    <definedName name="Срез_Название_курса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4" l="1"/>
  <c r="D50" i="4"/>
  <c r="B50" i="4"/>
  <c r="H3" i="5"/>
  <c r="B3" i="5"/>
  <c r="K3" i="5" l="1"/>
  <c r="N3" i="5"/>
  <c r="E3" i="5"/>
</calcChain>
</file>

<file path=xl/sharedStrings.xml><?xml version="1.0" encoding="utf-8"?>
<sst xmlns="http://schemas.openxmlformats.org/spreadsheetml/2006/main" count="118" uniqueCount="35">
  <si>
    <t>Дата</t>
  </si>
  <si>
    <t>Название курса</t>
  </si>
  <si>
    <t>ПБИ базовый</t>
  </si>
  <si>
    <t>презентации</t>
  </si>
  <si>
    <t>HR аналитика</t>
  </si>
  <si>
    <t>экспресс</t>
  </si>
  <si>
    <t>грязные данные</t>
  </si>
  <si>
    <t>продвинутый</t>
  </si>
  <si>
    <t>видео архив</t>
  </si>
  <si>
    <t>Расходы факт, т.руб</t>
  </si>
  <si>
    <t>Продажи факт, т.руб</t>
  </si>
  <si>
    <t>План продаж, т.руб</t>
  </si>
  <si>
    <t>Рекламный бюджет, т.руб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</si>
  <si>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</si>
  <si>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</si>
  <si>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</si>
  <si>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</si>
  <si>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</si>
  <si>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</si>
  <si>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</si>
  <si>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</si>
  <si>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</si>
  <si>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</si>
  <si>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</si>
  <si>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</si>
  <si>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</si>
  <si>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</si>
  <si>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 xml:space="preserve"> Продажи факт, т.руб</t>
  </si>
  <si>
    <t xml:space="preserve"> План продаж, т.руб</t>
  </si>
  <si>
    <t xml:space="preserve"> Расходы факт, т.руб</t>
  </si>
  <si>
    <t xml:space="preserve"> Рекламный бюджет, т.руб</t>
  </si>
  <si>
    <t>ROI</t>
  </si>
  <si>
    <t>от плана</t>
  </si>
  <si>
    <t>Расходы, тыс. руб.</t>
  </si>
  <si>
    <t>Продажи,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</si>
</sst>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dd/mm/yyyy;@"/>
    <numFmt numFmtId="165" formatCode="#,##0_ ;\-#,##0\ "/>
    <numFmt numFmtId="166" formatCode="#,##0.00_ ;\-#,##0.00\ "/>
  </numFmts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/>
      <right/>
      <top style="thin">
        <color theme="8" tint="-0.24994659260841701"/>
      </top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/>
      <right/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164" fontId="1" fillId="0" borderId="1" xfId="0" applyNumberFormat="1" applyFont="1" applyBorder="1"/>
    <xf numFmtId="0" fontId="1" fillId="0" borderId="1" xfId="0" applyFont="1" applyBorder="1"/>
    <xf numFmtId="164" fontId="2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164" fontId="2" fillId="0" borderId="2" xfId="0" applyNumberFormat="1" applyFont="1" applyBorder="1"/>
    <xf numFmtId="0" fontId="2" fillId="0" borderId="2" xfId="0" applyFont="1" applyBorder="1"/>
    <xf numFmtId="1" fontId="2" fillId="0" borderId="2" xfId="0" applyNumberFormat="1" applyFont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9" fontId="0" fillId="0" borderId="0" xfId="1" applyFont="1"/>
    <xf numFmtId="2" fontId="0" fillId="0" borderId="0" xfId="0" applyNumberForma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5" fillId="2" borderId="6" xfId="2" applyNumberFormat="1" applyFont="1" applyFill="1" applyBorder="1" applyAlignment="1">
      <alignment horizontal="center"/>
    </xf>
    <xf numFmtId="166" fontId="5" fillId="2" borderId="7" xfId="2" applyNumberFormat="1" applyFont="1" applyFill="1" applyBorder="1" applyAlignment="1">
      <alignment horizontal="center"/>
    </xf>
    <xf numFmtId="166" fontId="5" fillId="2" borderId="8" xfId="2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65" fontId="5" fillId="2" borderId="6" xfId="2" applyNumberFormat="1" applyFont="1" applyFill="1" applyBorder="1" applyAlignment="1">
      <alignment horizontal="center"/>
    </xf>
    <xf numFmtId="165" fontId="5" fillId="2" borderId="7" xfId="2" applyNumberFormat="1" applyFont="1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9" fontId="0" fillId="2" borderId="8" xfId="0" applyNumberForma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продажи курсов.xlsx]заготовки!По_месяцам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продаж,</a:t>
            </a:r>
            <a:r>
              <a:rPr lang="ru-RU" baseline="0"/>
              <a:t> тыс. руб.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заготовки!$B$3</c:f>
              <c:strCache>
                <c:ptCount val="1"/>
                <c:pt idx="0">
                  <c:v> Продажи факт, т.руб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заготовки!$A$4:$A$16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заготовки!$B$4:$B$16</c:f>
              <c:numCache>
                <c:formatCode>#,##0</c:formatCode>
                <c:ptCount val="12"/>
                <c:pt idx="0">
                  <c:v>554.12</c:v>
                </c:pt>
                <c:pt idx="1">
                  <c:v>331.39499999999998</c:v>
                </c:pt>
                <c:pt idx="2">
                  <c:v>422.97499999999997</c:v>
                </c:pt>
                <c:pt idx="3">
                  <c:v>400.59999999999997</c:v>
                </c:pt>
                <c:pt idx="4">
                  <c:v>549.79999999999995</c:v>
                </c:pt>
                <c:pt idx="5">
                  <c:v>476.89000000000004</c:v>
                </c:pt>
                <c:pt idx="6">
                  <c:v>549.23</c:v>
                </c:pt>
                <c:pt idx="7">
                  <c:v>526.91</c:v>
                </c:pt>
                <c:pt idx="8">
                  <c:v>505.73</c:v>
                </c:pt>
                <c:pt idx="9">
                  <c:v>559.98500000000001</c:v>
                </c:pt>
                <c:pt idx="10">
                  <c:v>1075</c:v>
                </c:pt>
                <c:pt idx="11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8-4433-A3E8-96EF1B9F8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477659792"/>
        <c:axId val="477660120"/>
      </c:barChart>
      <c:lineChart>
        <c:grouping val="standard"/>
        <c:varyColors val="0"/>
        <c:ser>
          <c:idx val="1"/>
          <c:order val="1"/>
          <c:tx>
            <c:strRef>
              <c:f>заготовки!$C$3</c:f>
              <c:strCache>
                <c:ptCount val="1"/>
                <c:pt idx="0">
                  <c:v> План продаж, т.руб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заготовки!$A$4:$A$16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заготовки!$C$4:$C$16</c:f>
              <c:numCache>
                <c:formatCode>#,##0</c:formatCode>
                <c:ptCount val="12"/>
                <c:pt idx="0">
                  <c:v>655</c:v>
                </c:pt>
                <c:pt idx="1">
                  <c:v>563</c:v>
                </c:pt>
                <c:pt idx="2">
                  <c:v>740</c:v>
                </c:pt>
                <c:pt idx="3">
                  <c:v>385</c:v>
                </c:pt>
                <c:pt idx="4">
                  <c:v>450</c:v>
                </c:pt>
                <c:pt idx="5">
                  <c:v>600</c:v>
                </c:pt>
                <c:pt idx="6">
                  <c:v>450</c:v>
                </c:pt>
                <c:pt idx="7">
                  <c:v>720</c:v>
                </c:pt>
                <c:pt idx="8">
                  <c:v>550</c:v>
                </c:pt>
                <c:pt idx="9">
                  <c:v>785</c:v>
                </c:pt>
                <c:pt idx="10">
                  <c:v>800</c:v>
                </c:pt>
                <c:pt idx="11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8-4433-A3E8-96EF1B9F8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59792"/>
        <c:axId val="477660120"/>
      </c:lineChart>
      <c:catAx>
        <c:axId val="4776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660120"/>
        <c:crosses val="autoZero"/>
        <c:auto val="1"/>
        <c:lblAlgn val="ctr"/>
        <c:lblOffset val="100"/>
        <c:noMultiLvlLbl val="0"/>
      </c:catAx>
      <c:valAx>
        <c:axId val="47766012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776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продажи курсов.xlsx]заготовки!По_курсам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Выполнение плана</a:t>
            </a:r>
            <a:r>
              <a:rPr lang="ru-RU" baseline="0"/>
              <a:t> продаж, тыс. руб.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заготовки!$C$18</c:f>
              <c:strCache>
                <c:ptCount val="1"/>
                <c:pt idx="0">
                  <c:v> План продаж, т.руб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заготовки!$A$19:$A$26</c:f>
              <c:strCache>
                <c:ptCount val="7"/>
                <c:pt idx="0">
                  <c:v>ПБИ базовый</c:v>
                </c:pt>
                <c:pt idx="1">
                  <c:v>видео архив</c:v>
                </c:pt>
                <c:pt idx="2">
                  <c:v>презентации</c:v>
                </c:pt>
                <c:pt idx="3">
                  <c:v>грязные данные</c:v>
                </c:pt>
                <c:pt idx="4">
                  <c:v>HR аналитика</c:v>
                </c:pt>
                <c:pt idx="5">
                  <c:v>экспресс</c:v>
                </c:pt>
                <c:pt idx="6">
                  <c:v>продвинутый</c:v>
                </c:pt>
              </c:strCache>
            </c:strRef>
          </c:cat>
          <c:val>
            <c:numRef>
              <c:f>заготовки!$C$19:$C$26</c:f>
              <c:numCache>
                <c:formatCode>#,##0</c:formatCode>
                <c:ptCount val="7"/>
                <c:pt idx="0">
                  <c:v>575</c:v>
                </c:pt>
                <c:pt idx="1">
                  <c:v>290</c:v>
                </c:pt>
                <c:pt idx="2">
                  <c:v>350</c:v>
                </c:pt>
                <c:pt idx="3">
                  <c:v>600</c:v>
                </c:pt>
                <c:pt idx="4">
                  <c:v>450</c:v>
                </c:pt>
                <c:pt idx="5">
                  <c:v>1930</c:v>
                </c:pt>
                <c:pt idx="6">
                  <c:v>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A-4BB4-A492-003259336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68343576"/>
        <c:axId val="468338656"/>
      </c:barChart>
      <c:barChart>
        <c:barDir val="bar"/>
        <c:grouping val="clustered"/>
        <c:varyColors val="0"/>
        <c:ser>
          <c:idx val="0"/>
          <c:order val="0"/>
          <c:tx>
            <c:strRef>
              <c:f>заготовки!$B$18</c:f>
              <c:strCache>
                <c:ptCount val="1"/>
                <c:pt idx="0">
                  <c:v> Продажи факт, т.руб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заготовки!$A$19:$A$26</c:f>
              <c:strCache>
                <c:ptCount val="7"/>
                <c:pt idx="0">
                  <c:v>ПБИ базовый</c:v>
                </c:pt>
                <c:pt idx="1">
                  <c:v>видео архив</c:v>
                </c:pt>
                <c:pt idx="2">
                  <c:v>презентации</c:v>
                </c:pt>
                <c:pt idx="3">
                  <c:v>грязные данные</c:v>
                </c:pt>
                <c:pt idx="4">
                  <c:v>HR аналитика</c:v>
                </c:pt>
                <c:pt idx="5">
                  <c:v>экспресс</c:v>
                </c:pt>
                <c:pt idx="6">
                  <c:v>продвинутый</c:v>
                </c:pt>
              </c:strCache>
            </c:strRef>
          </c:cat>
          <c:val>
            <c:numRef>
              <c:f>заготовки!$B$19:$B$26</c:f>
              <c:numCache>
                <c:formatCode>#,##0</c:formatCode>
                <c:ptCount val="7"/>
                <c:pt idx="0">
                  <c:v>133.49</c:v>
                </c:pt>
                <c:pt idx="1">
                  <c:v>281.85000000000002</c:v>
                </c:pt>
                <c:pt idx="2">
                  <c:v>390.06500000000005</c:v>
                </c:pt>
                <c:pt idx="3">
                  <c:v>434.31</c:v>
                </c:pt>
                <c:pt idx="4">
                  <c:v>440.90999999999997</c:v>
                </c:pt>
                <c:pt idx="5">
                  <c:v>1735.05</c:v>
                </c:pt>
                <c:pt idx="6">
                  <c:v>3256.96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A-4BB4-A492-003259336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406272"/>
        <c:axId val="463405288"/>
      </c:barChart>
      <c:catAx>
        <c:axId val="468343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338656"/>
        <c:crosses val="autoZero"/>
        <c:auto val="1"/>
        <c:lblAlgn val="ctr"/>
        <c:lblOffset val="100"/>
        <c:noMultiLvlLbl val="0"/>
      </c:catAx>
      <c:valAx>
        <c:axId val="46833865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68343576"/>
        <c:crosses val="autoZero"/>
        <c:crossBetween val="between"/>
      </c:valAx>
      <c:valAx>
        <c:axId val="463405288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463406272"/>
        <c:crosses val="max"/>
        <c:crossBetween val="between"/>
      </c:valAx>
      <c:catAx>
        <c:axId val="463406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3405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продажи курсов.xlsx]заготовки!Структура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Структура портфеля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заготовки!$B$28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BF-4FCE-9C1D-35C3C77BBD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BF-4FCE-9C1D-35C3C77BBD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BF-4FCE-9C1D-35C3C77BBD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BF-4FCE-9C1D-35C3C77BBD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BF-4FCE-9C1D-35C3C77BBD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BF-4FCE-9C1D-35C3C77BBD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BF-4FCE-9C1D-35C3C77BBD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ABF-4FCE-9C1D-35C3C77BBD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заготовки!$A$29:$A$36</c:f>
              <c:strCache>
                <c:ptCount val="7"/>
                <c:pt idx="0">
                  <c:v>продвинутый</c:v>
                </c:pt>
                <c:pt idx="1">
                  <c:v>экспресс</c:v>
                </c:pt>
                <c:pt idx="2">
                  <c:v>HR аналитика</c:v>
                </c:pt>
                <c:pt idx="3">
                  <c:v>грязные данные</c:v>
                </c:pt>
                <c:pt idx="4">
                  <c:v>презентации</c:v>
                </c:pt>
                <c:pt idx="5">
                  <c:v>видео архив</c:v>
                </c:pt>
                <c:pt idx="6">
                  <c:v>ПБИ базовый</c:v>
                </c:pt>
              </c:strCache>
            </c:strRef>
          </c:cat>
          <c:val>
            <c:numRef>
              <c:f>заготовки!$B$29:$B$36</c:f>
              <c:numCache>
                <c:formatCode>#,##0</c:formatCode>
                <c:ptCount val="7"/>
                <c:pt idx="0">
                  <c:v>3256.96</c:v>
                </c:pt>
                <c:pt idx="1">
                  <c:v>1735.05</c:v>
                </c:pt>
                <c:pt idx="2">
                  <c:v>440.90999999999997</c:v>
                </c:pt>
                <c:pt idx="3">
                  <c:v>434.31</c:v>
                </c:pt>
                <c:pt idx="4">
                  <c:v>390.06500000000005</c:v>
                </c:pt>
                <c:pt idx="5">
                  <c:v>281.85000000000002</c:v>
                </c:pt>
                <c:pt idx="6">
                  <c:v>133.49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0-48F0-8E7F-E9CB3733446F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plitType val="pos"/>
        <c:splitPos val="4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продажи курсов.xlsx]заготовки!По_месяцам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продаж,</a:t>
            </a:r>
            <a:r>
              <a:rPr lang="ru-RU" baseline="0"/>
              <a:t> тыс. руб.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заготовки!$B$3</c:f>
              <c:strCache>
                <c:ptCount val="1"/>
                <c:pt idx="0">
                  <c:v> Продажи факт, т.руб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заготовки!$A$4:$A$16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заготовки!$B$4:$B$16</c:f>
              <c:numCache>
                <c:formatCode>#,##0</c:formatCode>
                <c:ptCount val="12"/>
                <c:pt idx="0">
                  <c:v>554.12</c:v>
                </c:pt>
                <c:pt idx="1">
                  <c:v>331.39499999999998</c:v>
                </c:pt>
                <c:pt idx="2">
                  <c:v>422.97499999999997</c:v>
                </c:pt>
                <c:pt idx="3">
                  <c:v>400.59999999999997</c:v>
                </c:pt>
                <c:pt idx="4">
                  <c:v>549.79999999999995</c:v>
                </c:pt>
                <c:pt idx="5">
                  <c:v>476.89000000000004</c:v>
                </c:pt>
                <c:pt idx="6">
                  <c:v>549.23</c:v>
                </c:pt>
                <c:pt idx="7">
                  <c:v>526.91</c:v>
                </c:pt>
                <c:pt idx="8">
                  <c:v>505.73</c:v>
                </c:pt>
                <c:pt idx="9">
                  <c:v>559.98500000000001</c:v>
                </c:pt>
                <c:pt idx="10">
                  <c:v>1075</c:v>
                </c:pt>
                <c:pt idx="11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F-487D-8F43-37D41F5B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477659792"/>
        <c:axId val="477660120"/>
      </c:barChart>
      <c:lineChart>
        <c:grouping val="standard"/>
        <c:varyColors val="0"/>
        <c:ser>
          <c:idx val="1"/>
          <c:order val="1"/>
          <c:tx>
            <c:strRef>
              <c:f>заготовки!$C$3</c:f>
              <c:strCache>
                <c:ptCount val="1"/>
                <c:pt idx="0">
                  <c:v> План продаж, т.руб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заготовки!$A$4:$A$16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заготовки!$C$4:$C$16</c:f>
              <c:numCache>
                <c:formatCode>#,##0</c:formatCode>
                <c:ptCount val="12"/>
                <c:pt idx="0">
                  <c:v>655</c:v>
                </c:pt>
                <c:pt idx="1">
                  <c:v>563</c:v>
                </c:pt>
                <c:pt idx="2">
                  <c:v>740</c:v>
                </c:pt>
                <c:pt idx="3">
                  <c:v>385</c:v>
                </c:pt>
                <c:pt idx="4">
                  <c:v>450</c:v>
                </c:pt>
                <c:pt idx="5">
                  <c:v>600</c:v>
                </c:pt>
                <c:pt idx="6">
                  <c:v>450</c:v>
                </c:pt>
                <c:pt idx="7">
                  <c:v>720</c:v>
                </c:pt>
                <c:pt idx="8">
                  <c:v>550</c:v>
                </c:pt>
                <c:pt idx="9">
                  <c:v>785</c:v>
                </c:pt>
                <c:pt idx="10">
                  <c:v>800</c:v>
                </c:pt>
                <c:pt idx="11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F-487D-8F43-37D41F5B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59792"/>
        <c:axId val="477660120"/>
      </c:lineChart>
      <c:catAx>
        <c:axId val="4776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660120"/>
        <c:crosses val="autoZero"/>
        <c:auto val="1"/>
        <c:lblAlgn val="ctr"/>
        <c:lblOffset val="100"/>
        <c:noMultiLvlLbl val="0"/>
      </c:catAx>
      <c:valAx>
        <c:axId val="47766012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776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продажи курсов.xlsx]заготовки!По_курсам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Выполнение плана</a:t>
            </a:r>
            <a:r>
              <a:rPr lang="ru-RU" baseline="0"/>
              <a:t> продаж, тыс. руб.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заготовки!$C$18</c:f>
              <c:strCache>
                <c:ptCount val="1"/>
                <c:pt idx="0">
                  <c:v> План продаж, т.руб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заготовки!$A$19:$A$26</c:f>
              <c:strCache>
                <c:ptCount val="7"/>
                <c:pt idx="0">
                  <c:v>ПБИ базовый</c:v>
                </c:pt>
                <c:pt idx="1">
                  <c:v>видео архив</c:v>
                </c:pt>
                <c:pt idx="2">
                  <c:v>презентации</c:v>
                </c:pt>
                <c:pt idx="3">
                  <c:v>грязные данные</c:v>
                </c:pt>
                <c:pt idx="4">
                  <c:v>HR аналитика</c:v>
                </c:pt>
                <c:pt idx="5">
                  <c:v>экспресс</c:v>
                </c:pt>
                <c:pt idx="6">
                  <c:v>продвинутый</c:v>
                </c:pt>
              </c:strCache>
            </c:strRef>
          </c:cat>
          <c:val>
            <c:numRef>
              <c:f>заготовки!$C$19:$C$26</c:f>
              <c:numCache>
                <c:formatCode>#,##0</c:formatCode>
                <c:ptCount val="7"/>
                <c:pt idx="0">
                  <c:v>575</c:v>
                </c:pt>
                <c:pt idx="1">
                  <c:v>290</c:v>
                </c:pt>
                <c:pt idx="2">
                  <c:v>350</c:v>
                </c:pt>
                <c:pt idx="3">
                  <c:v>600</c:v>
                </c:pt>
                <c:pt idx="4">
                  <c:v>450</c:v>
                </c:pt>
                <c:pt idx="5">
                  <c:v>1930</c:v>
                </c:pt>
                <c:pt idx="6">
                  <c:v>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4-4B2B-8912-3AE20DC1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68343576"/>
        <c:axId val="468338656"/>
      </c:barChart>
      <c:barChart>
        <c:barDir val="bar"/>
        <c:grouping val="clustered"/>
        <c:varyColors val="0"/>
        <c:ser>
          <c:idx val="0"/>
          <c:order val="0"/>
          <c:tx>
            <c:strRef>
              <c:f>заготовки!$B$18</c:f>
              <c:strCache>
                <c:ptCount val="1"/>
                <c:pt idx="0">
                  <c:v> Продажи факт, т.руб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заготовки!$A$19:$A$26</c:f>
              <c:strCache>
                <c:ptCount val="7"/>
                <c:pt idx="0">
                  <c:v>ПБИ базовый</c:v>
                </c:pt>
                <c:pt idx="1">
                  <c:v>видео архив</c:v>
                </c:pt>
                <c:pt idx="2">
                  <c:v>презентации</c:v>
                </c:pt>
                <c:pt idx="3">
                  <c:v>грязные данные</c:v>
                </c:pt>
                <c:pt idx="4">
                  <c:v>HR аналитика</c:v>
                </c:pt>
                <c:pt idx="5">
                  <c:v>экспресс</c:v>
                </c:pt>
                <c:pt idx="6">
                  <c:v>продвинутый</c:v>
                </c:pt>
              </c:strCache>
            </c:strRef>
          </c:cat>
          <c:val>
            <c:numRef>
              <c:f>заготовки!$B$19:$B$26</c:f>
              <c:numCache>
                <c:formatCode>#,##0</c:formatCode>
                <c:ptCount val="7"/>
                <c:pt idx="0">
                  <c:v>133.49</c:v>
                </c:pt>
                <c:pt idx="1">
                  <c:v>281.85000000000002</c:v>
                </c:pt>
                <c:pt idx="2">
                  <c:v>390.06500000000005</c:v>
                </c:pt>
                <c:pt idx="3">
                  <c:v>434.31</c:v>
                </c:pt>
                <c:pt idx="4">
                  <c:v>440.90999999999997</c:v>
                </c:pt>
                <c:pt idx="5">
                  <c:v>1735.05</c:v>
                </c:pt>
                <c:pt idx="6">
                  <c:v>3256.96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4-4B2B-8912-3AE20DC1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406272"/>
        <c:axId val="463405288"/>
      </c:barChart>
      <c:catAx>
        <c:axId val="468343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338656"/>
        <c:crosses val="autoZero"/>
        <c:auto val="1"/>
        <c:lblAlgn val="ctr"/>
        <c:lblOffset val="100"/>
        <c:noMultiLvlLbl val="0"/>
      </c:catAx>
      <c:valAx>
        <c:axId val="46833865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68343576"/>
        <c:crosses val="autoZero"/>
        <c:crossBetween val="between"/>
      </c:valAx>
      <c:valAx>
        <c:axId val="463405288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463406272"/>
        <c:crosses val="max"/>
        <c:crossBetween val="between"/>
      </c:valAx>
      <c:catAx>
        <c:axId val="463406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3405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 продажи курсов.xlsx]заготовки!Структура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Структура портфеля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заготовки!$B$28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56-4057-94AB-5B7CAC5F79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56-4057-94AB-5B7CAC5F79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56-4057-94AB-5B7CAC5F79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56-4057-94AB-5B7CAC5F79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56-4057-94AB-5B7CAC5F79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56-4057-94AB-5B7CAC5F79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56-4057-94AB-5B7CAC5F79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356-4057-94AB-5B7CAC5F79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заготовки!$A$29:$A$36</c:f>
              <c:strCache>
                <c:ptCount val="7"/>
                <c:pt idx="0">
                  <c:v>продвинутый</c:v>
                </c:pt>
                <c:pt idx="1">
                  <c:v>экспресс</c:v>
                </c:pt>
                <c:pt idx="2">
                  <c:v>HR аналитика</c:v>
                </c:pt>
                <c:pt idx="3">
                  <c:v>грязные данные</c:v>
                </c:pt>
                <c:pt idx="4">
                  <c:v>презентации</c:v>
                </c:pt>
                <c:pt idx="5">
                  <c:v>видео архив</c:v>
                </c:pt>
                <c:pt idx="6">
                  <c:v>ПБИ базовый</c:v>
                </c:pt>
              </c:strCache>
            </c:strRef>
          </c:cat>
          <c:val>
            <c:numRef>
              <c:f>заготовки!$B$29:$B$36</c:f>
              <c:numCache>
                <c:formatCode>#,##0</c:formatCode>
                <c:ptCount val="7"/>
                <c:pt idx="0">
                  <c:v>3256.96</c:v>
                </c:pt>
                <c:pt idx="1">
                  <c:v>1735.05</c:v>
                </c:pt>
                <c:pt idx="2">
                  <c:v>440.90999999999997</c:v>
                </c:pt>
                <c:pt idx="3">
                  <c:v>434.31</c:v>
                </c:pt>
                <c:pt idx="4">
                  <c:v>390.06500000000005</c:v>
                </c:pt>
                <c:pt idx="5">
                  <c:v>281.85000000000002</c:v>
                </c:pt>
                <c:pt idx="6">
                  <c:v>133.49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356-4057-94AB-5B7CAC5F7959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plitType val="pos"/>
        <c:splitPos val="4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76200</xdr:rowOff>
    </xdr:from>
    <xdr:to>
      <xdr:col>11</xdr:col>
      <xdr:colOff>471487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471487</xdr:colOff>
      <xdr:row>16</xdr:row>
      <xdr:rowOff>161925</xdr:rowOff>
    </xdr:from>
    <xdr:to>
      <xdr:col>11</xdr:col>
      <xdr:colOff>166687</xdr:colOff>
      <xdr:row>31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481012</xdr:colOff>
      <xdr:row>31</xdr:row>
      <xdr:rowOff>114300</xdr:rowOff>
    </xdr:from>
    <xdr:to>
      <xdr:col>11</xdr:col>
      <xdr:colOff>176212</xdr:colOff>
      <xdr:row>46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485775</xdr:colOff>
      <xdr:row>1</xdr:row>
      <xdr:rowOff>38101</xdr:rowOff>
    </xdr:from>
    <xdr:to>
      <xdr:col>14</xdr:col>
      <xdr:colOff>485775</xdr:colOff>
      <xdr:row>11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Месяцы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72725" y="228601"/>
              <a:ext cx="1828800" cy="203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466725</xdr:colOff>
      <xdr:row>12</xdr:row>
      <xdr:rowOff>47625</xdr:rowOff>
    </xdr:from>
    <xdr:to>
      <xdr:col>14</xdr:col>
      <xdr:colOff>561975</xdr:colOff>
      <xdr:row>24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Название курс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звание курс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2333625"/>
              <a:ext cx="192405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95250</xdr:rowOff>
    </xdr:from>
    <xdr:to>
      <xdr:col>18</xdr:col>
      <xdr:colOff>552450</xdr:colOff>
      <xdr:row>27</xdr:row>
      <xdr:rowOff>19050</xdr:rowOff>
    </xdr:to>
    <xdr:sp macro="" textlink="">
      <xdr:nvSpPr>
        <xdr:cNvPr id="7" name="Прямоугольник 6"/>
        <xdr:cNvSpPr/>
      </xdr:nvSpPr>
      <xdr:spPr>
        <a:xfrm>
          <a:off x="66675" y="95250"/>
          <a:ext cx="11087100" cy="5191125"/>
        </a:xfrm>
        <a:prstGeom prst="rect">
          <a:avLst/>
        </a:prstGeom>
        <a:solidFill>
          <a:schemeClr val="accent5">
            <a:lumMod val="60000"/>
            <a:lumOff val="40000"/>
            <a:alpha val="1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</xdr:col>
      <xdr:colOff>47625</xdr:colOff>
      <xdr:row>4</xdr:row>
      <xdr:rowOff>19050</xdr:rowOff>
    </xdr:from>
    <xdr:to>
      <xdr:col>3</xdr:col>
      <xdr:colOff>571500</xdr:colOff>
      <xdr:row>14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Месяцы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ы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904875"/>
              <a:ext cx="1866900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66674</xdr:colOff>
      <xdr:row>14</xdr:row>
      <xdr:rowOff>104775</xdr:rowOff>
    </xdr:from>
    <xdr:to>
      <xdr:col>3</xdr:col>
      <xdr:colOff>552450</xdr:colOff>
      <xdr:row>26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Название курс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звание курса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4" y="2895600"/>
              <a:ext cx="1828801" cy="232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9524</xdr:colOff>
      <xdr:row>4</xdr:row>
      <xdr:rowOff>9525</xdr:rowOff>
    </xdr:from>
    <xdr:to>
      <xdr:col>18</xdr:col>
      <xdr:colOff>457199</xdr:colOff>
      <xdr:row>14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14</xdr:row>
      <xdr:rowOff>104775</xdr:rowOff>
    </xdr:from>
    <xdr:to>
      <xdr:col>11</xdr:col>
      <xdr:colOff>123825</xdr:colOff>
      <xdr:row>26</xdr:row>
      <xdr:rowOff>142875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161925</xdr:colOff>
      <xdr:row>14</xdr:row>
      <xdr:rowOff>104775</xdr:rowOff>
    </xdr:from>
    <xdr:to>
      <xdr:col>18</xdr:col>
      <xdr:colOff>447675</xdr:colOff>
      <xdr:row>26</xdr:row>
      <xdr:rowOff>142875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67.652916319443" createdVersion="6" refreshedVersion="6" minRefreshableVersion="3" recordCount="65">
  <cacheSource type="worksheet">
    <worksheetSource ref="A1:F66" sheet="рус"/>
  </cacheSource>
  <cacheFields count="7">
    <cacheField name="Дата" numFmtId="164">
      <sharedItems containsSemiMixedTypes="0" containsNonDate="0" containsDate="1" containsString="0" minDate="2020-01-31T00:00:00" maxDate="2020-12-31T00:00:00" count="12"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0T00:00:00"/>
      </sharedItems>
      <fieldGroup par="6" base="0">
        <rangePr groupBy="days" startDate="2020-01-31T00:00:00" endDate="2020-12-31T00:00:00"/>
        <groupItems count="368">
          <s v="&lt;31.01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12.2020"/>
        </groupItems>
      </fieldGroup>
    </cacheField>
    <cacheField name="Название курса" numFmtId="0">
      <sharedItems count="7">
        <s v="экспресс"/>
        <s v="продвинутый"/>
        <s v="HR аналитика"/>
        <s v="презентации"/>
        <s v="ПБИ базовый"/>
        <s v="грязные данные"/>
        <s v="видео архив"/>
      </sharedItems>
    </cacheField>
    <cacheField name="Продажи факт, т.руб" numFmtId="0">
      <sharedItems containsSemiMixedTypes="0" containsString="0" containsNumber="1" minValue="0" maxValue="600"/>
    </cacheField>
    <cacheField name="Расходы факт, т.руб" numFmtId="1">
      <sharedItems containsSemiMixedTypes="0" containsString="0" containsNumber="1" minValue="0" maxValue="88"/>
    </cacheField>
    <cacheField name="План продаж, т.руб" numFmtId="1">
      <sharedItems containsSemiMixedTypes="0" containsString="0" containsNumber="1" containsInteger="1" minValue="0" maxValue="400"/>
    </cacheField>
    <cacheField name="Рекламный бюджет, т.руб" numFmtId="1">
      <sharedItems containsSemiMixedTypes="0" containsString="0" containsNumber="1" minValue="0" maxValue="70"/>
    </cacheField>
    <cacheField name="Месяцы" numFmtId="0" databaseField="0">
      <fieldGroup base="0">
        <rangePr groupBy="months" startDate="2020-01-31T00:00:00" endDate="2020-12-31T00:00:00"/>
        <groupItems count="14">
          <s v="&lt;31.01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  <x v="0"/>
    <n v="179.17"/>
    <n v="11.69"/>
    <n v="150"/>
    <n v="20"/>
  </r>
  <r>
    <x v="0"/>
    <x v="1"/>
    <n v="267.37"/>
    <n v="28.889223999999999"/>
    <n v="350"/>
    <n v="30"/>
  </r>
  <r>
    <x v="0"/>
    <x v="2"/>
    <n v="28.78"/>
    <n v="0"/>
    <n v="10"/>
    <n v="0"/>
  </r>
  <r>
    <x v="0"/>
    <x v="3"/>
    <n v="28.6"/>
    <n v="1.702"/>
    <n v="10"/>
    <n v="0"/>
  </r>
  <r>
    <x v="0"/>
    <x v="4"/>
    <n v="50.2"/>
    <n v="4.0089999999999995"/>
    <n v="135"/>
    <n v="0"/>
  </r>
  <r>
    <x v="1"/>
    <x v="0"/>
    <n v="98.95"/>
    <n v="20.8748"/>
    <n v="150"/>
    <n v="15"/>
  </r>
  <r>
    <x v="1"/>
    <x v="1"/>
    <n v="188.22499999999999"/>
    <n v="26.896599999999999"/>
    <n v="303"/>
    <n v="35"/>
  </r>
  <r>
    <x v="1"/>
    <x v="4"/>
    <n v="7"/>
    <n v="1.65"/>
    <n v="50"/>
    <n v="10"/>
  </r>
  <r>
    <x v="1"/>
    <x v="3"/>
    <n v="30.65"/>
    <n v="8.9664000000000001"/>
    <n v="50"/>
    <n v="0"/>
  </r>
  <r>
    <x v="1"/>
    <x v="2"/>
    <n v="6.57"/>
    <n v="0"/>
    <n v="10"/>
    <n v="0"/>
  </r>
  <r>
    <x v="2"/>
    <x v="0"/>
    <n v="122.56"/>
    <n v="38.204383999999997"/>
    <n v="100"/>
    <n v="20"/>
  </r>
  <r>
    <x v="2"/>
    <x v="1"/>
    <n v="212.465"/>
    <n v="18.749216000000001"/>
    <n v="260"/>
    <n v="35"/>
  </r>
  <r>
    <x v="2"/>
    <x v="4"/>
    <n v="49.61"/>
    <n v="47.89"/>
    <n v="330"/>
    <n v="30"/>
  </r>
  <r>
    <x v="2"/>
    <x v="3"/>
    <n v="18.75"/>
    <n v="20.317"/>
    <n v="40"/>
    <n v="10"/>
  </r>
  <r>
    <x v="2"/>
    <x v="2"/>
    <n v="19.59"/>
    <n v="0"/>
    <n v="10"/>
    <n v="0"/>
  </r>
  <r>
    <x v="3"/>
    <x v="0"/>
    <n v="167.76"/>
    <n v="48.66999999999998"/>
    <n v="125"/>
    <n v="40"/>
  </r>
  <r>
    <x v="3"/>
    <x v="1"/>
    <n v="180.8"/>
    <n v="18.417909999999996"/>
    <n v="200"/>
    <n v="20"/>
  </r>
  <r>
    <x v="3"/>
    <x v="4"/>
    <n v="7"/>
    <n v="11.664190000000001"/>
    <n v="40"/>
    <n v="0"/>
  </r>
  <r>
    <x v="3"/>
    <x v="3"/>
    <n v="40.090000000000003"/>
    <n v="6.891"/>
    <n v="10"/>
    <n v="0"/>
  </r>
  <r>
    <x v="3"/>
    <x v="2"/>
    <n v="4.95"/>
    <n v="0"/>
    <n v="10"/>
    <n v="0"/>
  </r>
  <r>
    <x v="4"/>
    <x v="0"/>
    <n v="200.2"/>
    <n v="48.469597999999998"/>
    <n v="160"/>
    <n v="40"/>
  </r>
  <r>
    <x v="4"/>
    <x v="1"/>
    <n v="281.7"/>
    <n v="32.445409999999995"/>
    <n v="250"/>
    <n v="30"/>
  </r>
  <r>
    <x v="4"/>
    <x v="4"/>
    <n v="12.13"/>
    <n v="8"/>
    <n v="0"/>
    <n v="0"/>
  </r>
  <r>
    <x v="4"/>
    <x v="3"/>
    <n v="33.85"/>
    <n v="8.1100560000000002"/>
    <n v="40"/>
    <n v="10"/>
  </r>
  <r>
    <x v="4"/>
    <x v="2"/>
    <n v="21.92"/>
    <n v="0"/>
    <n v="0"/>
    <n v="0"/>
  </r>
  <r>
    <x v="5"/>
    <x v="5"/>
    <n v="2.9"/>
    <n v="25.434000000000005"/>
    <n v="130"/>
    <n v="20"/>
  </r>
  <r>
    <x v="5"/>
    <x v="0"/>
    <n v="162.29"/>
    <n v="42.868799999999993"/>
    <n v="160"/>
    <n v="40"/>
  </r>
  <r>
    <x v="5"/>
    <x v="1"/>
    <n v="272.60000000000002"/>
    <n v="27.872400000000003"/>
    <n v="250"/>
    <n v="30"/>
  </r>
  <r>
    <x v="5"/>
    <x v="4"/>
    <n v="0"/>
    <n v="68.900000000000006"/>
    <n v="20"/>
    <n v="0"/>
  </r>
  <r>
    <x v="5"/>
    <x v="3"/>
    <n v="23"/>
    <n v="5.47"/>
    <n v="20"/>
    <n v="0"/>
  </r>
  <r>
    <x v="5"/>
    <x v="2"/>
    <n v="16.100000000000001"/>
    <n v="3.6"/>
    <n v="20"/>
    <n v="0"/>
  </r>
  <r>
    <x v="6"/>
    <x v="0"/>
    <n v="154.13"/>
    <n v="67.554069799999979"/>
    <n v="160"/>
    <n v="40"/>
  </r>
  <r>
    <x v="6"/>
    <x v="2"/>
    <n v="55.4"/>
    <n v="7.89"/>
    <n v="20"/>
    <n v="0"/>
  </r>
  <r>
    <x v="6"/>
    <x v="3"/>
    <n v="20.65"/>
    <n v="1.2"/>
    <n v="20"/>
    <n v="0"/>
  </r>
  <r>
    <x v="6"/>
    <x v="4"/>
    <n v="7.55"/>
    <n v="3"/>
    <n v="0"/>
    <n v="0"/>
  </r>
  <r>
    <x v="6"/>
    <x v="1"/>
    <n v="311.5"/>
    <n v="37.432631999999984"/>
    <n v="250"/>
    <n v="30"/>
  </r>
  <r>
    <x v="7"/>
    <x v="0"/>
    <n v="123.16"/>
    <n v="69.708990000000028"/>
    <n v="210"/>
    <n v="70"/>
  </r>
  <r>
    <x v="7"/>
    <x v="1"/>
    <n v="200.1"/>
    <n v="34.096877999979995"/>
    <n v="250"/>
    <n v="40"/>
  </r>
  <r>
    <x v="7"/>
    <x v="5"/>
    <n v="175.1"/>
    <n v="28.231295999999993"/>
    <n v="190"/>
    <n v="40"/>
  </r>
  <r>
    <x v="7"/>
    <x v="3"/>
    <n v="28.55"/>
    <n v="15.296276000029998"/>
    <n v="50"/>
    <n v="20"/>
  </r>
  <r>
    <x v="7"/>
    <x v="4"/>
    <n v="0"/>
    <n v="14.5"/>
    <n v="0"/>
    <n v="0"/>
  </r>
  <r>
    <x v="7"/>
    <x v="2"/>
    <n v="0"/>
    <n v="26"/>
    <n v="20"/>
    <n v="0"/>
  </r>
  <r>
    <x v="8"/>
    <x v="0"/>
    <n v="164.27"/>
    <n v="85.745767999999984"/>
    <n v="210"/>
    <n v="65"/>
  </r>
  <r>
    <x v="8"/>
    <x v="2"/>
    <n v="5.6"/>
    <n v="15"/>
    <n v="0"/>
    <n v="0"/>
  </r>
  <r>
    <x v="8"/>
    <x v="5"/>
    <n v="81.81"/>
    <n v="36.763936000000001"/>
    <n v="100"/>
    <n v="50"/>
  </r>
  <r>
    <x v="8"/>
    <x v="3"/>
    <n v="37.950000000000003"/>
    <n v="15.541830000000004"/>
    <n v="30"/>
    <n v="15"/>
  </r>
  <r>
    <x v="8"/>
    <x v="1"/>
    <n v="216.1"/>
    <n v="70"/>
    <n v="210"/>
    <n v="60"/>
  </r>
  <r>
    <x v="9"/>
    <x v="1"/>
    <n v="156.1"/>
    <n v="64"/>
    <n v="200"/>
    <n v="62.5"/>
  </r>
  <r>
    <x v="9"/>
    <x v="2"/>
    <n v="122"/>
    <n v="31"/>
    <n v="100"/>
    <n v="30"/>
  </r>
  <r>
    <x v="9"/>
    <x v="0"/>
    <n v="82.56"/>
    <n v="88"/>
    <n v="215"/>
    <n v="30"/>
  </r>
  <r>
    <x v="9"/>
    <x v="5"/>
    <n v="44.5"/>
    <n v="39"/>
    <n v="60"/>
    <n v="30"/>
  </r>
  <r>
    <x v="9"/>
    <x v="6"/>
    <n v="108.85"/>
    <n v="0"/>
    <n v="150"/>
    <n v="0"/>
  </r>
  <r>
    <x v="9"/>
    <x v="3"/>
    <n v="45.975000000000001"/>
    <n v="22"/>
    <n v="60"/>
    <n v="30"/>
  </r>
  <r>
    <x v="10"/>
    <x v="1"/>
    <n v="600"/>
    <n v="20"/>
    <n v="350"/>
    <n v="62.5"/>
  </r>
  <r>
    <x v="10"/>
    <x v="2"/>
    <n v="110"/>
    <n v="0"/>
    <n v="200"/>
    <n v="30"/>
  </r>
  <r>
    <x v="10"/>
    <x v="0"/>
    <n v="90"/>
    <n v="17"/>
    <n v="90"/>
    <n v="30"/>
  </r>
  <r>
    <x v="10"/>
    <x v="6"/>
    <n v="133"/>
    <n v="5.6"/>
    <n v="100"/>
    <n v="0"/>
  </r>
  <r>
    <x v="10"/>
    <x v="5"/>
    <n v="80"/>
    <n v="18"/>
    <n v="60"/>
    <n v="30"/>
  </r>
  <r>
    <x v="10"/>
    <x v="3"/>
    <n v="62"/>
    <n v="9.7799999999999994"/>
    <n v="0"/>
    <n v="20"/>
  </r>
  <r>
    <x v="11"/>
    <x v="1"/>
    <n v="370"/>
    <n v="63.561342000000003"/>
    <n v="400"/>
    <n v="62.5"/>
  </r>
  <r>
    <x v="11"/>
    <x v="2"/>
    <n v="50"/>
    <n v="29"/>
    <n v="50"/>
    <n v="30"/>
  </r>
  <r>
    <x v="11"/>
    <x v="0"/>
    <n v="190"/>
    <n v="70"/>
    <n v="200"/>
    <n v="30"/>
  </r>
  <r>
    <x v="11"/>
    <x v="6"/>
    <n v="40"/>
    <n v="39.296176347760003"/>
    <n v="40"/>
    <n v="30"/>
  </r>
  <r>
    <x v="11"/>
    <x v="5"/>
    <n v="50"/>
    <n v="0"/>
    <n v="60"/>
    <n v="0"/>
  </r>
  <r>
    <x v="11"/>
    <x v="3"/>
    <n v="20"/>
    <n v="22.07884"/>
    <n v="2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КПИ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48:D49" firstHeaderRow="0" firstDataRow="1" firstDataCol="0"/>
  <pivotFields count="7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8">
        <item x="2"/>
        <item x="6"/>
        <item x="5"/>
        <item x="4"/>
        <item x="3"/>
        <item x="1"/>
        <item x="0"/>
        <item t="default"/>
      </items>
    </pivotField>
    <pivotField dataField="1" showAll="0"/>
    <pivotField dataField="1" numFmtId="1" showAll="0"/>
    <pivotField dataField="1" numFmtId="1" showAll="0"/>
    <pivotField dataField="1" numFmtI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Продажи факт, т.руб" fld="2" baseField="0" baseItem="0" numFmtId="3"/>
    <dataField name=" План продаж, т.руб" fld="4" baseField="0" baseItem="0" numFmtId="3"/>
    <dataField name=" Расходы факт, т.руб" fld="3" baseField="0" baseItem="0" numFmtId="3"/>
    <dataField name=" Рекламный бюджет, т.руб" fld="5" baseField="0" baseItem="0" numFmtId="3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труктура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28:B36" firstHeaderRow="1" firstDataRow="1" firstDataCol="1"/>
  <pivotFields count="7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8">
        <item x="2"/>
        <item x="6"/>
        <item x="5"/>
        <item x="4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" showAll="0"/>
    <pivotField numFmtId="1" showAll="0"/>
    <pivotField numFmtI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8">
    <i>
      <x v="5"/>
    </i>
    <i>
      <x v="6"/>
    </i>
    <i>
      <x/>
    </i>
    <i>
      <x v="2"/>
    </i>
    <i>
      <x v="4"/>
    </i>
    <i>
      <x v="1"/>
    </i>
    <i>
      <x v="3"/>
    </i>
    <i t="grand">
      <x/>
    </i>
  </rowItems>
  <colItems count="1">
    <i/>
  </colItems>
  <dataFields count="1">
    <dataField name=" Продажи факт, т.руб" fld="2" baseField="0" baseItem="0" numFmtId="3"/>
  </dataFields>
  <chartFormats count="2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По_курсам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18:C26" firstHeaderRow="0" firstDataRow="1" firstDataCol="1"/>
  <pivotFields count="7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ascending">
      <items count="8">
        <item x="2"/>
        <item x="6"/>
        <item x="5"/>
        <item x="4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" showAll="0"/>
    <pivotField dataField="1" numFmtId="1" showAll="0"/>
    <pivotField numFmtI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8">
    <i>
      <x v="3"/>
    </i>
    <i>
      <x v="1"/>
    </i>
    <i>
      <x v="4"/>
    </i>
    <i>
      <x v="2"/>
    </i>
    <i>
      <x/>
    </i>
    <i>
      <x v="6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 Продажи факт, т.руб" fld="2" baseField="0" baseItem="0" numFmtId="3"/>
    <dataField name=" План продаж, т.руб" fld="4" baseField="0" baseItem="0" numFmtId="3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По_месяцам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C16" firstHeaderRow="0" firstDataRow="1" firstDataCol="1"/>
  <pivotFields count="7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8">
        <item x="2"/>
        <item x="6"/>
        <item x="5"/>
        <item x="4"/>
        <item x="3"/>
        <item x="1"/>
        <item x="0"/>
        <item t="default"/>
      </items>
    </pivotField>
    <pivotField dataField="1" showAll="0"/>
    <pivotField numFmtId="1" showAll="0"/>
    <pivotField dataField="1" numFmtId="1" showAll="0"/>
    <pivotField numFmtI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 Продажи факт, т.руб" fld="2" baseField="0" baseItem="0" numFmtId="3"/>
    <dataField name=" План продаж, т.руб" fld="4" baseField="0" baseItem="0" numFmtId="3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есяцы" sourceName="Месяцы">
  <pivotTables>
    <pivotTable tabId="4" name="КПИ"/>
    <pivotTable tabId="4" name="По_курсам"/>
    <pivotTable tabId="4" name="Структура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Название_курса" sourceName="Название курса">
  <pivotTables>
    <pivotTable tabId="4" name="КПИ"/>
    <pivotTable tabId="4" name="По_месяцам"/>
  </pivotTables>
  <data>
    <tabular pivotCacheId="1">
      <items count="7">
        <i x="2" s="1"/>
        <i x="6" s="1"/>
        <i x="5" s="1"/>
        <i x="4" s="1"/>
        <i x="3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Месяцы" cache="Срез_Месяцы" caption="Месяцы" columnCount="2" style="SlicerStyleOther2" rowHeight="241300"/>
  <slicer name="Название курса" cache="Срез_Название_курса" caption="Название курса" style="SlicerStyleOther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Месяцы 1" cache="Срез_Месяцы" caption="Месяцы" columnCount="2" style="SlicerStyleOther2" rowHeight="241300"/>
  <slicer name="Название курса 1" cache="Срез_Название_курса" caption="Название курса" style="SlicerStyleOther2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0"/>
  <sheetViews>
    <sheetView workbookViewId="0">
      <selection activeCell="E49" sqref="E49"/>
    </sheetView>
  </sheetViews>
  <sheetFormatPr defaultRowHeight="15" x14ac:dyDescent="0.25"/>
  <cols>
    <col min="1" max="1" width="17.28515625" customWidth="1"/>
    <col min="2" max="2" width="20.7109375" customWidth="1"/>
    <col min="3" max="3" width="19.7109375" customWidth="1"/>
    <col min="4" max="4" width="26.5703125" customWidth="1"/>
  </cols>
  <sheetData>
    <row r="3" spans="1:3" x14ac:dyDescent="0.25">
      <c r="A3" s="16" t="s">
        <v>13</v>
      </c>
      <c r="B3" t="s">
        <v>27</v>
      </c>
      <c r="C3" t="s">
        <v>28</v>
      </c>
    </row>
    <row r="4" spans="1:3" x14ac:dyDescent="0.25">
      <c r="A4" s="17" t="s">
        <v>15</v>
      </c>
      <c r="B4" s="18">
        <v>554.12</v>
      </c>
      <c r="C4" s="18">
        <v>655</v>
      </c>
    </row>
    <row r="5" spans="1:3" x14ac:dyDescent="0.25">
      <c r="A5" s="17" t="s">
        <v>16</v>
      </c>
      <c r="B5" s="18">
        <v>331.39499999999998</v>
      </c>
      <c r="C5" s="18">
        <v>563</v>
      </c>
    </row>
    <row r="6" spans="1:3" x14ac:dyDescent="0.25">
      <c r="A6" s="17" t="s">
        <v>17</v>
      </c>
      <c r="B6" s="18">
        <v>422.97499999999997</v>
      </c>
      <c r="C6" s="18">
        <v>740</v>
      </c>
    </row>
    <row r="7" spans="1:3" x14ac:dyDescent="0.25">
      <c r="A7" s="17" t="s">
        <v>18</v>
      </c>
      <c r="B7" s="18">
        <v>400.59999999999997</v>
      </c>
      <c r="C7" s="18">
        <v>385</v>
      </c>
    </row>
    <row r="8" spans="1:3" x14ac:dyDescent="0.25">
      <c r="A8" s="17" t="s">
        <v>19</v>
      </c>
      <c r="B8" s="18">
        <v>549.79999999999995</v>
      </c>
      <c r="C8" s="18">
        <v>450</v>
      </c>
    </row>
    <row r="9" spans="1:3" x14ac:dyDescent="0.25">
      <c r="A9" s="17" t="s">
        <v>20</v>
      </c>
      <c r="B9" s="18">
        <v>476.89000000000004</v>
      </c>
      <c r="C9" s="18">
        <v>600</v>
      </c>
    </row>
    <row r="10" spans="1:3" x14ac:dyDescent="0.25">
      <c r="A10" s="17" t="s">
        <v>21</v>
      </c>
      <c r="B10" s="18">
        <v>549.23</v>
      </c>
      <c r="C10" s="18">
        <v>450</v>
      </c>
    </row>
    <row r="11" spans="1:3" x14ac:dyDescent="0.25">
      <c r="A11" s="17" t="s">
        <v>22</v>
      </c>
      <c r="B11" s="18">
        <v>526.91</v>
      </c>
      <c r="C11" s="18">
        <v>720</v>
      </c>
    </row>
    <row r="12" spans="1:3" x14ac:dyDescent="0.25">
      <c r="A12" s="17" t="s">
        <v>23</v>
      </c>
      <c r="B12" s="18">
        <v>505.73</v>
      </c>
      <c r="C12" s="18">
        <v>550</v>
      </c>
    </row>
    <row r="13" spans="1:3" x14ac:dyDescent="0.25">
      <c r="A13" s="17" t="s">
        <v>24</v>
      </c>
      <c r="B13" s="18">
        <v>559.98500000000001</v>
      </c>
      <c r="C13" s="18">
        <v>785</v>
      </c>
    </row>
    <row r="14" spans="1:3" x14ac:dyDescent="0.25">
      <c r="A14" s="17" t="s">
        <v>25</v>
      </c>
      <c r="B14" s="18">
        <v>1075</v>
      </c>
      <c r="C14" s="18">
        <v>800</v>
      </c>
    </row>
    <row r="15" spans="1:3" x14ac:dyDescent="0.25">
      <c r="A15" s="17" t="s">
        <v>26</v>
      </c>
      <c r="B15" s="18">
        <v>720</v>
      </c>
      <c r="C15" s="18">
        <v>770</v>
      </c>
    </row>
    <row r="16" spans="1:3" x14ac:dyDescent="0.25">
      <c r="A16" s="17" t="s">
        <v>14</v>
      </c>
      <c r="B16" s="18">
        <v>6672.6349999999993</v>
      </c>
      <c r="C16" s="18">
        <v>7468</v>
      </c>
    </row>
    <row r="18" spans="1:3" x14ac:dyDescent="0.25">
      <c r="A18" s="16" t="s">
        <v>13</v>
      </c>
      <c r="B18" t="s">
        <v>27</v>
      </c>
      <c r="C18" t="s">
        <v>28</v>
      </c>
    </row>
    <row r="19" spans="1:3" x14ac:dyDescent="0.25">
      <c r="A19" s="17" t="s">
        <v>2</v>
      </c>
      <c r="B19" s="18">
        <v>133.49</v>
      </c>
      <c r="C19" s="18">
        <v>575</v>
      </c>
    </row>
    <row r="20" spans="1:3" x14ac:dyDescent="0.25">
      <c r="A20" s="17" t="s">
        <v>8</v>
      </c>
      <c r="B20" s="18">
        <v>281.85000000000002</v>
      </c>
      <c r="C20" s="18">
        <v>290</v>
      </c>
    </row>
    <row r="21" spans="1:3" x14ac:dyDescent="0.25">
      <c r="A21" s="17" t="s">
        <v>3</v>
      </c>
      <c r="B21" s="18">
        <v>390.06500000000005</v>
      </c>
      <c r="C21" s="18">
        <v>350</v>
      </c>
    </row>
    <row r="22" spans="1:3" x14ac:dyDescent="0.25">
      <c r="A22" s="17" t="s">
        <v>6</v>
      </c>
      <c r="B22" s="18">
        <v>434.31</v>
      </c>
      <c r="C22" s="18">
        <v>600</v>
      </c>
    </row>
    <row r="23" spans="1:3" x14ac:dyDescent="0.25">
      <c r="A23" s="17" t="s">
        <v>4</v>
      </c>
      <c r="B23" s="18">
        <v>440.90999999999997</v>
      </c>
      <c r="C23" s="18">
        <v>450</v>
      </c>
    </row>
    <row r="24" spans="1:3" x14ac:dyDescent="0.25">
      <c r="A24" s="17" t="s">
        <v>5</v>
      </c>
      <c r="B24" s="18">
        <v>1735.05</v>
      </c>
      <c r="C24" s="18">
        <v>1930</v>
      </c>
    </row>
    <row r="25" spans="1:3" x14ac:dyDescent="0.25">
      <c r="A25" s="17" t="s">
        <v>7</v>
      </c>
      <c r="B25" s="18">
        <v>3256.96</v>
      </c>
      <c r="C25" s="18">
        <v>3273</v>
      </c>
    </row>
    <row r="26" spans="1:3" x14ac:dyDescent="0.25">
      <c r="A26" s="17" t="s">
        <v>14</v>
      </c>
      <c r="B26" s="18">
        <v>6672.6350000000002</v>
      </c>
      <c r="C26" s="18">
        <v>7468</v>
      </c>
    </row>
    <row r="28" spans="1:3" x14ac:dyDescent="0.25">
      <c r="A28" s="16" t="s">
        <v>13</v>
      </c>
      <c r="B28" t="s">
        <v>27</v>
      </c>
    </row>
    <row r="29" spans="1:3" x14ac:dyDescent="0.25">
      <c r="A29" s="17" t="s">
        <v>7</v>
      </c>
      <c r="B29" s="18">
        <v>3256.96</v>
      </c>
    </row>
    <row r="30" spans="1:3" x14ac:dyDescent="0.25">
      <c r="A30" s="17" t="s">
        <v>5</v>
      </c>
      <c r="B30" s="18">
        <v>1735.05</v>
      </c>
    </row>
    <row r="31" spans="1:3" x14ac:dyDescent="0.25">
      <c r="A31" s="17" t="s">
        <v>4</v>
      </c>
      <c r="B31" s="18">
        <v>440.90999999999997</v>
      </c>
    </row>
    <row r="32" spans="1:3" x14ac:dyDescent="0.25">
      <c r="A32" s="17" t="s">
        <v>6</v>
      </c>
      <c r="B32" s="18">
        <v>434.31</v>
      </c>
    </row>
    <row r="33" spans="1:5" x14ac:dyDescent="0.25">
      <c r="A33" s="17" t="s">
        <v>3</v>
      </c>
      <c r="B33" s="18">
        <v>390.06500000000005</v>
      </c>
    </row>
    <row r="34" spans="1:5" x14ac:dyDescent="0.25">
      <c r="A34" s="17" t="s">
        <v>8</v>
      </c>
      <c r="B34" s="18">
        <v>281.85000000000002</v>
      </c>
    </row>
    <row r="35" spans="1:5" x14ac:dyDescent="0.25">
      <c r="A35" s="17" t="s">
        <v>2</v>
      </c>
      <c r="B35" s="18">
        <v>133.49</v>
      </c>
    </row>
    <row r="36" spans="1:5" x14ac:dyDescent="0.25">
      <c r="A36" s="17" t="s">
        <v>14</v>
      </c>
      <c r="B36" s="18">
        <v>6672.6350000000002</v>
      </c>
    </row>
    <row r="48" spans="1:5" x14ac:dyDescent="0.25">
      <c r="A48" t="s">
        <v>27</v>
      </c>
      <c r="B48" t="s">
        <v>28</v>
      </c>
      <c r="C48" t="s">
        <v>29</v>
      </c>
      <c r="D48" t="s">
        <v>30</v>
      </c>
      <c r="E48" t="s">
        <v>31</v>
      </c>
    </row>
    <row r="49" spans="1:5" x14ac:dyDescent="0.25">
      <c r="A49" s="18">
        <v>6672.635000000002</v>
      </c>
      <c r="B49" s="18">
        <v>7468</v>
      </c>
      <c r="C49" s="18">
        <v>1652.9300221477699</v>
      </c>
      <c r="D49" s="18">
        <v>1402.5</v>
      </c>
      <c r="E49" s="20">
        <f>IFERROR(GETPIVOTDATA(" Продажи факт, т.руб",$A$48)/GETPIVOTDATA(" Расходы факт, т.руб",$A$48),0)</f>
        <v>4.0368526861952514</v>
      </c>
    </row>
    <row r="50" spans="1:5" x14ac:dyDescent="0.25">
      <c r="B50" s="19">
        <f>IFERROR(GETPIVOTDATA(" Продажи факт, т.руб",$A$48)/GETPIVOTDATA(" План продаж, т.руб",$A$48),0)</f>
        <v>0.89349692019282301</v>
      </c>
      <c r="D50" s="19">
        <f>IFERROR(GETPIVOTDATA(" Расходы факт, т.руб",$A$48)/GETPIVOTDATA(" Рекламный бюджет, т.руб",$A$48),0)</f>
        <v>1.1785597305866453</v>
      </c>
    </row>
  </sheetData>
  <pageMargins left="0.7" right="0.7" top="0.75" bottom="0.75" header="0.3" footer="0.3"/>
  <pageSetup paperSize="9"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"/>
  <sheetViews>
    <sheetView showGridLines="0" tabSelected="1" workbookViewId="0">
      <selection activeCell="V20" sqref="V20"/>
    </sheetView>
  </sheetViews>
  <sheetFormatPr defaultRowHeight="15" x14ac:dyDescent="0.25"/>
  <cols>
    <col min="1" max="1" width="1.7109375" customWidth="1"/>
    <col min="2" max="2" width="11" bestFit="1" customWidth="1"/>
  </cols>
  <sheetData>
    <row r="2" spans="2:16" ht="18.75" x14ac:dyDescent="0.3">
      <c r="B2" s="21" t="s">
        <v>34</v>
      </c>
      <c r="C2" s="22"/>
      <c r="D2" s="22"/>
      <c r="E2" s="27" t="s">
        <v>32</v>
      </c>
      <c r="F2" s="28"/>
      <c r="H2" s="21" t="s">
        <v>33</v>
      </c>
      <c r="I2" s="22"/>
      <c r="J2" s="22"/>
      <c r="K2" s="27" t="s">
        <v>32</v>
      </c>
      <c r="L2" s="28"/>
      <c r="N2" s="21" t="s">
        <v>31</v>
      </c>
      <c r="O2" s="22"/>
      <c r="P2" s="23"/>
    </row>
    <row r="3" spans="2:16" ht="21" x14ac:dyDescent="0.35">
      <c r="B3" s="29">
        <f>GETPIVOTDATA(" Продажи факт, т.руб",заготовки!$A$48)</f>
        <v>6672.635000000002</v>
      </c>
      <c r="C3" s="30"/>
      <c r="D3" s="30"/>
      <c r="E3" s="31">
        <f>заготовки!B50</f>
        <v>0.89349692019282301</v>
      </c>
      <c r="F3" s="32"/>
      <c r="H3" s="29">
        <f>GETPIVOTDATA(" Расходы факт, т.руб",заготовки!$A$48)</f>
        <v>1652.9300221477699</v>
      </c>
      <c r="I3" s="30"/>
      <c r="J3" s="30"/>
      <c r="K3" s="31">
        <f>заготовки!D50</f>
        <v>1.1785597305866453</v>
      </c>
      <c r="L3" s="32"/>
      <c r="N3" s="24">
        <f>заготовки!E49</f>
        <v>4.0368526861952514</v>
      </c>
      <c r="O3" s="25"/>
      <c r="P3" s="26"/>
    </row>
  </sheetData>
  <mergeCells count="10">
    <mergeCell ref="N2:P2"/>
    <mergeCell ref="N3:P3"/>
    <mergeCell ref="B2:D2"/>
    <mergeCell ref="E2:F2"/>
    <mergeCell ref="B3:D3"/>
    <mergeCell ref="E3:F3"/>
    <mergeCell ref="H2:J2"/>
    <mergeCell ref="K2:L2"/>
    <mergeCell ref="H3:J3"/>
    <mergeCell ref="K3:L3"/>
  </mergeCells>
  <conditionalFormatting sqref="K3:L3">
    <cfRule type="iconSet" priority="3">
      <iconSet reverse="1">
        <cfvo type="percent" val="0"/>
        <cfvo type="num" val="1"/>
        <cfvo type="num" val="1.1499999999999999"/>
      </iconSet>
    </cfRule>
  </conditionalFormatting>
  <conditionalFormatting sqref="N3:P3">
    <cfRule type="iconSet" priority="2">
      <iconSet>
        <cfvo type="percent" val="0"/>
        <cfvo type="num" val="2"/>
        <cfvo type="num" val="4"/>
      </iconSet>
    </cfRule>
  </conditionalFormatting>
  <conditionalFormatting sqref="E3:F3">
    <cfRule type="iconSet" priority="1">
      <iconSet>
        <cfvo type="percent" val="0"/>
        <cfvo type="num" val="0.9"/>
        <cfvo type="num" val="1"/>
      </iconSe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/>
  </sheetViews>
  <sheetFormatPr defaultColWidth="8.85546875" defaultRowHeight="15" x14ac:dyDescent="0.25"/>
  <cols>
    <col min="1" max="1" width="14.7109375" style="1" customWidth="1"/>
    <col min="2" max="2" width="20.28515625" customWidth="1"/>
    <col min="3" max="3" width="25.42578125" customWidth="1"/>
    <col min="4" max="4" width="30.85546875" customWidth="1"/>
    <col min="5" max="5" width="24.85546875" customWidth="1"/>
    <col min="6" max="6" width="30" customWidth="1"/>
  </cols>
  <sheetData>
    <row r="1" spans="1:6" ht="18.75" x14ac:dyDescent="0.3">
      <c r="A1" s="2" t="s">
        <v>0</v>
      </c>
      <c r="B1" s="3" t="s">
        <v>1</v>
      </c>
      <c r="C1" s="3" t="s">
        <v>10</v>
      </c>
      <c r="D1" s="3" t="s">
        <v>9</v>
      </c>
      <c r="E1" s="3" t="s">
        <v>11</v>
      </c>
      <c r="F1" s="3" t="s">
        <v>12</v>
      </c>
    </row>
    <row r="2" spans="1:6" ht="15.75" x14ac:dyDescent="0.25">
      <c r="A2" s="4">
        <v>43861</v>
      </c>
      <c r="B2" s="5" t="s">
        <v>5</v>
      </c>
      <c r="C2" s="6">
        <v>179.17</v>
      </c>
      <c r="D2" s="6">
        <v>11.69</v>
      </c>
      <c r="E2" s="6">
        <v>150</v>
      </c>
      <c r="F2" s="6">
        <v>20</v>
      </c>
    </row>
    <row r="3" spans="1:6" ht="15.75" x14ac:dyDescent="0.25">
      <c r="A3" s="4">
        <v>43861</v>
      </c>
      <c r="B3" s="5" t="s">
        <v>7</v>
      </c>
      <c r="C3" s="6">
        <v>267.37</v>
      </c>
      <c r="D3" s="6">
        <v>28.889223999999999</v>
      </c>
      <c r="E3" s="6">
        <v>350</v>
      </c>
      <c r="F3" s="6">
        <v>30</v>
      </c>
    </row>
    <row r="4" spans="1:6" ht="15.75" x14ac:dyDescent="0.25">
      <c r="A4" s="4">
        <v>43861</v>
      </c>
      <c r="B4" s="5" t="s">
        <v>4</v>
      </c>
      <c r="C4" s="6">
        <v>28.78</v>
      </c>
      <c r="D4" s="6">
        <v>0</v>
      </c>
      <c r="E4" s="6">
        <v>10</v>
      </c>
      <c r="F4" s="6">
        <v>0</v>
      </c>
    </row>
    <row r="5" spans="1:6" ht="15.75" x14ac:dyDescent="0.25">
      <c r="A5" s="4">
        <v>43861</v>
      </c>
      <c r="B5" s="5" t="s">
        <v>3</v>
      </c>
      <c r="C5" s="6">
        <v>28.6</v>
      </c>
      <c r="D5" s="6">
        <v>1.702</v>
      </c>
      <c r="E5" s="6">
        <v>10</v>
      </c>
      <c r="F5" s="6">
        <v>0</v>
      </c>
    </row>
    <row r="6" spans="1:6" ht="15.75" x14ac:dyDescent="0.25">
      <c r="A6" s="4">
        <v>43861</v>
      </c>
      <c r="B6" s="5" t="s">
        <v>2</v>
      </c>
      <c r="C6" s="6">
        <v>50.2</v>
      </c>
      <c r="D6" s="6">
        <v>4.0089999999999995</v>
      </c>
      <c r="E6" s="6">
        <v>135</v>
      </c>
      <c r="F6" s="6">
        <v>0</v>
      </c>
    </row>
    <row r="7" spans="1:6" ht="15.75" x14ac:dyDescent="0.25">
      <c r="A7" s="4">
        <v>43890</v>
      </c>
      <c r="B7" s="5" t="s">
        <v>5</v>
      </c>
      <c r="C7" s="6">
        <v>98.95</v>
      </c>
      <c r="D7" s="6">
        <v>20.8748</v>
      </c>
      <c r="E7" s="6">
        <v>150</v>
      </c>
      <c r="F7" s="6">
        <v>15</v>
      </c>
    </row>
    <row r="8" spans="1:6" ht="15.75" x14ac:dyDescent="0.25">
      <c r="A8" s="4">
        <v>43890</v>
      </c>
      <c r="B8" s="5" t="s">
        <v>7</v>
      </c>
      <c r="C8" s="6">
        <v>188.22499999999999</v>
      </c>
      <c r="D8" s="6">
        <v>26.896599999999999</v>
      </c>
      <c r="E8" s="6">
        <v>303</v>
      </c>
      <c r="F8" s="6">
        <v>35</v>
      </c>
    </row>
    <row r="9" spans="1:6" ht="15.75" x14ac:dyDescent="0.25">
      <c r="A9" s="4">
        <v>43890</v>
      </c>
      <c r="B9" s="5" t="s">
        <v>2</v>
      </c>
      <c r="C9" s="6">
        <v>7</v>
      </c>
      <c r="D9" s="6">
        <v>1.65</v>
      </c>
      <c r="E9" s="6">
        <v>50</v>
      </c>
      <c r="F9" s="6">
        <v>10</v>
      </c>
    </row>
    <row r="10" spans="1:6" ht="15.75" x14ac:dyDescent="0.25">
      <c r="A10" s="4">
        <v>43890</v>
      </c>
      <c r="B10" s="5" t="s">
        <v>3</v>
      </c>
      <c r="C10" s="6">
        <v>30.65</v>
      </c>
      <c r="D10" s="6">
        <v>8.9664000000000001</v>
      </c>
      <c r="E10" s="6">
        <v>50</v>
      </c>
      <c r="F10" s="6">
        <v>0</v>
      </c>
    </row>
    <row r="11" spans="1:6" ht="15.75" x14ac:dyDescent="0.25">
      <c r="A11" s="4">
        <v>43890</v>
      </c>
      <c r="B11" s="5" t="s">
        <v>4</v>
      </c>
      <c r="C11" s="6">
        <v>6.57</v>
      </c>
      <c r="D11" s="6">
        <v>0</v>
      </c>
      <c r="E11" s="6">
        <v>10</v>
      </c>
      <c r="F11" s="6">
        <v>0</v>
      </c>
    </row>
    <row r="12" spans="1:6" ht="15.75" x14ac:dyDescent="0.25">
      <c r="A12" s="4">
        <v>43921</v>
      </c>
      <c r="B12" s="5" t="s">
        <v>5</v>
      </c>
      <c r="C12" s="6">
        <v>122.56</v>
      </c>
      <c r="D12" s="6">
        <v>38.204383999999997</v>
      </c>
      <c r="E12" s="6">
        <v>100</v>
      </c>
      <c r="F12" s="6">
        <v>20</v>
      </c>
    </row>
    <row r="13" spans="1:6" ht="15.75" x14ac:dyDescent="0.25">
      <c r="A13" s="4">
        <v>43921</v>
      </c>
      <c r="B13" s="5" t="s">
        <v>7</v>
      </c>
      <c r="C13" s="6">
        <v>212.465</v>
      </c>
      <c r="D13" s="6">
        <v>18.749216000000001</v>
      </c>
      <c r="E13" s="6">
        <v>260</v>
      </c>
      <c r="F13" s="6">
        <v>35</v>
      </c>
    </row>
    <row r="14" spans="1:6" ht="15.75" x14ac:dyDescent="0.25">
      <c r="A14" s="4">
        <v>43921</v>
      </c>
      <c r="B14" s="5" t="s">
        <v>2</v>
      </c>
      <c r="C14" s="6">
        <v>49.61</v>
      </c>
      <c r="D14" s="6">
        <v>47.89</v>
      </c>
      <c r="E14" s="6">
        <v>330</v>
      </c>
      <c r="F14" s="6">
        <v>30</v>
      </c>
    </row>
    <row r="15" spans="1:6" ht="15.75" x14ac:dyDescent="0.25">
      <c r="A15" s="4">
        <v>43921</v>
      </c>
      <c r="B15" s="5" t="s">
        <v>3</v>
      </c>
      <c r="C15" s="6">
        <v>18.75</v>
      </c>
      <c r="D15" s="6">
        <v>20.317</v>
      </c>
      <c r="E15" s="6">
        <v>40</v>
      </c>
      <c r="F15" s="6">
        <v>10</v>
      </c>
    </row>
    <row r="16" spans="1:6" ht="15.75" x14ac:dyDescent="0.25">
      <c r="A16" s="4">
        <v>43921</v>
      </c>
      <c r="B16" s="5" t="s">
        <v>4</v>
      </c>
      <c r="C16" s="6">
        <v>19.59</v>
      </c>
      <c r="D16" s="6">
        <v>0</v>
      </c>
      <c r="E16" s="6">
        <v>10</v>
      </c>
      <c r="F16" s="6">
        <v>0</v>
      </c>
    </row>
    <row r="17" spans="1:6" ht="15.75" x14ac:dyDescent="0.25">
      <c r="A17" s="4">
        <v>43951</v>
      </c>
      <c r="B17" s="5" t="s">
        <v>5</v>
      </c>
      <c r="C17" s="6">
        <v>167.76</v>
      </c>
      <c r="D17" s="6">
        <v>48.66999999999998</v>
      </c>
      <c r="E17" s="6">
        <v>125</v>
      </c>
      <c r="F17" s="6">
        <v>40</v>
      </c>
    </row>
    <row r="18" spans="1:6" ht="15.75" x14ac:dyDescent="0.25">
      <c r="A18" s="4">
        <v>43951</v>
      </c>
      <c r="B18" s="5" t="s">
        <v>7</v>
      </c>
      <c r="C18" s="6">
        <v>180.8</v>
      </c>
      <c r="D18" s="6">
        <v>18.417909999999996</v>
      </c>
      <c r="E18" s="6">
        <v>200</v>
      </c>
      <c r="F18" s="6">
        <v>20</v>
      </c>
    </row>
    <row r="19" spans="1:6" ht="15.75" x14ac:dyDescent="0.25">
      <c r="A19" s="4">
        <v>43951</v>
      </c>
      <c r="B19" s="5" t="s">
        <v>2</v>
      </c>
      <c r="C19" s="6">
        <v>7</v>
      </c>
      <c r="D19" s="6">
        <v>11.664190000000001</v>
      </c>
      <c r="E19" s="6">
        <v>40</v>
      </c>
      <c r="F19" s="6">
        <v>0</v>
      </c>
    </row>
    <row r="20" spans="1:6" ht="15.75" x14ac:dyDescent="0.25">
      <c r="A20" s="4">
        <v>43951</v>
      </c>
      <c r="B20" s="5" t="s">
        <v>3</v>
      </c>
      <c r="C20" s="6">
        <v>40.090000000000003</v>
      </c>
      <c r="D20" s="6">
        <v>6.891</v>
      </c>
      <c r="E20" s="6">
        <v>10</v>
      </c>
      <c r="F20" s="6">
        <v>0</v>
      </c>
    </row>
    <row r="21" spans="1:6" ht="15.75" x14ac:dyDescent="0.25">
      <c r="A21" s="4">
        <v>43951</v>
      </c>
      <c r="B21" s="5" t="s">
        <v>4</v>
      </c>
      <c r="C21" s="6">
        <v>4.95</v>
      </c>
      <c r="D21" s="6">
        <v>0</v>
      </c>
      <c r="E21" s="6">
        <v>10</v>
      </c>
      <c r="F21" s="6">
        <v>0</v>
      </c>
    </row>
    <row r="22" spans="1:6" ht="15.75" x14ac:dyDescent="0.25">
      <c r="A22" s="4">
        <v>43982</v>
      </c>
      <c r="B22" s="5" t="s">
        <v>5</v>
      </c>
      <c r="C22" s="6">
        <v>200.2</v>
      </c>
      <c r="D22" s="6">
        <v>48.469597999999998</v>
      </c>
      <c r="E22" s="6">
        <v>160</v>
      </c>
      <c r="F22" s="6">
        <v>40</v>
      </c>
    </row>
    <row r="23" spans="1:6" ht="15.75" x14ac:dyDescent="0.25">
      <c r="A23" s="4">
        <v>43982</v>
      </c>
      <c r="B23" s="5" t="s">
        <v>7</v>
      </c>
      <c r="C23" s="6">
        <v>281.7</v>
      </c>
      <c r="D23" s="6">
        <v>32.445409999999995</v>
      </c>
      <c r="E23" s="6">
        <v>250</v>
      </c>
      <c r="F23" s="6">
        <v>30</v>
      </c>
    </row>
    <row r="24" spans="1:6" ht="15.75" x14ac:dyDescent="0.25">
      <c r="A24" s="4">
        <v>43982</v>
      </c>
      <c r="B24" s="5" t="s">
        <v>2</v>
      </c>
      <c r="C24" s="6">
        <v>12.13</v>
      </c>
      <c r="D24" s="6">
        <v>8</v>
      </c>
      <c r="E24" s="6">
        <v>0</v>
      </c>
      <c r="F24" s="6">
        <v>0</v>
      </c>
    </row>
    <row r="25" spans="1:6" ht="15.75" x14ac:dyDescent="0.25">
      <c r="A25" s="4">
        <v>43982</v>
      </c>
      <c r="B25" s="5" t="s">
        <v>3</v>
      </c>
      <c r="C25" s="6">
        <v>33.85</v>
      </c>
      <c r="D25" s="6">
        <v>8.1100560000000002</v>
      </c>
      <c r="E25" s="6">
        <v>40</v>
      </c>
      <c r="F25" s="6">
        <v>10</v>
      </c>
    </row>
    <row r="26" spans="1:6" ht="15.75" x14ac:dyDescent="0.25">
      <c r="A26" s="4">
        <v>43982</v>
      </c>
      <c r="B26" s="5" t="s">
        <v>4</v>
      </c>
      <c r="C26" s="6">
        <v>21.92</v>
      </c>
      <c r="D26" s="6">
        <v>0</v>
      </c>
      <c r="E26" s="6">
        <v>0</v>
      </c>
      <c r="F26" s="6">
        <v>0</v>
      </c>
    </row>
    <row r="27" spans="1:6" ht="15.75" x14ac:dyDescent="0.25">
      <c r="A27" s="4">
        <v>44012</v>
      </c>
      <c r="B27" s="5" t="s">
        <v>6</v>
      </c>
      <c r="C27" s="6">
        <v>2.9</v>
      </c>
      <c r="D27" s="6">
        <v>25.434000000000005</v>
      </c>
      <c r="E27" s="6">
        <v>130</v>
      </c>
      <c r="F27" s="6">
        <v>20</v>
      </c>
    </row>
    <row r="28" spans="1:6" ht="15.75" x14ac:dyDescent="0.25">
      <c r="A28" s="4">
        <v>44012</v>
      </c>
      <c r="B28" s="5" t="s">
        <v>5</v>
      </c>
      <c r="C28" s="6">
        <v>162.29</v>
      </c>
      <c r="D28" s="6">
        <v>42.868799999999993</v>
      </c>
      <c r="E28" s="6">
        <v>160</v>
      </c>
      <c r="F28" s="6">
        <v>40</v>
      </c>
    </row>
    <row r="29" spans="1:6" ht="15.75" x14ac:dyDescent="0.25">
      <c r="A29" s="4">
        <v>44012</v>
      </c>
      <c r="B29" s="5" t="s">
        <v>7</v>
      </c>
      <c r="C29" s="6">
        <v>272.60000000000002</v>
      </c>
      <c r="D29" s="6">
        <v>27.872400000000003</v>
      </c>
      <c r="E29" s="6">
        <v>250</v>
      </c>
      <c r="F29" s="6">
        <v>30</v>
      </c>
    </row>
    <row r="30" spans="1:6" ht="15.75" x14ac:dyDescent="0.25">
      <c r="A30" s="4">
        <v>44012</v>
      </c>
      <c r="B30" s="5" t="s">
        <v>2</v>
      </c>
      <c r="C30" s="6">
        <v>0</v>
      </c>
      <c r="D30" s="6">
        <v>68.900000000000006</v>
      </c>
      <c r="E30" s="6">
        <v>20</v>
      </c>
      <c r="F30" s="6">
        <v>0</v>
      </c>
    </row>
    <row r="31" spans="1:6" ht="15.75" x14ac:dyDescent="0.25">
      <c r="A31" s="4">
        <v>44012</v>
      </c>
      <c r="B31" s="5" t="s">
        <v>3</v>
      </c>
      <c r="C31" s="6">
        <v>23</v>
      </c>
      <c r="D31" s="6">
        <v>5.47</v>
      </c>
      <c r="E31" s="6">
        <v>20</v>
      </c>
      <c r="F31" s="6">
        <v>0</v>
      </c>
    </row>
    <row r="32" spans="1:6" ht="15.75" x14ac:dyDescent="0.25">
      <c r="A32" s="4">
        <v>44012</v>
      </c>
      <c r="B32" s="5" t="s">
        <v>4</v>
      </c>
      <c r="C32" s="6">
        <v>16.100000000000001</v>
      </c>
      <c r="D32" s="6">
        <v>3.6</v>
      </c>
      <c r="E32" s="6">
        <v>20</v>
      </c>
      <c r="F32" s="6">
        <v>0</v>
      </c>
    </row>
    <row r="33" spans="1:7" ht="15.75" x14ac:dyDescent="0.25">
      <c r="A33" s="4">
        <v>44043</v>
      </c>
      <c r="B33" s="5" t="s">
        <v>5</v>
      </c>
      <c r="C33" s="6">
        <v>154.13</v>
      </c>
      <c r="D33" s="6">
        <v>67.554069799999979</v>
      </c>
      <c r="E33" s="6">
        <v>160</v>
      </c>
      <c r="F33" s="6">
        <v>40</v>
      </c>
    </row>
    <row r="34" spans="1:7" ht="15.75" x14ac:dyDescent="0.25">
      <c r="A34" s="4">
        <v>44043</v>
      </c>
      <c r="B34" s="5" t="s">
        <v>4</v>
      </c>
      <c r="C34" s="6">
        <v>55.4</v>
      </c>
      <c r="D34" s="6">
        <v>7.89</v>
      </c>
      <c r="E34" s="6">
        <v>20</v>
      </c>
      <c r="F34" s="6">
        <v>0</v>
      </c>
    </row>
    <row r="35" spans="1:7" ht="15.75" x14ac:dyDescent="0.25">
      <c r="A35" s="4">
        <v>44043</v>
      </c>
      <c r="B35" s="5" t="s">
        <v>3</v>
      </c>
      <c r="C35" s="6">
        <v>20.65</v>
      </c>
      <c r="D35" s="6">
        <v>1.2</v>
      </c>
      <c r="E35" s="6">
        <v>20</v>
      </c>
      <c r="F35" s="6">
        <v>0</v>
      </c>
    </row>
    <row r="36" spans="1:7" ht="15.75" x14ac:dyDescent="0.25">
      <c r="A36" s="4">
        <v>44043</v>
      </c>
      <c r="B36" s="5" t="s">
        <v>2</v>
      </c>
      <c r="C36" s="6">
        <v>7.55</v>
      </c>
      <c r="D36" s="6">
        <v>3</v>
      </c>
      <c r="E36" s="6">
        <v>0</v>
      </c>
      <c r="F36" s="6">
        <v>0</v>
      </c>
    </row>
    <row r="37" spans="1:7" ht="15.75" x14ac:dyDescent="0.25">
      <c r="A37" s="4">
        <v>44043</v>
      </c>
      <c r="B37" s="5" t="s">
        <v>7</v>
      </c>
      <c r="C37" s="6">
        <v>311.5</v>
      </c>
      <c r="D37" s="6">
        <v>37.432631999999984</v>
      </c>
      <c r="E37" s="6">
        <v>250</v>
      </c>
      <c r="F37" s="6">
        <v>30</v>
      </c>
    </row>
    <row r="38" spans="1:7" ht="15.75" x14ac:dyDescent="0.25">
      <c r="A38" s="4">
        <v>44074</v>
      </c>
      <c r="B38" s="5" t="s">
        <v>5</v>
      </c>
      <c r="C38" s="6">
        <v>123.16</v>
      </c>
      <c r="D38" s="6">
        <v>69.708990000000028</v>
      </c>
      <c r="E38" s="6">
        <v>210</v>
      </c>
      <c r="F38" s="6">
        <v>70</v>
      </c>
    </row>
    <row r="39" spans="1:7" ht="15.75" x14ac:dyDescent="0.25">
      <c r="A39" s="4">
        <v>44074</v>
      </c>
      <c r="B39" s="5" t="s">
        <v>7</v>
      </c>
      <c r="C39" s="6">
        <v>200.1</v>
      </c>
      <c r="D39" s="6">
        <v>34.096877999979995</v>
      </c>
      <c r="E39" s="6">
        <v>250</v>
      </c>
      <c r="F39" s="6">
        <v>40</v>
      </c>
    </row>
    <row r="40" spans="1:7" ht="15.75" x14ac:dyDescent="0.25">
      <c r="A40" s="4">
        <v>44074</v>
      </c>
      <c r="B40" s="5" t="s">
        <v>6</v>
      </c>
      <c r="C40" s="6">
        <v>175.1</v>
      </c>
      <c r="D40" s="6">
        <v>28.231295999999993</v>
      </c>
      <c r="E40" s="6">
        <v>190</v>
      </c>
      <c r="F40" s="6">
        <v>40</v>
      </c>
    </row>
    <row r="41" spans="1:7" ht="15.75" x14ac:dyDescent="0.25">
      <c r="A41" s="4">
        <v>44074</v>
      </c>
      <c r="B41" s="5" t="s">
        <v>3</v>
      </c>
      <c r="C41" s="6">
        <v>28.55</v>
      </c>
      <c r="D41" s="6">
        <v>15.296276000029998</v>
      </c>
      <c r="E41" s="6">
        <v>50</v>
      </c>
      <c r="F41" s="6">
        <v>20</v>
      </c>
    </row>
    <row r="42" spans="1:7" ht="15.75" x14ac:dyDescent="0.25">
      <c r="A42" s="4">
        <v>44074</v>
      </c>
      <c r="B42" s="5" t="s">
        <v>2</v>
      </c>
      <c r="C42" s="6">
        <v>0</v>
      </c>
      <c r="D42" s="6">
        <v>14.5</v>
      </c>
      <c r="E42" s="6">
        <v>0</v>
      </c>
      <c r="F42" s="6">
        <v>0</v>
      </c>
    </row>
    <row r="43" spans="1:7" ht="15.75" x14ac:dyDescent="0.25">
      <c r="A43" s="4">
        <v>44074</v>
      </c>
      <c r="B43" s="5" t="s">
        <v>4</v>
      </c>
      <c r="C43" s="6">
        <v>0</v>
      </c>
      <c r="D43" s="6">
        <v>26</v>
      </c>
      <c r="E43" s="6">
        <v>20</v>
      </c>
      <c r="F43" s="6">
        <v>0</v>
      </c>
    </row>
    <row r="44" spans="1:7" ht="15.75" x14ac:dyDescent="0.25">
      <c r="A44" s="4">
        <v>44104</v>
      </c>
      <c r="B44" s="5" t="s">
        <v>5</v>
      </c>
      <c r="C44" s="6">
        <v>164.27</v>
      </c>
      <c r="D44" s="6">
        <v>85.745767999999984</v>
      </c>
      <c r="E44" s="6">
        <v>210</v>
      </c>
      <c r="F44" s="6">
        <v>65</v>
      </c>
    </row>
    <row r="45" spans="1:7" ht="15.75" x14ac:dyDescent="0.25">
      <c r="A45" s="4">
        <v>44104</v>
      </c>
      <c r="B45" s="5" t="s">
        <v>4</v>
      </c>
      <c r="C45" s="6">
        <v>5.6</v>
      </c>
      <c r="D45" s="6">
        <v>15</v>
      </c>
      <c r="E45" s="6">
        <v>0</v>
      </c>
      <c r="F45" s="6">
        <v>0</v>
      </c>
    </row>
    <row r="46" spans="1:7" ht="15.75" x14ac:dyDescent="0.25">
      <c r="A46" s="4">
        <v>44104</v>
      </c>
      <c r="B46" s="5" t="s">
        <v>6</v>
      </c>
      <c r="C46" s="6">
        <v>81.81</v>
      </c>
      <c r="D46" s="6">
        <v>36.763936000000001</v>
      </c>
      <c r="E46" s="6">
        <v>100</v>
      </c>
      <c r="F46" s="6">
        <v>50</v>
      </c>
    </row>
    <row r="47" spans="1:7" ht="15.75" x14ac:dyDescent="0.25">
      <c r="A47" s="4">
        <v>44104</v>
      </c>
      <c r="B47" s="5" t="s">
        <v>3</v>
      </c>
      <c r="C47" s="6">
        <v>37.950000000000003</v>
      </c>
      <c r="D47" s="6">
        <v>15.541830000000004</v>
      </c>
      <c r="E47" s="6">
        <v>30</v>
      </c>
      <c r="F47" s="6">
        <v>15</v>
      </c>
      <c r="G47" s="14"/>
    </row>
    <row r="48" spans="1:7" ht="15.75" x14ac:dyDescent="0.25">
      <c r="A48" s="10">
        <v>44104</v>
      </c>
      <c r="B48" s="11" t="s">
        <v>7</v>
      </c>
      <c r="C48" s="12">
        <v>216.1</v>
      </c>
      <c r="D48" s="12">
        <v>70</v>
      </c>
      <c r="E48" s="12">
        <v>210</v>
      </c>
      <c r="F48" s="12">
        <v>60</v>
      </c>
      <c r="G48" s="14"/>
    </row>
    <row r="49" spans="1:7" ht="15.75" x14ac:dyDescent="0.25">
      <c r="A49" s="7">
        <v>44135</v>
      </c>
      <c r="B49" s="8" t="s">
        <v>7</v>
      </c>
      <c r="C49" s="9">
        <v>156.1</v>
      </c>
      <c r="D49" s="9">
        <v>64</v>
      </c>
      <c r="E49" s="9">
        <v>200</v>
      </c>
      <c r="F49" s="9">
        <v>62.5</v>
      </c>
      <c r="G49" s="15"/>
    </row>
    <row r="50" spans="1:7" ht="15.75" x14ac:dyDescent="0.25">
      <c r="A50" s="7">
        <v>44135</v>
      </c>
      <c r="B50" s="8" t="s">
        <v>4</v>
      </c>
      <c r="C50" s="9">
        <v>122</v>
      </c>
      <c r="D50" s="9">
        <v>31</v>
      </c>
      <c r="E50" s="9">
        <v>100</v>
      </c>
      <c r="F50" s="9">
        <v>30</v>
      </c>
      <c r="G50" s="15"/>
    </row>
    <row r="51" spans="1:7" ht="15.75" x14ac:dyDescent="0.25">
      <c r="A51" s="7">
        <v>44135</v>
      </c>
      <c r="B51" s="8" t="s">
        <v>5</v>
      </c>
      <c r="C51" s="9">
        <v>82.56</v>
      </c>
      <c r="D51" s="9">
        <v>88</v>
      </c>
      <c r="E51" s="9">
        <v>215</v>
      </c>
      <c r="F51" s="9">
        <v>30</v>
      </c>
      <c r="G51" s="15"/>
    </row>
    <row r="52" spans="1:7" ht="15.75" x14ac:dyDescent="0.25">
      <c r="A52" s="7">
        <v>44135</v>
      </c>
      <c r="B52" s="8" t="s">
        <v>6</v>
      </c>
      <c r="C52" s="9">
        <v>44.5</v>
      </c>
      <c r="D52" s="9">
        <v>39</v>
      </c>
      <c r="E52" s="9">
        <v>60</v>
      </c>
      <c r="F52" s="9">
        <v>30</v>
      </c>
      <c r="G52" s="15"/>
    </row>
    <row r="53" spans="1:7" ht="15.75" x14ac:dyDescent="0.25">
      <c r="A53" s="7">
        <v>44135</v>
      </c>
      <c r="B53" s="8" t="s">
        <v>8</v>
      </c>
      <c r="C53" s="9">
        <v>108.85</v>
      </c>
      <c r="D53" s="9">
        <v>0</v>
      </c>
      <c r="E53" s="9">
        <v>150</v>
      </c>
      <c r="F53" s="9">
        <v>0</v>
      </c>
      <c r="G53" s="15"/>
    </row>
    <row r="54" spans="1:7" ht="15.75" x14ac:dyDescent="0.25">
      <c r="A54" s="7">
        <v>44135</v>
      </c>
      <c r="B54" s="8" t="s">
        <v>3</v>
      </c>
      <c r="C54" s="9">
        <v>45.975000000000001</v>
      </c>
      <c r="D54" s="9">
        <v>22</v>
      </c>
      <c r="E54" s="9">
        <v>60</v>
      </c>
      <c r="F54" s="9">
        <v>30</v>
      </c>
      <c r="G54" s="15"/>
    </row>
    <row r="55" spans="1:7" ht="15.75" x14ac:dyDescent="0.25">
      <c r="A55" s="7">
        <v>44165</v>
      </c>
      <c r="B55" s="8" t="s">
        <v>7</v>
      </c>
      <c r="C55" s="9">
        <v>600</v>
      </c>
      <c r="D55" s="9">
        <v>20</v>
      </c>
      <c r="E55" s="9">
        <v>350</v>
      </c>
      <c r="F55" s="9">
        <v>62.5</v>
      </c>
      <c r="G55" s="15"/>
    </row>
    <row r="56" spans="1:7" ht="15.75" x14ac:dyDescent="0.25">
      <c r="A56" s="7">
        <v>44165</v>
      </c>
      <c r="B56" s="8" t="s">
        <v>4</v>
      </c>
      <c r="C56" s="9">
        <v>110</v>
      </c>
      <c r="D56" s="9">
        <v>0</v>
      </c>
      <c r="E56" s="9">
        <v>200</v>
      </c>
      <c r="F56" s="9">
        <v>30</v>
      </c>
      <c r="G56" s="15"/>
    </row>
    <row r="57" spans="1:7" ht="15.75" x14ac:dyDescent="0.25">
      <c r="A57" s="7">
        <v>44165</v>
      </c>
      <c r="B57" s="8" t="s">
        <v>5</v>
      </c>
      <c r="C57" s="9">
        <v>90</v>
      </c>
      <c r="D57" s="9">
        <v>17</v>
      </c>
      <c r="E57" s="9">
        <v>90</v>
      </c>
      <c r="F57" s="9">
        <v>30</v>
      </c>
      <c r="G57" s="15"/>
    </row>
    <row r="58" spans="1:7" ht="15.75" x14ac:dyDescent="0.25">
      <c r="A58" s="7">
        <v>44165</v>
      </c>
      <c r="B58" s="8" t="s">
        <v>8</v>
      </c>
      <c r="C58" s="9">
        <v>133</v>
      </c>
      <c r="D58" s="9">
        <v>5.6</v>
      </c>
      <c r="E58" s="9">
        <v>100</v>
      </c>
      <c r="F58" s="9">
        <v>0</v>
      </c>
      <c r="G58" s="15"/>
    </row>
    <row r="59" spans="1:7" ht="15.75" x14ac:dyDescent="0.25">
      <c r="A59" s="7">
        <v>44165</v>
      </c>
      <c r="B59" s="8" t="s">
        <v>6</v>
      </c>
      <c r="C59" s="9">
        <v>80</v>
      </c>
      <c r="D59" s="9">
        <v>18</v>
      </c>
      <c r="E59" s="9">
        <v>60</v>
      </c>
      <c r="F59" s="9">
        <v>30</v>
      </c>
      <c r="G59" s="15"/>
    </row>
    <row r="60" spans="1:7" ht="15.75" x14ac:dyDescent="0.25">
      <c r="A60" s="7">
        <v>44165</v>
      </c>
      <c r="B60" s="8" t="s">
        <v>3</v>
      </c>
      <c r="C60" s="9">
        <v>62</v>
      </c>
      <c r="D60" s="9">
        <v>9.7799999999999994</v>
      </c>
      <c r="E60" s="9">
        <v>0</v>
      </c>
      <c r="F60" s="9">
        <v>20</v>
      </c>
      <c r="G60" s="15"/>
    </row>
    <row r="61" spans="1:7" ht="15.75" x14ac:dyDescent="0.25">
      <c r="A61" s="7">
        <v>44195</v>
      </c>
      <c r="B61" s="8" t="s">
        <v>7</v>
      </c>
      <c r="C61" s="9">
        <v>370</v>
      </c>
      <c r="D61" s="9">
        <v>63.561342000000003</v>
      </c>
      <c r="E61" s="9">
        <v>400</v>
      </c>
      <c r="F61" s="9">
        <v>62.5</v>
      </c>
      <c r="G61" s="15"/>
    </row>
    <row r="62" spans="1:7" ht="15.75" x14ac:dyDescent="0.25">
      <c r="A62" s="7">
        <v>44195</v>
      </c>
      <c r="B62" s="8" t="s">
        <v>4</v>
      </c>
      <c r="C62" s="9">
        <v>50</v>
      </c>
      <c r="D62" s="9">
        <v>29</v>
      </c>
      <c r="E62" s="9">
        <v>50</v>
      </c>
      <c r="F62" s="9">
        <v>30</v>
      </c>
      <c r="G62" s="15"/>
    </row>
    <row r="63" spans="1:7" ht="15.75" x14ac:dyDescent="0.25">
      <c r="A63" s="7">
        <v>44195</v>
      </c>
      <c r="B63" s="8" t="s">
        <v>5</v>
      </c>
      <c r="C63" s="9">
        <v>190</v>
      </c>
      <c r="D63" s="9">
        <v>70</v>
      </c>
      <c r="E63" s="9">
        <v>200</v>
      </c>
      <c r="F63" s="9">
        <v>30</v>
      </c>
      <c r="G63" s="15"/>
    </row>
    <row r="64" spans="1:7" ht="15.75" x14ac:dyDescent="0.25">
      <c r="A64" s="7">
        <v>44195</v>
      </c>
      <c r="B64" s="8" t="s">
        <v>8</v>
      </c>
      <c r="C64" s="9">
        <v>40</v>
      </c>
      <c r="D64" s="9">
        <v>39.296176347760003</v>
      </c>
      <c r="E64" s="9">
        <v>40</v>
      </c>
      <c r="F64" s="9">
        <v>30</v>
      </c>
      <c r="G64" s="15"/>
    </row>
    <row r="65" spans="1:7" ht="15.75" x14ac:dyDescent="0.25">
      <c r="A65" s="7">
        <v>44195</v>
      </c>
      <c r="B65" s="8" t="s">
        <v>6</v>
      </c>
      <c r="C65" s="9">
        <v>50</v>
      </c>
      <c r="D65" s="9">
        <v>0</v>
      </c>
      <c r="E65" s="9">
        <v>60</v>
      </c>
      <c r="F65" s="9">
        <v>0</v>
      </c>
      <c r="G65" s="15"/>
    </row>
    <row r="66" spans="1:7" ht="15.75" x14ac:dyDescent="0.25">
      <c r="A66" s="7">
        <v>44195</v>
      </c>
      <c r="B66" s="8" t="s">
        <v>3</v>
      </c>
      <c r="C66" s="13">
        <v>20</v>
      </c>
      <c r="D66" s="9">
        <v>22.07884</v>
      </c>
      <c r="E66" s="9">
        <v>20</v>
      </c>
      <c r="F66" s="9">
        <v>30</v>
      </c>
      <c r="G66" s="15"/>
    </row>
  </sheetData>
  <autoFilter ref="A1:A6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заготовки</vt:lpstr>
      <vt:lpstr>чистовик</vt:lpstr>
      <vt:lpstr>рус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dcterms:created xsi:type="dcterms:W3CDTF">2020-11-14T13:25:55Z</dcterms:created>
  <dcterms:modified xsi:type="dcterms:W3CDTF">2022-01-06T14:46:10Z</dcterms:modified>
</cp:coreProperties>
</file>