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30" activeTab="1"/>
  </bookViews>
  <sheets>
    <sheet name="наброски" sheetId="2" r:id="rId1"/>
    <sheet name="Чистовик" sheetId="3" r:id="rId2"/>
    <sheet name="исх" sheetId="1" r:id="rId3"/>
  </sheets>
  <definedNames>
    <definedName name="Срез_Вид_продукта">#N/A</definedName>
    <definedName name="Срез_Годы">#N/A</definedName>
    <definedName name="Срез_Кварталы">#N/A</definedName>
    <definedName name="Срез_Менеджеры">#N/A</definedName>
    <definedName name="Срез_Период">#N/A</definedName>
    <definedName name="Срез_Проекты">#N/A</definedName>
  </definedNames>
  <calcPr calcId="162913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J3" i="3"/>
  <c r="R3" i="3"/>
  <c r="G3" i="3"/>
  <c r="O3" i="3"/>
  <c r="E3" i="3"/>
</calcChain>
</file>

<file path=xl/sharedStrings.xml><?xml version="1.0" encoding="utf-8"?>
<sst xmlns="http://schemas.openxmlformats.org/spreadsheetml/2006/main" count="588" uniqueCount="63">
  <si>
    <t>Проекты</t>
  </si>
  <si>
    <t>Менеджеры</t>
  </si>
  <si>
    <t>Период</t>
  </si>
  <si>
    <t>Вид продукта</t>
  </si>
  <si>
    <t>Число сделок, факт</t>
  </si>
  <si>
    <t>ВЕРСАЛЬ</t>
  </si>
  <si>
    <t>Верочкина</t>
  </si>
  <si>
    <t>Квартира</t>
  </si>
  <si>
    <t>Паркинг (жилой)</t>
  </si>
  <si>
    <t>Пентхаус</t>
  </si>
  <si>
    <t>Апартаменты</t>
  </si>
  <si>
    <t>Склад</t>
  </si>
  <si>
    <t>Офис</t>
  </si>
  <si>
    <t>Паркинг (офис)</t>
  </si>
  <si>
    <t>Запашный</t>
  </si>
  <si>
    <t>Зеленушкин</t>
  </si>
  <si>
    <t>Иванов</t>
  </si>
  <si>
    <t>Игнатьева</t>
  </si>
  <si>
    <t>Путяев</t>
  </si>
  <si>
    <t>Соколов</t>
  </si>
  <si>
    <t>ВИДНЫЙ</t>
  </si>
  <si>
    <t>ДОМ МЕЧТЫ</t>
  </si>
  <si>
    <t>Аверьянова</t>
  </si>
  <si>
    <t>Железнов</t>
  </si>
  <si>
    <t>Рябухин</t>
  </si>
  <si>
    <t>ПОЛЁТ</t>
  </si>
  <si>
    <t>Зернов</t>
  </si>
  <si>
    <t>Кудрявцев</t>
  </si>
  <si>
    <t>Продажи факт, млн</t>
  </si>
  <si>
    <t>Оплаты факт млн</t>
  </si>
  <si>
    <t>Оплаты план млн</t>
  </si>
  <si>
    <t>Продажи план млн</t>
  </si>
  <si>
    <t>Срок сделки, дней</t>
  </si>
  <si>
    <t>Названия строк</t>
  </si>
  <si>
    <t>Общий итог</t>
  </si>
  <si>
    <t xml:space="preserve"> Продажи факт, млн</t>
  </si>
  <si>
    <t xml:space="preserve"> Продажи план млн</t>
  </si>
  <si>
    <t>2019</t>
  </si>
  <si>
    <t>окт</t>
  </si>
  <si>
    <t>ноя</t>
  </si>
  <si>
    <t>дек</t>
  </si>
  <si>
    <t>2020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</si>
  <si>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</si>
  <si>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</si>
  <si>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</si>
  <si>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</si>
  <si>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</si>
  <si>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</si>
  <si>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</si>
  <si>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</si>
  <si>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</si>
  <si>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 xml:space="preserve"> Оплаты факт млн</t>
  </si>
  <si>
    <t xml:space="preserve"> % вып.</t>
  </si>
  <si>
    <t xml:space="preserve"> Срок сделки, дней</t>
  </si>
  <si>
    <t xml:space="preserve"> Число сделок, факт</t>
  </si>
  <si>
    <t xml:space="preserve"> % вып. плана продаж</t>
  </si>
  <si>
    <t xml:space="preserve"> % вып плана оплат</t>
  </si>
  <si>
    <t>Значения</t>
  </si>
  <si>
    <t>Средний чек</t>
  </si>
  <si>
    <t>Число сделок</t>
  </si>
  <si>
    <t>Продажи, млн. р.</t>
  </si>
  <si>
    <t>Оплаты, млн. р.</t>
  </si>
  <si>
    <t>Средний чек, млн.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</si>
</sst>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/>
      <diagonal/>
    </border>
    <border>
      <left/>
      <right/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1" applyFont="1"/>
    <xf numFmtId="165" fontId="2" fillId="0" borderId="0" xfId="1" applyNumberFormat="1" applyFont="1"/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4" fontId="0" fillId="0" borderId="0" xfId="0" applyNumberFormat="1" applyAlignment="1">
      <alignment horizontal="left" indent="1"/>
    </xf>
    <xf numFmtId="9" fontId="0" fillId="0" borderId="0" xfId="0" applyNumberFormat="1"/>
    <xf numFmtId="0" fontId="4" fillId="0" borderId="0" xfId="0" applyFont="1"/>
    <xf numFmtId="9" fontId="3" fillId="2" borderId="4" xfId="2" applyFont="1" applyFill="1" applyBorder="1"/>
    <xf numFmtId="3" fontId="5" fillId="2" borderId="3" xfId="0" applyNumberFormat="1" applyFont="1" applyFill="1" applyBorder="1" applyAlignment="1"/>
    <xf numFmtId="3" fontId="5" fillId="2" borderId="4" xfId="0" applyNumberFormat="1" applyFont="1" applyFill="1" applyBorder="1" applyAlignment="1"/>
    <xf numFmtId="0" fontId="0" fillId="0" borderId="0" xfId="0" applyFill="1" applyBorder="1" applyAlignment="1"/>
    <xf numFmtId="3" fontId="5" fillId="0" borderId="0" xfId="0" applyNumberFormat="1" applyFont="1" applyFill="1" applyBorder="1" applyAlignment="1"/>
    <xf numFmtId="0" fontId="0" fillId="2" borderId="7" xfId="0" applyFill="1" applyBorder="1" applyAlignment="1"/>
    <xf numFmtId="3" fontId="5" fillId="2" borderId="8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недвиж..xlsx]наброски!Проекты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наброски!$B$3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наброски!$A$4:$A$8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наброски!$B$4:$B$8</c:f>
              <c:numCache>
                <c:formatCode>#,##0</c:formatCode>
                <c:ptCount val="4"/>
                <c:pt idx="0">
                  <c:v>2094.4483780300002</c:v>
                </c:pt>
                <c:pt idx="1">
                  <c:v>135.36399999999998</c:v>
                </c:pt>
                <c:pt idx="2">
                  <c:v>1507.9272142300006</c:v>
                </c:pt>
                <c:pt idx="3">
                  <c:v>396.81990067999999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43B1-9FB3-E2986C46325A}"/>
            </c:ext>
          </c:extLst>
        </c:ser>
        <c:ser>
          <c:idx val="1"/>
          <c:order val="1"/>
          <c:tx>
            <c:strRef>
              <c:f>наброски!$C$3</c:f>
              <c:strCache>
                <c:ptCount val="1"/>
                <c:pt idx="0">
                  <c:v> Продажи план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наброски!$A$4:$A$8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наброски!$C$4:$C$8</c:f>
              <c:numCache>
                <c:formatCode>#,##0</c:formatCode>
                <c:ptCount val="4"/>
                <c:pt idx="0">
                  <c:v>2634.0812739778894</c:v>
                </c:pt>
                <c:pt idx="1">
                  <c:v>174.68561799999998</c:v>
                </c:pt>
                <c:pt idx="2">
                  <c:v>1240.7331185752298</c:v>
                </c:pt>
                <c:pt idx="3">
                  <c:v>268.33013266995994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D-43B1-9FB3-E2986C46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50616"/>
        <c:axId val="472751600"/>
      </c:barChart>
      <c:catAx>
        <c:axId val="47275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1600"/>
        <c:crosses val="autoZero"/>
        <c:auto val="1"/>
        <c:lblAlgn val="ctr"/>
        <c:lblOffset val="100"/>
        <c:noMultiLvlLbl val="0"/>
      </c:catAx>
      <c:valAx>
        <c:axId val="4727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недвиж..xlsx]наброски!Периоды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наброски!$B$10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наброски!$A$11:$A$25</c:f>
              <c:multiLvlStrCache>
                <c:ptCount val="12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наброски!$B$11:$B$25</c:f>
              <c:numCache>
                <c:formatCode>#,##0</c:formatCode>
                <c:ptCount val="12"/>
                <c:pt idx="0">
                  <c:v>783.05553904999999</c:v>
                </c:pt>
                <c:pt idx="1">
                  <c:v>303.97090085000002</c:v>
                </c:pt>
                <c:pt idx="2">
                  <c:v>487.98108071999997</c:v>
                </c:pt>
                <c:pt idx="3">
                  <c:v>74.807162770000005</c:v>
                </c:pt>
                <c:pt idx="4">
                  <c:v>329.26877884000004</c:v>
                </c:pt>
                <c:pt idx="5">
                  <c:v>828.67907020999996</c:v>
                </c:pt>
                <c:pt idx="6">
                  <c:v>28.799999999999997</c:v>
                </c:pt>
                <c:pt idx="7">
                  <c:v>96.449809949999988</c:v>
                </c:pt>
                <c:pt idx="8">
                  <c:v>190.55873600000001</c:v>
                </c:pt>
                <c:pt idx="9">
                  <c:v>369.49260456999997</c:v>
                </c:pt>
                <c:pt idx="10">
                  <c:v>519.38795997999989</c:v>
                </c:pt>
                <c:pt idx="11">
                  <c:v>122.10785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E-48AF-BA3F-C9EB1AE84A32}"/>
            </c:ext>
          </c:extLst>
        </c:ser>
        <c:ser>
          <c:idx val="1"/>
          <c:order val="1"/>
          <c:tx>
            <c:strRef>
              <c:f>наброски!$C$10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наброски!$A$11:$A$25</c:f>
              <c:multiLvlStrCache>
                <c:ptCount val="12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наброски!$C$11:$C$25</c:f>
              <c:numCache>
                <c:formatCode>#,##0</c:formatCode>
                <c:ptCount val="12"/>
                <c:pt idx="0">
                  <c:v>556.64943638</c:v>
                </c:pt>
                <c:pt idx="1">
                  <c:v>247.60865391999999</c:v>
                </c:pt>
                <c:pt idx="2">
                  <c:v>451.45232921000002</c:v>
                </c:pt>
                <c:pt idx="3">
                  <c:v>69.492012340000002</c:v>
                </c:pt>
                <c:pt idx="4">
                  <c:v>319.10495770999995</c:v>
                </c:pt>
                <c:pt idx="5">
                  <c:v>547.03588515000001</c:v>
                </c:pt>
                <c:pt idx="6">
                  <c:v>15.4</c:v>
                </c:pt>
                <c:pt idx="7">
                  <c:v>73.737509930000002</c:v>
                </c:pt>
                <c:pt idx="8">
                  <c:v>135.07474291</c:v>
                </c:pt>
                <c:pt idx="9">
                  <c:v>341.67291163999994</c:v>
                </c:pt>
                <c:pt idx="10">
                  <c:v>305.26911579</c:v>
                </c:pt>
                <c:pt idx="11">
                  <c:v>76.496150530000008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E-48AF-BA3F-C9EB1AE8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14368"/>
        <c:axId val="473168728"/>
      </c:lineChart>
      <c:catAx>
        <c:axId val="3626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68728"/>
        <c:crosses val="autoZero"/>
        <c:auto val="1"/>
        <c:lblAlgn val="ctr"/>
        <c:lblOffset val="100"/>
        <c:noMultiLvlLbl val="0"/>
      </c:catAx>
      <c:valAx>
        <c:axId val="4731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недвиж..xlsx]наброски!Продукты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наброски!$B$27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наброски!$A$28:$A$35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наброски!$B$28:$B$35</c:f>
              <c:numCache>
                <c:formatCode>#,##0</c:formatCode>
                <c:ptCount val="7"/>
                <c:pt idx="0">
                  <c:v>485.04227221999997</c:v>
                </c:pt>
                <c:pt idx="1">
                  <c:v>1194.1944817000001</c:v>
                </c:pt>
                <c:pt idx="2">
                  <c:v>586.57246240000006</c:v>
                </c:pt>
                <c:pt idx="3">
                  <c:v>471.13836213999991</c:v>
                </c:pt>
                <c:pt idx="4">
                  <c:v>86.792540029999998</c:v>
                </c:pt>
                <c:pt idx="5">
                  <c:v>1274.28796427</c:v>
                </c:pt>
                <c:pt idx="6">
                  <c:v>36.531410179999995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4CC-B796-EA450E1D0314}"/>
            </c:ext>
          </c:extLst>
        </c:ser>
        <c:ser>
          <c:idx val="1"/>
          <c:order val="1"/>
          <c:tx>
            <c:strRef>
              <c:f>наброски!$C$27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наброски!$A$28:$A$35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наброски!$C$28:$C$35</c:f>
              <c:numCache>
                <c:formatCode>#,##0</c:formatCode>
                <c:ptCount val="7"/>
                <c:pt idx="0">
                  <c:v>373.52528050999996</c:v>
                </c:pt>
                <c:pt idx="1">
                  <c:v>1156.8857679300002</c:v>
                </c:pt>
                <c:pt idx="2">
                  <c:v>519.94189296000002</c:v>
                </c:pt>
                <c:pt idx="3">
                  <c:v>323.90083711999989</c:v>
                </c:pt>
                <c:pt idx="4">
                  <c:v>63.796488499999995</c:v>
                </c:pt>
                <c:pt idx="5">
                  <c:v>665.15911543000004</c:v>
                </c:pt>
                <c:pt idx="6">
                  <c:v>35.784323059999998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4CC-B796-EA450E1D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756848"/>
        <c:axId val="472757504"/>
      </c:barChart>
      <c:catAx>
        <c:axId val="47275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7504"/>
        <c:crosses val="autoZero"/>
        <c:auto val="1"/>
        <c:lblAlgn val="ctr"/>
        <c:lblOffset val="100"/>
        <c:noMultiLvlLbl val="0"/>
      </c:catAx>
      <c:valAx>
        <c:axId val="4727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недвиж..xlsx]наброски!Проекты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проектам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наброски!$B$3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наброски!$A$4:$A$8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наброски!$B$4:$B$8</c:f>
              <c:numCache>
                <c:formatCode>#,##0</c:formatCode>
                <c:ptCount val="4"/>
                <c:pt idx="0">
                  <c:v>2094.4483780300002</c:v>
                </c:pt>
                <c:pt idx="1">
                  <c:v>135.36399999999998</c:v>
                </c:pt>
                <c:pt idx="2">
                  <c:v>1507.9272142300006</c:v>
                </c:pt>
                <c:pt idx="3">
                  <c:v>396.81990067999999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2-4316-B528-25850D8F3446}"/>
            </c:ext>
          </c:extLst>
        </c:ser>
        <c:ser>
          <c:idx val="1"/>
          <c:order val="1"/>
          <c:tx>
            <c:strRef>
              <c:f>наброски!$C$3</c:f>
              <c:strCache>
                <c:ptCount val="1"/>
                <c:pt idx="0">
                  <c:v> Продажи план млн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наброски!$A$4:$A$8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наброски!$C$4:$C$8</c:f>
              <c:numCache>
                <c:formatCode>#,##0</c:formatCode>
                <c:ptCount val="4"/>
                <c:pt idx="0">
                  <c:v>2634.0812739778894</c:v>
                </c:pt>
                <c:pt idx="1">
                  <c:v>174.68561799999998</c:v>
                </c:pt>
                <c:pt idx="2">
                  <c:v>1240.7331185752298</c:v>
                </c:pt>
                <c:pt idx="3">
                  <c:v>268.33013266995994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2-4316-B528-25850D8F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50616"/>
        <c:axId val="472751600"/>
      </c:barChart>
      <c:catAx>
        <c:axId val="47275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1600"/>
        <c:crosses val="autoZero"/>
        <c:auto val="1"/>
        <c:lblAlgn val="ctr"/>
        <c:lblOffset val="100"/>
        <c:noMultiLvlLbl val="0"/>
      </c:catAx>
      <c:valAx>
        <c:axId val="4727516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7275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недвиж..xlsx]наброски!Периоды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и оплат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наброски!$C$10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наброски!$A$11:$A$25</c:f>
              <c:multiLvlStrCache>
                <c:ptCount val="12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наброски!$C$11:$C$25</c:f>
              <c:numCache>
                <c:formatCode>#,##0</c:formatCode>
                <c:ptCount val="12"/>
                <c:pt idx="0">
                  <c:v>556.64943638</c:v>
                </c:pt>
                <c:pt idx="1">
                  <c:v>247.60865391999999</c:v>
                </c:pt>
                <c:pt idx="2">
                  <c:v>451.45232921000002</c:v>
                </c:pt>
                <c:pt idx="3">
                  <c:v>69.492012340000002</c:v>
                </c:pt>
                <c:pt idx="4">
                  <c:v>319.10495770999995</c:v>
                </c:pt>
                <c:pt idx="5">
                  <c:v>547.03588515000001</c:v>
                </c:pt>
                <c:pt idx="6">
                  <c:v>15.4</c:v>
                </c:pt>
                <c:pt idx="7">
                  <c:v>73.737509930000002</c:v>
                </c:pt>
                <c:pt idx="8">
                  <c:v>135.07474291</c:v>
                </c:pt>
                <c:pt idx="9">
                  <c:v>341.67291163999994</c:v>
                </c:pt>
                <c:pt idx="10">
                  <c:v>305.26911579</c:v>
                </c:pt>
                <c:pt idx="11">
                  <c:v>76.496150530000008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9-439C-A32E-1FFA3718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2614368"/>
        <c:axId val="473168728"/>
      </c:barChart>
      <c:lineChart>
        <c:grouping val="standard"/>
        <c:varyColors val="0"/>
        <c:ser>
          <c:idx val="0"/>
          <c:order val="0"/>
          <c:tx>
            <c:strRef>
              <c:f>наброски!$B$10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наброски!$A$11:$A$25</c:f>
              <c:multiLvlStrCache>
                <c:ptCount val="12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наброски!$B$11:$B$25</c:f>
              <c:numCache>
                <c:formatCode>#,##0</c:formatCode>
                <c:ptCount val="12"/>
                <c:pt idx="0">
                  <c:v>783.05553904999999</c:v>
                </c:pt>
                <c:pt idx="1">
                  <c:v>303.97090085000002</c:v>
                </c:pt>
                <c:pt idx="2">
                  <c:v>487.98108071999997</c:v>
                </c:pt>
                <c:pt idx="3">
                  <c:v>74.807162770000005</c:v>
                </c:pt>
                <c:pt idx="4">
                  <c:v>329.26877884000004</c:v>
                </c:pt>
                <c:pt idx="5">
                  <c:v>828.67907020999996</c:v>
                </c:pt>
                <c:pt idx="6">
                  <c:v>28.799999999999997</c:v>
                </c:pt>
                <c:pt idx="7">
                  <c:v>96.449809949999988</c:v>
                </c:pt>
                <c:pt idx="8">
                  <c:v>190.55873600000001</c:v>
                </c:pt>
                <c:pt idx="9">
                  <c:v>369.49260456999997</c:v>
                </c:pt>
                <c:pt idx="10">
                  <c:v>519.38795997999989</c:v>
                </c:pt>
                <c:pt idx="11">
                  <c:v>122.10785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9-439C-A32E-1FFA3718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14368"/>
        <c:axId val="473168728"/>
      </c:lineChart>
      <c:catAx>
        <c:axId val="3626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68728"/>
        <c:crosses val="autoZero"/>
        <c:auto val="1"/>
        <c:lblAlgn val="ctr"/>
        <c:lblOffset val="100"/>
        <c:noMultiLvlLbl val="0"/>
      </c:catAx>
      <c:valAx>
        <c:axId val="4731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6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недвиж..xlsx]наброски!Продукты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и оплаты по продуктам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наброски!$B$27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наброски!$A$28:$A$35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наброски!$B$28:$B$35</c:f>
              <c:numCache>
                <c:formatCode>#,##0</c:formatCode>
                <c:ptCount val="7"/>
                <c:pt idx="0">
                  <c:v>485.04227221999997</c:v>
                </c:pt>
                <c:pt idx="1">
                  <c:v>1194.1944817000001</c:v>
                </c:pt>
                <c:pt idx="2">
                  <c:v>586.57246240000006</c:v>
                </c:pt>
                <c:pt idx="3">
                  <c:v>471.13836213999991</c:v>
                </c:pt>
                <c:pt idx="4">
                  <c:v>86.792540029999998</c:v>
                </c:pt>
                <c:pt idx="5">
                  <c:v>1274.28796427</c:v>
                </c:pt>
                <c:pt idx="6">
                  <c:v>36.531410179999995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4-49D4-A626-6AD18017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2756848"/>
        <c:axId val="472757504"/>
      </c:barChart>
      <c:barChart>
        <c:barDir val="bar"/>
        <c:grouping val="clustered"/>
        <c:varyColors val="0"/>
        <c:ser>
          <c:idx val="1"/>
          <c:order val="1"/>
          <c:tx>
            <c:strRef>
              <c:f>наброски!$C$27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наброски!$A$28:$A$35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наброски!$C$28:$C$35</c:f>
              <c:numCache>
                <c:formatCode>#,##0</c:formatCode>
                <c:ptCount val="7"/>
                <c:pt idx="0">
                  <c:v>373.52528050999996</c:v>
                </c:pt>
                <c:pt idx="1">
                  <c:v>1156.8857679300002</c:v>
                </c:pt>
                <c:pt idx="2">
                  <c:v>519.94189296000002</c:v>
                </c:pt>
                <c:pt idx="3">
                  <c:v>323.90083711999989</c:v>
                </c:pt>
                <c:pt idx="4">
                  <c:v>63.796488499999995</c:v>
                </c:pt>
                <c:pt idx="5">
                  <c:v>665.15911543000004</c:v>
                </c:pt>
                <c:pt idx="6">
                  <c:v>35.784323059999998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4-49D4-A626-6AD18017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387376"/>
        <c:axId val="469386392"/>
      </c:barChart>
      <c:catAx>
        <c:axId val="47275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7504"/>
        <c:crosses val="autoZero"/>
        <c:auto val="1"/>
        <c:lblAlgn val="ctr"/>
        <c:lblOffset val="100"/>
        <c:noMultiLvlLbl val="0"/>
      </c:catAx>
      <c:valAx>
        <c:axId val="472757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56848"/>
        <c:crosses val="autoZero"/>
        <c:crossBetween val="between"/>
      </c:valAx>
      <c:valAx>
        <c:axId val="469386392"/>
        <c:scaling>
          <c:orientation val="minMax"/>
        </c:scaling>
        <c:delete val="0"/>
        <c:axPos val="t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387376"/>
        <c:crosses val="max"/>
        <c:crossBetween val="between"/>
      </c:valAx>
      <c:catAx>
        <c:axId val="469387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386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0</xdr:row>
      <xdr:rowOff>0</xdr:rowOff>
    </xdr:from>
    <xdr:to>
      <xdr:col>12</xdr:col>
      <xdr:colOff>90487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14</xdr:row>
      <xdr:rowOff>180975</xdr:rowOff>
    </xdr:from>
    <xdr:to>
      <xdr:col>12</xdr:col>
      <xdr:colOff>147637</xdr:colOff>
      <xdr:row>29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309562</xdr:colOff>
      <xdr:row>29</xdr:row>
      <xdr:rowOff>66675</xdr:rowOff>
    </xdr:from>
    <xdr:to>
      <xdr:col>14</xdr:col>
      <xdr:colOff>90487</xdr:colOff>
      <xdr:row>43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54534</xdr:colOff>
      <xdr:row>0</xdr:row>
      <xdr:rowOff>108325</xdr:rowOff>
    </xdr:from>
    <xdr:to>
      <xdr:col>3</xdr:col>
      <xdr:colOff>611473</xdr:colOff>
      <xdr:row>4</xdr:row>
      <xdr:rowOff>162673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роекты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екты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34" y="108325"/>
              <a:ext cx="2385739" cy="956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67235</xdr:colOff>
      <xdr:row>12</xdr:row>
      <xdr:rowOff>47814</xdr:rowOff>
    </xdr:from>
    <xdr:to>
      <xdr:col>3</xdr:col>
      <xdr:colOff>581890</xdr:colOff>
      <xdr:row>20</xdr:row>
      <xdr:rowOff>155390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ы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ы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35" y="2473514"/>
              <a:ext cx="2343455" cy="1631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70222</xdr:colOff>
      <xdr:row>30</xdr:row>
      <xdr:rowOff>11020</xdr:rowOff>
    </xdr:from>
    <xdr:to>
      <xdr:col>3</xdr:col>
      <xdr:colOff>533399</xdr:colOff>
      <xdr:row>37</xdr:row>
      <xdr:rowOff>163419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Период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ерио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22" y="5865720"/>
              <a:ext cx="2291977" cy="1485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73584</xdr:colOff>
      <xdr:row>5</xdr:row>
      <xdr:rowOff>22599</xdr:rowOff>
    </xdr:from>
    <xdr:to>
      <xdr:col>3</xdr:col>
      <xdr:colOff>599269</xdr:colOff>
      <xdr:row>11</xdr:row>
      <xdr:rowOff>184524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Вид продукт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продук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84" y="1114799"/>
              <a:ext cx="2354485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70409</xdr:colOff>
      <xdr:row>24</xdr:row>
      <xdr:rowOff>155576</xdr:rowOff>
    </xdr:from>
    <xdr:to>
      <xdr:col>3</xdr:col>
      <xdr:colOff>533586</xdr:colOff>
      <xdr:row>29</xdr:row>
      <xdr:rowOff>155575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Кварталы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9" y="4867276"/>
              <a:ext cx="2291977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83110</xdr:colOff>
      <xdr:row>21</xdr:row>
      <xdr:rowOff>24094</xdr:rowOff>
    </xdr:from>
    <xdr:to>
      <xdr:col>3</xdr:col>
      <xdr:colOff>546287</xdr:colOff>
      <xdr:row>24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Годы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10" y="4164294"/>
              <a:ext cx="2291977" cy="659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643963</xdr:colOff>
      <xdr:row>4</xdr:row>
      <xdr:rowOff>89648</xdr:rowOff>
    </xdr:from>
    <xdr:to>
      <xdr:col>12</xdr:col>
      <xdr:colOff>269500</xdr:colOff>
      <xdr:row>20</xdr:row>
      <xdr:rowOff>139700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324970</xdr:colOff>
      <xdr:row>4</xdr:row>
      <xdr:rowOff>100852</xdr:rowOff>
    </xdr:from>
    <xdr:to>
      <xdr:col>18</xdr:col>
      <xdr:colOff>67235</xdr:colOff>
      <xdr:row>23</xdr:row>
      <xdr:rowOff>88900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634999</xdr:colOff>
      <xdr:row>21</xdr:row>
      <xdr:rowOff>12700</xdr:rowOff>
    </xdr:from>
    <xdr:to>
      <xdr:col>12</xdr:col>
      <xdr:colOff>260536</xdr:colOff>
      <xdr:row>37</xdr:row>
      <xdr:rowOff>133724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67.698735763886" createdVersion="6" refreshedVersion="6" minRefreshableVersion="3" recordCount="165">
  <cacheSource type="worksheet">
    <worksheetSource name="Таблица1"/>
  </cacheSource>
  <cacheFields count="15">
    <cacheField name="Проекты" numFmtId="0">
      <sharedItems count="4">
        <s v="ВЕРСАЛЬ"/>
        <s v="ВИДНЫЙ"/>
        <s v="ДОМ МЕЧТЫ"/>
        <s v="ПОЛЁТ"/>
      </sharedItems>
    </cacheField>
    <cacheField name="Менеджеры" numFmtId="0">
      <sharedItems count="12">
        <s v="Верочкина"/>
        <s v="Запашный"/>
        <s v="Зеленушкин"/>
        <s v="Иванов"/>
        <s v="Игнатьева"/>
        <s v="Путяев"/>
        <s v="Соколов"/>
        <s v="Аверьянова"/>
        <s v="Железнов"/>
        <s v="Рябухин"/>
        <s v="Зернов"/>
        <s v="Кудрявцев"/>
      </sharedItems>
    </cacheField>
    <cacheField name="Период" numFmtId="14">
      <sharedItems containsSemiMixedTypes="0" containsNonDate="0" containsDate="1" containsString="0" minDate="2019-10-01T00:00:00" maxDate="2020-09-02T00:00:00" count="12">
        <d v="2019-10-01T00:00:00"/>
        <d v="2019-11-01T00:00:00"/>
        <d v="2019-12-01T00:00:00"/>
        <d v="2020-01-01T00:00:00"/>
        <d v="2020-02-01T00:00:00"/>
        <d v="2020-03-01T00:00:00"/>
        <d v="2020-06-01T00:00:00"/>
        <d v="2020-08-01T00:00:00"/>
        <d v="2020-04-01T00:00:00"/>
        <d v="2020-05-01T00:00:00"/>
        <d v="2020-07-01T00:00:00"/>
        <d v="2020-09-01T00:00:00"/>
      </sharedItems>
      <fieldGroup par="11" base="2">
        <rangePr groupBy="months" startDate="2019-10-01T00:00:00" endDate="2020-09-02T00:00:00"/>
        <groupItems count="14">
          <s v="&lt;01.10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9.2020"/>
        </groupItems>
      </fieldGroup>
    </cacheField>
    <cacheField name="Вид продукта" numFmtId="0">
      <sharedItems count="7">
        <s v="Квартира"/>
        <s v="Паркинг (жилой)"/>
        <s v="Пентхаус"/>
        <s v="Апартаменты"/>
        <s v="Склад"/>
        <s v="Офис"/>
        <s v="Паркинг (офис)"/>
      </sharedItems>
    </cacheField>
    <cacheField name="Оплаты факт млн" numFmtId="164">
      <sharedItems containsString="0" containsBlank="1" containsNumber="1" minValue="0.51949900000000004" maxValue="149.39479928"/>
    </cacheField>
    <cacheField name="Продажи факт, млн" numFmtId="164">
      <sharedItems containsString="0" containsBlank="1" containsNumber="1" minValue="0.63920001999999998" maxValue="279.66000000000003" count="146">
        <n v="52.30287938"/>
        <n v="2.0182399800000002"/>
        <m/>
        <n v="28.453399860000001"/>
        <n v="6.8094002099999988"/>
        <n v="1.8236000000000001"/>
        <n v="8.5694701799999997"/>
        <n v="0.71174999999999999"/>
        <n v="2.1533999800000001"/>
        <n v="35.556429950000002"/>
        <n v="6.7799998200000005"/>
        <n v="0.83000002000000006"/>
        <n v="59.926600640000004"/>
        <n v="12"/>
        <n v="36.30686446"/>
        <n v="7.7804999100000014"/>
        <n v="27.236549829999998"/>
        <n v="45.249999539999997"/>
        <n v="134.9600006"/>
        <n v="7.9360499399999993"/>
        <n v="2.8649999999999998"/>
        <n v="7.3200000299999992"/>
        <n v="0.71999999000000003"/>
        <n v="45.810000430000002"/>
        <n v="74.717250750000005"/>
        <n v="7.2756000899999993"/>
        <n v="1.5604"/>
        <n v="2.5800000399999998"/>
        <n v="43.824950530000002"/>
        <n v="21.300191859999998"/>
        <n v="8.1079497600000003"/>
        <n v="1.73810004"/>
        <n v="14.191219890000001"/>
        <n v="6.0721999599999998"/>
        <n v="4.7336000399999998"/>
        <n v="45.470931520000001"/>
        <n v="14.1060003"/>
        <n v="33.793000200000002"/>
        <n v="9.1743997200000003"/>
        <n v="1.6544000400000001"/>
        <n v="86.796406169999997"/>
        <n v="81.821850900000001"/>
        <n v="21.118039629999998"/>
        <n v="17.33028989"/>
        <n v="112.34700168000001"/>
        <n v="62.951459840000005"/>
        <n v="9.6614401599999997"/>
        <n v="32.1"/>
        <n v="10.182399999999999"/>
        <n v="2.3970000499999999"/>
        <n v="27.470399760000003"/>
        <n v="2.5122999799999999"/>
        <n v="16.042179820000001"/>
        <n v="8.3916000299999993"/>
        <n v="2.1546000300000001"/>
        <n v="12.43520062"/>
        <n v="2.1470000699999998"/>
        <n v="15.066999769999999"/>
        <n v="2.5774000099999999"/>
        <n v="57.346520859999998"/>
        <n v="45.152399729999999"/>
        <n v="29.174499910000002"/>
        <n v="4.1990000399999996"/>
        <n v="17.58305"/>
        <n v="7.3659598199999996"/>
        <n v="1.82016"/>
        <n v="4"/>
        <n v="2.0944000100000002"/>
        <n v="77.958066040000006"/>
        <n v="4.8951000999999996"/>
        <n v="0.76949999000000002"/>
        <n v="18.561190109999998"/>
        <n v="30.30038004"/>
        <n v="0.84549998999999998"/>
        <n v="4.8059000000000003"/>
        <n v="2.71025004"/>
        <n v="4.83059992"/>
        <n v="25.900799940000002"/>
        <n v="0.63920001999999998"/>
        <n v="24.7"/>
        <n v="1.1590000499999999"/>
        <n v="7.6532999999999998"/>
        <n v="15.30724193"/>
        <n v="28.373050329999998"/>
        <n v="27.569000030000002"/>
        <n v="2.41300004"/>
        <n v="23.229720109999999"/>
        <n v="1.73850002"/>
        <n v="29.88605038"/>
        <n v="3.1064999800000002"/>
        <n v="2.5536000599999999"/>
        <n v="2.0734799599999998"/>
        <n v="82.00560102"/>
        <n v="19.874000030000001"/>
        <n v="4.4080000799999999"/>
        <n v="41.369400399999996"/>
        <n v="74.379059139999995"/>
        <n v="5.5985999"/>
        <n v="5.4054001200000004"/>
        <n v="60"/>
        <n v="30.794"/>
        <n v="5.77"/>
        <n v="15.3"/>
        <n v="23.5"/>
        <n v="161.05000000000001"/>
        <n v="19.382399880000001"/>
        <n v="10.26479986"/>
        <n v="6.0100000800000002"/>
        <n v="12.4"/>
        <n v="5.0000000399999998"/>
        <n v="9.7659999200000005"/>
        <n v="6.5000000899999995"/>
        <n v="33.887209749999997"/>
        <n v="9.2338901399999997"/>
        <n v="165.99515475000001"/>
        <n v="5.19920004"/>
        <n v="60.485149399999997"/>
        <n v="1.81"/>
        <n v="21.439999760000003"/>
        <n v="135.80099936000002"/>
        <n v="16.839036059999998"/>
        <n v="5.2999999400000002"/>
        <n v="37.049999820000004"/>
        <n v="5.5391360199999999"/>
        <n v="5.8899999699999999"/>
        <n v="44.105589189999996"/>
        <n v="33.878189899999995"/>
        <n v="8.8077000000000005"/>
        <n v="4.7235999699999995"/>
        <n v="2.2699999700000002"/>
        <n v="184.59956029"/>
        <n v="279.66000000000003"/>
        <n v="9.2680000800000002"/>
        <n v="4.5239999800000001"/>
        <n v="156.79899993000001"/>
        <n v="14.494800179999999"/>
        <n v="11.46799992"/>
        <n v="6.0857999400000002"/>
        <n v="10.200000080000001"/>
        <n v="207.26620037999999"/>
        <n v="50.158499999999997"/>
        <n v="9.8237001199999998"/>
        <n v="11.2"/>
        <n v="10.791500060000001"/>
        <n v="50.080000040000002"/>
        <n v="32"/>
      </sharedItems>
    </cacheField>
    <cacheField name="Оплаты план млн" numFmtId="164">
      <sharedItems containsString="0" containsBlank="1" containsNumber="1" minValue="0" maxValue="245.90383961487998"/>
    </cacheField>
    <cacheField name="Продажи план млн" numFmtId="164">
      <sharedItems containsString="0" containsBlank="1" containsNumber="1" minValue="0" maxValue="190.85992775145999" count="151">
        <n v="56.277898212880004"/>
        <n v="2.0989695792000003"/>
        <n v="10"/>
        <n v="50.241531120479998"/>
        <n v="4.2218281301999996"/>
        <n v="3.0399412000000003"/>
        <n v="6.0843238277999996"/>
        <n v="0"/>
        <n v="0.88897575000000006"/>
        <n v="1.8433103828800002"/>
        <n v="56.392497900700008"/>
        <n v="4.2578398869600003"/>
        <n v="0.52207001258000008"/>
        <n v="65.979187304640007"/>
        <n v="40.804258018780004"/>
        <n v="18.698035196900001"/>
        <n v="5.1040079409600008"/>
        <n v="29.633366215039999"/>
        <n v="76.789249219379997"/>
        <n v="121.73392054120001"/>
        <n v="4.6187810650799994"/>
        <n v="3.1085249999999998"/>
        <n v="8.9377200366299991"/>
        <n v="0.43559999394999999"/>
        <n v="31.013370291110004"/>
        <n v="188.17047905774996"/>
        <n v="6.6935520827999992"/>
        <n v="0.81452880000000005"/>
        <n v="3.1682400491199996"/>
        <n v="23.271048731430003"/>
        <n v="28.15885363892"/>
        <n v="12.421379032320001"/>
        <n v="2.1674107498800002"/>
        <n v="20"/>
        <n v="9.9622363627800006"/>
        <n v="8.6650293429200005"/>
        <n v="6.4850320548000004"/>
        <n v="58.56655979776"/>
        <n v="92.120322431099993"/>
        <n v="36.597819216600001"/>
        <n v="12.486358018920001"/>
        <n v="2.4286592587200002"/>
        <n v="46.696466519460003"/>
        <n v="138.60621542460001"/>
        <n v="26.038542863789999"/>
        <m/>
        <n v="93.135664392720003"/>
        <n v="73.464353633280012"/>
        <n v="42.356060407020003"/>
        <n v="8.7263167999999993"/>
        <n v="4"/>
        <n v="3.2910810686500001"/>
        <n v="34.255588500720009"/>
        <n v="2.8991941769199996"/>
        <n v="10.619923040840002"/>
        <n v="10.262926836689999"/>
        <n v="1.8809658261900002"/>
        <n v="62.660064740899998"/>
        <n v="2.9521250962499996"/>
        <n v="7.9553758785599999"/>
        <n v="1.4665406056899999"/>
        <n v="94.105640731259996"/>
        <n v="69.083171586899994"/>
        <n v="38.101896882460004"/>
        <n v="6.0045700571999996"/>
        <n v="58.1551452"/>
        <n v="12.242225220839998"/>
        <n v="2.8012262399999996"/>
        <n v="1.6755200080000003"/>
        <n v="53.011484907200007"/>
        <n v="6.8433499397999986"/>
        <n v="1.21888798416"/>
        <n v="25.614442351799994"/>
        <n v="30.057976999680001"/>
        <n v="0.74995849113000002"/>
        <n v="4.0321501"/>
        <n v="1.5854962734"/>
        <n v="7.9366756685600004"/>
        <n v="15.0224639652"/>
        <n v="0.82584642584000001"/>
        <n v="106.58087923560001"/>
        <n v="1.3815280595999999"/>
        <n v="0.78565948979"/>
        <n v="9.4900919999999989"/>
        <n v="12.76623976962"/>
        <n v="18.527601865489999"/>
        <n v="37.383564040680007"/>
        <n v="2.9462730488400002"/>
        <n v="27.225231968919996"/>
        <n v="1.7506695201399998"/>
        <n v="48.295857414080004"/>
        <n v="4.1813489730800004"/>
        <n v="2.0198976474600001"/>
        <n v="2.8572553848799993"/>
        <n v="84.793791454680004"/>
        <n v="22.159510033450001"/>
        <n v="4.5534640826399997"/>
        <n v="33.467844923599998"/>
        <n v="85.461538951859993"/>
        <n v="4.1877527252000002"/>
        <n v="4.0270230894000001"/>
        <n v="82.86"/>
        <n v="28.853978000000001"/>
        <n v="9.7628399999999989"/>
        <n v="18.7578"/>
        <n v="34.451000000000001"/>
        <n v="57.448049999999995"/>
        <n v="25.584767841600002"/>
        <n v="5.8509359201999995"/>
        <n v="3.6480700485600002"/>
        <n v="8.4900000679199987"/>
        <n v="11.15277190864"/>
        <n v="5.19350007191"/>
        <n v="68.905789916749995"/>
        <n v="13.19522901006"/>
        <n v="69.492897951749995"/>
        <n v="8.8074448677599992"/>
        <n v="97.623031131600001"/>
        <n v="1.98919"/>
        <n v="30.144639662560003"/>
        <n v="130.09735738688002"/>
        <n v="13.050252946499999"/>
        <n v="12"/>
        <n v="3.2594999631000001"/>
        <n v="37.272299818920004"/>
        <n v="3.2348554356799997"/>
        <n v="4.8415799753399993"/>
        <n v="69.422197385060002"/>
        <n v="38.011329067799998"/>
        <n v="8.2528149000000006"/>
        <n v="4.9078203688299995"/>
        <n v="23.820409949510001"/>
        <n v="190.85992775145999"/>
        <n v="30"/>
        <n v="40"/>
        <n v="99.858000694200001"/>
        <n v="10.3801600896"/>
        <n v="5.7635759745200001"/>
        <n v="50.267433904380006"/>
        <n v="22.829310283499996"/>
        <n v="10.160647929120001"/>
        <n v="4.9173263515200007"/>
        <n v="62.3"/>
        <n v="114.13123720432"/>
        <n v="5.4731684999999999"/>
        <n v="13.173581860919999"/>
        <n v="5"/>
        <n v="11.546905064200001"/>
        <n v="13.831200000000001"/>
        <n v="5.1460400405199991"/>
        <n v="37.728000000000002"/>
      </sharedItems>
    </cacheField>
    <cacheField name="Число сделок, факт" numFmtId="165">
      <sharedItems containsSemiMixedTypes="0" containsString="0" containsNumber="1" containsInteger="1" minValue="0" maxValue="27"/>
    </cacheField>
    <cacheField name="Срок сделки, дней" numFmtId="165">
      <sharedItems containsString="0" containsBlank="1" containsNumber="1" minValue="3" maxValue="153.04545454545453" count="117">
        <n v="89"/>
        <n v="57"/>
        <m/>
        <n v="128.5"/>
        <n v="101.66666666666667"/>
        <n v="87.5"/>
        <n v="96.666666666666671"/>
        <n v="46"/>
        <n v="3"/>
        <n v="140"/>
        <n v="106"/>
        <n v="84"/>
        <n v="63"/>
        <n v="123"/>
        <n v="105"/>
        <n v="81.333333333333329"/>
        <n v="12"/>
        <n v="42"/>
        <n v="100.42857142857143"/>
        <n v="25.399999999999995"/>
        <n v="87.666666666666671"/>
        <n v="39.285714285714285"/>
        <n v="54"/>
        <n v="51.333333333333336"/>
        <n v="115"/>
        <n v="109"/>
        <n v="148"/>
        <n v="116"/>
        <n v="134.33333333333334"/>
        <n v="71"/>
        <n v="29"/>
        <n v="55.5"/>
        <n v="89.25"/>
        <n v="76"/>
        <n v="97.5"/>
        <n v="79"/>
        <n v="54.25"/>
        <n v="106.33333333333333"/>
        <n v="79.25"/>
        <n v="119"/>
        <n v="80.333333333333329"/>
        <n v="23"/>
        <n v="75.142857142857139"/>
        <n v="126"/>
        <n v="55.25"/>
        <n v="83"/>
        <n v="143"/>
        <n v="65"/>
        <n v="116.66666666666667"/>
        <n v="98.666666666666671"/>
        <n v="81"/>
        <n v="122"/>
        <n v="74"/>
        <n v="147"/>
        <n v="114.66666666666667"/>
        <n v="31"/>
        <n v="65.5"/>
        <n v="111.25"/>
        <n v="102.66666666666667"/>
        <n v="34"/>
        <n v="70"/>
        <n v="90"/>
        <n v="73.5"/>
        <n v="32"/>
        <n v="16"/>
        <n v="20"/>
        <n v="87"/>
        <n v="62.5"/>
        <n v="102"/>
        <n v="47"/>
        <n v="142"/>
        <n v="50"/>
        <n v="49"/>
        <n v="91"/>
        <n v="60"/>
        <n v="119.66666666666667"/>
        <n v="66"/>
        <n v="53"/>
        <n v="75"/>
        <n v="110"/>
        <n v="134"/>
        <n v="48.5"/>
        <n v="21"/>
        <n v="56"/>
        <n v="26.666666666666668"/>
        <n v="114"/>
        <n v="34.5"/>
        <n v="36"/>
        <n v="145"/>
        <n v="108"/>
        <n v="98"/>
        <n v="95"/>
        <n v="38.25"/>
        <n v="50.5"/>
        <n v="151"/>
        <n v="11"/>
        <n v="28"/>
        <n v="103.5"/>
        <n v="150"/>
        <n v="64"/>
        <n v="52"/>
        <n v="59.25"/>
        <n v="153.04545454545453"/>
        <n v="146"/>
        <n v="138"/>
        <n v="97"/>
        <n v="92"/>
        <n v="85"/>
        <n v="131"/>
        <n v="22"/>
        <n v="94.333333333333329"/>
        <n v="82"/>
        <n v="125"/>
        <n v="61"/>
        <n v="112.5"/>
        <n v="141"/>
        <n v="59"/>
      </sharedItems>
    </cacheField>
    <cacheField name="Кварталы" numFmtId="0" databaseField="0">
      <fieldGroup base="2">
        <rangePr groupBy="quarters" startDate="2019-10-01T00:00:00" endDate="2020-09-02T00:00:00"/>
        <groupItems count="6">
          <s v="&lt;01.10.2019"/>
          <s v="Кв-л1"/>
          <s v="Кв-л2"/>
          <s v="Кв-л3"/>
          <s v="Кв-л4"/>
          <s v="&gt;02.09.2020"/>
        </groupItems>
      </fieldGroup>
    </cacheField>
    <cacheField name="Годы" numFmtId="0" databaseField="0">
      <fieldGroup base="2">
        <rangePr groupBy="years" startDate="2019-10-01T00:00:00" endDate="2020-09-02T00:00:00"/>
        <groupItems count="4">
          <s v="&lt;01.10.2019"/>
          <s v="2019"/>
          <s v="2020"/>
          <s v="&gt;02.09.2020"/>
        </groupItems>
      </fieldGroup>
    </cacheField>
    <cacheField name="% вып." numFmtId="0" formula="IFERROR('Продажи факт, млн'/'Продажи план млн',0)" databaseField="0"/>
    <cacheField name="% вып. плана продаж" numFmtId="0" formula="IFERROR('Продажи факт, млн'/'Продажи план млн',0)" databaseField="0"/>
    <cacheField name="% вып плана оплат" numFmtId="0" formula="IFERROR('Оплаты факт млн'/'Оплаты план млн',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x v="0"/>
    <x v="0"/>
    <n v="39.159139830000001"/>
    <x v="0"/>
    <n v="26.354101105590001"/>
    <x v="0"/>
    <n v="2"/>
    <x v="0"/>
  </r>
  <r>
    <x v="0"/>
    <x v="0"/>
    <x v="0"/>
    <x v="1"/>
    <n v="2.0182399800000002"/>
    <x v="1"/>
    <n v="1.25736350754"/>
    <x v="1"/>
    <n v="1"/>
    <x v="1"/>
  </r>
  <r>
    <x v="0"/>
    <x v="0"/>
    <x v="0"/>
    <x v="2"/>
    <m/>
    <x v="2"/>
    <n v="0"/>
    <x v="2"/>
    <n v="0"/>
    <x v="2"/>
  </r>
  <r>
    <x v="0"/>
    <x v="0"/>
    <x v="1"/>
    <x v="3"/>
    <n v="25.608596720000001"/>
    <x v="3"/>
    <n v="140.05566423391997"/>
    <x v="3"/>
    <n v="2"/>
    <x v="3"/>
  </r>
  <r>
    <x v="0"/>
    <x v="0"/>
    <x v="1"/>
    <x v="1"/>
    <n v="6.7803000400000002"/>
    <x v="4"/>
    <n v="8.3058675490000002"/>
    <x v="4"/>
    <n v="3"/>
    <x v="4"/>
  </r>
  <r>
    <x v="0"/>
    <x v="0"/>
    <x v="1"/>
    <x v="4"/>
    <n v="1.7362999800000001"/>
    <x v="5"/>
    <n v="1.26923528538"/>
    <x v="5"/>
    <n v="2"/>
    <x v="5"/>
  </r>
  <r>
    <x v="0"/>
    <x v="0"/>
    <x v="2"/>
    <x v="1"/>
    <n v="8.0761701699999993"/>
    <x v="6"/>
    <n v="8.8191778256400006"/>
    <x v="6"/>
    <n v="3"/>
    <x v="6"/>
  </r>
  <r>
    <x v="0"/>
    <x v="0"/>
    <x v="2"/>
    <x v="2"/>
    <m/>
    <x v="2"/>
    <n v="5"/>
    <x v="7"/>
    <n v="0"/>
    <x v="2"/>
  </r>
  <r>
    <x v="0"/>
    <x v="0"/>
    <x v="2"/>
    <x v="4"/>
    <n v="0.71174999999999999"/>
    <x v="7"/>
    <n v="0.43986150000000002"/>
    <x v="8"/>
    <n v="1"/>
    <x v="7"/>
  </r>
  <r>
    <x v="0"/>
    <x v="0"/>
    <x v="3"/>
    <x v="1"/>
    <n v="2.1533999800000001"/>
    <x v="8"/>
    <n v="1.2425117884599999"/>
    <x v="9"/>
    <n v="1"/>
    <x v="8"/>
  </r>
  <r>
    <x v="0"/>
    <x v="0"/>
    <x v="4"/>
    <x v="0"/>
    <n v="35.556429950000002"/>
    <x v="9"/>
    <n v="42.596603080100003"/>
    <x v="10"/>
    <n v="1"/>
    <x v="9"/>
  </r>
  <r>
    <x v="0"/>
    <x v="0"/>
    <x v="4"/>
    <x v="1"/>
    <n v="6.6999998400000012"/>
    <x v="10"/>
    <n v="9.2727997785600014"/>
    <x v="11"/>
    <n v="27"/>
    <x v="10"/>
  </r>
  <r>
    <x v="0"/>
    <x v="0"/>
    <x v="4"/>
    <x v="4"/>
    <n v="0.82999993999999999"/>
    <x v="11"/>
    <n v="1.24499991"/>
    <x v="12"/>
    <n v="8"/>
    <x v="11"/>
  </r>
  <r>
    <x v="0"/>
    <x v="0"/>
    <x v="5"/>
    <x v="0"/>
    <n v="58.898399929999997"/>
    <x v="12"/>
    <n v="89.996755093039994"/>
    <x v="13"/>
    <n v="2"/>
    <x v="12"/>
  </r>
  <r>
    <x v="0"/>
    <x v="0"/>
    <x v="5"/>
    <x v="2"/>
    <m/>
    <x v="2"/>
    <n v="5"/>
    <x v="7"/>
    <n v="0"/>
    <x v="2"/>
  </r>
  <r>
    <x v="0"/>
    <x v="0"/>
    <x v="6"/>
    <x v="5"/>
    <n v="45.439041060000001"/>
    <x v="13"/>
    <n v="35.215256821499999"/>
    <x v="14"/>
    <n v="2"/>
    <x v="13"/>
  </r>
  <r>
    <x v="0"/>
    <x v="0"/>
    <x v="7"/>
    <x v="5"/>
    <n v="34.764687340000002"/>
    <x v="14"/>
    <n v="21.275988652080002"/>
    <x v="15"/>
    <n v="2"/>
    <x v="14"/>
  </r>
  <r>
    <x v="0"/>
    <x v="0"/>
    <x v="7"/>
    <x v="6"/>
    <n v="6.4938500200000009"/>
    <x v="15"/>
    <n v="3.6820129613400003"/>
    <x v="16"/>
    <n v="3"/>
    <x v="15"/>
  </r>
  <r>
    <x v="0"/>
    <x v="1"/>
    <x v="0"/>
    <x v="5"/>
    <n v="27.236549829999998"/>
    <x v="16"/>
    <n v="27.7812808266"/>
    <x v="17"/>
    <n v="1"/>
    <x v="16"/>
  </r>
  <r>
    <x v="0"/>
    <x v="2"/>
    <x v="0"/>
    <x v="3"/>
    <n v="13.68999932"/>
    <x v="17"/>
    <n v="18.194009096279999"/>
    <x v="18"/>
    <n v="5"/>
    <x v="17"/>
  </r>
  <r>
    <x v="0"/>
    <x v="2"/>
    <x v="0"/>
    <x v="0"/>
    <n v="61.069180150000008"/>
    <x v="18"/>
    <n v="89.771694820500016"/>
    <x v="19"/>
    <n v="14"/>
    <x v="18"/>
  </r>
  <r>
    <x v="0"/>
    <x v="2"/>
    <x v="0"/>
    <x v="1"/>
    <n v="12.14533982"/>
    <x v="19"/>
    <n v="12.60686273316"/>
    <x v="20"/>
    <n v="5"/>
    <x v="19"/>
  </r>
  <r>
    <x v="0"/>
    <x v="2"/>
    <x v="0"/>
    <x v="4"/>
    <n v="4.5649000200000005"/>
    <x v="20"/>
    <n v="6.9203884303200009"/>
    <x v="21"/>
    <n v="6"/>
    <x v="20"/>
  </r>
  <r>
    <x v="0"/>
    <x v="2"/>
    <x v="1"/>
    <x v="1"/>
    <n v="7.4589501199999999"/>
    <x v="21"/>
    <n v="8.0855019300800013"/>
    <x v="22"/>
    <n v="7"/>
    <x v="21"/>
  </r>
  <r>
    <x v="0"/>
    <x v="2"/>
    <x v="1"/>
    <x v="4"/>
    <n v="0.73439997999999995"/>
    <x v="22"/>
    <n v="0.50526718623999989"/>
    <x v="23"/>
    <n v="6"/>
    <x v="22"/>
  </r>
  <r>
    <x v="0"/>
    <x v="2"/>
    <x v="2"/>
    <x v="3"/>
    <n v="45.310000430000002"/>
    <x v="23"/>
    <n v="22.83624021672"/>
    <x v="24"/>
    <n v="12"/>
    <x v="7"/>
  </r>
  <r>
    <x v="0"/>
    <x v="2"/>
    <x v="2"/>
    <x v="0"/>
    <n v="149.39479928"/>
    <x v="24"/>
    <n v="245.90383961487998"/>
    <x v="25"/>
    <n v="6"/>
    <x v="23"/>
  </r>
  <r>
    <x v="0"/>
    <x v="2"/>
    <x v="2"/>
    <x v="1"/>
    <n v="7.2067000800000001"/>
    <x v="25"/>
    <n v="5.5563657616800004"/>
    <x v="26"/>
    <n v="3"/>
    <x v="24"/>
  </r>
  <r>
    <x v="0"/>
    <x v="2"/>
    <x v="2"/>
    <x v="4"/>
    <n v="1.4664000100000001"/>
    <x v="26"/>
    <n v="2.4723504168599999"/>
    <x v="27"/>
    <n v="2"/>
    <x v="25"/>
  </r>
  <r>
    <x v="0"/>
    <x v="2"/>
    <x v="4"/>
    <x v="1"/>
    <n v="2.58"/>
    <x v="27"/>
    <n v="1.3209600000000001"/>
    <x v="28"/>
    <n v="5"/>
    <x v="26"/>
  </r>
  <r>
    <x v="0"/>
    <x v="2"/>
    <x v="5"/>
    <x v="3"/>
    <n v="43.824950530000002"/>
    <x v="28"/>
    <n v="68.279272925740003"/>
    <x v="29"/>
    <n v="1"/>
    <x v="27"/>
  </r>
  <r>
    <x v="0"/>
    <x v="2"/>
    <x v="5"/>
    <x v="0"/>
    <n v="21.300191859999998"/>
    <x v="29"/>
    <n v="12.332811086939998"/>
    <x v="30"/>
    <n v="1"/>
    <x v="14"/>
  </r>
  <r>
    <x v="0"/>
    <x v="2"/>
    <x v="5"/>
    <x v="1"/>
    <n v="7.1378998100000004"/>
    <x v="30"/>
    <n v="4.810944471940001"/>
    <x v="31"/>
    <n v="3"/>
    <x v="28"/>
  </r>
  <r>
    <x v="0"/>
    <x v="2"/>
    <x v="5"/>
    <x v="4"/>
    <n v="1.15189404"/>
    <x v="31"/>
    <n v="1.57579104672"/>
    <x v="32"/>
    <n v="2"/>
    <x v="29"/>
  </r>
  <r>
    <x v="0"/>
    <x v="2"/>
    <x v="8"/>
    <x v="2"/>
    <m/>
    <x v="2"/>
    <n v="0"/>
    <x v="33"/>
    <n v="0"/>
    <x v="2"/>
  </r>
  <r>
    <x v="0"/>
    <x v="2"/>
    <x v="9"/>
    <x v="0"/>
    <n v="13.201219890000001"/>
    <x v="32"/>
    <n v="10.97021372859"/>
    <x v="34"/>
    <n v="7"/>
    <x v="30"/>
  </r>
  <r>
    <x v="0"/>
    <x v="2"/>
    <x v="9"/>
    <x v="2"/>
    <m/>
    <x v="2"/>
    <n v="5"/>
    <x v="7"/>
    <n v="0"/>
    <x v="2"/>
  </r>
  <r>
    <x v="0"/>
    <x v="2"/>
    <x v="6"/>
    <x v="1"/>
    <n v="6.0721999499999999"/>
    <x v="33"/>
    <n v="4.2930453646499993"/>
    <x v="35"/>
    <n v="2"/>
    <x v="31"/>
  </r>
  <r>
    <x v="0"/>
    <x v="2"/>
    <x v="6"/>
    <x v="2"/>
    <m/>
    <x v="2"/>
    <n v="15"/>
    <x v="7"/>
    <n v="0"/>
    <x v="2"/>
  </r>
  <r>
    <x v="0"/>
    <x v="2"/>
    <x v="6"/>
    <x v="4"/>
    <n v="3.90420005"/>
    <x v="34"/>
    <n v="5.7665034738500003"/>
    <x v="36"/>
    <n v="4"/>
    <x v="32"/>
  </r>
  <r>
    <x v="0"/>
    <x v="2"/>
    <x v="10"/>
    <x v="3"/>
    <n v="45.470931520000001"/>
    <x v="35"/>
    <n v="35.239971928000003"/>
    <x v="37"/>
    <n v="1"/>
    <x v="33"/>
  </r>
  <r>
    <x v="0"/>
    <x v="2"/>
    <x v="10"/>
    <x v="0"/>
    <n v="61.057359849999997"/>
    <x v="36"/>
    <n v="40.297857501000003"/>
    <x v="38"/>
    <n v="2"/>
    <x v="34"/>
  </r>
  <r>
    <x v="0"/>
    <x v="2"/>
    <x v="7"/>
    <x v="0"/>
    <n v="33.793000200000002"/>
    <x v="37"/>
    <n v="25.851645153000003"/>
    <x v="39"/>
    <n v="1"/>
    <x v="35"/>
  </r>
  <r>
    <x v="0"/>
    <x v="2"/>
    <x v="7"/>
    <x v="1"/>
    <n v="4.0323998800000007"/>
    <x v="38"/>
    <n v="6.7824965981600007"/>
    <x v="40"/>
    <n v="4"/>
    <x v="36"/>
  </r>
  <r>
    <x v="0"/>
    <x v="2"/>
    <x v="7"/>
    <x v="4"/>
    <n v="1.5886000200000001"/>
    <x v="39"/>
    <n v="2.6974428339600003"/>
    <x v="41"/>
    <n v="2"/>
    <x v="35"/>
  </r>
  <r>
    <x v="0"/>
    <x v="3"/>
    <x v="0"/>
    <x v="5"/>
    <n v="81.673168969999992"/>
    <x v="40"/>
    <n v="111.15718296816999"/>
    <x v="42"/>
    <n v="3"/>
    <x v="37"/>
  </r>
  <r>
    <x v="0"/>
    <x v="3"/>
    <x v="5"/>
    <x v="5"/>
    <n v="61.420750179999992"/>
    <x v="41"/>
    <n v="72.476485212399993"/>
    <x v="43"/>
    <n v="4"/>
    <x v="38"/>
  </r>
  <r>
    <x v="0"/>
    <x v="3"/>
    <x v="9"/>
    <x v="5"/>
    <n v="21.118039629999998"/>
    <x v="42"/>
    <n v="22.089469452979998"/>
    <x v="44"/>
    <n v="1"/>
    <x v="22"/>
  </r>
  <r>
    <x v="0"/>
    <x v="3"/>
    <x v="6"/>
    <x v="5"/>
    <n v="17.33028989"/>
    <x v="43"/>
    <m/>
    <x v="45"/>
    <n v="1"/>
    <x v="39"/>
  </r>
  <r>
    <x v="0"/>
    <x v="3"/>
    <x v="10"/>
    <x v="5"/>
    <n v="78.494795300000007"/>
    <x v="44"/>
    <n v="81.0851235449"/>
    <x v="46"/>
    <n v="6"/>
    <x v="40"/>
  </r>
  <r>
    <x v="0"/>
    <x v="3"/>
    <x v="7"/>
    <x v="5"/>
    <n v="45.57356329000001"/>
    <x v="45"/>
    <n v="35.319511549750011"/>
    <x v="47"/>
    <n v="3"/>
    <x v="41"/>
  </r>
  <r>
    <x v="0"/>
    <x v="3"/>
    <x v="7"/>
    <x v="6"/>
    <n v="7.0306102499999987"/>
    <x v="46"/>
    <m/>
    <x v="45"/>
    <n v="7"/>
    <x v="42"/>
  </r>
  <r>
    <x v="0"/>
    <x v="3"/>
    <x v="11"/>
    <x v="5"/>
    <n v="10.324200470000001"/>
    <x v="47"/>
    <n v="8.7962188004400002"/>
    <x v="48"/>
    <n v="2"/>
    <x v="43"/>
  </r>
  <r>
    <x v="0"/>
    <x v="3"/>
    <x v="11"/>
    <x v="6"/>
    <n v="9.8556000300000015"/>
    <x v="48"/>
    <n v="8.860184426970001"/>
    <x v="49"/>
    <n v="4"/>
    <x v="44"/>
  </r>
  <r>
    <x v="0"/>
    <x v="4"/>
    <x v="0"/>
    <x v="1"/>
    <m/>
    <x v="2"/>
    <n v="0"/>
    <x v="50"/>
    <n v="0"/>
    <x v="2"/>
  </r>
  <r>
    <x v="0"/>
    <x v="4"/>
    <x v="1"/>
    <x v="1"/>
    <n v="2.3970000499999999"/>
    <x v="49"/>
    <n v="1.79535303745"/>
    <x v="51"/>
    <n v="1"/>
    <x v="45"/>
  </r>
  <r>
    <x v="0"/>
    <x v="4"/>
    <x v="2"/>
    <x v="0"/>
    <n v="27.470399760000003"/>
    <x v="50"/>
    <n v="15.63065746344"/>
    <x v="52"/>
    <n v="1"/>
    <x v="46"/>
  </r>
  <r>
    <x v="0"/>
    <x v="4"/>
    <x v="2"/>
    <x v="1"/>
    <n v="2.5122999799999999"/>
    <x v="51"/>
    <n v="3.1353503750399998"/>
    <x v="53"/>
    <n v="1"/>
    <x v="7"/>
  </r>
  <r>
    <x v="0"/>
    <x v="5"/>
    <x v="0"/>
    <x v="0"/>
    <n v="16.042179820000001"/>
    <x v="52"/>
    <n v="12.913954755100002"/>
    <x v="54"/>
    <n v="1"/>
    <x v="47"/>
  </r>
  <r>
    <x v="0"/>
    <x v="5"/>
    <x v="0"/>
    <x v="1"/>
    <n v="7.9598999699999995"/>
    <x v="53"/>
    <n v="6.5669174752499995"/>
    <x v="55"/>
    <n v="3"/>
    <x v="48"/>
  </r>
  <r>
    <x v="0"/>
    <x v="5"/>
    <x v="0"/>
    <x v="4"/>
    <n v="2.0543000199999999"/>
    <x v="54"/>
    <n v="2.2967074223599999"/>
    <x v="56"/>
    <n v="3"/>
    <x v="49"/>
  </r>
  <r>
    <x v="0"/>
    <x v="5"/>
    <x v="1"/>
    <x v="0"/>
    <n v="42.705200229999996"/>
    <x v="55"/>
    <n v="45.438333044719997"/>
    <x v="57"/>
    <n v="2"/>
    <x v="50"/>
  </r>
  <r>
    <x v="0"/>
    <x v="5"/>
    <x v="1"/>
    <x v="1"/>
    <n v="2.1470000699999998"/>
    <x v="56"/>
    <n v="1.6617780541799998"/>
    <x v="58"/>
    <n v="1"/>
    <x v="51"/>
  </r>
  <r>
    <x v="0"/>
    <x v="5"/>
    <x v="2"/>
    <x v="0"/>
    <n v="15.066999769999999"/>
    <x v="57"/>
    <n v="9.4018078564799996"/>
    <x v="59"/>
    <n v="2"/>
    <x v="52"/>
  </r>
  <r>
    <x v="0"/>
    <x v="5"/>
    <x v="2"/>
    <x v="1"/>
    <n v="2.5774000099999999"/>
    <x v="58"/>
    <n v="3.94857681532"/>
    <x v="60"/>
    <n v="8"/>
    <x v="53"/>
  </r>
  <r>
    <x v="0"/>
    <x v="5"/>
    <x v="3"/>
    <x v="0"/>
    <n v="52.031370430000003"/>
    <x v="59"/>
    <n v="35.693520114980004"/>
    <x v="61"/>
    <n v="6"/>
    <x v="54"/>
  </r>
  <r>
    <x v="0"/>
    <x v="5"/>
    <x v="4"/>
    <x v="3"/>
    <n v="45.152399729999999"/>
    <x v="60"/>
    <n v="53.324984081130005"/>
    <x v="62"/>
    <n v="1"/>
    <x v="47"/>
  </r>
  <r>
    <x v="0"/>
    <x v="5"/>
    <x v="4"/>
    <x v="0"/>
    <n v="29.174499910000002"/>
    <x v="61"/>
    <n v="31.275063903520003"/>
    <x v="63"/>
    <n v="1"/>
    <x v="55"/>
  </r>
  <r>
    <x v="0"/>
    <x v="5"/>
    <x v="4"/>
    <x v="1"/>
    <n v="4.1894999799999999"/>
    <x v="62"/>
    <n v="5.3248544745799995"/>
    <x v="64"/>
    <n v="2"/>
    <x v="56"/>
  </r>
  <r>
    <x v="0"/>
    <x v="5"/>
    <x v="5"/>
    <x v="0"/>
    <n v="68.701052509999997"/>
    <x v="63"/>
    <n v="90.547987208180004"/>
    <x v="65"/>
    <n v="4"/>
    <x v="57"/>
  </r>
  <r>
    <x v="0"/>
    <x v="5"/>
    <x v="5"/>
    <x v="1"/>
    <n v="6.9868200299999996"/>
    <x v="64"/>
    <n v="6.8331099893399996"/>
    <x v="66"/>
    <n v="3"/>
    <x v="58"/>
  </r>
  <r>
    <x v="0"/>
    <x v="5"/>
    <x v="5"/>
    <x v="4"/>
    <n v="1.59407999"/>
    <x v="65"/>
    <n v="2.2237415860500001"/>
    <x v="67"/>
    <n v="2"/>
    <x v="59"/>
  </r>
  <r>
    <x v="0"/>
    <x v="5"/>
    <x v="8"/>
    <x v="1"/>
    <m/>
    <x v="66"/>
    <n v="0"/>
    <x v="50"/>
    <n v="2"/>
    <x v="2"/>
  </r>
  <r>
    <x v="0"/>
    <x v="5"/>
    <x v="9"/>
    <x v="1"/>
    <n v="2.0944000100000002"/>
    <x v="67"/>
    <n v="2.2368192106800002"/>
    <x v="68"/>
    <n v="1"/>
    <x v="60"/>
  </r>
  <r>
    <x v="0"/>
    <x v="5"/>
    <x v="6"/>
    <x v="0"/>
    <n v="36.371282860000001"/>
    <x v="68"/>
    <n v="22.58656665606"/>
    <x v="69"/>
    <n v="5"/>
    <x v="61"/>
  </r>
  <r>
    <x v="0"/>
    <x v="5"/>
    <x v="6"/>
    <x v="1"/>
    <n v="3.63825011"/>
    <x v="69"/>
    <n v="6.1850251869999999"/>
    <x v="70"/>
    <n v="2"/>
    <x v="62"/>
  </r>
  <r>
    <x v="0"/>
    <x v="5"/>
    <x v="6"/>
    <x v="4"/>
    <n v="0.51949900000000004"/>
    <x v="70"/>
    <n v="0.31429689500000002"/>
    <x v="71"/>
    <n v="2"/>
    <x v="63"/>
  </r>
  <r>
    <x v="0"/>
    <x v="5"/>
    <x v="10"/>
    <x v="0"/>
    <n v="18.561190109999998"/>
    <x v="71"/>
    <n v="17.985793216589997"/>
    <x v="72"/>
    <n v="3"/>
    <x v="64"/>
  </r>
  <r>
    <x v="0"/>
    <x v="5"/>
    <x v="10"/>
    <x v="2"/>
    <n v="30.30038004"/>
    <x v="72"/>
    <n v="35.936250727439997"/>
    <x v="73"/>
    <n v="2"/>
    <x v="65"/>
  </r>
  <r>
    <x v="0"/>
    <x v="5"/>
    <x v="10"/>
    <x v="4"/>
    <n v="0.84549998999999998"/>
    <x v="73"/>
    <n v="1.11859648677"/>
    <x v="74"/>
    <n v="1"/>
    <x v="66"/>
  </r>
  <r>
    <x v="0"/>
    <x v="5"/>
    <x v="7"/>
    <x v="1"/>
    <n v="4.7905499800000007"/>
    <x v="74"/>
    <n v="4.5414413810400003"/>
    <x v="75"/>
    <n v="2"/>
    <x v="67"/>
  </r>
  <r>
    <x v="0"/>
    <x v="5"/>
    <x v="11"/>
    <x v="1"/>
    <n v="2.71025004"/>
    <x v="75"/>
    <n v="3.25772054808"/>
    <x v="76"/>
    <n v="2"/>
    <x v="68"/>
  </r>
  <r>
    <x v="0"/>
    <x v="6"/>
    <x v="0"/>
    <x v="1"/>
    <n v="4.8305998700000004"/>
    <x v="76"/>
    <n v="7.9366755864100007"/>
    <x v="77"/>
    <n v="2"/>
    <x v="69"/>
  </r>
  <r>
    <x v="0"/>
    <x v="6"/>
    <x v="0"/>
    <x v="2"/>
    <n v="25.900799940000002"/>
    <x v="77"/>
    <n v="27.921062335320006"/>
    <x v="78"/>
    <n v="1"/>
    <x v="70"/>
  </r>
  <r>
    <x v="0"/>
    <x v="6"/>
    <x v="0"/>
    <x v="4"/>
    <n v="0.63920001999999998"/>
    <x v="78"/>
    <n v="0.83096002599999996"/>
    <x v="79"/>
    <n v="1"/>
    <x v="71"/>
  </r>
  <r>
    <x v="0"/>
    <x v="6"/>
    <x v="1"/>
    <x v="0"/>
    <n v="52.072799750000001"/>
    <x v="79"/>
    <n v="31.243679849999999"/>
    <x v="80"/>
    <n v="2"/>
    <x v="72"/>
  </r>
  <r>
    <x v="0"/>
    <x v="6"/>
    <x v="1"/>
    <x v="1"/>
    <n v="1.1590000499999999"/>
    <x v="80"/>
    <n v="1.9042370821499999"/>
    <x v="81"/>
    <n v="1"/>
    <x v="73"/>
  </r>
  <r>
    <x v="0"/>
    <x v="6"/>
    <x v="1"/>
    <x v="4"/>
    <n v="0.76949999000000002"/>
    <x v="70"/>
    <n v="0.60482699214000002"/>
    <x v="82"/>
    <n v="1"/>
    <x v="74"/>
  </r>
  <r>
    <x v="0"/>
    <x v="6"/>
    <x v="2"/>
    <x v="1"/>
    <n v="7.1032000399999999"/>
    <x v="81"/>
    <n v="10.988650461879999"/>
    <x v="83"/>
    <n v="3"/>
    <x v="75"/>
  </r>
  <r>
    <x v="0"/>
    <x v="6"/>
    <x v="3"/>
    <x v="0"/>
    <n v="15.30724193"/>
    <x v="82"/>
    <n v="17.741093396869999"/>
    <x v="84"/>
    <n v="1"/>
    <x v="76"/>
  </r>
  <r>
    <x v="0"/>
    <x v="6"/>
    <x v="4"/>
    <x v="0"/>
    <n v="28.373050329999998"/>
    <x v="83"/>
    <n v="36.629607976029995"/>
    <x v="85"/>
    <n v="4"/>
    <x v="70"/>
  </r>
  <r>
    <x v="0"/>
    <x v="6"/>
    <x v="5"/>
    <x v="0"/>
    <n v="27.569000030000002"/>
    <x v="84"/>
    <n v="34.433681037470002"/>
    <x v="86"/>
    <n v="1"/>
    <x v="77"/>
  </r>
  <r>
    <x v="0"/>
    <x v="6"/>
    <x v="5"/>
    <x v="1"/>
    <n v="2.41300004"/>
    <x v="85"/>
    <n v="2.07759303444"/>
    <x v="87"/>
    <n v="1"/>
    <x v="51"/>
  </r>
  <r>
    <x v="0"/>
    <x v="6"/>
    <x v="5"/>
    <x v="2"/>
    <n v="23.229720109999999"/>
    <x v="86"/>
    <n v="16.446641837879998"/>
    <x v="88"/>
    <n v="1"/>
    <x v="78"/>
  </r>
  <r>
    <x v="0"/>
    <x v="6"/>
    <x v="5"/>
    <x v="4"/>
    <n v="1.73850002"/>
    <x v="87"/>
    <n v="1.7645775202999998"/>
    <x v="89"/>
    <n v="1"/>
    <x v="65"/>
  </r>
  <r>
    <x v="0"/>
    <x v="6"/>
    <x v="9"/>
    <x v="0"/>
    <n v="29.88605038"/>
    <x v="88"/>
    <n v="36.67018381626"/>
    <x v="90"/>
    <n v="1"/>
    <x v="79"/>
  </r>
  <r>
    <x v="0"/>
    <x v="6"/>
    <x v="9"/>
    <x v="1"/>
    <n v="3.1064999800000002"/>
    <x v="89"/>
    <n v="2.5380104836599999"/>
    <x v="91"/>
    <n v="1"/>
    <x v="80"/>
  </r>
  <r>
    <x v="0"/>
    <x v="6"/>
    <x v="9"/>
    <x v="4"/>
    <n v="2.3313000399999999"/>
    <x v="90"/>
    <n v="2.15412123696"/>
    <x v="92"/>
    <n v="2"/>
    <x v="81"/>
  </r>
  <r>
    <x v="0"/>
    <x v="6"/>
    <x v="6"/>
    <x v="1"/>
    <n v="2.0734799599999998"/>
    <x v="91"/>
    <n v="1.68159224756"/>
    <x v="93"/>
    <n v="1"/>
    <x v="82"/>
  </r>
  <r>
    <x v="0"/>
    <x v="6"/>
    <x v="10"/>
    <x v="3"/>
    <n v="41.155054980000003"/>
    <x v="92"/>
    <n v="43.093334194380006"/>
    <x v="94"/>
    <n v="4"/>
    <x v="1"/>
  </r>
  <r>
    <x v="0"/>
    <x v="6"/>
    <x v="10"/>
    <x v="0"/>
    <n v="19.874000030000001"/>
    <x v="93"/>
    <n v="29.035914043830005"/>
    <x v="95"/>
    <n v="1"/>
    <x v="83"/>
  </r>
  <r>
    <x v="0"/>
    <x v="6"/>
    <x v="10"/>
    <x v="1"/>
    <n v="4.3397000199999995"/>
    <x v="94"/>
    <n v="6.0104845276999992"/>
    <x v="96"/>
    <n v="3"/>
    <x v="84"/>
  </r>
  <r>
    <x v="0"/>
    <x v="6"/>
    <x v="7"/>
    <x v="3"/>
    <n v="36.507758089999996"/>
    <x v="95"/>
    <n v="60.639386187489997"/>
    <x v="97"/>
    <n v="3"/>
    <x v="7"/>
  </r>
  <r>
    <x v="0"/>
    <x v="6"/>
    <x v="7"/>
    <x v="0"/>
    <n v="62.635329740000003"/>
    <x v="96"/>
    <n v="88.691626911840004"/>
    <x v="98"/>
    <n v="2"/>
    <x v="85"/>
  </r>
  <r>
    <x v="0"/>
    <x v="6"/>
    <x v="7"/>
    <x v="1"/>
    <n v="5.1893999600000003"/>
    <x v="97"/>
    <n v="7.37932674312"/>
    <x v="99"/>
    <n v="2"/>
    <x v="86"/>
  </r>
  <r>
    <x v="0"/>
    <x v="6"/>
    <x v="11"/>
    <x v="1"/>
    <n v="4.0677000799999998"/>
    <x v="98"/>
    <n v="2.70908825328"/>
    <x v="100"/>
    <n v="2"/>
    <x v="87"/>
  </r>
  <r>
    <x v="1"/>
    <x v="1"/>
    <x v="0"/>
    <x v="5"/>
    <n v="60"/>
    <x v="99"/>
    <n v="62.52"/>
    <x v="101"/>
    <n v="3"/>
    <x v="88"/>
  </r>
  <r>
    <x v="1"/>
    <x v="1"/>
    <x v="1"/>
    <x v="5"/>
    <n v="30.796807000000001"/>
    <x v="100"/>
    <n v="51.954213409000005"/>
    <x v="102"/>
    <n v="4"/>
    <x v="88"/>
  </r>
  <r>
    <x v="1"/>
    <x v="1"/>
    <x v="2"/>
    <x v="5"/>
    <n v="5.77"/>
    <x v="101"/>
    <n v="7.645249999999999"/>
    <x v="103"/>
    <n v="3"/>
    <x v="68"/>
  </r>
  <r>
    <x v="1"/>
    <x v="1"/>
    <x v="3"/>
    <x v="5"/>
    <m/>
    <x v="2"/>
    <n v="4"/>
    <x v="7"/>
    <n v="0"/>
    <x v="2"/>
  </r>
  <r>
    <x v="1"/>
    <x v="6"/>
    <x v="2"/>
    <x v="3"/>
    <n v="15.3"/>
    <x v="102"/>
    <n v="7.6653000000000002"/>
    <x v="104"/>
    <n v="4"/>
    <x v="89"/>
  </r>
  <r>
    <x v="1"/>
    <x v="6"/>
    <x v="9"/>
    <x v="3"/>
    <n v="2"/>
    <x v="103"/>
    <n v="1.3520000000000001"/>
    <x v="105"/>
    <n v="2"/>
    <x v="90"/>
  </r>
  <r>
    <x v="2"/>
    <x v="7"/>
    <x v="1"/>
    <x v="2"/>
    <n v="61.05"/>
    <x v="104"/>
    <n v="71.916899999999998"/>
    <x v="106"/>
    <n v="1"/>
    <x v="91"/>
  </r>
  <r>
    <x v="2"/>
    <x v="7"/>
    <x v="3"/>
    <x v="3"/>
    <m/>
    <x v="2"/>
    <n v="0"/>
    <x v="33"/>
    <n v="0"/>
    <x v="2"/>
  </r>
  <r>
    <x v="2"/>
    <x v="7"/>
    <x v="4"/>
    <x v="3"/>
    <m/>
    <x v="2"/>
    <n v="5"/>
    <x v="7"/>
    <n v="0"/>
    <x v="2"/>
  </r>
  <r>
    <x v="2"/>
    <x v="7"/>
    <x v="4"/>
    <x v="6"/>
    <n v="15.10642803"/>
    <x v="105"/>
    <n v="19.608143582940002"/>
    <x v="107"/>
    <n v="4"/>
    <x v="92"/>
  </r>
  <r>
    <x v="2"/>
    <x v="7"/>
    <x v="5"/>
    <x v="3"/>
    <m/>
    <x v="2"/>
    <n v="5"/>
    <x v="7"/>
    <n v="0"/>
    <x v="2"/>
  </r>
  <r>
    <x v="2"/>
    <x v="7"/>
    <x v="5"/>
    <x v="1"/>
    <n v="7.7549999999999999"/>
    <x v="106"/>
    <n v="11.919435"/>
    <x v="108"/>
    <n v="2"/>
    <x v="93"/>
  </r>
  <r>
    <x v="2"/>
    <x v="7"/>
    <x v="5"/>
    <x v="6"/>
    <n v="6.0100000800000002"/>
    <x v="107"/>
    <n v="9.7482201297600017"/>
    <x v="109"/>
    <n v="1"/>
    <x v="94"/>
  </r>
  <r>
    <x v="2"/>
    <x v="7"/>
    <x v="8"/>
    <x v="3"/>
    <n v="5"/>
    <x v="108"/>
    <n v="5"/>
    <x v="7"/>
    <n v="1"/>
    <x v="2"/>
  </r>
  <r>
    <x v="2"/>
    <x v="7"/>
    <x v="9"/>
    <x v="3"/>
    <m/>
    <x v="2"/>
    <n v="5"/>
    <x v="7"/>
    <n v="0"/>
    <x v="2"/>
  </r>
  <r>
    <x v="2"/>
    <x v="7"/>
    <x v="7"/>
    <x v="1"/>
    <n v="5.0000000399999998"/>
    <x v="109"/>
    <n v="4.3400000347200001"/>
    <x v="110"/>
    <n v="1"/>
    <x v="95"/>
  </r>
  <r>
    <x v="2"/>
    <x v="7"/>
    <x v="11"/>
    <x v="1"/>
    <n v="9.7659999099999997"/>
    <x v="110"/>
    <n v="14.18999786923"/>
    <x v="111"/>
    <n v="2"/>
    <x v="96"/>
  </r>
  <r>
    <x v="2"/>
    <x v="7"/>
    <x v="11"/>
    <x v="6"/>
    <n v="6.5000000899999995"/>
    <x v="111"/>
    <n v="8.2615001143899995"/>
    <x v="112"/>
    <n v="1"/>
    <x v="11"/>
  </r>
  <r>
    <x v="2"/>
    <x v="8"/>
    <x v="0"/>
    <x v="0"/>
    <n v="33.887209749999997"/>
    <x v="112"/>
    <n v="28.499143399749997"/>
    <x v="113"/>
    <n v="3"/>
    <x v="9"/>
  </r>
  <r>
    <x v="2"/>
    <x v="8"/>
    <x v="0"/>
    <x v="1"/>
    <n v="9.1080450600000002"/>
    <x v="113"/>
    <n v="11.685621811979999"/>
    <x v="114"/>
    <n v="2"/>
    <x v="97"/>
  </r>
  <r>
    <x v="2"/>
    <x v="8"/>
    <x v="0"/>
    <x v="2"/>
    <n v="65.995154749999998"/>
    <x v="114"/>
    <n v="80.514088794999992"/>
    <x v="115"/>
    <n v="1"/>
    <x v="98"/>
  </r>
  <r>
    <x v="2"/>
    <x v="8"/>
    <x v="1"/>
    <x v="1"/>
    <n v="5.19920004"/>
    <x v="115"/>
    <n v="6.5301952502400002"/>
    <x v="116"/>
    <n v="3"/>
    <x v="26"/>
  </r>
  <r>
    <x v="2"/>
    <x v="8"/>
    <x v="2"/>
    <x v="2"/>
    <n v="60.485149399999997"/>
    <x v="116"/>
    <n v="65.323961351999998"/>
    <x v="117"/>
    <n v="1"/>
    <x v="99"/>
  </r>
  <r>
    <x v="2"/>
    <x v="8"/>
    <x v="2"/>
    <x v="4"/>
    <n v="1.81"/>
    <x v="117"/>
    <n v="2.9521100000000002"/>
    <x v="118"/>
    <n v="1"/>
    <x v="100"/>
  </r>
  <r>
    <x v="2"/>
    <x v="8"/>
    <x v="4"/>
    <x v="1"/>
    <n v="19.910499999999999"/>
    <x v="118"/>
    <n v="26.142486499999997"/>
    <x v="119"/>
    <n v="4"/>
    <x v="101"/>
  </r>
  <r>
    <x v="2"/>
    <x v="8"/>
    <x v="4"/>
    <x v="2"/>
    <n v="131.53215"/>
    <x v="119"/>
    <n v="65.766075000000001"/>
    <x v="120"/>
    <n v="2"/>
    <x v="35"/>
  </r>
  <r>
    <x v="2"/>
    <x v="8"/>
    <x v="5"/>
    <x v="1"/>
    <n v="15.038425089999999"/>
    <x v="120"/>
    <n v="21.850831655769998"/>
    <x v="121"/>
    <n v="22"/>
    <x v="102"/>
  </r>
  <r>
    <x v="2"/>
    <x v="8"/>
    <x v="8"/>
    <x v="3"/>
    <n v="10.4"/>
    <x v="108"/>
    <n v="0"/>
    <x v="122"/>
    <n v="1"/>
    <x v="2"/>
  </r>
  <r>
    <x v="2"/>
    <x v="8"/>
    <x v="6"/>
    <x v="3"/>
    <m/>
    <x v="2"/>
    <n v="6"/>
    <x v="7"/>
    <n v="0"/>
    <x v="2"/>
  </r>
  <r>
    <x v="2"/>
    <x v="8"/>
    <x v="6"/>
    <x v="1"/>
    <n v="5.3"/>
    <x v="121"/>
    <n v="7.7485999999999997"/>
    <x v="123"/>
    <n v="1"/>
    <x v="103"/>
  </r>
  <r>
    <x v="2"/>
    <x v="8"/>
    <x v="10"/>
    <x v="3"/>
    <m/>
    <x v="2"/>
    <n v="6"/>
    <x v="7"/>
    <n v="0"/>
    <x v="2"/>
  </r>
  <r>
    <x v="2"/>
    <x v="8"/>
    <x v="10"/>
    <x v="0"/>
    <n v="37.049999820000004"/>
    <x v="122"/>
    <n v="48.276149765460005"/>
    <x v="124"/>
    <n v="1"/>
    <x v="104"/>
  </r>
  <r>
    <x v="2"/>
    <x v="8"/>
    <x v="7"/>
    <x v="1"/>
    <n v="1.4955670000000001"/>
    <x v="123"/>
    <n v="1.5389384429999999"/>
    <x v="125"/>
    <n v="1"/>
    <x v="105"/>
  </r>
  <r>
    <x v="2"/>
    <x v="8"/>
    <x v="11"/>
    <x v="6"/>
    <n v="2"/>
    <x v="124"/>
    <n v="3.266"/>
    <x v="126"/>
    <n v="2"/>
    <x v="91"/>
  </r>
  <r>
    <x v="2"/>
    <x v="9"/>
    <x v="0"/>
    <x v="3"/>
    <n v="44.105589189999996"/>
    <x v="125"/>
    <n v="74.362023374339998"/>
    <x v="127"/>
    <n v="3"/>
    <x v="29"/>
  </r>
  <r>
    <x v="2"/>
    <x v="9"/>
    <x v="0"/>
    <x v="0"/>
    <n v="33.878189899999995"/>
    <x v="126"/>
    <n v="40.72158425979999"/>
    <x v="128"/>
    <n v="5"/>
    <x v="59"/>
  </r>
  <r>
    <x v="2"/>
    <x v="9"/>
    <x v="0"/>
    <x v="1"/>
    <n v="0.86805009000000011"/>
    <x v="127"/>
    <n v="0.88020279126000012"/>
    <x v="129"/>
    <n v="2"/>
    <x v="106"/>
  </r>
  <r>
    <x v="2"/>
    <x v="9"/>
    <x v="1"/>
    <x v="1"/>
    <n v="4.7235999299999998"/>
    <x v="128"/>
    <n v="3.4009919495999998"/>
    <x v="130"/>
    <n v="2"/>
    <x v="72"/>
  </r>
  <r>
    <x v="2"/>
    <x v="9"/>
    <x v="1"/>
    <x v="4"/>
    <n v="2.2699999700000002"/>
    <x v="129"/>
    <n v="1.6207799785800001"/>
    <x v="131"/>
    <n v="1"/>
    <x v="107"/>
  </r>
  <r>
    <x v="2"/>
    <x v="9"/>
    <x v="2"/>
    <x v="2"/>
    <n v="84.599560290000014"/>
    <x v="130"/>
    <n v="111.58682002251001"/>
    <x v="132"/>
    <n v="1"/>
    <x v="85"/>
  </r>
  <r>
    <x v="2"/>
    <x v="9"/>
    <x v="3"/>
    <x v="2"/>
    <m/>
    <x v="2"/>
    <n v="0"/>
    <x v="133"/>
    <n v="0"/>
    <x v="2"/>
  </r>
  <r>
    <x v="2"/>
    <x v="9"/>
    <x v="4"/>
    <x v="2"/>
    <m/>
    <x v="2"/>
    <n v="30"/>
    <x v="134"/>
    <n v="0"/>
    <x v="2"/>
  </r>
  <r>
    <x v="2"/>
    <x v="9"/>
    <x v="5"/>
    <x v="2"/>
    <n v="74.800000519999998"/>
    <x v="131"/>
    <n v="121.69960084604"/>
    <x v="135"/>
    <n v="1"/>
    <x v="108"/>
  </r>
  <r>
    <x v="2"/>
    <x v="9"/>
    <x v="6"/>
    <x v="1"/>
    <n v="9.2680000300000014"/>
    <x v="132"/>
    <n v="7.7109760249600008"/>
    <x v="136"/>
    <n v="2"/>
    <x v="41"/>
  </r>
  <r>
    <x v="2"/>
    <x v="9"/>
    <x v="10"/>
    <x v="4"/>
    <n v="4.5239999800000001"/>
    <x v="133"/>
    <n v="3.99469198234"/>
    <x v="137"/>
    <n v="2"/>
    <x v="83"/>
  </r>
  <r>
    <x v="2"/>
    <x v="9"/>
    <x v="7"/>
    <x v="0"/>
    <n v="36.798999930000001"/>
    <x v="134"/>
    <n v="21.26982195954"/>
    <x v="138"/>
    <n v="1"/>
    <x v="109"/>
  </r>
  <r>
    <x v="2"/>
    <x v="9"/>
    <x v="7"/>
    <x v="1"/>
    <n v="14.494800049999997"/>
    <x v="135"/>
    <n v="9.7839900337499977"/>
    <x v="139"/>
    <n v="3"/>
    <x v="110"/>
  </r>
  <r>
    <x v="2"/>
    <x v="9"/>
    <x v="11"/>
    <x v="1"/>
    <n v="10.772399910000001"/>
    <x v="136"/>
    <n v="6.7327499437500009"/>
    <x v="140"/>
    <n v="2"/>
    <x v="0"/>
  </r>
  <r>
    <x v="2"/>
    <x v="9"/>
    <x v="11"/>
    <x v="6"/>
    <n v="5"/>
    <x v="137"/>
    <n v="2.75"/>
    <x v="141"/>
    <n v="1"/>
    <x v="111"/>
  </r>
  <r>
    <x v="3"/>
    <x v="10"/>
    <x v="5"/>
    <x v="1"/>
    <n v="10.199999999999999"/>
    <x v="138"/>
    <n v="6.4361999999999995"/>
    <x v="142"/>
    <n v="2"/>
    <x v="33"/>
  </r>
  <r>
    <x v="3"/>
    <x v="10"/>
    <x v="5"/>
    <x v="2"/>
    <n v="107.26620038"/>
    <x v="139"/>
    <n v="106.08627217582"/>
    <x v="143"/>
    <n v="1"/>
    <x v="112"/>
  </r>
  <r>
    <x v="3"/>
    <x v="10"/>
    <x v="6"/>
    <x v="1"/>
    <n v="5.1585000000000001"/>
    <x v="140"/>
    <n v="5.7620445"/>
    <x v="144"/>
    <n v="1"/>
    <x v="82"/>
  </r>
  <r>
    <x v="3"/>
    <x v="11"/>
    <x v="0"/>
    <x v="1"/>
    <n v="9.8237000799999983"/>
    <x v="141"/>
    <n v="11.994737797679999"/>
    <x v="145"/>
    <n v="2"/>
    <x v="113"/>
  </r>
  <r>
    <x v="3"/>
    <x v="11"/>
    <x v="1"/>
    <x v="1"/>
    <m/>
    <x v="142"/>
    <n v="3"/>
    <x v="146"/>
    <n v="4"/>
    <x v="2"/>
  </r>
  <r>
    <x v="3"/>
    <x v="11"/>
    <x v="2"/>
    <x v="1"/>
    <n v="10.79149999"/>
    <x v="143"/>
    <n v="9.6368094910700002"/>
    <x v="147"/>
    <n v="2"/>
    <x v="114"/>
  </r>
  <r>
    <x v="3"/>
    <x v="11"/>
    <x v="2"/>
    <x v="6"/>
    <n v="5.8"/>
    <x v="102"/>
    <n v="9.5815999999999999"/>
    <x v="148"/>
    <n v="3"/>
    <x v="115"/>
  </r>
  <r>
    <x v="3"/>
    <x v="11"/>
    <x v="3"/>
    <x v="1"/>
    <m/>
    <x v="2"/>
    <n v="2"/>
    <x v="7"/>
    <n v="0"/>
    <x v="2"/>
  </r>
  <r>
    <x v="3"/>
    <x v="11"/>
    <x v="7"/>
    <x v="1"/>
    <n v="5.08"/>
    <x v="144"/>
    <n v="4.4196"/>
    <x v="149"/>
    <n v="1"/>
    <x v="116"/>
  </r>
  <r>
    <x v="3"/>
    <x v="11"/>
    <x v="11"/>
    <x v="1"/>
    <n v="15.5"/>
    <x v="145"/>
    <n v="23.451499999999999"/>
    <x v="150"/>
    <n v="3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Периоды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0:C25" firstHeaderRow="0" firstDataRow="1" firstDataCol="1"/>
  <pivotFields count="15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>
      <items count="147">
        <item x="78"/>
        <item x="7"/>
        <item x="22"/>
        <item x="70"/>
        <item x="11"/>
        <item x="73"/>
        <item x="80"/>
        <item x="26"/>
        <item x="39"/>
        <item x="31"/>
        <item x="87"/>
        <item x="117"/>
        <item x="65"/>
        <item x="5"/>
        <item x="1"/>
        <item x="91"/>
        <item x="67"/>
        <item x="56"/>
        <item x="8"/>
        <item x="54"/>
        <item x="129"/>
        <item x="49"/>
        <item x="85"/>
        <item x="51"/>
        <item x="90"/>
        <item x="58"/>
        <item x="27"/>
        <item x="75"/>
        <item x="20"/>
        <item x="89"/>
        <item x="66"/>
        <item x="62"/>
        <item x="94"/>
        <item x="133"/>
        <item x="128"/>
        <item x="34"/>
        <item x="74"/>
        <item x="76"/>
        <item x="69"/>
        <item x="109"/>
        <item x="115"/>
        <item x="121"/>
        <item x="98"/>
        <item x="123"/>
        <item x="97"/>
        <item x="101"/>
        <item x="124"/>
        <item x="107"/>
        <item x="33"/>
        <item x="137"/>
        <item x="111"/>
        <item x="10"/>
        <item x="4"/>
        <item x="25"/>
        <item x="21"/>
        <item x="64"/>
        <item x="81"/>
        <item x="15"/>
        <item x="19"/>
        <item x="30"/>
        <item x="53"/>
        <item x="6"/>
        <item x="127"/>
        <item x="38"/>
        <item x="113"/>
        <item x="132"/>
        <item x="46"/>
        <item x="110"/>
        <item x="141"/>
        <item x="48"/>
        <item x="138"/>
        <item x="106"/>
        <item x="143"/>
        <item x="142"/>
        <item x="136"/>
        <item x="13"/>
        <item x="108"/>
        <item x="55"/>
        <item x="36"/>
        <item x="32"/>
        <item x="135"/>
        <item x="57"/>
        <item x="102"/>
        <item x="82"/>
        <item x="52"/>
        <item x="120"/>
        <item x="43"/>
        <item x="63"/>
        <item x="71"/>
        <item x="105"/>
        <item x="93"/>
        <item x="42"/>
        <item x="29"/>
        <item x="118"/>
        <item x="86"/>
        <item x="103"/>
        <item x="79"/>
        <item x="77"/>
        <item x="16"/>
        <item x="50"/>
        <item x="84"/>
        <item x="83"/>
        <item x="3"/>
        <item x="61"/>
        <item x="88"/>
        <item x="72"/>
        <item x="100"/>
        <item x="145"/>
        <item x="47"/>
        <item x="37"/>
        <item x="126"/>
        <item x="112"/>
        <item x="9"/>
        <item x="14"/>
        <item x="122"/>
        <item x="95"/>
        <item x="28"/>
        <item x="125"/>
        <item x="60"/>
        <item x="17"/>
        <item x="35"/>
        <item x="23"/>
        <item x="144"/>
        <item x="140"/>
        <item x="0"/>
        <item x="59"/>
        <item x="12"/>
        <item x="99"/>
        <item x="116"/>
        <item x="45"/>
        <item x="96"/>
        <item x="24"/>
        <item x="68"/>
        <item x="41"/>
        <item x="92"/>
        <item x="40"/>
        <item x="44"/>
        <item x="18"/>
        <item x="119"/>
        <item x="134"/>
        <item x="104"/>
        <item x="114"/>
        <item x="130"/>
        <item x="139"/>
        <item x="131"/>
        <item x="2"/>
        <item t="default"/>
      </items>
    </pivotField>
    <pivotField showAll="0"/>
    <pivotField showAll="0">
      <items count="152">
        <item x="7"/>
        <item x="23"/>
        <item x="12"/>
        <item x="74"/>
        <item x="82"/>
        <item x="27"/>
        <item x="79"/>
        <item x="8"/>
        <item x="71"/>
        <item x="81"/>
        <item x="60"/>
        <item x="76"/>
        <item x="68"/>
        <item x="89"/>
        <item x="9"/>
        <item x="56"/>
        <item x="118"/>
        <item x="92"/>
        <item x="1"/>
        <item x="32"/>
        <item x="41"/>
        <item x="67"/>
        <item x="93"/>
        <item x="53"/>
        <item x="87"/>
        <item x="58"/>
        <item x="5"/>
        <item x="21"/>
        <item x="28"/>
        <item x="125"/>
        <item x="123"/>
        <item x="51"/>
        <item x="109"/>
        <item x="50"/>
        <item x="100"/>
        <item x="75"/>
        <item x="91"/>
        <item x="99"/>
        <item x="4"/>
        <item x="11"/>
        <item x="96"/>
        <item x="20"/>
        <item x="126"/>
        <item x="130"/>
        <item x="141"/>
        <item x="146"/>
        <item x="16"/>
        <item x="149"/>
        <item x="112"/>
        <item x="144"/>
        <item x="137"/>
        <item x="108"/>
        <item x="64"/>
        <item x="6"/>
        <item x="36"/>
        <item x="26"/>
        <item x="70"/>
        <item x="77"/>
        <item x="59"/>
        <item x="129"/>
        <item x="110"/>
        <item x="35"/>
        <item x="49"/>
        <item x="116"/>
        <item x="22"/>
        <item x="83"/>
        <item x="103"/>
        <item x="34"/>
        <item x="2"/>
        <item x="140"/>
        <item x="55"/>
        <item x="136"/>
        <item x="54"/>
        <item x="111"/>
        <item x="147"/>
        <item x="122"/>
        <item x="66"/>
        <item x="31"/>
        <item x="40"/>
        <item x="84"/>
        <item x="121"/>
        <item x="145"/>
        <item x="114"/>
        <item x="148"/>
        <item x="78"/>
        <item x="85"/>
        <item x="15"/>
        <item x="104"/>
        <item x="33"/>
        <item x="95"/>
        <item x="139"/>
        <item x="29"/>
        <item x="131"/>
        <item x="107"/>
        <item x="72"/>
        <item x="44"/>
        <item x="88"/>
        <item x="30"/>
        <item x="102"/>
        <item x="17"/>
        <item x="133"/>
        <item x="73"/>
        <item x="119"/>
        <item x="24"/>
        <item x="97"/>
        <item x="52"/>
        <item x="105"/>
        <item x="39"/>
        <item x="124"/>
        <item x="86"/>
        <item x="150"/>
        <item x="128"/>
        <item x="63"/>
        <item x="134"/>
        <item x="14"/>
        <item x="48"/>
        <item x="42"/>
        <item x="90"/>
        <item x="3"/>
        <item x="138"/>
        <item x="69"/>
        <item x="0"/>
        <item x="10"/>
        <item x="106"/>
        <item x="65"/>
        <item x="37"/>
        <item x="142"/>
        <item x="57"/>
        <item x="13"/>
        <item x="113"/>
        <item x="62"/>
        <item x="127"/>
        <item x="115"/>
        <item x="47"/>
        <item x="18"/>
        <item x="101"/>
        <item x="94"/>
        <item x="98"/>
        <item x="38"/>
        <item x="46"/>
        <item x="61"/>
        <item x="117"/>
        <item x="135"/>
        <item x="80"/>
        <item x="143"/>
        <item x="19"/>
        <item x="120"/>
        <item x="43"/>
        <item x="25"/>
        <item x="132"/>
        <item x="45"/>
        <item t="default"/>
      </items>
    </pivotField>
    <pivotField numFmtId="165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1"/>
    <field x="2"/>
  </rowFields>
  <rowItems count="15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 numFmtId="3"/>
    <dataField name=" Оплаты факт млн" fld="4" baseField="11" baseItem="2" numFmtId="3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Проекты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C8" firstHeaderRow="0" firstDataRow="1" firstDataCol="1"/>
  <pivotFields count="15"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>
      <items count="147">
        <item x="78"/>
        <item x="7"/>
        <item x="22"/>
        <item x="70"/>
        <item x="11"/>
        <item x="73"/>
        <item x="80"/>
        <item x="26"/>
        <item x="39"/>
        <item x="31"/>
        <item x="87"/>
        <item x="117"/>
        <item x="65"/>
        <item x="5"/>
        <item x="1"/>
        <item x="91"/>
        <item x="67"/>
        <item x="56"/>
        <item x="8"/>
        <item x="54"/>
        <item x="129"/>
        <item x="49"/>
        <item x="85"/>
        <item x="51"/>
        <item x="90"/>
        <item x="58"/>
        <item x="27"/>
        <item x="75"/>
        <item x="20"/>
        <item x="89"/>
        <item x="66"/>
        <item x="62"/>
        <item x="94"/>
        <item x="133"/>
        <item x="128"/>
        <item x="34"/>
        <item x="74"/>
        <item x="76"/>
        <item x="69"/>
        <item x="109"/>
        <item x="115"/>
        <item x="121"/>
        <item x="98"/>
        <item x="123"/>
        <item x="97"/>
        <item x="101"/>
        <item x="124"/>
        <item x="107"/>
        <item x="33"/>
        <item x="137"/>
        <item x="111"/>
        <item x="10"/>
        <item x="4"/>
        <item x="25"/>
        <item x="21"/>
        <item x="64"/>
        <item x="81"/>
        <item x="15"/>
        <item x="19"/>
        <item x="30"/>
        <item x="53"/>
        <item x="6"/>
        <item x="127"/>
        <item x="38"/>
        <item x="113"/>
        <item x="132"/>
        <item x="46"/>
        <item x="110"/>
        <item x="141"/>
        <item x="48"/>
        <item x="138"/>
        <item x="106"/>
        <item x="143"/>
        <item x="142"/>
        <item x="136"/>
        <item x="13"/>
        <item x="108"/>
        <item x="55"/>
        <item x="36"/>
        <item x="32"/>
        <item x="135"/>
        <item x="57"/>
        <item x="102"/>
        <item x="82"/>
        <item x="52"/>
        <item x="120"/>
        <item x="43"/>
        <item x="63"/>
        <item x="71"/>
        <item x="105"/>
        <item x="93"/>
        <item x="42"/>
        <item x="29"/>
        <item x="118"/>
        <item x="86"/>
        <item x="103"/>
        <item x="79"/>
        <item x="77"/>
        <item x="16"/>
        <item x="50"/>
        <item x="84"/>
        <item x="83"/>
        <item x="3"/>
        <item x="61"/>
        <item x="88"/>
        <item x="72"/>
        <item x="100"/>
        <item x="145"/>
        <item x="47"/>
        <item x="37"/>
        <item x="126"/>
        <item x="112"/>
        <item x="9"/>
        <item x="14"/>
        <item x="122"/>
        <item x="95"/>
        <item x="28"/>
        <item x="125"/>
        <item x="60"/>
        <item x="17"/>
        <item x="35"/>
        <item x="23"/>
        <item x="144"/>
        <item x="140"/>
        <item x="0"/>
        <item x="59"/>
        <item x="12"/>
        <item x="99"/>
        <item x="116"/>
        <item x="45"/>
        <item x="96"/>
        <item x="24"/>
        <item x="68"/>
        <item x="41"/>
        <item x="92"/>
        <item x="40"/>
        <item x="44"/>
        <item x="18"/>
        <item x="119"/>
        <item x="134"/>
        <item x="104"/>
        <item x="114"/>
        <item x="130"/>
        <item x="139"/>
        <item x="131"/>
        <item x="2"/>
        <item t="default"/>
      </items>
    </pivotField>
    <pivotField showAll="0"/>
    <pivotField dataField="1" showAll="0">
      <items count="152">
        <item x="7"/>
        <item x="23"/>
        <item x="12"/>
        <item x="74"/>
        <item x="82"/>
        <item x="27"/>
        <item x="79"/>
        <item x="8"/>
        <item x="71"/>
        <item x="81"/>
        <item x="60"/>
        <item x="76"/>
        <item x="68"/>
        <item x="89"/>
        <item x="9"/>
        <item x="56"/>
        <item x="118"/>
        <item x="92"/>
        <item x="1"/>
        <item x="32"/>
        <item x="41"/>
        <item x="67"/>
        <item x="93"/>
        <item x="53"/>
        <item x="87"/>
        <item x="58"/>
        <item x="5"/>
        <item x="21"/>
        <item x="28"/>
        <item x="125"/>
        <item x="123"/>
        <item x="51"/>
        <item x="109"/>
        <item x="50"/>
        <item x="100"/>
        <item x="75"/>
        <item x="91"/>
        <item x="99"/>
        <item x="4"/>
        <item x="11"/>
        <item x="96"/>
        <item x="20"/>
        <item x="126"/>
        <item x="130"/>
        <item x="141"/>
        <item x="146"/>
        <item x="16"/>
        <item x="149"/>
        <item x="112"/>
        <item x="144"/>
        <item x="137"/>
        <item x="108"/>
        <item x="64"/>
        <item x="6"/>
        <item x="36"/>
        <item x="26"/>
        <item x="70"/>
        <item x="77"/>
        <item x="59"/>
        <item x="129"/>
        <item x="110"/>
        <item x="35"/>
        <item x="49"/>
        <item x="116"/>
        <item x="22"/>
        <item x="83"/>
        <item x="103"/>
        <item x="34"/>
        <item x="2"/>
        <item x="140"/>
        <item x="55"/>
        <item x="136"/>
        <item x="54"/>
        <item x="111"/>
        <item x="147"/>
        <item x="122"/>
        <item x="66"/>
        <item x="31"/>
        <item x="40"/>
        <item x="84"/>
        <item x="121"/>
        <item x="145"/>
        <item x="114"/>
        <item x="148"/>
        <item x="78"/>
        <item x="85"/>
        <item x="15"/>
        <item x="104"/>
        <item x="33"/>
        <item x="95"/>
        <item x="139"/>
        <item x="29"/>
        <item x="131"/>
        <item x="107"/>
        <item x="72"/>
        <item x="44"/>
        <item x="88"/>
        <item x="30"/>
        <item x="102"/>
        <item x="17"/>
        <item x="133"/>
        <item x="73"/>
        <item x="119"/>
        <item x="24"/>
        <item x="97"/>
        <item x="52"/>
        <item x="105"/>
        <item x="39"/>
        <item x="124"/>
        <item x="86"/>
        <item x="150"/>
        <item x="128"/>
        <item x="63"/>
        <item x="134"/>
        <item x="14"/>
        <item x="48"/>
        <item x="42"/>
        <item x="90"/>
        <item x="3"/>
        <item x="138"/>
        <item x="69"/>
        <item x="0"/>
        <item x="10"/>
        <item x="106"/>
        <item x="65"/>
        <item x="37"/>
        <item x="142"/>
        <item x="57"/>
        <item x="13"/>
        <item x="113"/>
        <item x="62"/>
        <item x="127"/>
        <item x="115"/>
        <item x="47"/>
        <item x="18"/>
        <item x="101"/>
        <item x="94"/>
        <item x="98"/>
        <item x="38"/>
        <item x="46"/>
        <item x="61"/>
        <item x="117"/>
        <item x="135"/>
        <item x="80"/>
        <item x="143"/>
        <item x="19"/>
        <item x="120"/>
        <item x="43"/>
        <item x="25"/>
        <item x="132"/>
        <item x="45"/>
        <item t="default"/>
      </items>
    </pivotField>
    <pivotField numFmtId="165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 numFmtId="3"/>
    <dataField name=" Продажи план млн" fld="7" baseField="0" baseItem="0" numFmtId="3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5" cacheId="7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52:B58" firstHeaderRow="1" firstDataRow="1" firstDataCol="1"/>
  <pivotFields count="15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>
      <items count="147">
        <item x="78"/>
        <item x="7"/>
        <item x="22"/>
        <item x="70"/>
        <item x="11"/>
        <item x="73"/>
        <item x="80"/>
        <item x="26"/>
        <item x="39"/>
        <item x="31"/>
        <item x="87"/>
        <item x="117"/>
        <item x="65"/>
        <item x="5"/>
        <item x="1"/>
        <item x="91"/>
        <item x="67"/>
        <item x="56"/>
        <item x="8"/>
        <item x="54"/>
        <item x="129"/>
        <item x="49"/>
        <item x="85"/>
        <item x="51"/>
        <item x="90"/>
        <item x="58"/>
        <item x="27"/>
        <item x="75"/>
        <item x="20"/>
        <item x="89"/>
        <item x="66"/>
        <item x="62"/>
        <item x="94"/>
        <item x="133"/>
        <item x="128"/>
        <item x="34"/>
        <item x="74"/>
        <item x="76"/>
        <item x="69"/>
        <item x="109"/>
        <item x="115"/>
        <item x="121"/>
        <item x="98"/>
        <item x="123"/>
        <item x="97"/>
        <item x="101"/>
        <item x="124"/>
        <item x="107"/>
        <item x="33"/>
        <item x="137"/>
        <item x="111"/>
        <item x="10"/>
        <item x="4"/>
        <item x="25"/>
        <item x="21"/>
        <item x="64"/>
        <item x="81"/>
        <item x="15"/>
        <item x="19"/>
        <item x="30"/>
        <item x="53"/>
        <item x="6"/>
        <item x="127"/>
        <item x="38"/>
        <item x="113"/>
        <item x="132"/>
        <item x="46"/>
        <item x="110"/>
        <item x="141"/>
        <item x="48"/>
        <item x="138"/>
        <item x="106"/>
        <item x="143"/>
        <item x="142"/>
        <item x="136"/>
        <item x="13"/>
        <item x="108"/>
        <item x="55"/>
        <item x="36"/>
        <item x="32"/>
        <item x="135"/>
        <item x="57"/>
        <item x="102"/>
        <item x="82"/>
        <item x="52"/>
        <item x="120"/>
        <item x="43"/>
        <item x="63"/>
        <item x="71"/>
        <item x="105"/>
        <item x="93"/>
        <item x="42"/>
        <item x="29"/>
        <item x="118"/>
        <item x="86"/>
        <item x="103"/>
        <item x="79"/>
        <item x="77"/>
        <item x="16"/>
        <item x="50"/>
        <item x="84"/>
        <item x="83"/>
        <item x="3"/>
        <item x="61"/>
        <item x="88"/>
        <item x="72"/>
        <item x="100"/>
        <item x="145"/>
        <item x="47"/>
        <item x="37"/>
        <item x="126"/>
        <item x="112"/>
        <item x="9"/>
        <item x="14"/>
        <item x="122"/>
        <item x="95"/>
        <item x="28"/>
        <item x="125"/>
        <item x="60"/>
        <item x="17"/>
        <item x="35"/>
        <item x="23"/>
        <item x="144"/>
        <item x="140"/>
        <item x="0"/>
        <item x="59"/>
        <item x="12"/>
        <item x="99"/>
        <item x="116"/>
        <item x="45"/>
        <item x="96"/>
        <item x="24"/>
        <item x="68"/>
        <item x="41"/>
        <item x="92"/>
        <item x="40"/>
        <item x="44"/>
        <item x="18"/>
        <item x="119"/>
        <item x="134"/>
        <item x="104"/>
        <item x="114"/>
        <item x="130"/>
        <item x="139"/>
        <item x="131"/>
        <item x="2"/>
        <item t="default"/>
      </items>
    </pivotField>
    <pivotField showAll="0"/>
    <pivotField showAll="0">
      <items count="152">
        <item x="7"/>
        <item x="23"/>
        <item x="12"/>
        <item x="74"/>
        <item x="82"/>
        <item x="27"/>
        <item x="79"/>
        <item x="8"/>
        <item x="71"/>
        <item x="81"/>
        <item x="60"/>
        <item x="76"/>
        <item x="68"/>
        <item x="89"/>
        <item x="9"/>
        <item x="56"/>
        <item x="118"/>
        <item x="92"/>
        <item x="1"/>
        <item x="32"/>
        <item x="41"/>
        <item x="67"/>
        <item x="93"/>
        <item x="53"/>
        <item x="87"/>
        <item x="58"/>
        <item x="5"/>
        <item x="21"/>
        <item x="28"/>
        <item x="125"/>
        <item x="123"/>
        <item x="51"/>
        <item x="109"/>
        <item x="50"/>
        <item x="100"/>
        <item x="75"/>
        <item x="91"/>
        <item x="99"/>
        <item x="4"/>
        <item x="11"/>
        <item x="96"/>
        <item x="20"/>
        <item x="126"/>
        <item x="130"/>
        <item x="141"/>
        <item x="146"/>
        <item x="16"/>
        <item x="149"/>
        <item x="112"/>
        <item x="144"/>
        <item x="137"/>
        <item x="108"/>
        <item x="64"/>
        <item x="6"/>
        <item x="36"/>
        <item x="26"/>
        <item x="70"/>
        <item x="77"/>
        <item x="59"/>
        <item x="129"/>
        <item x="110"/>
        <item x="35"/>
        <item x="49"/>
        <item x="116"/>
        <item x="22"/>
        <item x="83"/>
        <item x="103"/>
        <item x="34"/>
        <item x="2"/>
        <item x="140"/>
        <item x="55"/>
        <item x="136"/>
        <item x="54"/>
        <item x="111"/>
        <item x="147"/>
        <item x="122"/>
        <item x="66"/>
        <item x="31"/>
        <item x="40"/>
        <item x="84"/>
        <item x="121"/>
        <item x="145"/>
        <item x="114"/>
        <item x="148"/>
        <item x="78"/>
        <item x="85"/>
        <item x="15"/>
        <item x="104"/>
        <item x="33"/>
        <item x="95"/>
        <item x="139"/>
        <item x="29"/>
        <item x="131"/>
        <item x="107"/>
        <item x="72"/>
        <item x="44"/>
        <item x="88"/>
        <item x="30"/>
        <item x="102"/>
        <item x="17"/>
        <item x="133"/>
        <item x="73"/>
        <item x="119"/>
        <item x="24"/>
        <item x="97"/>
        <item x="52"/>
        <item x="105"/>
        <item x="39"/>
        <item x="124"/>
        <item x="86"/>
        <item x="150"/>
        <item x="128"/>
        <item x="63"/>
        <item x="134"/>
        <item x="14"/>
        <item x="48"/>
        <item x="42"/>
        <item x="90"/>
        <item x="3"/>
        <item x="138"/>
        <item x="69"/>
        <item x="0"/>
        <item x="10"/>
        <item x="106"/>
        <item x="65"/>
        <item x="37"/>
        <item x="142"/>
        <item x="57"/>
        <item x="13"/>
        <item x="113"/>
        <item x="62"/>
        <item x="127"/>
        <item x="115"/>
        <item x="47"/>
        <item x="18"/>
        <item x="101"/>
        <item x="94"/>
        <item x="98"/>
        <item x="38"/>
        <item x="46"/>
        <item x="61"/>
        <item x="117"/>
        <item x="135"/>
        <item x="80"/>
        <item x="143"/>
        <item x="19"/>
        <item x="120"/>
        <item x="43"/>
        <item x="25"/>
        <item x="132"/>
        <item x="45"/>
        <item t="default"/>
      </items>
    </pivotField>
    <pivotField dataField="1" numFmtId="165" showAll="0"/>
    <pivotField showAll="0">
      <items count="118">
        <item x="8"/>
        <item x="95"/>
        <item x="16"/>
        <item x="64"/>
        <item x="65"/>
        <item x="82"/>
        <item x="109"/>
        <item x="41"/>
        <item x="19"/>
        <item x="84"/>
        <item x="96"/>
        <item x="30"/>
        <item x="55"/>
        <item x="63"/>
        <item x="59"/>
        <item x="86"/>
        <item x="87"/>
        <item x="92"/>
        <item x="21"/>
        <item x="17"/>
        <item x="7"/>
        <item x="69"/>
        <item x="81"/>
        <item x="72"/>
        <item x="71"/>
        <item x="93"/>
        <item x="23"/>
        <item x="100"/>
        <item x="77"/>
        <item x="22"/>
        <item x="36"/>
        <item x="44"/>
        <item x="31"/>
        <item x="83"/>
        <item x="1"/>
        <item x="116"/>
        <item x="101"/>
        <item x="74"/>
        <item x="113"/>
        <item x="67"/>
        <item x="12"/>
        <item x="99"/>
        <item x="47"/>
        <item x="56"/>
        <item x="76"/>
        <item x="60"/>
        <item x="29"/>
        <item x="62"/>
        <item x="52"/>
        <item x="78"/>
        <item x="42"/>
        <item x="33"/>
        <item x="35"/>
        <item x="38"/>
        <item x="40"/>
        <item x="50"/>
        <item x="15"/>
        <item x="111"/>
        <item x="45"/>
        <item x="11"/>
        <item x="107"/>
        <item x="66"/>
        <item x="5"/>
        <item x="20"/>
        <item x="0"/>
        <item x="32"/>
        <item x="61"/>
        <item x="73"/>
        <item x="106"/>
        <item x="110"/>
        <item x="91"/>
        <item x="6"/>
        <item x="105"/>
        <item x="34"/>
        <item x="90"/>
        <item x="49"/>
        <item x="18"/>
        <item x="4"/>
        <item x="68"/>
        <item x="58"/>
        <item x="97"/>
        <item x="14"/>
        <item x="10"/>
        <item x="37"/>
        <item x="89"/>
        <item x="25"/>
        <item x="79"/>
        <item x="57"/>
        <item x="114"/>
        <item x="85"/>
        <item x="54"/>
        <item x="24"/>
        <item x="27"/>
        <item x="48"/>
        <item x="39"/>
        <item x="75"/>
        <item x="51"/>
        <item x="13"/>
        <item x="112"/>
        <item x="43"/>
        <item x="3"/>
        <item x="108"/>
        <item x="80"/>
        <item x="28"/>
        <item x="104"/>
        <item x="9"/>
        <item x="115"/>
        <item x="70"/>
        <item x="46"/>
        <item x="88"/>
        <item x="103"/>
        <item x="53"/>
        <item x="26"/>
        <item x="98"/>
        <item x="94"/>
        <item x="102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 Продажи факт, млн" fld="5" baseField="0" baseItem="0" numFmtId="3"/>
    <dataField name=" Оплаты факт млн" fld="4" baseField="0" baseItem="1" numFmtId="3"/>
    <dataField name=" % вып. плана продаж" fld="13" baseField="0" baseItem="1" numFmtId="9"/>
    <dataField name=" % вып плана оплат" fld="14" baseField="0" baseItem="1" numFmtId="9"/>
    <dataField name="Средний чек" fld="5" subtotal="average" baseField="0" baseItem="473955832" numFmtId="3"/>
    <dataField name=" Число сделок, факт" fld="8" baseField="0" baseItem="47395812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Менеджеры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7:E50" firstHeaderRow="0" firstDataRow="1" firstDataCol="1"/>
  <pivotFields count="15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>
      <items count="147">
        <item x="78"/>
        <item x="7"/>
        <item x="22"/>
        <item x="70"/>
        <item x="11"/>
        <item x="73"/>
        <item x="80"/>
        <item x="26"/>
        <item x="39"/>
        <item x="31"/>
        <item x="87"/>
        <item x="117"/>
        <item x="65"/>
        <item x="5"/>
        <item x="1"/>
        <item x="91"/>
        <item x="67"/>
        <item x="56"/>
        <item x="8"/>
        <item x="54"/>
        <item x="129"/>
        <item x="49"/>
        <item x="85"/>
        <item x="51"/>
        <item x="90"/>
        <item x="58"/>
        <item x="27"/>
        <item x="75"/>
        <item x="20"/>
        <item x="89"/>
        <item x="66"/>
        <item x="62"/>
        <item x="94"/>
        <item x="133"/>
        <item x="128"/>
        <item x="34"/>
        <item x="74"/>
        <item x="76"/>
        <item x="69"/>
        <item x="109"/>
        <item x="115"/>
        <item x="121"/>
        <item x="98"/>
        <item x="123"/>
        <item x="97"/>
        <item x="101"/>
        <item x="124"/>
        <item x="107"/>
        <item x="33"/>
        <item x="137"/>
        <item x="111"/>
        <item x="10"/>
        <item x="4"/>
        <item x="25"/>
        <item x="21"/>
        <item x="64"/>
        <item x="81"/>
        <item x="15"/>
        <item x="19"/>
        <item x="30"/>
        <item x="53"/>
        <item x="6"/>
        <item x="127"/>
        <item x="38"/>
        <item x="113"/>
        <item x="132"/>
        <item x="46"/>
        <item x="110"/>
        <item x="141"/>
        <item x="48"/>
        <item x="138"/>
        <item x="106"/>
        <item x="143"/>
        <item x="142"/>
        <item x="136"/>
        <item x="13"/>
        <item x="108"/>
        <item x="55"/>
        <item x="36"/>
        <item x="32"/>
        <item x="135"/>
        <item x="57"/>
        <item x="102"/>
        <item x="82"/>
        <item x="52"/>
        <item x="120"/>
        <item x="43"/>
        <item x="63"/>
        <item x="71"/>
        <item x="105"/>
        <item x="93"/>
        <item x="42"/>
        <item x="29"/>
        <item x="118"/>
        <item x="86"/>
        <item x="103"/>
        <item x="79"/>
        <item x="77"/>
        <item x="16"/>
        <item x="50"/>
        <item x="84"/>
        <item x="83"/>
        <item x="3"/>
        <item x="61"/>
        <item x="88"/>
        <item x="72"/>
        <item x="100"/>
        <item x="145"/>
        <item x="47"/>
        <item x="37"/>
        <item x="126"/>
        <item x="112"/>
        <item x="9"/>
        <item x="14"/>
        <item x="122"/>
        <item x="95"/>
        <item x="28"/>
        <item x="125"/>
        <item x="60"/>
        <item x="17"/>
        <item x="35"/>
        <item x="23"/>
        <item x="144"/>
        <item x="140"/>
        <item x="0"/>
        <item x="59"/>
        <item x="12"/>
        <item x="99"/>
        <item x="116"/>
        <item x="45"/>
        <item x="96"/>
        <item x="24"/>
        <item x="68"/>
        <item x="41"/>
        <item x="92"/>
        <item x="40"/>
        <item x="44"/>
        <item x="18"/>
        <item x="119"/>
        <item x="134"/>
        <item x="104"/>
        <item x="114"/>
        <item x="130"/>
        <item x="139"/>
        <item x="131"/>
        <item x="2"/>
        <item t="default"/>
      </items>
    </pivotField>
    <pivotField showAll="0"/>
    <pivotField showAll="0">
      <items count="152">
        <item x="7"/>
        <item x="23"/>
        <item x="12"/>
        <item x="74"/>
        <item x="82"/>
        <item x="27"/>
        <item x="79"/>
        <item x="8"/>
        <item x="71"/>
        <item x="81"/>
        <item x="60"/>
        <item x="76"/>
        <item x="68"/>
        <item x="89"/>
        <item x="9"/>
        <item x="56"/>
        <item x="118"/>
        <item x="92"/>
        <item x="1"/>
        <item x="32"/>
        <item x="41"/>
        <item x="67"/>
        <item x="93"/>
        <item x="53"/>
        <item x="87"/>
        <item x="58"/>
        <item x="5"/>
        <item x="21"/>
        <item x="28"/>
        <item x="125"/>
        <item x="123"/>
        <item x="51"/>
        <item x="109"/>
        <item x="50"/>
        <item x="100"/>
        <item x="75"/>
        <item x="91"/>
        <item x="99"/>
        <item x="4"/>
        <item x="11"/>
        <item x="96"/>
        <item x="20"/>
        <item x="126"/>
        <item x="130"/>
        <item x="141"/>
        <item x="146"/>
        <item x="16"/>
        <item x="149"/>
        <item x="112"/>
        <item x="144"/>
        <item x="137"/>
        <item x="108"/>
        <item x="64"/>
        <item x="6"/>
        <item x="36"/>
        <item x="26"/>
        <item x="70"/>
        <item x="77"/>
        <item x="59"/>
        <item x="129"/>
        <item x="110"/>
        <item x="35"/>
        <item x="49"/>
        <item x="116"/>
        <item x="22"/>
        <item x="83"/>
        <item x="103"/>
        <item x="34"/>
        <item x="2"/>
        <item x="140"/>
        <item x="55"/>
        <item x="136"/>
        <item x="54"/>
        <item x="111"/>
        <item x="147"/>
        <item x="122"/>
        <item x="66"/>
        <item x="31"/>
        <item x="40"/>
        <item x="84"/>
        <item x="121"/>
        <item x="145"/>
        <item x="114"/>
        <item x="148"/>
        <item x="78"/>
        <item x="85"/>
        <item x="15"/>
        <item x="104"/>
        <item x="33"/>
        <item x="95"/>
        <item x="139"/>
        <item x="29"/>
        <item x="131"/>
        <item x="107"/>
        <item x="72"/>
        <item x="44"/>
        <item x="88"/>
        <item x="30"/>
        <item x="102"/>
        <item x="17"/>
        <item x="133"/>
        <item x="73"/>
        <item x="119"/>
        <item x="24"/>
        <item x="97"/>
        <item x="52"/>
        <item x="105"/>
        <item x="39"/>
        <item x="124"/>
        <item x="86"/>
        <item x="150"/>
        <item x="128"/>
        <item x="63"/>
        <item x="134"/>
        <item x="14"/>
        <item x="48"/>
        <item x="42"/>
        <item x="90"/>
        <item x="3"/>
        <item x="138"/>
        <item x="69"/>
        <item x="0"/>
        <item x="10"/>
        <item x="106"/>
        <item x="65"/>
        <item x="37"/>
        <item x="142"/>
        <item x="57"/>
        <item x="13"/>
        <item x="113"/>
        <item x="62"/>
        <item x="127"/>
        <item x="115"/>
        <item x="47"/>
        <item x="18"/>
        <item x="101"/>
        <item x="94"/>
        <item x="98"/>
        <item x="38"/>
        <item x="46"/>
        <item x="61"/>
        <item x="117"/>
        <item x="135"/>
        <item x="80"/>
        <item x="143"/>
        <item x="19"/>
        <item x="120"/>
        <item x="43"/>
        <item x="25"/>
        <item x="132"/>
        <item x="45"/>
        <item t="default"/>
      </items>
    </pivotField>
    <pivotField dataField="1" numFmtId="165" showAll="0"/>
    <pivotField dataField="1" showAll="0">
      <items count="118">
        <item x="8"/>
        <item x="95"/>
        <item x="16"/>
        <item x="64"/>
        <item x="65"/>
        <item x="82"/>
        <item x="109"/>
        <item x="41"/>
        <item x="19"/>
        <item x="84"/>
        <item x="96"/>
        <item x="30"/>
        <item x="55"/>
        <item x="63"/>
        <item x="59"/>
        <item x="86"/>
        <item x="87"/>
        <item x="92"/>
        <item x="21"/>
        <item x="17"/>
        <item x="7"/>
        <item x="69"/>
        <item x="81"/>
        <item x="72"/>
        <item x="71"/>
        <item x="93"/>
        <item x="23"/>
        <item x="100"/>
        <item x="77"/>
        <item x="22"/>
        <item x="36"/>
        <item x="44"/>
        <item x="31"/>
        <item x="83"/>
        <item x="1"/>
        <item x="116"/>
        <item x="101"/>
        <item x="74"/>
        <item x="113"/>
        <item x="67"/>
        <item x="12"/>
        <item x="99"/>
        <item x="47"/>
        <item x="56"/>
        <item x="76"/>
        <item x="60"/>
        <item x="29"/>
        <item x="62"/>
        <item x="52"/>
        <item x="78"/>
        <item x="42"/>
        <item x="33"/>
        <item x="35"/>
        <item x="38"/>
        <item x="40"/>
        <item x="50"/>
        <item x="15"/>
        <item x="111"/>
        <item x="45"/>
        <item x="11"/>
        <item x="107"/>
        <item x="66"/>
        <item x="5"/>
        <item x="20"/>
        <item x="0"/>
        <item x="32"/>
        <item x="61"/>
        <item x="73"/>
        <item x="106"/>
        <item x="110"/>
        <item x="91"/>
        <item x="6"/>
        <item x="105"/>
        <item x="34"/>
        <item x="90"/>
        <item x="49"/>
        <item x="18"/>
        <item x="4"/>
        <item x="68"/>
        <item x="58"/>
        <item x="97"/>
        <item x="14"/>
        <item x="10"/>
        <item x="37"/>
        <item x="89"/>
        <item x="25"/>
        <item x="79"/>
        <item x="57"/>
        <item x="114"/>
        <item x="85"/>
        <item x="54"/>
        <item x="24"/>
        <item x="27"/>
        <item x="48"/>
        <item x="39"/>
        <item x="75"/>
        <item x="51"/>
        <item x="13"/>
        <item x="112"/>
        <item x="43"/>
        <item x="3"/>
        <item x="108"/>
        <item x="80"/>
        <item x="28"/>
        <item x="104"/>
        <item x="9"/>
        <item x="115"/>
        <item x="70"/>
        <item x="46"/>
        <item x="88"/>
        <item x="103"/>
        <item x="53"/>
        <item x="26"/>
        <item x="98"/>
        <item x="94"/>
        <item x="102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x="0"/>
        <item x="1"/>
        <item x="2"/>
        <item x="3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млн" fld="5" baseField="0" baseItem="0" numFmtId="3"/>
    <dataField name=" % вып." fld="12" baseField="1" baseItem="0" numFmtId="9"/>
    <dataField name=" Срок сделки, дней" fld="9" subtotal="average" baseField="1" baseItem="4" numFmtId="3"/>
    <dataField name=" Число сделок, факт" fld="8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Продукты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27:C35" firstHeaderRow="0" firstDataRow="1" firstDataCol="1"/>
  <pivotFields count="15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>
      <items count="147">
        <item x="78"/>
        <item x="7"/>
        <item x="22"/>
        <item x="70"/>
        <item x="11"/>
        <item x="73"/>
        <item x="80"/>
        <item x="26"/>
        <item x="39"/>
        <item x="31"/>
        <item x="87"/>
        <item x="117"/>
        <item x="65"/>
        <item x="5"/>
        <item x="1"/>
        <item x="91"/>
        <item x="67"/>
        <item x="56"/>
        <item x="8"/>
        <item x="54"/>
        <item x="129"/>
        <item x="49"/>
        <item x="85"/>
        <item x="51"/>
        <item x="90"/>
        <item x="58"/>
        <item x="27"/>
        <item x="75"/>
        <item x="20"/>
        <item x="89"/>
        <item x="66"/>
        <item x="62"/>
        <item x="94"/>
        <item x="133"/>
        <item x="128"/>
        <item x="34"/>
        <item x="74"/>
        <item x="76"/>
        <item x="69"/>
        <item x="109"/>
        <item x="115"/>
        <item x="121"/>
        <item x="98"/>
        <item x="123"/>
        <item x="97"/>
        <item x="101"/>
        <item x="124"/>
        <item x="107"/>
        <item x="33"/>
        <item x="137"/>
        <item x="111"/>
        <item x="10"/>
        <item x="4"/>
        <item x="25"/>
        <item x="21"/>
        <item x="64"/>
        <item x="81"/>
        <item x="15"/>
        <item x="19"/>
        <item x="30"/>
        <item x="53"/>
        <item x="6"/>
        <item x="127"/>
        <item x="38"/>
        <item x="113"/>
        <item x="132"/>
        <item x="46"/>
        <item x="110"/>
        <item x="141"/>
        <item x="48"/>
        <item x="138"/>
        <item x="106"/>
        <item x="143"/>
        <item x="142"/>
        <item x="136"/>
        <item x="13"/>
        <item x="108"/>
        <item x="55"/>
        <item x="36"/>
        <item x="32"/>
        <item x="135"/>
        <item x="57"/>
        <item x="102"/>
        <item x="82"/>
        <item x="52"/>
        <item x="120"/>
        <item x="43"/>
        <item x="63"/>
        <item x="71"/>
        <item x="105"/>
        <item x="93"/>
        <item x="42"/>
        <item x="29"/>
        <item x="118"/>
        <item x="86"/>
        <item x="103"/>
        <item x="79"/>
        <item x="77"/>
        <item x="16"/>
        <item x="50"/>
        <item x="84"/>
        <item x="83"/>
        <item x="3"/>
        <item x="61"/>
        <item x="88"/>
        <item x="72"/>
        <item x="100"/>
        <item x="145"/>
        <item x="47"/>
        <item x="37"/>
        <item x="126"/>
        <item x="112"/>
        <item x="9"/>
        <item x="14"/>
        <item x="122"/>
        <item x="95"/>
        <item x="28"/>
        <item x="125"/>
        <item x="60"/>
        <item x="17"/>
        <item x="35"/>
        <item x="23"/>
        <item x="144"/>
        <item x="140"/>
        <item x="0"/>
        <item x="59"/>
        <item x="12"/>
        <item x="99"/>
        <item x="116"/>
        <item x="45"/>
        <item x="96"/>
        <item x="24"/>
        <item x="68"/>
        <item x="41"/>
        <item x="92"/>
        <item x="40"/>
        <item x="44"/>
        <item x="18"/>
        <item x="119"/>
        <item x="134"/>
        <item x="104"/>
        <item x="114"/>
        <item x="130"/>
        <item x="139"/>
        <item x="131"/>
        <item x="2"/>
        <item t="default"/>
      </items>
    </pivotField>
    <pivotField showAll="0"/>
    <pivotField showAll="0">
      <items count="152">
        <item x="7"/>
        <item x="23"/>
        <item x="12"/>
        <item x="74"/>
        <item x="82"/>
        <item x="27"/>
        <item x="79"/>
        <item x="8"/>
        <item x="71"/>
        <item x="81"/>
        <item x="60"/>
        <item x="76"/>
        <item x="68"/>
        <item x="89"/>
        <item x="9"/>
        <item x="56"/>
        <item x="118"/>
        <item x="92"/>
        <item x="1"/>
        <item x="32"/>
        <item x="41"/>
        <item x="67"/>
        <item x="93"/>
        <item x="53"/>
        <item x="87"/>
        <item x="58"/>
        <item x="5"/>
        <item x="21"/>
        <item x="28"/>
        <item x="125"/>
        <item x="123"/>
        <item x="51"/>
        <item x="109"/>
        <item x="50"/>
        <item x="100"/>
        <item x="75"/>
        <item x="91"/>
        <item x="99"/>
        <item x="4"/>
        <item x="11"/>
        <item x="96"/>
        <item x="20"/>
        <item x="126"/>
        <item x="130"/>
        <item x="141"/>
        <item x="146"/>
        <item x="16"/>
        <item x="149"/>
        <item x="112"/>
        <item x="144"/>
        <item x="137"/>
        <item x="108"/>
        <item x="64"/>
        <item x="6"/>
        <item x="36"/>
        <item x="26"/>
        <item x="70"/>
        <item x="77"/>
        <item x="59"/>
        <item x="129"/>
        <item x="110"/>
        <item x="35"/>
        <item x="49"/>
        <item x="116"/>
        <item x="22"/>
        <item x="83"/>
        <item x="103"/>
        <item x="34"/>
        <item x="2"/>
        <item x="140"/>
        <item x="55"/>
        <item x="136"/>
        <item x="54"/>
        <item x="111"/>
        <item x="147"/>
        <item x="122"/>
        <item x="66"/>
        <item x="31"/>
        <item x="40"/>
        <item x="84"/>
        <item x="121"/>
        <item x="145"/>
        <item x="114"/>
        <item x="148"/>
        <item x="78"/>
        <item x="85"/>
        <item x="15"/>
        <item x="104"/>
        <item x="33"/>
        <item x="95"/>
        <item x="139"/>
        <item x="29"/>
        <item x="131"/>
        <item x="107"/>
        <item x="72"/>
        <item x="44"/>
        <item x="88"/>
        <item x="30"/>
        <item x="102"/>
        <item x="17"/>
        <item x="133"/>
        <item x="73"/>
        <item x="119"/>
        <item x="24"/>
        <item x="97"/>
        <item x="52"/>
        <item x="105"/>
        <item x="39"/>
        <item x="124"/>
        <item x="86"/>
        <item x="150"/>
        <item x="128"/>
        <item x="63"/>
        <item x="134"/>
        <item x="14"/>
        <item x="48"/>
        <item x="42"/>
        <item x="90"/>
        <item x="3"/>
        <item x="138"/>
        <item x="69"/>
        <item x="0"/>
        <item x="10"/>
        <item x="106"/>
        <item x="65"/>
        <item x="37"/>
        <item x="142"/>
        <item x="57"/>
        <item x="13"/>
        <item x="113"/>
        <item x="62"/>
        <item x="127"/>
        <item x="115"/>
        <item x="47"/>
        <item x="18"/>
        <item x="101"/>
        <item x="94"/>
        <item x="98"/>
        <item x="38"/>
        <item x="46"/>
        <item x="61"/>
        <item x="117"/>
        <item x="135"/>
        <item x="80"/>
        <item x="143"/>
        <item x="19"/>
        <item x="120"/>
        <item x="43"/>
        <item x="25"/>
        <item x="132"/>
        <item x="45"/>
        <item t="default"/>
      </items>
    </pivotField>
    <pivotField numFmtId="165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 numFmtId="3"/>
    <dataField name=" Оплаты факт млн" fld="4" baseField="3" baseItem="0" numFmtId="3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6" cacheId="7" applyNumberFormats="0" applyBorderFormats="0" applyFontFormats="0" applyPatternFormats="0" applyAlignmentFormats="0" applyWidthHeightFormats="1" dataCaption="Значения" updatedVersion="6" minRefreshableVersion="3" itemPrintTitles="1" createdVersion="6" indent="0" showHeaders="0" outline="1" outlineData="1" multipleFieldFilters="0" chartFormat="1">
  <location ref="N25:R38" firstHeaderRow="0" firstDataRow="1" firstDataCol="1"/>
  <pivotFields count="15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>
      <items count="147">
        <item x="78"/>
        <item x="7"/>
        <item x="22"/>
        <item x="70"/>
        <item x="11"/>
        <item x="73"/>
        <item x="80"/>
        <item x="26"/>
        <item x="39"/>
        <item x="31"/>
        <item x="87"/>
        <item x="117"/>
        <item x="65"/>
        <item x="5"/>
        <item x="1"/>
        <item x="91"/>
        <item x="67"/>
        <item x="56"/>
        <item x="8"/>
        <item x="54"/>
        <item x="129"/>
        <item x="49"/>
        <item x="85"/>
        <item x="51"/>
        <item x="90"/>
        <item x="58"/>
        <item x="27"/>
        <item x="75"/>
        <item x="20"/>
        <item x="89"/>
        <item x="66"/>
        <item x="62"/>
        <item x="94"/>
        <item x="133"/>
        <item x="128"/>
        <item x="34"/>
        <item x="74"/>
        <item x="76"/>
        <item x="69"/>
        <item x="109"/>
        <item x="115"/>
        <item x="121"/>
        <item x="98"/>
        <item x="123"/>
        <item x="97"/>
        <item x="101"/>
        <item x="124"/>
        <item x="107"/>
        <item x="33"/>
        <item x="137"/>
        <item x="111"/>
        <item x="10"/>
        <item x="4"/>
        <item x="25"/>
        <item x="21"/>
        <item x="64"/>
        <item x="81"/>
        <item x="15"/>
        <item x="19"/>
        <item x="30"/>
        <item x="53"/>
        <item x="6"/>
        <item x="127"/>
        <item x="38"/>
        <item x="113"/>
        <item x="132"/>
        <item x="46"/>
        <item x="110"/>
        <item x="141"/>
        <item x="48"/>
        <item x="138"/>
        <item x="106"/>
        <item x="143"/>
        <item x="142"/>
        <item x="136"/>
        <item x="13"/>
        <item x="108"/>
        <item x="55"/>
        <item x="36"/>
        <item x="32"/>
        <item x="135"/>
        <item x="57"/>
        <item x="102"/>
        <item x="82"/>
        <item x="52"/>
        <item x="120"/>
        <item x="43"/>
        <item x="63"/>
        <item x="71"/>
        <item x="105"/>
        <item x="93"/>
        <item x="42"/>
        <item x="29"/>
        <item x="118"/>
        <item x="86"/>
        <item x="103"/>
        <item x="79"/>
        <item x="77"/>
        <item x="16"/>
        <item x="50"/>
        <item x="84"/>
        <item x="83"/>
        <item x="3"/>
        <item x="61"/>
        <item x="88"/>
        <item x="72"/>
        <item x="100"/>
        <item x="145"/>
        <item x="47"/>
        <item x="37"/>
        <item x="126"/>
        <item x="112"/>
        <item x="9"/>
        <item x="14"/>
        <item x="122"/>
        <item x="95"/>
        <item x="28"/>
        <item x="125"/>
        <item x="60"/>
        <item x="17"/>
        <item x="35"/>
        <item x="23"/>
        <item x="144"/>
        <item x="140"/>
        <item x="0"/>
        <item x="59"/>
        <item x="12"/>
        <item x="99"/>
        <item x="116"/>
        <item x="45"/>
        <item x="96"/>
        <item x="24"/>
        <item x="68"/>
        <item x="41"/>
        <item x="92"/>
        <item x="40"/>
        <item x="44"/>
        <item x="18"/>
        <item x="119"/>
        <item x="134"/>
        <item x="104"/>
        <item x="114"/>
        <item x="130"/>
        <item x="139"/>
        <item x="131"/>
        <item x="2"/>
        <item t="default"/>
      </items>
    </pivotField>
    <pivotField showAll="0"/>
    <pivotField showAll="0">
      <items count="152">
        <item x="7"/>
        <item x="23"/>
        <item x="12"/>
        <item x="74"/>
        <item x="82"/>
        <item x="27"/>
        <item x="79"/>
        <item x="8"/>
        <item x="71"/>
        <item x="81"/>
        <item x="60"/>
        <item x="76"/>
        <item x="68"/>
        <item x="89"/>
        <item x="9"/>
        <item x="56"/>
        <item x="118"/>
        <item x="92"/>
        <item x="1"/>
        <item x="32"/>
        <item x="41"/>
        <item x="67"/>
        <item x="93"/>
        <item x="53"/>
        <item x="87"/>
        <item x="58"/>
        <item x="5"/>
        <item x="21"/>
        <item x="28"/>
        <item x="125"/>
        <item x="123"/>
        <item x="51"/>
        <item x="109"/>
        <item x="50"/>
        <item x="100"/>
        <item x="75"/>
        <item x="91"/>
        <item x="99"/>
        <item x="4"/>
        <item x="11"/>
        <item x="96"/>
        <item x="20"/>
        <item x="126"/>
        <item x="130"/>
        <item x="141"/>
        <item x="146"/>
        <item x="16"/>
        <item x="149"/>
        <item x="112"/>
        <item x="144"/>
        <item x="137"/>
        <item x="108"/>
        <item x="64"/>
        <item x="6"/>
        <item x="36"/>
        <item x="26"/>
        <item x="70"/>
        <item x="77"/>
        <item x="59"/>
        <item x="129"/>
        <item x="110"/>
        <item x="35"/>
        <item x="49"/>
        <item x="116"/>
        <item x="22"/>
        <item x="83"/>
        <item x="103"/>
        <item x="34"/>
        <item x="2"/>
        <item x="140"/>
        <item x="55"/>
        <item x="136"/>
        <item x="54"/>
        <item x="111"/>
        <item x="147"/>
        <item x="122"/>
        <item x="66"/>
        <item x="31"/>
        <item x="40"/>
        <item x="84"/>
        <item x="121"/>
        <item x="145"/>
        <item x="114"/>
        <item x="148"/>
        <item x="78"/>
        <item x="85"/>
        <item x="15"/>
        <item x="104"/>
        <item x="33"/>
        <item x="95"/>
        <item x="139"/>
        <item x="29"/>
        <item x="131"/>
        <item x="107"/>
        <item x="72"/>
        <item x="44"/>
        <item x="88"/>
        <item x="30"/>
        <item x="102"/>
        <item x="17"/>
        <item x="133"/>
        <item x="73"/>
        <item x="119"/>
        <item x="24"/>
        <item x="97"/>
        <item x="52"/>
        <item x="105"/>
        <item x="39"/>
        <item x="124"/>
        <item x="86"/>
        <item x="150"/>
        <item x="128"/>
        <item x="63"/>
        <item x="134"/>
        <item x="14"/>
        <item x="48"/>
        <item x="42"/>
        <item x="90"/>
        <item x="3"/>
        <item x="138"/>
        <item x="69"/>
        <item x="0"/>
        <item x="10"/>
        <item x="106"/>
        <item x="65"/>
        <item x="37"/>
        <item x="142"/>
        <item x="57"/>
        <item x="13"/>
        <item x="113"/>
        <item x="62"/>
        <item x="127"/>
        <item x="115"/>
        <item x="47"/>
        <item x="18"/>
        <item x="101"/>
        <item x="94"/>
        <item x="98"/>
        <item x="38"/>
        <item x="46"/>
        <item x="61"/>
        <item x="117"/>
        <item x="135"/>
        <item x="80"/>
        <item x="143"/>
        <item x="19"/>
        <item x="120"/>
        <item x="43"/>
        <item x="25"/>
        <item x="132"/>
        <item x="45"/>
        <item t="default"/>
      </items>
    </pivotField>
    <pivotField dataField="1" numFmtId="165" showAll="0"/>
    <pivotField dataField="1" showAll="0">
      <items count="118">
        <item x="8"/>
        <item x="95"/>
        <item x="16"/>
        <item x="64"/>
        <item x="65"/>
        <item x="82"/>
        <item x="109"/>
        <item x="41"/>
        <item x="19"/>
        <item x="84"/>
        <item x="96"/>
        <item x="30"/>
        <item x="55"/>
        <item x="63"/>
        <item x="59"/>
        <item x="86"/>
        <item x="87"/>
        <item x="92"/>
        <item x="21"/>
        <item x="17"/>
        <item x="7"/>
        <item x="69"/>
        <item x="81"/>
        <item x="72"/>
        <item x="71"/>
        <item x="93"/>
        <item x="23"/>
        <item x="100"/>
        <item x="77"/>
        <item x="22"/>
        <item x="36"/>
        <item x="44"/>
        <item x="31"/>
        <item x="83"/>
        <item x="1"/>
        <item x="116"/>
        <item x="101"/>
        <item x="74"/>
        <item x="113"/>
        <item x="67"/>
        <item x="12"/>
        <item x="99"/>
        <item x="47"/>
        <item x="56"/>
        <item x="76"/>
        <item x="60"/>
        <item x="29"/>
        <item x="62"/>
        <item x="52"/>
        <item x="78"/>
        <item x="42"/>
        <item x="33"/>
        <item x="35"/>
        <item x="38"/>
        <item x="40"/>
        <item x="50"/>
        <item x="15"/>
        <item x="111"/>
        <item x="45"/>
        <item x="11"/>
        <item x="107"/>
        <item x="66"/>
        <item x="5"/>
        <item x="20"/>
        <item x="0"/>
        <item x="32"/>
        <item x="61"/>
        <item x="73"/>
        <item x="106"/>
        <item x="110"/>
        <item x="91"/>
        <item x="6"/>
        <item x="105"/>
        <item x="34"/>
        <item x="90"/>
        <item x="49"/>
        <item x="18"/>
        <item x="4"/>
        <item x="68"/>
        <item x="58"/>
        <item x="97"/>
        <item x="14"/>
        <item x="10"/>
        <item x="37"/>
        <item x="89"/>
        <item x="25"/>
        <item x="79"/>
        <item x="57"/>
        <item x="114"/>
        <item x="85"/>
        <item x="54"/>
        <item x="24"/>
        <item x="27"/>
        <item x="48"/>
        <item x="39"/>
        <item x="75"/>
        <item x="51"/>
        <item x="13"/>
        <item x="112"/>
        <item x="43"/>
        <item x="3"/>
        <item x="108"/>
        <item x="80"/>
        <item x="28"/>
        <item x="104"/>
        <item x="9"/>
        <item x="115"/>
        <item x="70"/>
        <item x="46"/>
        <item x="88"/>
        <item x="103"/>
        <item x="53"/>
        <item x="26"/>
        <item x="98"/>
        <item x="94"/>
        <item x="102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x="0"/>
        <item x="1"/>
        <item x="2"/>
        <item x="3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млн" fld="5" baseField="0" baseItem="0" numFmtId="3"/>
    <dataField name=" % вып." fld="12" baseField="1" baseItem="0" numFmtId="9"/>
    <dataField name=" Срок сделки, дней" fld="9" subtotal="average" baseField="1" baseItem="4" numFmtId="3"/>
    <dataField name=" Число сделок, факт" fld="8" baseField="1" baseItem="0" numFmtId="3"/>
  </dataField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роекты" sourceName="Проекты">
  <pivotTables>
    <pivotTable tabId="2" name="Проекты"/>
    <pivotTable tabId="2" name="Менеджеры"/>
    <pivotTable tabId="2" name="Периоды"/>
    <pivotTable tabId="2" name="Продукты"/>
    <pivotTable tabId="2" name="Сводная таблица5"/>
    <pivotTable tabId="3" name="Сводная таблица6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ы" sourceName="Менеджеры">
  <pivotTables>
    <pivotTable tabId="2" name="Проекты"/>
    <pivotTable tabId="2" name="Менеджеры"/>
    <pivotTable tabId="2" name="Периоды"/>
    <pivotTable tabId="2" name="Продукты"/>
    <pivotTable tabId="2" name="Сводная таблица5"/>
    <pivotTable tabId="3" name="Сводная таблица6"/>
  </pivotTables>
  <data>
    <tabular pivotCacheId="1">
      <items count="12">
        <i x="7" s="1"/>
        <i x="0" s="1"/>
        <i x="8" s="1"/>
        <i x="1" s="1"/>
        <i x="2" s="1"/>
        <i x="10" s="1"/>
        <i x="3" s="1"/>
        <i x="4" s="1"/>
        <i x="11" s="1"/>
        <i x="5" s="1"/>
        <i x="9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ериод" sourceName="Период">
  <pivotTables>
    <pivotTable tabId="2" name="Проекты"/>
    <pivotTable tabId="2" name="Менеджеры"/>
    <pivotTable tabId="2" name="Периоды"/>
    <pivotTable tabId="2" name="Продукты"/>
    <pivotTable tabId="2" name="Сводная таблица5"/>
    <pivotTable tabId="3" name="Сводная таблица6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Вид_продукта" sourceName="Вид продукта">
  <pivotTables>
    <pivotTable tabId="2" name="Проекты"/>
    <pivotTable tabId="2" name="Менеджеры"/>
    <pivotTable tabId="2" name="Периоды"/>
    <pivotTable tabId="2" name="Продукты"/>
    <pivotTable tabId="2" name="Сводная таблица5"/>
    <pivotTable tabId="3" name="Сводная таблица6"/>
  </pivotTables>
  <data>
    <tabular pivotCacheId="1">
      <items count="7">
        <i x="3" s="1"/>
        <i x="0" s="1"/>
        <i x="5" s="1"/>
        <i x="1" s="1"/>
        <i x="6" s="1"/>
        <i x="2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варталы" sourceName="Кварталы">
  <pivotTables>
    <pivotTable tabId="2" name="Проекты"/>
    <pivotTable tabId="2" name="Менеджеры"/>
    <pivotTable tabId="2" name="Периоды"/>
    <pivotTable tabId="2" name="Продукты"/>
    <pivotTable tabId="2" name="Сводная таблица5"/>
    <pivotTable tabId="3" name="Сводная таблица6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ы" sourceName="Годы">
  <pivotTables>
    <pivotTable tabId="2" name="Проекты"/>
    <pivotTable tabId="2" name="Менеджеры"/>
    <pivotTable tabId="2" name="Периоды"/>
    <pivotTable tabId="2" name="Продукты"/>
    <pivotTable tabId="2" name="Сводная таблица5"/>
    <pivotTable tabId="3" name="Сводная таблица6"/>
  </pivotTables>
  <data>
    <tabular pivotCacheId="1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роекты 1" cache="Срез_Проекты" caption="Проекты" columnCount="2" style="SlicerStyleOther2" rowHeight="241300"/>
  <slicer name="Менеджеры 1" cache="Срез_Менеджеры" caption="Менеджеры" startItem="4" columnCount="2" style="SlicerStyleOther2" rowHeight="241300"/>
  <slicer name="Период 1" cache="Срез_Период" caption="Период" columnCount="3" style="SlicerStyleOther2" rowHeight="241300"/>
  <slicer name="Вид продукта 1" cache="Срез_Вид_продукта" caption="Вид продукта" columnCount="2" style="SlicerStyleOther2" rowHeight="241300"/>
  <slicer name="Кварталы 1" cache="Срез_Кварталы" caption="Кварталы" columnCount="2" style="SlicerStyleOther2" rowHeight="241300"/>
  <slicer name="Годы 1" cache="Срез_Годы" caption="Годы" columnCount="2" style="SlicerStyleOther2" rowHeight="241300"/>
</slicers>
</file>

<file path=xl/tables/table1.xml><?xml version="1.0" encoding="utf-8"?>
<table xmlns="http://schemas.openxmlformats.org/spreadsheetml/2006/main" id="1" name="Таблица1" displayName="Таблица1" ref="A1:J166" totalsRowShown="0" headerRowDxfId="8" dataDxfId="7" headerRowCellStyle="Финансовый" dataCellStyle="Финансовый">
  <autoFilter ref="A1:J166"/>
  <tableColumns count="10">
    <tableColumn id="1" name="Проекты"/>
    <tableColumn id="2" name="Менеджеры"/>
    <tableColumn id="3" name="Период" dataDxfId="6" dataCellStyle="Финансовый"/>
    <tableColumn id="4" name="Вид продукта"/>
    <tableColumn id="5" name="Оплаты факт млн" dataDxfId="5" dataCellStyle="Финансовый"/>
    <tableColumn id="6" name="Продажи факт, млн" dataDxfId="4" dataCellStyle="Финансовый"/>
    <tableColumn id="7" name="Оплаты план млн" dataDxfId="3" dataCellStyle="Финансовый"/>
    <tableColumn id="8" name="Продажи план млн" dataDxfId="2" dataCellStyle="Финансовый"/>
    <tableColumn id="9" name="Число сделок, факт" dataDxfId="1" dataCellStyle="Финансовый"/>
    <tableColumn id="10" name="Срок сделки, дней" dataDxfId="0" dataCellStyle="Финансов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topLeftCell="A22" workbookViewId="0">
      <selection activeCell="C37" sqref="C37"/>
    </sheetView>
  </sheetViews>
  <sheetFormatPr defaultRowHeight="15" x14ac:dyDescent="0.25"/>
  <cols>
    <col min="1" max="1" width="21.140625" customWidth="1"/>
    <col min="2" max="2" width="5.42578125" customWidth="1"/>
    <col min="3" max="3" width="17.85546875" customWidth="1"/>
    <col min="4" max="4" width="18.85546875" customWidth="1"/>
    <col min="5" max="5" width="19.5703125" customWidth="1"/>
  </cols>
  <sheetData>
    <row r="3" spans="1:3" x14ac:dyDescent="0.25">
      <c r="A3" s="9" t="s">
        <v>33</v>
      </c>
      <c r="B3" t="s">
        <v>35</v>
      </c>
      <c r="C3" t="s">
        <v>36</v>
      </c>
    </row>
    <row r="4" spans="1:3" x14ac:dyDescent="0.25">
      <c r="A4" s="10" t="s">
        <v>5</v>
      </c>
      <c r="B4" s="11">
        <v>2094.4483780300002</v>
      </c>
      <c r="C4" s="11">
        <v>2634.0812739778894</v>
      </c>
    </row>
    <row r="5" spans="1:3" x14ac:dyDescent="0.25">
      <c r="A5" s="10" t="s">
        <v>20</v>
      </c>
      <c r="B5" s="11">
        <v>135.36399999999998</v>
      </c>
      <c r="C5" s="11">
        <v>174.68561799999998</v>
      </c>
    </row>
    <row r="6" spans="1:3" x14ac:dyDescent="0.25">
      <c r="A6" s="10" t="s">
        <v>21</v>
      </c>
      <c r="B6" s="11">
        <v>1507.9272142300006</v>
      </c>
      <c r="C6" s="11">
        <v>1240.7331185752298</v>
      </c>
    </row>
    <row r="7" spans="1:3" x14ac:dyDescent="0.25">
      <c r="A7" s="10" t="s">
        <v>25</v>
      </c>
      <c r="B7" s="11">
        <v>396.81990067999999</v>
      </c>
      <c r="C7" s="11">
        <v>268.33013266995994</v>
      </c>
    </row>
    <row r="8" spans="1:3" x14ac:dyDescent="0.25">
      <c r="A8" s="10" t="s">
        <v>34</v>
      </c>
      <c r="B8" s="11">
        <v>4134.5594929400004</v>
      </c>
      <c r="C8" s="11">
        <v>4317.8301432230792</v>
      </c>
    </row>
    <row r="10" spans="1:3" x14ac:dyDescent="0.25">
      <c r="A10" s="9" t="s">
        <v>33</v>
      </c>
      <c r="B10" t="s">
        <v>35</v>
      </c>
      <c r="C10" t="s">
        <v>51</v>
      </c>
    </row>
    <row r="11" spans="1:3" x14ac:dyDescent="0.25">
      <c r="A11" s="10" t="s">
        <v>37</v>
      </c>
      <c r="B11" s="11"/>
      <c r="C11" s="11"/>
    </row>
    <row r="12" spans="1:3" x14ac:dyDescent="0.25">
      <c r="A12" s="12" t="s">
        <v>38</v>
      </c>
      <c r="B12" s="11">
        <v>783.05553904999999</v>
      </c>
      <c r="C12" s="11">
        <v>556.64943638</v>
      </c>
    </row>
    <row r="13" spans="1:3" x14ac:dyDescent="0.25">
      <c r="A13" s="12" t="s">
        <v>39</v>
      </c>
      <c r="B13" s="11">
        <v>303.97090085000002</v>
      </c>
      <c r="C13" s="11">
        <v>247.60865391999999</v>
      </c>
    </row>
    <row r="14" spans="1:3" x14ac:dyDescent="0.25">
      <c r="A14" s="12" t="s">
        <v>40</v>
      </c>
      <c r="B14" s="11">
        <v>487.98108071999997</v>
      </c>
      <c r="C14" s="11">
        <v>451.45232921000002</v>
      </c>
    </row>
    <row r="15" spans="1:3" x14ac:dyDescent="0.25">
      <c r="A15" s="10" t="s">
        <v>41</v>
      </c>
      <c r="B15" s="11"/>
      <c r="C15" s="11"/>
    </row>
    <row r="16" spans="1:3" x14ac:dyDescent="0.25">
      <c r="A16" s="12" t="s">
        <v>42</v>
      </c>
      <c r="B16" s="11">
        <v>74.807162770000005</v>
      </c>
      <c r="C16" s="11">
        <v>69.492012340000002</v>
      </c>
    </row>
    <row r="17" spans="1:3" x14ac:dyDescent="0.25">
      <c r="A17" s="12" t="s">
        <v>43</v>
      </c>
      <c r="B17" s="11">
        <v>329.26877884000004</v>
      </c>
      <c r="C17" s="11">
        <v>319.10495770999995</v>
      </c>
    </row>
    <row r="18" spans="1:3" x14ac:dyDescent="0.25">
      <c r="A18" s="12" t="s">
        <v>44</v>
      </c>
      <c r="B18" s="11">
        <v>828.67907020999996</v>
      </c>
      <c r="C18" s="11">
        <v>547.03588515000001</v>
      </c>
    </row>
    <row r="19" spans="1:3" x14ac:dyDescent="0.25">
      <c r="A19" s="12" t="s">
        <v>45</v>
      </c>
      <c r="B19" s="11">
        <v>28.799999999999997</v>
      </c>
      <c r="C19" s="11">
        <v>15.4</v>
      </c>
    </row>
    <row r="20" spans="1:3" x14ac:dyDescent="0.25">
      <c r="A20" s="12" t="s">
        <v>46</v>
      </c>
      <c r="B20" s="11">
        <v>96.449809949999988</v>
      </c>
      <c r="C20" s="11">
        <v>73.737509930000002</v>
      </c>
    </row>
    <row r="21" spans="1:3" x14ac:dyDescent="0.25">
      <c r="A21" s="12" t="s">
        <v>47</v>
      </c>
      <c r="B21" s="11">
        <v>190.55873600000001</v>
      </c>
      <c r="C21" s="11">
        <v>135.07474291</v>
      </c>
    </row>
    <row r="22" spans="1:3" x14ac:dyDescent="0.25">
      <c r="A22" s="12" t="s">
        <v>48</v>
      </c>
      <c r="B22" s="11">
        <v>369.49260456999997</v>
      </c>
      <c r="C22" s="11">
        <v>341.67291163999994</v>
      </c>
    </row>
    <row r="23" spans="1:3" x14ac:dyDescent="0.25">
      <c r="A23" s="12" t="s">
        <v>49</v>
      </c>
      <c r="B23" s="11">
        <v>519.38795997999989</v>
      </c>
      <c r="C23" s="11">
        <v>305.26911579</v>
      </c>
    </row>
    <row r="24" spans="1:3" x14ac:dyDescent="0.25">
      <c r="A24" s="12" t="s">
        <v>50</v>
      </c>
      <c r="B24" s="11">
        <v>122.10785</v>
      </c>
      <c r="C24" s="11">
        <v>76.496150530000008</v>
      </c>
    </row>
    <row r="25" spans="1:3" x14ac:dyDescent="0.25">
      <c r="A25" s="10" t="s">
        <v>34</v>
      </c>
      <c r="B25" s="11">
        <v>4134.5594929400004</v>
      </c>
      <c r="C25" s="11">
        <v>3138.9937055099999</v>
      </c>
    </row>
    <row r="27" spans="1:3" x14ac:dyDescent="0.25">
      <c r="A27" s="9" t="s">
        <v>33</v>
      </c>
      <c r="B27" t="s">
        <v>35</v>
      </c>
      <c r="C27" t="s">
        <v>51</v>
      </c>
    </row>
    <row r="28" spans="1:3" x14ac:dyDescent="0.25">
      <c r="A28" s="10" t="s">
        <v>10</v>
      </c>
      <c r="B28" s="11">
        <v>485.04227221999997</v>
      </c>
      <c r="C28" s="11">
        <v>373.52528050999996</v>
      </c>
    </row>
    <row r="29" spans="1:3" x14ac:dyDescent="0.25">
      <c r="A29" s="10" t="s">
        <v>7</v>
      </c>
      <c r="B29" s="11">
        <v>1194.1944817000001</v>
      </c>
      <c r="C29" s="11">
        <v>1156.8857679300002</v>
      </c>
    </row>
    <row r="30" spans="1:3" x14ac:dyDescent="0.25">
      <c r="A30" s="10" t="s">
        <v>12</v>
      </c>
      <c r="B30" s="11">
        <v>586.57246240000006</v>
      </c>
      <c r="C30" s="11">
        <v>519.94189296000002</v>
      </c>
    </row>
    <row r="31" spans="1:3" x14ac:dyDescent="0.25">
      <c r="A31" s="10" t="s">
        <v>8</v>
      </c>
      <c r="B31" s="11">
        <v>471.13836213999991</v>
      </c>
      <c r="C31" s="11">
        <v>323.90083711999989</v>
      </c>
    </row>
    <row r="32" spans="1:3" x14ac:dyDescent="0.25">
      <c r="A32" s="10" t="s">
        <v>13</v>
      </c>
      <c r="B32" s="11">
        <v>86.792540029999998</v>
      </c>
      <c r="C32" s="11">
        <v>63.796488499999995</v>
      </c>
    </row>
    <row r="33" spans="1:5" x14ac:dyDescent="0.25">
      <c r="A33" s="10" t="s">
        <v>9</v>
      </c>
      <c r="B33" s="11">
        <v>1274.28796427</v>
      </c>
      <c r="C33" s="11">
        <v>665.15911543000004</v>
      </c>
    </row>
    <row r="34" spans="1:5" x14ac:dyDescent="0.25">
      <c r="A34" s="10" t="s">
        <v>11</v>
      </c>
      <c r="B34" s="11">
        <v>36.531410179999995</v>
      </c>
      <c r="C34" s="11">
        <v>35.784323059999998</v>
      </c>
    </row>
    <row r="35" spans="1:5" x14ac:dyDescent="0.25">
      <c r="A35" s="10" t="s">
        <v>34</v>
      </c>
      <c r="B35" s="11">
        <v>4134.5594929400004</v>
      </c>
      <c r="C35" s="11">
        <v>3138.9937055099999</v>
      </c>
    </row>
    <row r="37" spans="1:5" x14ac:dyDescent="0.25">
      <c r="A37" s="9" t="s">
        <v>33</v>
      </c>
      <c r="B37" t="s">
        <v>35</v>
      </c>
      <c r="C37" t="s">
        <v>52</v>
      </c>
      <c r="D37" t="s">
        <v>53</v>
      </c>
      <c r="E37" t="s">
        <v>54</v>
      </c>
    </row>
    <row r="38" spans="1:5" x14ac:dyDescent="0.25">
      <c r="A38" s="10" t="s">
        <v>22</v>
      </c>
      <c r="B38" s="11">
        <v>230.37319987000004</v>
      </c>
      <c r="C38" s="13">
        <v>1.6770502526783895</v>
      </c>
      <c r="D38" s="11">
        <v>65.392857142857139</v>
      </c>
      <c r="E38" s="11">
        <v>13</v>
      </c>
    </row>
    <row r="39" spans="1:5" x14ac:dyDescent="0.25">
      <c r="A39" s="10" t="s">
        <v>6</v>
      </c>
      <c r="B39" s="11">
        <v>262.02253438999998</v>
      </c>
      <c r="C39" s="13">
        <v>0.80263067091760754</v>
      </c>
      <c r="D39" s="11">
        <v>87.444444444444443</v>
      </c>
      <c r="E39" s="11">
        <v>60</v>
      </c>
    </row>
    <row r="40" spans="1:5" x14ac:dyDescent="0.25">
      <c r="A40" s="10" t="s">
        <v>23</v>
      </c>
      <c r="B40" s="11">
        <v>516.86977501000001</v>
      </c>
      <c r="C40" s="13">
        <v>1.0464771271507711</v>
      </c>
      <c r="D40" s="11">
        <v>109.59965034965035</v>
      </c>
      <c r="E40" s="11">
        <v>45</v>
      </c>
    </row>
    <row r="41" spans="1:5" x14ac:dyDescent="0.25">
      <c r="A41" s="10" t="s">
        <v>14</v>
      </c>
      <c r="B41" s="11">
        <v>123.80054982999999</v>
      </c>
      <c r="C41" s="13">
        <v>0.81927336978044729</v>
      </c>
      <c r="D41" s="11">
        <v>101</v>
      </c>
      <c r="E41" s="11">
        <v>11</v>
      </c>
    </row>
    <row r="42" spans="1:5" x14ac:dyDescent="0.25">
      <c r="A42" s="10" t="s">
        <v>15</v>
      </c>
      <c r="B42" s="11">
        <v>535.16124527000011</v>
      </c>
      <c r="C42" s="13">
        <v>0.70525948306149222</v>
      </c>
      <c r="D42" s="11">
        <v>78.432505175983437</v>
      </c>
      <c r="E42" s="11">
        <v>101</v>
      </c>
    </row>
    <row r="43" spans="1:5" x14ac:dyDescent="0.25">
      <c r="A43" s="10" t="s">
        <v>26</v>
      </c>
      <c r="B43" s="11">
        <v>267.62470045999999</v>
      </c>
      <c r="C43" s="13">
        <v>1.4712381452432532</v>
      </c>
      <c r="D43" s="11">
        <v>74</v>
      </c>
      <c r="E43" s="11">
        <v>4</v>
      </c>
    </row>
    <row r="44" spans="1:5" x14ac:dyDescent="0.25">
      <c r="A44" s="10" t="s">
        <v>16</v>
      </c>
      <c r="B44" s="11">
        <v>434.30888826999995</v>
      </c>
      <c r="C44" s="13">
        <v>1.0123192942818078</v>
      </c>
      <c r="D44" s="11">
        <v>79.812169312169303</v>
      </c>
      <c r="E44" s="11">
        <v>31</v>
      </c>
    </row>
    <row r="45" spans="1:5" x14ac:dyDescent="0.25">
      <c r="A45" s="10" t="s">
        <v>17</v>
      </c>
      <c r="B45" s="11">
        <v>32.379699790000004</v>
      </c>
      <c r="C45" s="13">
        <v>0.72851998050556066</v>
      </c>
      <c r="D45" s="11">
        <v>90.666666666666671</v>
      </c>
      <c r="E45" s="11">
        <v>3</v>
      </c>
    </row>
    <row r="46" spans="1:5" x14ac:dyDescent="0.25">
      <c r="A46" s="10" t="s">
        <v>27</v>
      </c>
      <c r="B46" s="11">
        <v>129.19520022</v>
      </c>
      <c r="C46" s="13">
        <v>1.4948696962811054</v>
      </c>
      <c r="D46" s="11">
        <v>92.7</v>
      </c>
      <c r="E46" s="11">
        <v>15</v>
      </c>
    </row>
    <row r="47" spans="1:5" x14ac:dyDescent="0.25">
      <c r="A47" s="10" t="s">
        <v>18</v>
      </c>
      <c r="B47" s="11">
        <v>368.39685702999992</v>
      </c>
      <c r="C47" s="13">
        <v>0.72650485781945495</v>
      </c>
      <c r="D47" s="11">
        <v>77.45289855072464</v>
      </c>
      <c r="E47" s="11">
        <v>61</v>
      </c>
    </row>
    <row r="48" spans="1:5" x14ac:dyDescent="0.25">
      <c r="A48" s="10" t="s">
        <v>24</v>
      </c>
      <c r="B48" s="11">
        <v>760.68423934999998</v>
      </c>
      <c r="C48" s="13">
        <v>1.2481467680815681</v>
      </c>
      <c r="D48" s="11">
        <v>72.487179487179489</v>
      </c>
      <c r="E48" s="11">
        <v>26</v>
      </c>
    </row>
    <row r="49" spans="1:5" x14ac:dyDescent="0.25">
      <c r="A49" s="10" t="s">
        <v>19</v>
      </c>
      <c r="B49" s="11">
        <v>473.74260345000005</v>
      </c>
      <c r="C49" s="13">
        <v>0.8004615388137698</v>
      </c>
      <c r="D49" s="11">
        <v>74.089743589743591</v>
      </c>
      <c r="E49" s="11">
        <v>48</v>
      </c>
    </row>
    <row r="50" spans="1:5" x14ac:dyDescent="0.25">
      <c r="A50" s="10" t="s">
        <v>34</v>
      </c>
      <c r="B50" s="11">
        <v>4134.5594929400022</v>
      </c>
      <c r="C50" s="13">
        <v>0.95755491897458611</v>
      </c>
      <c r="D50" s="11">
        <v>81.444809704184706</v>
      </c>
      <c r="E50" s="11">
        <v>418</v>
      </c>
    </row>
    <row r="52" spans="1:5" x14ac:dyDescent="0.25">
      <c r="A52" s="9" t="s">
        <v>57</v>
      </c>
    </row>
    <row r="53" spans="1:5" x14ac:dyDescent="0.25">
      <c r="A53" s="10" t="s">
        <v>35</v>
      </c>
      <c r="B53" s="11">
        <v>4134.5594929399995</v>
      </c>
    </row>
    <row r="54" spans="1:5" x14ac:dyDescent="0.25">
      <c r="A54" s="10" t="s">
        <v>51</v>
      </c>
      <c r="B54" s="11">
        <v>3138.9937055100013</v>
      </c>
    </row>
    <row r="55" spans="1:5" x14ac:dyDescent="0.25">
      <c r="A55" s="10" t="s">
        <v>55</v>
      </c>
      <c r="B55" s="13">
        <v>0.95755491897458578</v>
      </c>
    </row>
    <row r="56" spans="1:5" x14ac:dyDescent="0.25">
      <c r="A56" s="10" t="s">
        <v>56</v>
      </c>
      <c r="B56" s="13">
        <v>0.86927093015274659</v>
      </c>
    </row>
    <row r="57" spans="1:5" x14ac:dyDescent="0.25">
      <c r="A57" s="10" t="s">
        <v>58</v>
      </c>
      <c r="B57" s="11">
        <v>27.93621279013513</v>
      </c>
    </row>
    <row r="58" spans="1:5" x14ac:dyDescent="0.25">
      <c r="A58" s="10" t="s">
        <v>54</v>
      </c>
      <c r="B58" s="11">
        <v>418</v>
      </c>
    </row>
  </sheetData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R38"/>
  <sheetViews>
    <sheetView showGridLines="0" tabSelected="1" zoomScale="75" zoomScaleNormal="75" workbookViewId="0">
      <selection activeCell="P26" sqref="P26"/>
    </sheetView>
  </sheetViews>
  <sheetFormatPr defaultRowHeight="15" x14ac:dyDescent="0.25"/>
  <cols>
    <col min="4" max="4" width="11.42578125" customWidth="1"/>
    <col min="5" max="5" width="10.42578125" bestFit="1" customWidth="1"/>
    <col min="6" max="6" width="9.28515625" bestFit="1" customWidth="1"/>
    <col min="9" max="9" width="10.42578125" bestFit="1" customWidth="1"/>
    <col min="10" max="10" width="9.28515625" bestFit="1" customWidth="1"/>
    <col min="13" max="13" width="9.28515625" bestFit="1" customWidth="1"/>
    <col min="14" max="14" width="12.5703125" customWidth="1"/>
    <col min="15" max="15" width="19.85546875" customWidth="1"/>
    <col min="16" max="16" width="7.7109375" bestFit="1" customWidth="1"/>
    <col min="17" max="17" width="18.85546875" bestFit="1" customWidth="1"/>
    <col min="18" max="18" width="19.5703125" bestFit="1" customWidth="1"/>
  </cols>
  <sheetData>
    <row r="2" spans="5:18" x14ac:dyDescent="0.25">
      <c r="E2" s="22" t="s">
        <v>60</v>
      </c>
      <c r="F2" s="26"/>
      <c r="G2" s="23"/>
      <c r="J2" s="22" t="s">
        <v>61</v>
      </c>
      <c r="K2" s="26"/>
      <c r="L2" s="23"/>
      <c r="O2" s="22" t="s">
        <v>62</v>
      </c>
      <c r="P2" s="23"/>
      <c r="Q2" s="18"/>
      <c r="R2" s="20" t="s">
        <v>59</v>
      </c>
    </row>
    <row r="3" spans="5:18" ht="26.25" x14ac:dyDescent="0.4">
      <c r="E3" s="24">
        <f>GETPIVOTDATA(" Продажи факт, млн",наброски!$A$52)</f>
        <v>4134.5594929399995</v>
      </c>
      <c r="F3" s="25"/>
      <c r="G3" s="15">
        <f>GETPIVOTDATA(" % вып. плана продаж",наброски!$A$52)</f>
        <v>0.95755491897458578</v>
      </c>
      <c r="H3" s="14"/>
      <c r="J3" s="24">
        <f>GETPIVOTDATA(" Оплаты факт млн",наброски!$A$52)</f>
        <v>3138.9937055100013</v>
      </c>
      <c r="K3" s="25"/>
      <c r="L3" s="15">
        <f>GETPIVOTDATA(" % вып плана оплат",наброски!$A$52)</f>
        <v>0.86927093015274659</v>
      </c>
      <c r="O3" s="16">
        <f>GETPIVOTDATA("Средний чек",наброски!$A$52)</f>
        <v>27.93621279013513</v>
      </c>
      <c r="P3" s="17"/>
      <c r="Q3" s="19"/>
      <c r="R3" s="21">
        <f>GETPIVOTDATA(" Число сделок, факт",наброски!$A$52)</f>
        <v>418</v>
      </c>
    </row>
    <row r="25" spans="14:18" x14ac:dyDescent="0.25">
      <c r="O25" t="s">
        <v>35</v>
      </c>
      <c r="P25" t="s">
        <v>52</v>
      </c>
      <c r="Q25" t="s">
        <v>53</v>
      </c>
      <c r="R25" t="s">
        <v>54</v>
      </c>
    </row>
    <row r="26" spans="14:18" x14ac:dyDescent="0.25">
      <c r="N26" s="10" t="s">
        <v>22</v>
      </c>
      <c r="O26" s="11">
        <v>230.37319987000004</v>
      </c>
      <c r="P26" s="13">
        <v>1.6770502526783895</v>
      </c>
      <c r="Q26" s="11">
        <v>65.392857142857139</v>
      </c>
      <c r="R26" s="11">
        <v>13</v>
      </c>
    </row>
    <row r="27" spans="14:18" x14ac:dyDescent="0.25">
      <c r="N27" s="10" t="s">
        <v>6</v>
      </c>
      <c r="O27" s="11">
        <v>262.02253438999998</v>
      </c>
      <c r="P27" s="13">
        <v>0.80263067091760754</v>
      </c>
      <c r="Q27" s="11">
        <v>87.444444444444443</v>
      </c>
      <c r="R27" s="11">
        <v>60</v>
      </c>
    </row>
    <row r="28" spans="14:18" x14ac:dyDescent="0.25">
      <c r="N28" s="10" t="s">
        <v>23</v>
      </c>
      <c r="O28" s="11">
        <v>516.86977501000001</v>
      </c>
      <c r="P28" s="13">
        <v>1.0464771271507711</v>
      </c>
      <c r="Q28" s="11">
        <v>109.59965034965035</v>
      </c>
      <c r="R28" s="11">
        <v>45</v>
      </c>
    </row>
    <row r="29" spans="14:18" x14ac:dyDescent="0.25">
      <c r="N29" s="10" t="s">
        <v>14</v>
      </c>
      <c r="O29" s="11">
        <v>123.80054982999999</v>
      </c>
      <c r="P29" s="13">
        <v>0.81927336978044729</v>
      </c>
      <c r="Q29" s="11">
        <v>101</v>
      </c>
      <c r="R29" s="11">
        <v>11</v>
      </c>
    </row>
    <row r="30" spans="14:18" x14ac:dyDescent="0.25">
      <c r="N30" s="10" t="s">
        <v>15</v>
      </c>
      <c r="O30" s="11">
        <v>535.16124527000011</v>
      </c>
      <c r="P30" s="13">
        <v>0.70525948306149222</v>
      </c>
      <c r="Q30" s="11">
        <v>78.432505175983437</v>
      </c>
      <c r="R30" s="11">
        <v>101</v>
      </c>
    </row>
    <row r="31" spans="14:18" x14ac:dyDescent="0.25">
      <c r="N31" s="10" t="s">
        <v>26</v>
      </c>
      <c r="O31" s="11">
        <v>267.62470045999999</v>
      </c>
      <c r="P31" s="13">
        <v>1.4712381452432532</v>
      </c>
      <c r="Q31" s="11">
        <v>74</v>
      </c>
      <c r="R31" s="11">
        <v>4</v>
      </c>
    </row>
    <row r="32" spans="14:18" x14ac:dyDescent="0.25">
      <c r="N32" s="10" t="s">
        <v>16</v>
      </c>
      <c r="O32" s="11">
        <v>434.30888826999995</v>
      </c>
      <c r="P32" s="13">
        <v>1.0123192942818078</v>
      </c>
      <c r="Q32" s="11">
        <v>79.812169312169303</v>
      </c>
      <c r="R32" s="11">
        <v>31</v>
      </c>
    </row>
    <row r="33" spans="14:18" x14ac:dyDescent="0.25">
      <c r="N33" s="10" t="s">
        <v>17</v>
      </c>
      <c r="O33" s="11">
        <v>32.379699790000004</v>
      </c>
      <c r="P33" s="13">
        <v>0.72851998050556066</v>
      </c>
      <c r="Q33" s="11">
        <v>90.666666666666671</v>
      </c>
      <c r="R33" s="11">
        <v>3</v>
      </c>
    </row>
    <row r="34" spans="14:18" x14ac:dyDescent="0.25">
      <c r="N34" s="10" t="s">
        <v>27</v>
      </c>
      <c r="O34" s="11">
        <v>129.19520022</v>
      </c>
      <c r="P34" s="13">
        <v>1.4948696962811054</v>
      </c>
      <c r="Q34" s="11">
        <v>92.7</v>
      </c>
      <c r="R34" s="11">
        <v>15</v>
      </c>
    </row>
    <row r="35" spans="14:18" x14ac:dyDescent="0.25">
      <c r="N35" s="10" t="s">
        <v>18</v>
      </c>
      <c r="O35" s="11">
        <v>368.39685702999992</v>
      </c>
      <c r="P35" s="13">
        <v>0.72650485781945495</v>
      </c>
      <c r="Q35" s="11">
        <v>77.45289855072464</v>
      </c>
      <c r="R35" s="11">
        <v>61</v>
      </c>
    </row>
    <row r="36" spans="14:18" x14ac:dyDescent="0.25">
      <c r="N36" s="10" t="s">
        <v>24</v>
      </c>
      <c r="O36" s="11">
        <v>760.68423934999998</v>
      </c>
      <c r="P36" s="13">
        <v>1.2481467680815681</v>
      </c>
      <c r="Q36" s="11">
        <v>72.487179487179489</v>
      </c>
      <c r="R36" s="11">
        <v>26</v>
      </c>
    </row>
    <row r="37" spans="14:18" x14ac:dyDescent="0.25">
      <c r="N37" s="10" t="s">
        <v>19</v>
      </c>
      <c r="O37" s="11">
        <v>473.74260345000005</v>
      </c>
      <c r="P37" s="13">
        <v>0.8004615388137698</v>
      </c>
      <c r="Q37" s="11">
        <v>74.089743589743591</v>
      </c>
      <c r="R37" s="11">
        <v>48</v>
      </c>
    </row>
    <row r="38" spans="14:18" x14ac:dyDescent="0.25">
      <c r="N38" s="10" t="s">
        <v>34</v>
      </c>
      <c r="O38" s="11">
        <v>4134.5594929400022</v>
      </c>
      <c r="P38" s="13">
        <v>0.95755491897458611</v>
      </c>
      <c r="Q38" s="11">
        <v>81.444809704184706</v>
      </c>
      <c r="R38" s="11">
        <v>418</v>
      </c>
    </row>
  </sheetData>
  <mergeCells count="5">
    <mergeCell ref="O2:P2"/>
    <mergeCell ref="J3:K3"/>
    <mergeCell ref="J2:L2"/>
    <mergeCell ref="E2:G2"/>
    <mergeCell ref="E3:F3"/>
  </mergeCells>
  <conditionalFormatting pivot="1" sqref="P26:P38">
    <cfRule type="cellIs" dxfId="10" priority="4" operator="greaterThan">
      <formula>1</formula>
    </cfRule>
  </conditionalFormatting>
  <conditionalFormatting pivot="1" sqref="P26:P38">
    <cfRule type="cellIs" dxfId="9" priority="3" operator="lessThan">
      <formula>1</formula>
    </cfRule>
  </conditionalFormatting>
  <conditionalFormatting sqref="G3">
    <cfRule type="iconSet" priority="2">
      <iconSet>
        <cfvo type="percent" val="0"/>
        <cfvo type="num" val="0.8"/>
        <cfvo type="num" val="1"/>
      </iconSet>
    </cfRule>
  </conditionalFormatting>
  <conditionalFormatting sqref="L3">
    <cfRule type="iconSet" priority="1">
      <iconSet>
        <cfvo type="percent" val="0"/>
        <cfvo type="num" val="0.8"/>
        <cfvo type="num" val="1"/>
      </iconSet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opLeftCell="A2" workbookViewId="0">
      <selection sqref="A1:J166"/>
    </sheetView>
  </sheetViews>
  <sheetFormatPr defaultRowHeight="15" x14ac:dyDescent="0.25"/>
  <cols>
    <col min="1" max="1" width="11.28515625" customWidth="1"/>
    <col min="2" max="2" width="15.28515625" customWidth="1"/>
    <col min="3" max="3" width="12.28515625" customWidth="1"/>
    <col min="4" max="4" width="18.42578125" customWidth="1"/>
    <col min="5" max="5" width="20.140625" customWidth="1"/>
    <col min="6" max="6" width="22.140625" customWidth="1"/>
    <col min="7" max="7" width="20.28515625" customWidth="1"/>
    <col min="8" max="8" width="21.7109375" customWidth="1"/>
    <col min="9" max="9" width="21.85546875" customWidth="1"/>
    <col min="10" max="10" width="21.14062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29</v>
      </c>
      <c r="F1" s="3" t="s">
        <v>28</v>
      </c>
      <c r="G1" s="3" t="s">
        <v>30</v>
      </c>
      <c r="H1" s="3" t="s">
        <v>31</v>
      </c>
      <c r="I1" s="4" t="s">
        <v>4</v>
      </c>
      <c r="J1" s="4" t="s">
        <v>32</v>
      </c>
    </row>
    <row r="2" spans="1:10" x14ac:dyDescent="0.25">
      <c r="A2" t="s">
        <v>5</v>
      </c>
      <c r="B2" t="s">
        <v>6</v>
      </c>
      <c r="C2" s="5">
        <v>43739</v>
      </c>
      <c r="D2" t="s">
        <v>7</v>
      </c>
      <c r="E2" s="6">
        <v>39.159139830000001</v>
      </c>
      <c r="F2" s="6">
        <v>52.30287938</v>
      </c>
      <c r="G2" s="6">
        <v>26.354101105590001</v>
      </c>
      <c r="H2" s="6">
        <v>56.277898212880004</v>
      </c>
      <c r="I2" s="7">
        <v>2</v>
      </c>
      <c r="J2" s="7">
        <v>89</v>
      </c>
    </row>
    <row r="3" spans="1:10" x14ac:dyDescent="0.25">
      <c r="A3" t="s">
        <v>5</v>
      </c>
      <c r="B3" t="s">
        <v>6</v>
      </c>
      <c r="C3" s="5">
        <v>43739</v>
      </c>
      <c r="D3" t="s">
        <v>8</v>
      </c>
      <c r="E3" s="6">
        <v>2.0182399800000002</v>
      </c>
      <c r="F3" s="6">
        <v>2.0182399800000002</v>
      </c>
      <c r="G3" s="6">
        <v>1.25736350754</v>
      </c>
      <c r="H3" s="6">
        <v>2.0989695792000003</v>
      </c>
      <c r="I3" s="7">
        <v>1</v>
      </c>
      <c r="J3" s="7">
        <v>57</v>
      </c>
    </row>
    <row r="4" spans="1:10" x14ac:dyDescent="0.25">
      <c r="A4" t="s">
        <v>5</v>
      </c>
      <c r="B4" t="s">
        <v>6</v>
      </c>
      <c r="C4" s="5">
        <v>43739</v>
      </c>
      <c r="D4" t="s">
        <v>9</v>
      </c>
      <c r="E4" s="6"/>
      <c r="F4" s="6"/>
      <c r="G4" s="6">
        <v>0</v>
      </c>
      <c r="H4" s="6">
        <v>10</v>
      </c>
      <c r="I4" s="7">
        <v>0</v>
      </c>
      <c r="J4" s="7"/>
    </row>
    <row r="5" spans="1:10" x14ac:dyDescent="0.25">
      <c r="A5" t="s">
        <v>5</v>
      </c>
      <c r="B5" t="s">
        <v>6</v>
      </c>
      <c r="C5" s="5">
        <v>43770</v>
      </c>
      <c r="D5" t="s">
        <v>10</v>
      </c>
      <c r="E5" s="6">
        <v>25.608596720000001</v>
      </c>
      <c r="F5" s="6">
        <v>28.453399860000001</v>
      </c>
      <c r="G5" s="6">
        <v>140.05566423391997</v>
      </c>
      <c r="H5" s="6">
        <v>50.241531120479998</v>
      </c>
      <c r="I5" s="7">
        <v>2</v>
      </c>
      <c r="J5" s="7">
        <v>128.5</v>
      </c>
    </row>
    <row r="6" spans="1:10" x14ac:dyDescent="0.25">
      <c r="A6" t="s">
        <v>5</v>
      </c>
      <c r="B6" t="s">
        <v>6</v>
      </c>
      <c r="C6" s="5">
        <v>43770</v>
      </c>
      <c r="D6" t="s">
        <v>8</v>
      </c>
      <c r="E6" s="6">
        <v>6.7803000400000002</v>
      </c>
      <c r="F6" s="6">
        <v>6.8094002099999988</v>
      </c>
      <c r="G6" s="6">
        <v>8.3058675490000002</v>
      </c>
      <c r="H6" s="6">
        <v>4.2218281301999996</v>
      </c>
      <c r="I6" s="7">
        <v>3</v>
      </c>
      <c r="J6" s="7">
        <v>101.66666666666667</v>
      </c>
    </row>
    <row r="7" spans="1:10" x14ac:dyDescent="0.25">
      <c r="A7" t="s">
        <v>5</v>
      </c>
      <c r="B7" t="s">
        <v>6</v>
      </c>
      <c r="C7" s="5">
        <v>43770</v>
      </c>
      <c r="D7" t="s">
        <v>11</v>
      </c>
      <c r="E7" s="6">
        <v>1.7362999800000001</v>
      </c>
      <c r="F7" s="6">
        <v>1.8236000000000001</v>
      </c>
      <c r="G7" s="6">
        <v>1.26923528538</v>
      </c>
      <c r="H7" s="6">
        <v>3.0399412000000003</v>
      </c>
      <c r="I7" s="7">
        <v>2</v>
      </c>
      <c r="J7" s="7">
        <v>87.5</v>
      </c>
    </row>
    <row r="8" spans="1:10" x14ac:dyDescent="0.25">
      <c r="A8" t="s">
        <v>5</v>
      </c>
      <c r="B8" t="s">
        <v>6</v>
      </c>
      <c r="C8" s="5">
        <v>43800</v>
      </c>
      <c r="D8" t="s">
        <v>8</v>
      </c>
      <c r="E8" s="6">
        <v>8.0761701699999993</v>
      </c>
      <c r="F8" s="6">
        <v>8.5694701799999997</v>
      </c>
      <c r="G8" s="6">
        <v>8.8191778256400006</v>
      </c>
      <c r="H8" s="6">
        <v>6.0843238277999996</v>
      </c>
      <c r="I8" s="7">
        <v>3</v>
      </c>
      <c r="J8" s="7">
        <v>96.666666666666671</v>
      </c>
    </row>
    <row r="9" spans="1:10" x14ac:dyDescent="0.25">
      <c r="A9" t="s">
        <v>5</v>
      </c>
      <c r="B9" t="s">
        <v>6</v>
      </c>
      <c r="C9" s="5">
        <v>43800</v>
      </c>
      <c r="D9" t="s">
        <v>9</v>
      </c>
      <c r="E9" s="6"/>
      <c r="F9" s="6"/>
      <c r="G9" s="6">
        <v>5</v>
      </c>
      <c r="H9" s="6">
        <v>0</v>
      </c>
      <c r="I9" s="7">
        <v>0</v>
      </c>
      <c r="J9" s="7"/>
    </row>
    <row r="10" spans="1:10" x14ac:dyDescent="0.25">
      <c r="A10" t="s">
        <v>5</v>
      </c>
      <c r="B10" t="s">
        <v>6</v>
      </c>
      <c r="C10" s="5">
        <v>43800</v>
      </c>
      <c r="D10" t="s">
        <v>11</v>
      </c>
      <c r="E10" s="6">
        <v>0.71174999999999999</v>
      </c>
      <c r="F10" s="6">
        <v>0.71174999999999999</v>
      </c>
      <c r="G10" s="6">
        <v>0.43986150000000002</v>
      </c>
      <c r="H10" s="6">
        <v>0.88897575000000006</v>
      </c>
      <c r="I10" s="7">
        <v>1</v>
      </c>
      <c r="J10" s="7">
        <v>46</v>
      </c>
    </row>
    <row r="11" spans="1:10" x14ac:dyDescent="0.25">
      <c r="A11" t="s">
        <v>5</v>
      </c>
      <c r="B11" t="s">
        <v>6</v>
      </c>
      <c r="C11" s="5">
        <v>43831</v>
      </c>
      <c r="D11" t="s">
        <v>8</v>
      </c>
      <c r="E11" s="6">
        <v>2.1533999800000001</v>
      </c>
      <c r="F11" s="6">
        <v>2.1533999800000001</v>
      </c>
      <c r="G11" s="6">
        <v>1.2425117884599999</v>
      </c>
      <c r="H11" s="6">
        <v>1.8433103828800002</v>
      </c>
      <c r="I11" s="7">
        <v>1</v>
      </c>
      <c r="J11" s="7">
        <v>3</v>
      </c>
    </row>
    <row r="12" spans="1:10" x14ac:dyDescent="0.25">
      <c r="A12" t="s">
        <v>5</v>
      </c>
      <c r="B12" t="s">
        <v>6</v>
      </c>
      <c r="C12" s="5">
        <v>43862</v>
      </c>
      <c r="D12" t="s">
        <v>7</v>
      </c>
      <c r="E12" s="6">
        <v>35.556429950000002</v>
      </c>
      <c r="F12" s="6">
        <v>35.556429950000002</v>
      </c>
      <c r="G12" s="6">
        <v>42.596603080100003</v>
      </c>
      <c r="H12" s="6">
        <v>56.392497900700008</v>
      </c>
      <c r="I12" s="7">
        <v>1</v>
      </c>
      <c r="J12" s="7">
        <v>140</v>
      </c>
    </row>
    <row r="13" spans="1:10" x14ac:dyDescent="0.25">
      <c r="A13" t="s">
        <v>5</v>
      </c>
      <c r="B13" t="s">
        <v>6</v>
      </c>
      <c r="C13" s="5">
        <v>43862</v>
      </c>
      <c r="D13" t="s">
        <v>8</v>
      </c>
      <c r="E13" s="6">
        <v>6.6999998400000012</v>
      </c>
      <c r="F13" s="6">
        <v>6.7799998200000005</v>
      </c>
      <c r="G13" s="6">
        <v>9.2727997785600014</v>
      </c>
      <c r="H13" s="6">
        <v>4.2578398869600003</v>
      </c>
      <c r="I13" s="7">
        <v>27</v>
      </c>
      <c r="J13" s="7">
        <v>106</v>
      </c>
    </row>
    <row r="14" spans="1:10" x14ac:dyDescent="0.25">
      <c r="A14" t="s">
        <v>5</v>
      </c>
      <c r="B14" t="s">
        <v>6</v>
      </c>
      <c r="C14" s="5">
        <v>43862</v>
      </c>
      <c r="D14" t="s">
        <v>11</v>
      </c>
      <c r="E14" s="6">
        <v>0.82999993999999999</v>
      </c>
      <c r="F14" s="6">
        <v>0.83000002000000006</v>
      </c>
      <c r="G14" s="6">
        <v>1.24499991</v>
      </c>
      <c r="H14" s="6">
        <v>0.52207001258000008</v>
      </c>
      <c r="I14" s="7">
        <v>8</v>
      </c>
      <c r="J14" s="7">
        <v>84</v>
      </c>
    </row>
    <row r="15" spans="1:10" x14ac:dyDescent="0.25">
      <c r="A15" t="s">
        <v>5</v>
      </c>
      <c r="B15" t="s">
        <v>6</v>
      </c>
      <c r="C15" s="5">
        <v>43891</v>
      </c>
      <c r="D15" t="s">
        <v>7</v>
      </c>
      <c r="E15" s="6">
        <v>58.898399929999997</v>
      </c>
      <c r="F15" s="6">
        <v>59.926600640000004</v>
      </c>
      <c r="G15" s="6">
        <v>89.996755093039994</v>
      </c>
      <c r="H15" s="6">
        <v>65.979187304640007</v>
      </c>
      <c r="I15" s="7">
        <v>2</v>
      </c>
      <c r="J15" s="7">
        <v>63</v>
      </c>
    </row>
    <row r="16" spans="1:10" x14ac:dyDescent="0.25">
      <c r="A16" t="s">
        <v>5</v>
      </c>
      <c r="B16" t="s">
        <v>6</v>
      </c>
      <c r="C16" s="5">
        <v>43891</v>
      </c>
      <c r="D16" t="s">
        <v>9</v>
      </c>
      <c r="E16" s="6"/>
      <c r="F16" s="6"/>
      <c r="G16" s="6">
        <v>5</v>
      </c>
      <c r="H16" s="6">
        <v>0</v>
      </c>
      <c r="I16" s="7">
        <v>0</v>
      </c>
      <c r="J16" s="7"/>
    </row>
    <row r="17" spans="1:10" x14ac:dyDescent="0.25">
      <c r="A17" t="s">
        <v>5</v>
      </c>
      <c r="B17" t="s">
        <v>6</v>
      </c>
      <c r="C17" s="5">
        <v>43983</v>
      </c>
      <c r="D17" t="s">
        <v>12</v>
      </c>
      <c r="E17" s="6">
        <v>45.439041060000001</v>
      </c>
      <c r="F17" s="6">
        <v>12</v>
      </c>
      <c r="G17" s="6">
        <v>35.215256821499999</v>
      </c>
      <c r="H17" s="6">
        <v>40.804258018780004</v>
      </c>
      <c r="I17" s="7">
        <v>2</v>
      </c>
      <c r="J17" s="7">
        <v>123</v>
      </c>
    </row>
    <row r="18" spans="1:10" x14ac:dyDescent="0.25">
      <c r="A18" t="s">
        <v>5</v>
      </c>
      <c r="B18" t="s">
        <v>6</v>
      </c>
      <c r="C18" s="5">
        <v>44044</v>
      </c>
      <c r="D18" t="s">
        <v>12</v>
      </c>
      <c r="E18" s="6">
        <v>34.764687340000002</v>
      </c>
      <c r="F18" s="6">
        <v>36.30686446</v>
      </c>
      <c r="G18" s="6">
        <v>21.275988652080002</v>
      </c>
      <c r="H18" s="6">
        <v>18.698035196900001</v>
      </c>
      <c r="I18" s="7">
        <v>2</v>
      </c>
      <c r="J18" s="7">
        <v>105</v>
      </c>
    </row>
    <row r="19" spans="1:10" x14ac:dyDescent="0.25">
      <c r="A19" t="s">
        <v>5</v>
      </c>
      <c r="B19" t="s">
        <v>6</v>
      </c>
      <c r="C19" s="5">
        <v>44044</v>
      </c>
      <c r="D19" t="s">
        <v>13</v>
      </c>
      <c r="E19" s="6">
        <v>6.4938500200000009</v>
      </c>
      <c r="F19" s="6">
        <v>7.7804999100000014</v>
      </c>
      <c r="G19" s="6">
        <v>3.6820129613400003</v>
      </c>
      <c r="H19" s="6">
        <v>5.1040079409600008</v>
      </c>
      <c r="I19" s="7">
        <v>3</v>
      </c>
      <c r="J19" s="7">
        <v>81.333333333333329</v>
      </c>
    </row>
    <row r="20" spans="1:10" x14ac:dyDescent="0.25">
      <c r="A20" t="s">
        <v>5</v>
      </c>
      <c r="B20" t="s">
        <v>14</v>
      </c>
      <c r="C20" s="5">
        <v>43739</v>
      </c>
      <c r="D20" t="s">
        <v>12</v>
      </c>
      <c r="E20" s="6">
        <v>27.236549829999998</v>
      </c>
      <c r="F20" s="6">
        <v>27.236549829999998</v>
      </c>
      <c r="G20" s="6">
        <v>27.7812808266</v>
      </c>
      <c r="H20" s="6">
        <v>29.633366215039999</v>
      </c>
      <c r="I20" s="7">
        <v>1</v>
      </c>
      <c r="J20" s="7">
        <v>12</v>
      </c>
    </row>
    <row r="21" spans="1:10" x14ac:dyDescent="0.25">
      <c r="A21" t="s">
        <v>5</v>
      </c>
      <c r="B21" t="s">
        <v>15</v>
      </c>
      <c r="C21" s="5">
        <v>43739</v>
      </c>
      <c r="D21" t="s">
        <v>10</v>
      </c>
      <c r="E21" s="6">
        <v>13.68999932</v>
      </c>
      <c r="F21" s="6">
        <v>45.249999539999997</v>
      </c>
      <c r="G21" s="6">
        <v>18.194009096279999</v>
      </c>
      <c r="H21" s="6">
        <v>76.789249219379997</v>
      </c>
      <c r="I21" s="7">
        <v>5</v>
      </c>
      <c r="J21" s="7">
        <v>42</v>
      </c>
    </row>
    <row r="22" spans="1:10" x14ac:dyDescent="0.25">
      <c r="A22" t="s">
        <v>5</v>
      </c>
      <c r="B22" t="s">
        <v>15</v>
      </c>
      <c r="C22" s="5">
        <v>43739</v>
      </c>
      <c r="D22" t="s">
        <v>7</v>
      </c>
      <c r="E22" s="6">
        <v>61.069180150000008</v>
      </c>
      <c r="F22" s="6">
        <v>134.9600006</v>
      </c>
      <c r="G22" s="6">
        <v>89.771694820500016</v>
      </c>
      <c r="H22" s="6">
        <v>121.73392054120001</v>
      </c>
      <c r="I22" s="7">
        <v>14</v>
      </c>
      <c r="J22" s="7">
        <v>100.42857142857143</v>
      </c>
    </row>
    <row r="23" spans="1:10" x14ac:dyDescent="0.25">
      <c r="A23" t="s">
        <v>5</v>
      </c>
      <c r="B23" t="s">
        <v>15</v>
      </c>
      <c r="C23" s="5">
        <v>43739</v>
      </c>
      <c r="D23" t="s">
        <v>8</v>
      </c>
      <c r="E23" s="6">
        <v>12.14533982</v>
      </c>
      <c r="F23" s="6">
        <v>7.9360499399999993</v>
      </c>
      <c r="G23" s="6">
        <v>12.60686273316</v>
      </c>
      <c r="H23" s="6">
        <v>4.6187810650799994</v>
      </c>
      <c r="I23" s="7">
        <v>5</v>
      </c>
      <c r="J23" s="7">
        <v>25.399999999999995</v>
      </c>
    </row>
    <row r="24" spans="1:10" x14ac:dyDescent="0.25">
      <c r="A24" t="s">
        <v>5</v>
      </c>
      <c r="B24" t="s">
        <v>15</v>
      </c>
      <c r="C24" s="5">
        <v>43739</v>
      </c>
      <c r="D24" t="s">
        <v>11</v>
      </c>
      <c r="E24" s="6">
        <v>4.5649000200000005</v>
      </c>
      <c r="F24" s="6">
        <v>2.8649999999999998</v>
      </c>
      <c r="G24" s="6">
        <v>6.9203884303200009</v>
      </c>
      <c r="H24" s="6">
        <v>3.1085249999999998</v>
      </c>
      <c r="I24" s="7">
        <v>6</v>
      </c>
      <c r="J24" s="7">
        <v>87.666666666666671</v>
      </c>
    </row>
    <row r="25" spans="1:10" x14ac:dyDescent="0.25">
      <c r="A25" t="s">
        <v>5</v>
      </c>
      <c r="B25" t="s">
        <v>15</v>
      </c>
      <c r="C25" s="5">
        <v>43770</v>
      </c>
      <c r="D25" t="s">
        <v>8</v>
      </c>
      <c r="E25" s="6">
        <v>7.4589501199999999</v>
      </c>
      <c r="F25" s="6">
        <v>7.3200000299999992</v>
      </c>
      <c r="G25" s="6">
        <v>8.0855019300800013</v>
      </c>
      <c r="H25" s="6">
        <v>8.9377200366299991</v>
      </c>
      <c r="I25" s="7">
        <v>7</v>
      </c>
      <c r="J25" s="7">
        <v>39.285714285714285</v>
      </c>
    </row>
    <row r="26" spans="1:10" x14ac:dyDescent="0.25">
      <c r="A26" t="s">
        <v>5</v>
      </c>
      <c r="B26" t="s">
        <v>15</v>
      </c>
      <c r="C26" s="5">
        <v>43770</v>
      </c>
      <c r="D26" t="s">
        <v>11</v>
      </c>
      <c r="E26" s="6">
        <v>0.73439997999999995</v>
      </c>
      <c r="F26" s="6">
        <v>0.71999999000000003</v>
      </c>
      <c r="G26" s="6">
        <v>0.50526718623999989</v>
      </c>
      <c r="H26" s="6">
        <v>0.43559999394999999</v>
      </c>
      <c r="I26" s="7">
        <v>6</v>
      </c>
      <c r="J26" s="7">
        <v>54</v>
      </c>
    </row>
    <row r="27" spans="1:10" x14ac:dyDescent="0.25">
      <c r="A27" t="s">
        <v>5</v>
      </c>
      <c r="B27" t="s">
        <v>15</v>
      </c>
      <c r="C27" s="5">
        <v>43800</v>
      </c>
      <c r="D27" t="s">
        <v>10</v>
      </c>
      <c r="E27" s="6">
        <v>45.310000430000002</v>
      </c>
      <c r="F27" s="6">
        <v>45.810000430000002</v>
      </c>
      <c r="G27" s="6">
        <v>22.83624021672</v>
      </c>
      <c r="H27" s="6">
        <v>31.013370291110004</v>
      </c>
      <c r="I27" s="7">
        <v>12</v>
      </c>
      <c r="J27" s="7">
        <v>46</v>
      </c>
    </row>
    <row r="28" spans="1:10" x14ac:dyDescent="0.25">
      <c r="A28" t="s">
        <v>5</v>
      </c>
      <c r="B28" t="s">
        <v>15</v>
      </c>
      <c r="C28" s="5">
        <v>43800</v>
      </c>
      <c r="D28" t="s">
        <v>7</v>
      </c>
      <c r="E28" s="6">
        <v>149.39479928</v>
      </c>
      <c r="F28" s="6">
        <v>74.717250750000005</v>
      </c>
      <c r="G28" s="6">
        <v>245.90383961487998</v>
      </c>
      <c r="H28" s="6">
        <v>188.17047905774996</v>
      </c>
      <c r="I28" s="7">
        <v>6</v>
      </c>
      <c r="J28" s="7">
        <v>51.333333333333336</v>
      </c>
    </row>
    <row r="29" spans="1:10" x14ac:dyDescent="0.25">
      <c r="A29" t="s">
        <v>5</v>
      </c>
      <c r="B29" t="s">
        <v>15</v>
      </c>
      <c r="C29" s="5">
        <v>43800</v>
      </c>
      <c r="D29" t="s">
        <v>8</v>
      </c>
      <c r="E29" s="6">
        <v>7.2067000800000001</v>
      </c>
      <c r="F29" s="6">
        <v>7.2756000899999993</v>
      </c>
      <c r="G29" s="6">
        <v>5.5563657616800004</v>
      </c>
      <c r="H29" s="6">
        <v>6.6935520827999992</v>
      </c>
      <c r="I29" s="7">
        <v>3</v>
      </c>
      <c r="J29" s="7">
        <v>115</v>
      </c>
    </row>
    <row r="30" spans="1:10" x14ac:dyDescent="0.25">
      <c r="A30" t="s">
        <v>5</v>
      </c>
      <c r="B30" t="s">
        <v>15</v>
      </c>
      <c r="C30" s="5">
        <v>43800</v>
      </c>
      <c r="D30" t="s">
        <v>11</v>
      </c>
      <c r="E30" s="6">
        <v>1.4664000100000001</v>
      </c>
      <c r="F30" s="6">
        <v>1.5604</v>
      </c>
      <c r="G30" s="6">
        <v>2.4723504168599999</v>
      </c>
      <c r="H30" s="6">
        <v>0.81452880000000005</v>
      </c>
      <c r="I30" s="7">
        <v>2</v>
      </c>
      <c r="J30" s="7">
        <v>109</v>
      </c>
    </row>
    <row r="31" spans="1:10" x14ac:dyDescent="0.25">
      <c r="A31" t="s">
        <v>5</v>
      </c>
      <c r="B31" t="s">
        <v>15</v>
      </c>
      <c r="C31" s="5">
        <v>43862</v>
      </c>
      <c r="D31" t="s">
        <v>8</v>
      </c>
      <c r="E31" s="6">
        <v>2.58</v>
      </c>
      <c r="F31" s="6">
        <v>2.5800000399999998</v>
      </c>
      <c r="G31" s="6">
        <v>1.3209600000000001</v>
      </c>
      <c r="H31" s="6">
        <v>3.1682400491199996</v>
      </c>
      <c r="I31" s="7">
        <v>5</v>
      </c>
      <c r="J31" s="7">
        <v>148</v>
      </c>
    </row>
    <row r="32" spans="1:10" x14ac:dyDescent="0.25">
      <c r="A32" t="s">
        <v>5</v>
      </c>
      <c r="B32" t="s">
        <v>15</v>
      </c>
      <c r="C32" s="5">
        <v>43891</v>
      </c>
      <c r="D32" t="s">
        <v>10</v>
      </c>
      <c r="E32" s="6">
        <v>43.824950530000002</v>
      </c>
      <c r="F32" s="6">
        <v>43.824950530000002</v>
      </c>
      <c r="G32" s="6">
        <v>68.279272925740003</v>
      </c>
      <c r="H32" s="6">
        <v>23.271048731430003</v>
      </c>
      <c r="I32" s="7">
        <v>1</v>
      </c>
      <c r="J32" s="7">
        <v>116</v>
      </c>
    </row>
    <row r="33" spans="1:10" x14ac:dyDescent="0.25">
      <c r="A33" t="s">
        <v>5</v>
      </c>
      <c r="B33" t="s">
        <v>15</v>
      </c>
      <c r="C33" s="5">
        <v>43891</v>
      </c>
      <c r="D33" t="s">
        <v>7</v>
      </c>
      <c r="E33" s="6">
        <v>21.300191859999998</v>
      </c>
      <c r="F33" s="6">
        <v>21.300191859999998</v>
      </c>
      <c r="G33" s="6">
        <v>12.332811086939998</v>
      </c>
      <c r="H33" s="6">
        <v>28.15885363892</v>
      </c>
      <c r="I33" s="7">
        <v>1</v>
      </c>
      <c r="J33" s="7">
        <v>105</v>
      </c>
    </row>
    <row r="34" spans="1:10" x14ac:dyDescent="0.25">
      <c r="A34" t="s">
        <v>5</v>
      </c>
      <c r="B34" t="s">
        <v>15</v>
      </c>
      <c r="C34" s="5">
        <v>43891</v>
      </c>
      <c r="D34" t="s">
        <v>8</v>
      </c>
      <c r="E34" s="6">
        <v>7.1378998100000004</v>
      </c>
      <c r="F34" s="6">
        <v>8.1079497600000003</v>
      </c>
      <c r="G34" s="6">
        <v>4.810944471940001</v>
      </c>
      <c r="H34" s="6">
        <v>12.421379032320001</v>
      </c>
      <c r="I34" s="7">
        <v>3</v>
      </c>
      <c r="J34" s="7">
        <v>134.33333333333334</v>
      </c>
    </row>
    <row r="35" spans="1:10" x14ac:dyDescent="0.25">
      <c r="A35" t="s">
        <v>5</v>
      </c>
      <c r="B35" t="s">
        <v>15</v>
      </c>
      <c r="C35" s="5">
        <v>43891</v>
      </c>
      <c r="D35" t="s">
        <v>11</v>
      </c>
      <c r="E35" s="6">
        <v>1.15189404</v>
      </c>
      <c r="F35" s="6">
        <v>1.73810004</v>
      </c>
      <c r="G35" s="6">
        <v>1.57579104672</v>
      </c>
      <c r="H35" s="6">
        <v>2.1674107498800002</v>
      </c>
      <c r="I35" s="7">
        <v>2</v>
      </c>
      <c r="J35" s="7">
        <v>71</v>
      </c>
    </row>
    <row r="36" spans="1:10" x14ac:dyDescent="0.25">
      <c r="A36" t="s">
        <v>5</v>
      </c>
      <c r="B36" t="s">
        <v>15</v>
      </c>
      <c r="C36" s="5">
        <v>43922</v>
      </c>
      <c r="D36" t="s">
        <v>9</v>
      </c>
      <c r="E36" s="6"/>
      <c r="F36" s="6"/>
      <c r="G36" s="6">
        <v>0</v>
      </c>
      <c r="H36" s="6">
        <v>20</v>
      </c>
      <c r="I36" s="7">
        <v>0</v>
      </c>
      <c r="J36" s="7"/>
    </row>
    <row r="37" spans="1:10" x14ac:dyDescent="0.25">
      <c r="A37" t="s">
        <v>5</v>
      </c>
      <c r="B37" t="s">
        <v>15</v>
      </c>
      <c r="C37" s="5">
        <v>43952</v>
      </c>
      <c r="D37" t="s">
        <v>7</v>
      </c>
      <c r="E37" s="6">
        <v>13.201219890000001</v>
      </c>
      <c r="F37" s="6">
        <v>14.191219890000001</v>
      </c>
      <c r="G37" s="6">
        <v>10.97021372859</v>
      </c>
      <c r="H37" s="6">
        <v>9.9622363627800006</v>
      </c>
      <c r="I37" s="7">
        <v>7</v>
      </c>
      <c r="J37" s="7">
        <v>29</v>
      </c>
    </row>
    <row r="38" spans="1:10" x14ac:dyDescent="0.25">
      <c r="A38" t="s">
        <v>5</v>
      </c>
      <c r="B38" t="s">
        <v>15</v>
      </c>
      <c r="C38" s="5">
        <v>43952</v>
      </c>
      <c r="D38" t="s">
        <v>9</v>
      </c>
      <c r="E38" s="6"/>
      <c r="F38" s="6"/>
      <c r="G38" s="6">
        <v>5</v>
      </c>
      <c r="H38" s="6">
        <v>0</v>
      </c>
      <c r="I38" s="7">
        <v>0</v>
      </c>
      <c r="J38" s="7"/>
    </row>
    <row r="39" spans="1:10" x14ac:dyDescent="0.25">
      <c r="A39" t="s">
        <v>5</v>
      </c>
      <c r="B39" t="s">
        <v>15</v>
      </c>
      <c r="C39" s="5">
        <v>43983</v>
      </c>
      <c r="D39" t="s">
        <v>8</v>
      </c>
      <c r="E39" s="6">
        <v>6.0721999499999999</v>
      </c>
      <c r="F39" s="6">
        <v>6.0721999599999998</v>
      </c>
      <c r="G39" s="6">
        <v>4.2930453646499993</v>
      </c>
      <c r="H39" s="6">
        <v>8.6650293429200005</v>
      </c>
      <c r="I39" s="7">
        <v>2</v>
      </c>
      <c r="J39" s="7">
        <v>55.5</v>
      </c>
    </row>
    <row r="40" spans="1:10" x14ac:dyDescent="0.25">
      <c r="A40" t="s">
        <v>5</v>
      </c>
      <c r="B40" t="s">
        <v>15</v>
      </c>
      <c r="C40" s="5">
        <v>43983</v>
      </c>
      <c r="D40" t="s">
        <v>9</v>
      </c>
      <c r="E40" s="6"/>
      <c r="F40" s="6"/>
      <c r="G40" s="6">
        <v>15</v>
      </c>
      <c r="H40" s="6">
        <v>0</v>
      </c>
      <c r="I40" s="7">
        <v>0</v>
      </c>
      <c r="J40" s="7"/>
    </row>
    <row r="41" spans="1:10" x14ac:dyDescent="0.25">
      <c r="A41" t="s">
        <v>5</v>
      </c>
      <c r="B41" t="s">
        <v>15</v>
      </c>
      <c r="C41" s="5">
        <v>43983</v>
      </c>
      <c r="D41" t="s">
        <v>11</v>
      </c>
      <c r="E41" s="6">
        <v>3.90420005</v>
      </c>
      <c r="F41" s="6">
        <v>4.7336000399999998</v>
      </c>
      <c r="G41" s="6">
        <v>5.7665034738500003</v>
      </c>
      <c r="H41" s="6">
        <v>6.4850320548000004</v>
      </c>
      <c r="I41" s="7">
        <v>4</v>
      </c>
      <c r="J41" s="7">
        <v>89.25</v>
      </c>
    </row>
    <row r="42" spans="1:10" x14ac:dyDescent="0.25">
      <c r="A42" t="s">
        <v>5</v>
      </c>
      <c r="B42" t="s">
        <v>15</v>
      </c>
      <c r="C42" s="5">
        <v>44013</v>
      </c>
      <c r="D42" t="s">
        <v>10</v>
      </c>
      <c r="E42" s="6">
        <v>45.470931520000001</v>
      </c>
      <c r="F42" s="6">
        <v>45.470931520000001</v>
      </c>
      <c r="G42" s="6">
        <v>35.239971928000003</v>
      </c>
      <c r="H42" s="6">
        <v>58.56655979776</v>
      </c>
      <c r="I42" s="7">
        <v>1</v>
      </c>
      <c r="J42" s="7">
        <v>76</v>
      </c>
    </row>
    <row r="43" spans="1:10" x14ac:dyDescent="0.25">
      <c r="A43" t="s">
        <v>5</v>
      </c>
      <c r="B43" t="s">
        <v>15</v>
      </c>
      <c r="C43" s="5">
        <v>44013</v>
      </c>
      <c r="D43" t="s">
        <v>7</v>
      </c>
      <c r="E43" s="6">
        <v>61.057359849999997</v>
      </c>
      <c r="F43" s="6">
        <v>14.1060003</v>
      </c>
      <c r="G43" s="6">
        <v>40.297857501000003</v>
      </c>
      <c r="H43" s="6">
        <v>92.120322431099993</v>
      </c>
      <c r="I43" s="7">
        <v>2</v>
      </c>
      <c r="J43" s="7">
        <v>97.5</v>
      </c>
    </row>
    <row r="44" spans="1:10" x14ac:dyDescent="0.25">
      <c r="A44" t="s">
        <v>5</v>
      </c>
      <c r="B44" t="s">
        <v>15</v>
      </c>
      <c r="C44" s="5">
        <v>44044</v>
      </c>
      <c r="D44" t="s">
        <v>7</v>
      </c>
      <c r="E44" s="6">
        <v>33.793000200000002</v>
      </c>
      <c r="F44" s="6">
        <v>33.793000200000002</v>
      </c>
      <c r="G44" s="6">
        <v>25.851645153000003</v>
      </c>
      <c r="H44" s="6">
        <v>36.597819216600001</v>
      </c>
      <c r="I44" s="7">
        <v>1</v>
      </c>
      <c r="J44" s="7">
        <v>79</v>
      </c>
    </row>
    <row r="45" spans="1:10" x14ac:dyDescent="0.25">
      <c r="A45" t="s">
        <v>5</v>
      </c>
      <c r="B45" t="s">
        <v>15</v>
      </c>
      <c r="C45" s="5">
        <v>44044</v>
      </c>
      <c r="D45" t="s">
        <v>8</v>
      </c>
      <c r="E45" s="6">
        <v>4.0323998800000007</v>
      </c>
      <c r="F45" s="6">
        <v>9.1743997200000003</v>
      </c>
      <c r="G45" s="6">
        <v>6.7824965981600007</v>
      </c>
      <c r="H45" s="6">
        <v>12.486358018920001</v>
      </c>
      <c r="I45" s="7">
        <v>4</v>
      </c>
      <c r="J45" s="7">
        <v>54.25</v>
      </c>
    </row>
    <row r="46" spans="1:10" x14ac:dyDescent="0.25">
      <c r="A46" t="s">
        <v>5</v>
      </c>
      <c r="B46" t="s">
        <v>15</v>
      </c>
      <c r="C46" s="5">
        <v>44044</v>
      </c>
      <c r="D46" t="s">
        <v>11</v>
      </c>
      <c r="E46" s="6">
        <v>1.5886000200000001</v>
      </c>
      <c r="F46" s="6">
        <v>1.6544000400000001</v>
      </c>
      <c r="G46" s="6">
        <v>2.6974428339600003</v>
      </c>
      <c r="H46" s="6">
        <v>2.4286592587200002</v>
      </c>
      <c r="I46" s="7">
        <v>2</v>
      </c>
      <c r="J46" s="7">
        <v>79</v>
      </c>
    </row>
    <row r="47" spans="1:10" x14ac:dyDescent="0.25">
      <c r="A47" t="s">
        <v>5</v>
      </c>
      <c r="B47" t="s">
        <v>16</v>
      </c>
      <c r="C47" s="5">
        <v>43739</v>
      </c>
      <c r="D47" t="s">
        <v>12</v>
      </c>
      <c r="E47" s="6">
        <v>81.673168969999992</v>
      </c>
      <c r="F47" s="6">
        <v>86.796406169999997</v>
      </c>
      <c r="G47" s="6">
        <v>111.15718296816999</v>
      </c>
      <c r="H47" s="6">
        <v>46.696466519460003</v>
      </c>
      <c r="I47" s="7">
        <v>3</v>
      </c>
      <c r="J47" s="7">
        <v>106.33333333333333</v>
      </c>
    </row>
    <row r="48" spans="1:10" x14ac:dyDescent="0.25">
      <c r="A48" t="s">
        <v>5</v>
      </c>
      <c r="B48" t="s">
        <v>16</v>
      </c>
      <c r="C48" s="5">
        <v>43891</v>
      </c>
      <c r="D48" t="s">
        <v>12</v>
      </c>
      <c r="E48" s="6">
        <v>61.420750179999992</v>
      </c>
      <c r="F48" s="6">
        <v>81.821850900000001</v>
      </c>
      <c r="G48" s="6">
        <v>72.476485212399993</v>
      </c>
      <c r="H48" s="6">
        <v>138.60621542460001</v>
      </c>
      <c r="I48" s="7">
        <v>4</v>
      </c>
      <c r="J48" s="7">
        <v>79.25</v>
      </c>
    </row>
    <row r="49" spans="1:10" x14ac:dyDescent="0.25">
      <c r="A49" t="s">
        <v>5</v>
      </c>
      <c r="B49" t="s">
        <v>16</v>
      </c>
      <c r="C49" s="5">
        <v>43952</v>
      </c>
      <c r="D49" t="s">
        <v>12</v>
      </c>
      <c r="E49" s="6">
        <v>21.118039629999998</v>
      </c>
      <c r="F49" s="6">
        <v>21.118039629999998</v>
      </c>
      <c r="G49" s="6">
        <v>22.089469452979998</v>
      </c>
      <c r="H49" s="6">
        <v>26.038542863789999</v>
      </c>
      <c r="I49" s="7">
        <v>1</v>
      </c>
      <c r="J49" s="7">
        <v>54</v>
      </c>
    </row>
    <row r="50" spans="1:10" x14ac:dyDescent="0.25">
      <c r="A50" t="s">
        <v>5</v>
      </c>
      <c r="B50" t="s">
        <v>16</v>
      </c>
      <c r="C50" s="5">
        <v>43983</v>
      </c>
      <c r="D50" t="s">
        <v>12</v>
      </c>
      <c r="E50" s="6">
        <v>17.33028989</v>
      </c>
      <c r="F50" s="6">
        <v>17.33028989</v>
      </c>
      <c r="G50" s="6"/>
      <c r="H50" s="6"/>
      <c r="I50" s="7">
        <v>1</v>
      </c>
      <c r="J50" s="7">
        <v>119</v>
      </c>
    </row>
    <row r="51" spans="1:10" x14ac:dyDescent="0.25">
      <c r="A51" t="s">
        <v>5</v>
      </c>
      <c r="B51" t="s">
        <v>16</v>
      </c>
      <c r="C51" s="5">
        <v>44013</v>
      </c>
      <c r="D51" t="s">
        <v>12</v>
      </c>
      <c r="E51" s="6">
        <v>78.494795300000007</v>
      </c>
      <c r="F51" s="6">
        <v>112.34700168000001</v>
      </c>
      <c r="G51" s="6">
        <v>81.0851235449</v>
      </c>
      <c r="H51" s="6">
        <v>93.135664392720003</v>
      </c>
      <c r="I51" s="7">
        <v>6</v>
      </c>
      <c r="J51" s="7">
        <v>80.333333333333329</v>
      </c>
    </row>
    <row r="52" spans="1:10" x14ac:dyDescent="0.25">
      <c r="A52" t="s">
        <v>5</v>
      </c>
      <c r="B52" t="s">
        <v>16</v>
      </c>
      <c r="C52" s="5">
        <v>44044</v>
      </c>
      <c r="D52" t="s">
        <v>12</v>
      </c>
      <c r="E52" s="6">
        <v>45.57356329000001</v>
      </c>
      <c r="F52" s="6">
        <v>62.951459840000005</v>
      </c>
      <c r="G52" s="6">
        <v>35.319511549750011</v>
      </c>
      <c r="H52" s="6">
        <v>73.464353633280012</v>
      </c>
      <c r="I52" s="7">
        <v>3</v>
      </c>
      <c r="J52" s="7">
        <v>23</v>
      </c>
    </row>
    <row r="53" spans="1:10" x14ac:dyDescent="0.25">
      <c r="A53" t="s">
        <v>5</v>
      </c>
      <c r="B53" t="s">
        <v>16</v>
      </c>
      <c r="C53" s="5">
        <v>44044</v>
      </c>
      <c r="D53" t="s">
        <v>13</v>
      </c>
      <c r="E53" s="6">
        <v>7.0306102499999987</v>
      </c>
      <c r="F53" s="6">
        <v>9.6614401599999997</v>
      </c>
      <c r="G53" s="6"/>
      <c r="H53" s="6"/>
      <c r="I53" s="7">
        <v>7</v>
      </c>
      <c r="J53" s="7">
        <v>75.142857142857139</v>
      </c>
    </row>
    <row r="54" spans="1:10" x14ac:dyDescent="0.25">
      <c r="A54" t="s">
        <v>5</v>
      </c>
      <c r="B54" t="s">
        <v>16</v>
      </c>
      <c r="C54" s="5">
        <v>44075</v>
      </c>
      <c r="D54" t="s">
        <v>12</v>
      </c>
      <c r="E54" s="6">
        <v>10.324200470000001</v>
      </c>
      <c r="F54" s="6">
        <v>32.1</v>
      </c>
      <c r="G54" s="6">
        <v>8.7962188004400002</v>
      </c>
      <c r="H54" s="6">
        <v>42.356060407020003</v>
      </c>
      <c r="I54" s="7">
        <v>2</v>
      </c>
      <c r="J54" s="7">
        <v>126</v>
      </c>
    </row>
    <row r="55" spans="1:10" x14ac:dyDescent="0.25">
      <c r="A55" t="s">
        <v>5</v>
      </c>
      <c r="B55" t="s">
        <v>16</v>
      </c>
      <c r="C55" s="5">
        <v>44075</v>
      </c>
      <c r="D55" t="s">
        <v>13</v>
      </c>
      <c r="E55" s="6">
        <v>9.8556000300000015</v>
      </c>
      <c r="F55" s="6">
        <v>10.182399999999999</v>
      </c>
      <c r="G55" s="6">
        <v>8.860184426970001</v>
      </c>
      <c r="H55" s="6">
        <v>8.7263167999999993</v>
      </c>
      <c r="I55" s="7">
        <v>4</v>
      </c>
      <c r="J55" s="7">
        <v>55.25</v>
      </c>
    </row>
    <row r="56" spans="1:10" x14ac:dyDescent="0.25">
      <c r="A56" t="s">
        <v>5</v>
      </c>
      <c r="B56" t="s">
        <v>17</v>
      </c>
      <c r="C56" s="5">
        <v>43739</v>
      </c>
      <c r="D56" t="s">
        <v>8</v>
      </c>
      <c r="E56" s="6"/>
      <c r="F56" s="6"/>
      <c r="G56" s="6">
        <v>0</v>
      </c>
      <c r="H56" s="6">
        <v>4</v>
      </c>
      <c r="I56" s="7">
        <v>0</v>
      </c>
      <c r="J56" s="7"/>
    </row>
    <row r="57" spans="1:10" x14ac:dyDescent="0.25">
      <c r="A57" t="s">
        <v>5</v>
      </c>
      <c r="B57" t="s">
        <v>17</v>
      </c>
      <c r="C57" s="5">
        <v>43770</v>
      </c>
      <c r="D57" t="s">
        <v>8</v>
      </c>
      <c r="E57" s="6">
        <v>2.3970000499999999</v>
      </c>
      <c r="F57" s="6">
        <v>2.3970000499999999</v>
      </c>
      <c r="G57" s="6">
        <v>1.79535303745</v>
      </c>
      <c r="H57" s="6">
        <v>3.2910810686500001</v>
      </c>
      <c r="I57" s="7">
        <v>1</v>
      </c>
      <c r="J57" s="7">
        <v>83</v>
      </c>
    </row>
    <row r="58" spans="1:10" x14ac:dyDescent="0.25">
      <c r="A58" t="s">
        <v>5</v>
      </c>
      <c r="B58" t="s">
        <v>17</v>
      </c>
      <c r="C58" s="5">
        <v>43800</v>
      </c>
      <c r="D58" t="s">
        <v>7</v>
      </c>
      <c r="E58" s="6">
        <v>27.470399760000003</v>
      </c>
      <c r="F58" s="6">
        <v>27.470399760000003</v>
      </c>
      <c r="G58" s="6">
        <v>15.63065746344</v>
      </c>
      <c r="H58" s="6">
        <v>34.255588500720009</v>
      </c>
      <c r="I58" s="7">
        <v>1</v>
      </c>
      <c r="J58" s="7">
        <v>143</v>
      </c>
    </row>
    <row r="59" spans="1:10" x14ac:dyDescent="0.25">
      <c r="A59" t="s">
        <v>5</v>
      </c>
      <c r="B59" t="s">
        <v>17</v>
      </c>
      <c r="C59" s="5">
        <v>43800</v>
      </c>
      <c r="D59" t="s">
        <v>8</v>
      </c>
      <c r="E59" s="6">
        <v>2.5122999799999999</v>
      </c>
      <c r="F59" s="6">
        <v>2.5122999799999999</v>
      </c>
      <c r="G59" s="6">
        <v>3.1353503750399998</v>
      </c>
      <c r="H59" s="6">
        <v>2.8991941769199996</v>
      </c>
      <c r="I59" s="7">
        <v>1</v>
      </c>
      <c r="J59" s="7">
        <v>46</v>
      </c>
    </row>
    <row r="60" spans="1:10" x14ac:dyDescent="0.25">
      <c r="A60" t="s">
        <v>5</v>
      </c>
      <c r="B60" t="s">
        <v>18</v>
      </c>
      <c r="C60" s="5">
        <v>43739</v>
      </c>
      <c r="D60" t="s">
        <v>7</v>
      </c>
      <c r="E60" s="6">
        <v>16.042179820000001</v>
      </c>
      <c r="F60" s="6">
        <v>16.042179820000001</v>
      </c>
      <c r="G60" s="6">
        <v>12.913954755100002</v>
      </c>
      <c r="H60" s="6">
        <v>10.619923040840002</v>
      </c>
      <c r="I60" s="7">
        <v>1</v>
      </c>
      <c r="J60" s="7">
        <v>65</v>
      </c>
    </row>
    <row r="61" spans="1:10" x14ac:dyDescent="0.25">
      <c r="A61" t="s">
        <v>5</v>
      </c>
      <c r="B61" t="s">
        <v>18</v>
      </c>
      <c r="C61" s="5">
        <v>43739</v>
      </c>
      <c r="D61" t="s">
        <v>8</v>
      </c>
      <c r="E61" s="6">
        <v>7.9598999699999995</v>
      </c>
      <c r="F61" s="6">
        <v>8.3916000299999993</v>
      </c>
      <c r="G61" s="6">
        <v>6.5669174752499995</v>
      </c>
      <c r="H61" s="6">
        <v>10.262926836689999</v>
      </c>
      <c r="I61" s="7">
        <v>3</v>
      </c>
      <c r="J61" s="7">
        <v>116.66666666666667</v>
      </c>
    </row>
    <row r="62" spans="1:10" x14ac:dyDescent="0.25">
      <c r="A62" t="s">
        <v>5</v>
      </c>
      <c r="B62" t="s">
        <v>18</v>
      </c>
      <c r="C62" s="5">
        <v>43739</v>
      </c>
      <c r="D62" t="s">
        <v>11</v>
      </c>
      <c r="E62" s="6">
        <v>2.0543000199999999</v>
      </c>
      <c r="F62" s="6">
        <v>2.1546000300000001</v>
      </c>
      <c r="G62" s="6">
        <v>2.2967074223599999</v>
      </c>
      <c r="H62" s="6">
        <v>1.8809658261900002</v>
      </c>
      <c r="I62" s="7">
        <v>3</v>
      </c>
      <c r="J62" s="7">
        <v>98.666666666666671</v>
      </c>
    </row>
    <row r="63" spans="1:10" x14ac:dyDescent="0.25">
      <c r="A63" t="s">
        <v>5</v>
      </c>
      <c r="B63" t="s">
        <v>18</v>
      </c>
      <c r="C63" s="5">
        <v>43770</v>
      </c>
      <c r="D63" t="s">
        <v>7</v>
      </c>
      <c r="E63" s="6">
        <v>42.705200229999996</v>
      </c>
      <c r="F63" s="6">
        <v>12.43520062</v>
      </c>
      <c r="G63" s="6">
        <v>45.438333044719997</v>
      </c>
      <c r="H63" s="6">
        <v>62.660064740899998</v>
      </c>
      <c r="I63" s="7">
        <v>2</v>
      </c>
      <c r="J63" s="7">
        <v>81</v>
      </c>
    </row>
    <row r="64" spans="1:10" x14ac:dyDescent="0.25">
      <c r="A64" t="s">
        <v>5</v>
      </c>
      <c r="B64" t="s">
        <v>18</v>
      </c>
      <c r="C64" s="5">
        <v>43770</v>
      </c>
      <c r="D64" t="s">
        <v>8</v>
      </c>
      <c r="E64" s="6">
        <v>2.1470000699999998</v>
      </c>
      <c r="F64" s="6">
        <v>2.1470000699999998</v>
      </c>
      <c r="G64" s="6">
        <v>1.6617780541799998</v>
      </c>
      <c r="H64" s="6">
        <v>2.9521250962499996</v>
      </c>
      <c r="I64" s="7">
        <v>1</v>
      </c>
      <c r="J64" s="7">
        <v>122</v>
      </c>
    </row>
    <row r="65" spans="1:10" x14ac:dyDescent="0.25">
      <c r="A65" t="s">
        <v>5</v>
      </c>
      <c r="B65" t="s">
        <v>18</v>
      </c>
      <c r="C65" s="5">
        <v>43800</v>
      </c>
      <c r="D65" t="s">
        <v>7</v>
      </c>
      <c r="E65" s="6">
        <v>15.066999769999999</v>
      </c>
      <c r="F65" s="6">
        <v>15.066999769999999</v>
      </c>
      <c r="G65" s="6">
        <v>9.4018078564799996</v>
      </c>
      <c r="H65" s="6">
        <v>7.9553758785599999</v>
      </c>
      <c r="I65" s="7">
        <v>2</v>
      </c>
      <c r="J65" s="7">
        <v>74</v>
      </c>
    </row>
    <row r="66" spans="1:10" x14ac:dyDescent="0.25">
      <c r="A66" t="s">
        <v>5</v>
      </c>
      <c r="B66" t="s">
        <v>18</v>
      </c>
      <c r="C66" s="5">
        <v>43800</v>
      </c>
      <c r="D66" t="s">
        <v>8</v>
      </c>
      <c r="E66" s="6">
        <v>2.5774000099999999</v>
      </c>
      <c r="F66" s="6">
        <v>2.5774000099999999</v>
      </c>
      <c r="G66" s="6">
        <v>3.94857681532</v>
      </c>
      <c r="H66" s="6">
        <v>1.4665406056899999</v>
      </c>
      <c r="I66" s="7">
        <v>8</v>
      </c>
      <c r="J66" s="7">
        <v>147</v>
      </c>
    </row>
    <row r="67" spans="1:10" x14ac:dyDescent="0.25">
      <c r="A67" t="s">
        <v>5</v>
      </c>
      <c r="B67" t="s">
        <v>18</v>
      </c>
      <c r="C67" s="5">
        <v>43831</v>
      </c>
      <c r="D67" t="s">
        <v>7</v>
      </c>
      <c r="E67" s="6">
        <v>52.031370430000003</v>
      </c>
      <c r="F67" s="6">
        <v>57.346520859999998</v>
      </c>
      <c r="G67" s="6">
        <v>35.693520114980004</v>
      </c>
      <c r="H67" s="6">
        <v>94.105640731259996</v>
      </c>
      <c r="I67" s="7">
        <v>6</v>
      </c>
      <c r="J67" s="7">
        <v>114.66666666666667</v>
      </c>
    </row>
    <row r="68" spans="1:10" x14ac:dyDescent="0.25">
      <c r="A68" t="s">
        <v>5</v>
      </c>
      <c r="B68" t="s">
        <v>18</v>
      </c>
      <c r="C68" s="5">
        <v>43862</v>
      </c>
      <c r="D68" t="s">
        <v>10</v>
      </c>
      <c r="E68" s="6">
        <v>45.152399729999999</v>
      </c>
      <c r="F68" s="6">
        <v>45.152399729999999</v>
      </c>
      <c r="G68" s="6">
        <v>53.324984081130005</v>
      </c>
      <c r="H68" s="6">
        <v>69.083171586899994</v>
      </c>
      <c r="I68" s="7">
        <v>1</v>
      </c>
      <c r="J68" s="7">
        <v>65</v>
      </c>
    </row>
    <row r="69" spans="1:10" x14ac:dyDescent="0.25">
      <c r="A69" t="s">
        <v>5</v>
      </c>
      <c r="B69" t="s">
        <v>18</v>
      </c>
      <c r="C69" s="5">
        <v>43862</v>
      </c>
      <c r="D69" t="s">
        <v>7</v>
      </c>
      <c r="E69" s="6">
        <v>29.174499910000002</v>
      </c>
      <c r="F69" s="6">
        <v>29.174499910000002</v>
      </c>
      <c r="G69" s="6">
        <v>31.275063903520003</v>
      </c>
      <c r="H69" s="6">
        <v>38.101896882460004</v>
      </c>
      <c r="I69" s="7">
        <v>1</v>
      </c>
      <c r="J69" s="7">
        <v>31</v>
      </c>
    </row>
    <row r="70" spans="1:10" x14ac:dyDescent="0.25">
      <c r="A70" t="s">
        <v>5</v>
      </c>
      <c r="B70" t="s">
        <v>18</v>
      </c>
      <c r="C70" s="5">
        <v>43862</v>
      </c>
      <c r="D70" t="s">
        <v>8</v>
      </c>
      <c r="E70" s="6">
        <v>4.1894999799999999</v>
      </c>
      <c r="F70" s="6">
        <v>4.1990000399999996</v>
      </c>
      <c r="G70" s="6">
        <v>5.3248544745799995</v>
      </c>
      <c r="H70" s="6">
        <v>6.0045700571999996</v>
      </c>
      <c r="I70" s="7">
        <v>2</v>
      </c>
      <c r="J70" s="7">
        <v>65.5</v>
      </c>
    </row>
    <row r="71" spans="1:10" x14ac:dyDescent="0.25">
      <c r="A71" t="s">
        <v>5</v>
      </c>
      <c r="B71" t="s">
        <v>18</v>
      </c>
      <c r="C71" s="5">
        <v>43891</v>
      </c>
      <c r="D71" t="s">
        <v>7</v>
      </c>
      <c r="E71" s="6">
        <v>68.701052509999997</v>
      </c>
      <c r="F71" s="6">
        <v>17.58305</v>
      </c>
      <c r="G71" s="6">
        <v>90.547987208180004</v>
      </c>
      <c r="H71" s="6">
        <v>58.1551452</v>
      </c>
      <c r="I71" s="7">
        <v>4</v>
      </c>
      <c r="J71" s="7">
        <v>111.25</v>
      </c>
    </row>
    <row r="72" spans="1:10" x14ac:dyDescent="0.25">
      <c r="A72" t="s">
        <v>5</v>
      </c>
      <c r="B72" t="s">
        <v>18</v>
      </c>
      <c r="C72" s="5">
        <v>43891</v>
      </c>
      <c r="D72" t="s">
        <v>8</v>
      </c>
      <c r="E72" s="6">
        <v>6.9868200299999996</v>
      </c>
      <c r="F72" s="6">
        <v>7.3659598199999996</v>
      </c>
      <c r="G72" s="6">
        <v>6.8331099893399996</v>
      </c>
      <c r="H72" s="6">
        <v>12.242225220839998</v>
      </c>
      <c r="I72" s="7">
        <v>3</v>
      </c>
      <c r="J72" s="7">
        <v>102.66666666666667</v>
      </c>
    </row>
    <row r="73" spans="1:10" x14ac:dyDescent="0.25">
      <c r="A73" t="s">
        <v>5</v>
      </c>
      <c r="B73" t="s">
        <v>18</v>
      </c>
      <c r="C73" s="5">
        <v>43891</v>
      </c>
      <c r="D73" t="s">
        <v>11</v>
      </c>
      <c r="E73" s="6">
        <v>1.59407999</v>
      </c>
      <c r="F73" s="6">
        <v>1.82016</v>
      </c>
      <c r="G73" s="6">
        <v>2.2237415860500001</v>
      </c>
      <c r="H73" s="6">
        <v>2.8012262399999996</v>
      </c>
      <c r="I73" s="7">
        <v>2</v>
      </c>
      <c r="J73" s="7">
        <v>34</v>
      </c>
    </row>
    <row r="74" spans="1:10" x14ac:dyDescent="0.25">
      <c r="A74" t="s">
        <v>5</v>
      </c>
      <c r="B74" t="s">
        <v>18</v>
      </c>
      <c r="C74" s="5">
        <v>43922</v>
      </c>
      <c r="D74" t="s">
        <v>8</v>
      </c>
      <c r="E74" s="6"/>
      <c r="F74" s="6">
        <v>4</v>
      </c>
      <c r="G74" s="6">
        <v>0</v>
      </c>
      <c r="H74" s="6">
        <v>4</v>
      </c>
      <c r="I74" s="7">
        <v>2</v>
      </c>
      <c r="J74" s="7"/>
    </row>
    <row r="75" spans="1:10" x14ac:dyDescent="0.25">
      <c r="A75" t="s">
        <v>5</v>
      </c>
      <c r="B75" t="s">
        <v>18</v>
      </c>
      <c r="C75" s="5">
        <v>43952</v>
      </c>
      <c r="D75" t="s">
        <v>8</v>
      </c>
      <c r="E75" s="6">
        <v>2.0944000100000002</v>
      </c>
      <c r="F75" s="6">
        <v>2.0944000100000002</v>
      </c>
      <c r="G75" s="6">
        <v>2.2368192106800002</v>
      </c>
      <c r="H75" s="6">
        <v>1.6755200080000003</v>
      </c>
      <c r="I75" s="7">
        <v>1</v>
      </c>
      <c r="J75" s="7">
        <v>70</v>
      </c>
    </row>
    <row r="76" spans="1:10" x14ac:dyDescent="0.25">
      <c r="A76" t="s">
        <v>5</v>
      </c>
      <c r="B76" t="s">
        <v>18</v>
      </c>
      <c r="C76" s="5">
        <v>43983</v>
      </c>
      <c r="D76" t="s">
        <v>7</v>
      </c>
      <c r="E76" s="6">
        <v>36.371282860000001</v>
      </c>
      <c r="F76" s="6">
        <v>77.958066040000006</v>
      </c>
      <c r="G76" s="6">
        <v>22.58656665606</v>
      </c>
      <c r="H76" s="6">
        <v>53.011484907200007</v>
      </c>
      <c r="I76" s="7">
        <v>5</v>
      </c>
      <c r="J76" s="7">
        <v>90</v>
      </c>
    </row>
    <row r="77" spans="1:10" x14ac:dyDescent="0.25">
      <c r="A77" t="s">
        <v>5</v>
      </c>
      <c r="B77" t="s">
        <v>18</v>
      </c>
      <c r="C77" s="5">
        <v>43983</v>
      </c>
      <c r="D77" t="s">
        <v>8</v>
      </c>
      <c r="E77" s="6">
        <v>3.63825011</v>
      </c>
      <c r="F77" s="6">
        <v>4.8951000999999996</v>
      </c>
      <c r="G77" s="6">
        <v>6.1850251869999999</v>
      </c>
      <c r="H77" s="6">
        <v>6.8433499397999986</v>
      </c>
      <c r="I77" s="7">
        <v>2</v>
      </c>
      <c r="J77" s="7">
        <v>73.5</v>
      </c>
    </row>
    <row r="78" spans="1:10" x14ac:dyDescent="0.25">
      <c r="A78" t="s">
        <v>5</v>
      </c>
      <c r="B78" t="s">
        <v>18</v>
      </c>
      <c r="C78" s="5">
        <v>43983</v>
      </c>
      <c r="D78" t="s">
        <v>11</v>
      </c>
      <c r="E78" s="6">
        <v>0.51949900000000004</v>
      </c>
      <c r="F78" s="6">
        <v>0.76949999000000002</v>
      </c>
      <c r="G78" s="6">
        <v>0.31429689500000002</v>
      </c>
      <c r="H78" s="6">
        <v>1.21888798416</v>
      </c>
      <c r="I78" s="7">
        <v>2</v>
      </c>
      <c r="J78" s="7">
        <v>32</v>
      </c>
    </row>
    <row r="79" spans="1:10" x14ac:dyDescent="0.25">
      <c r="A79" t="s">
        <v>5</v>
      </c>
      <c r="B79" t="s">
        <v>18</v>
      </c>
      <c r="C79" s="5">
        <v>44013</v>
      </c>
      <c r="D79" t="s">
        <v>7</v>
      </c>
      <c r="E79" s="6">
        <v>18.561190109999998</v>
      </c>
      <c r="F79" s="6">
        <v>18.561190109999998</v>
      </c>
      <c r="G79" s="6">
        <v>17.985793216589997</v>
      </c>
      <c r="H79" s="6">
        <v>25.614442351799994</v>
      </c>
      <c r="I79" s="7">
        <v>3</v>
      </c>
      <c r="J79" s="7">
        <v>16</v>
      </c>
    </row>
    <row r="80" spans="1:10" x14ac:dyDescent="0.25">
      <c r="A80" t="s">
        <v>5</v>
      </c>
      <c r="B80" t="s">
        <v>18</v>
      </c>
      <c r="C80" s="8">
        <v>44013</v>
      </c>
      <c r="D80" t="s">
        <v>9</v>
      </c>
      <c r="E80" s="6">
        <v>30.30038004</v>
      </c>
      <c r="F80" s="6">
        <v>30.30038004</v>
      </c>
      <c r="G80" s="6">
        <v>35.936250727439997</v>
      </c>
      <c r="H80" s="6">
        <v>30.057976999680001</v>
      </c>
      <c r="I80" s="7">
        <v>2</v>
      </c>
      <c r="J80" s="7">
        <v>20</v>
      </c>
    </row>
    <row r="81" spans="1:10" x14ac:dyDescent="0.25">
      <c r="A81" t="s">
        <v>5</v>
      </c>
      <c r="B81" t="s">
        <v>18</v>
      </c>
      <c r="C81" s="8">
        <v>44013</v>
      </c>
      <c r="D81" t="s">
        <v>11</v>
      </c>
      <c r="E81" s="6">
        <v>0.84549998999999998</v>
      </c>
      <c r="F81" s="6">
        <v>0.84549998999999998</v>
      </c>
      <c r="G81" s="6">
        <v>1.11859648677</v>
      </c>
      <c r="H81" s="6">
        <v>0.74995849113000002</v>
      </c>
      <c r="I81" s="7">
        <v>1</v>
      </c>
      <c r="J81" s="7">
        <v>87</v>
      </c>
    </row>
    <row r="82" spans="1:10" x14ac:dyDescent="0.25">
      <c r="A82" t="s">
        <v>5</v>
      </c>
      <c r="B82" t="s">
        <v>18</v>
      </c>
      <c r="C82" s="8">
        <v>44044</v>
      </c>
      <c r="D82" t="s">
        <v>8</v>
      </c>
      <c r="E82" s="6">
        <v>4.7905499800000007</v>
      </c>
      <c r="F82" s="6">
        <v>4.8059000000000003</v>
      </c>
      <c r="G82" s="6">
        <v>4.5414413810400003</v>
      </c>
      <c r="H82" s="6">
        <v>4.0321501</v>
      </c>
      <c r="I82" s="7">
        <v>2</v>
      </c>
      <c r="J82" s="7">
        <v>62.5</v>
      </c>
    </row>
    <row r="83" spans="1:10" x14ac:dyDescent="0.25">
      <c r="A83" t="s">
        <v>5</v>
      </c>
      <c r="B83" t="s">
        <v>18</v>
      </c>
      <c r="C83" s="8">
        <v>44075</v>
      </c>
      <c r="D83" t="s">
        <v>8</v>
      </c>
      <c r="E83" s="6">
        <v>2.71025004</v>
      </c>
      <c r="F83" s="6">
        <v>2.71025004</v>
      </c>
      <c r="G83" s="6">
        <v>3.25772054808</v>
      </c>
      <c r="H83" s="6">
        <v>1.5854962734</v>
      </c>
      <c r="I83" s="7">
        <v>2</v>
      </c>
      <c r="J83" s="7">
        <v>102</v>
      </c>
    </row>
    <row r="84" spans="1:10" x14ac:dyDescent="0.25">
      <c r="A84" t="s">
        <v>5</v>
      </c>
      <c r="B84" t="s">
        <v>19</v>
      </c>
      <c r="C84" s="8">
        <v>43739</v>
      </c>
      <c r="D84" t="s">
        <v>8</v>
      </c>
      <c r="E84" s="6">
        <v>4.8305998700000004</v>
      </c>
      <c r="F84" s="6">
        <v>4.83059992</v>
      </c>
      <c r="G84" s="6">
        <v>7.9366755864100007</v>
      </c>
      <c r="H84" s="6">
        <v>7.9366756685600004</v>
      </c>
      <c r="I84" s="7">
        <v>2</v>
      </c>
      <c r="J84" s="7">
        <v>47</v>
      </c>
    </row>
    <row r="85" spans="1:10" x14ac:dyDescent="0.25">
      <c r="A85" t="s">
        <v>5</v>
      </c>
      <c r="B85" t="s">
        <v>19</v>
      </c>
      <c r="C85" s="8">
        <v>43739</v>
      </c>
      <c r="D85" t="s">
        <v>9</v>
      </c>
      <c r="E85" s="6">
        <v>25.900799940000002</v>
      </c>
      <c r="F85" s="6">
        <v>25.900799940000002</v>
      </c>
      <c r="G85" s="6">
        <v>27.921062335320006</v>
      </c>
      <c r="H85" s="6">
        <v>15.0224639652</v>
      </c>
      <c r="I85" s="7">
        <v>1</v>
      </c>
      <c r="J85" s="7">
        <v>142</v>
      </c>
    </row>
    <row r="86" spans="1:10" x14ac:dyDescent="0.25">
      <c r="A86" t="s">
        <v>5</v>
      </c>
      <c r="B86" t="s">
        <v>19</v>
      </c>
      <c r="C86" s="8">
        <v>43739</v>
      </c>
      <c r="D86" t="s">
        <v>11</v>
      </c>
      <c r="E86" s="6">
        <v>0.63920001999999998</v>
      </c>
      <c r="F86" s="6">
        <v>0.63920001999999998</v>
      </c>
      <c r="G86" s="6">
        <v>0.83096002599999996</v>
      </c>
      <c r="H86" s="6">
        <v>0.82584642584000001</v>
      </c>
      <c r="I86" s="7">
        <v>1</v>
      </c>
      <c r="J86" s="7">
        <v>50</v>
      </c>
    </row>
    <row r="87" spans="1:10" x14ac:dyDescent="0.25">
      <c r="A87" t="s">
        <v>5</v>
      </c>
      <c r="B87" t="s">
        <v>19</v>
      </c>
      <c r="C87" s="8">
        <v>43770</v>
      </c>
      <c r="D87" t="s">
        <v>7</v>
      </c>
      <c r="E87" s="6">
        <v>52.072799750000001</v>
      </c>
      <c r="F87" s="6">
        <v>24.7</v>
      </c>
      <c r="G87" s="6">
        <v>31.243679849999999</v>
      </c>
      <c r="H87" s="6">
        <v>106.58087923560001</v>
      </c>
      <c r="I87" s="7">
        <v>2</v>
      </c>
      <c r="J87" s="7">
        <v>49</v>
      </c>
    </row>
    <row r="88" spans="1:10" x14ac:dyDescent="0.25">
      <c r="A88" t="s">
        <v>5</v>
      </c>
      <c r="B88" t="s">
        <v>19</v>
      </c>
      <c r="C88" s="8">
        <v>43770</v>
      </c>
      <c r="D88" t="s">
        <v>8</v>
      </c>
      <c r="E88" s="6">
        <v>1.1590000499999999</v>
      </c>
      <c r="F88" s="6">
        <v>1.1590000499999999</v>
      </c>
      <c r="G88" s="6">
        <v>1.9042370821499999</v>
      </c>
      <c r="H88" s="6">
        <v>1.3815280595999999</v>
      </c>
      <c r="I88" s="7">
        <v>1</v>
      </c>
      <c r="J88" s="7">
        <v>91</v>
      </c>
    </row>
    <row r="89" spans="1:10" x14ac:dyDescent="0.25">
      <c r="A89" t="s">
        <v>5</v>
      </c>
      <c r="B89" t="s">
        <v>19</v>
      </c>
      <c r="C89" s="8">
        <v>43770</v>
      </c>
      <c r="D89" t="s">
        <v>11</v>
      </c>
      <c r="E89" s="6">
        <v>0.76949999000000002</v>
      </c>
      <c r="F89" s="6">
        <v>0.76949999000000002</v>
      </c>
      <c r="G89" s="6">
        <v>0.60482699214000002</v>
      </c>
      <c r="H89" s="6">
        <v>0.78565948979</v>
      </c>
      <c r="I89" s="7">
        <v>1</v>
      </c>
      <c r="J89" s="7">
        <v>60</v>
      </c>
    </row>
    <row r="90" spans="1:10" x14ac:dyDescent="0.25">
      <c r="A90" t="s">
        <v>5</v>
      </c>
      <c r="B90" t="s">
        <v>19</v>
      </c>
      <c r="C90" s="8">
        <v>43800</v>
      </c>
      <c r="D90" t="s">
        <v>8</v>
      </c>
      <c r="E90" s="6">
        <v>7.1032000399999999</v>
      </c>
      <c r="F90" s="6">
        <v>7.6532999999999998</v>
      </c>
      <c r="G90" s="6">
        <v>10.988650461879999</v>
      </c>
      <c r="H90" s="6">
        <v>9.4900919999999989</v>
      </c>
      <c r="I90" s="7">
        <v>3</v>
      </c>
      <c r="J90" s="7">
        <v>119.66666666666667</v>
      </c>
    </row>
    <row r="91" spans="1:10" x14ac:dyDescent="0.25">
      <c r="A91" t="s">
        <v>5</v>
      </c>
      <c r="B91" t="s">
        <v>19</v>
      </c>
      <c r="C91" s="8">
        <v>43831</v>
      </c>
      <c r="D91" t="s">
        <v>7</v>
      </c>
      <c r="E91" s="6">
        <v>15.30724193</v>
      </c>
      <c r="F91" s="6">
        <v>15.30724193</v>
      </c>
      <c r="G91" s="6">
        <v>17.741093396869999</v>
      </c>
      <c r="H91" s="6">
        <v>12.76623976962</v>
      </c>
      <c r="I91" s="7">
        <v>1</v>
      </c>
      <c r="J91" s="7">
        <v>66</v>
      </c>
    </row>
    <row r="92" spans="1:10" x14ac:dyDescent="0.25">
      <c r="A92" t="s">
        <v>5</v>
      </c>
      <c r="B92" t="s">
        <v>19</v>
      </c>
      <c r="C92" s="8">
        <v>43862</v>
      </c>
      <c r="D92" t="s">
        <v>7</v>
      </c>
      <c r="E92" s="6">
        <v>28.373050329999998</v>
      </c>
      <c r="F92" s="6">
        <v>28.373050329999998</v>
      </c>
      <c r="G92" s="6">
        <v>36.629607976029995</v>
      </c>
      <c r="H92" s="6">
        <v>18.527601865489999</v>
      </c>
      <c r="I92" s="7">
        <v>4</v>
      </c>
      <c r="J92" s="7">
        <v>142</v>
      </c>
    </row>
    <row r="93" spans="1:10" x14ac:dyDescent="0.25">
      <c r="A93" t="s">
        <v>5</v>
      </c>
      <c r="B93" t="s">
        <v>19</v>
      </c>
      <c r="C93" s="8">
        <v>43891</v>
      </c>
      <c r="D93" t="s">
        <v>7</v>
      </c>
      <c r="E93" s="6">
        <v>27.569000030000002</v>
      </c>
      <c r="F93" s="6">
        <v>27.569000030000002</v>
      </c>
      <c r="G93" s="6">
        <v>34.433681037470002</v>
      </c>
      <c r="H93" s="6">
        <v>37.383564040680007</v>
      </c>
      <c r="I93" s="7">
        <v>1</v>
      </c>
      <c r="J93" s="7">
        <v>53</v>
      </c>
    </row>
    <row r="94" spans="1:10" x14ac:dyDescent="0.25">
      <c r="A94" t="s">
        <v>5</v>
      </c>
      <c r="B94" t="s">
        <v>19</v>
      </c>
      <c r="C94" s="8">
        <v>43891</v>
      </c>
      <c r="D94" t="s">
        <v>8</v>
      </c>
      <c r="E94" s="6">
        <v>2.41300004</v>
      </c>
      <c r="F94" s="6">
        <v>2.41300004</v>
      </c>
      <c r="G94" s="6">
        <v>2.07759303444</v>
      </c>
      <c r="H94" s="6">
        <v>2.9462730488400002</v>
      </c>
      <c r="I94" s="7">
        <v>1</v>
      </c>
      <c r="J94" s="7">
        <v>122</v>
      </c>
    </row>
    <row r="95" spans="1:10" x14ac:dyDescent="0.25">
      <c r="A95" t="s">
        <v>5</v>
      </c>
      <c r="B95" t="s">
        <v>19</v>
      </c>
      <c r="C95" s="8">
        <v>43891</v>
      </c>
      <c r="D95" t="s">
        <v>9</v>
      </c>
      <c r="E95" s="6">
        <v>23.229720109999999</v>
      </c>
      <c r="F95" s="6">
        <v>23.229720109999999</v>
      </c>
      <c r="G95" s="6">
        <v>16.446641837879998</v>
      </c>
      <c r="H95" s="6">
        <v>27.225231968919996</v>
      </c>
      <c r="I95" s="7">
        <v>1</v>
      </c>
      <c r="J95" s="7">
        <v>75</v>
      </c>
    </row>
    <row r="96" spans="1:10" x14ac:dyDescent="0.25">
      <c r="A96" t="s">
        <v>5</v>
      </c>
      <c r="B96" t="s">
        <v>19</v>
      </c>
      <c r="C96" s="8">
        <v>43891</v>
      </c>
      <c r="D96" t="s">
        <v>11</v>
      </c>
      <c r="E96" s="6">
        <v>1.73850002</v>
      </c>
      <c r="F96" s="6">
        <v>1.73850002</v>
      </c>
      <c r="G96" s="6">
        <v>1.7645775202999998</v>
      </c>
      <c r="H96" s="6">
        <v>1.7506695201399998</v>
      </c>
      <c r="I96" s="7">
        <v>1</v>
      </c>
      <c r="J96" s="7">
        <v>20</v>
      </c>
    </row>
    <row r="97" spans="1:10" x14ac:dyDescent="0.25">
      <c r="A97" t="s">
        <v>5</v>
      </c>
      <c r="B97" t="s">
        <v>19</v>
      </c>
      <c r="C97" s="8">
        <v>43952</v>
      </c>
      <c r="D97" t="s">
        <v>7</v>
      </c>
      <c r="E97" s="6">
        <v>29.88605038</v>
      </c>
      <c r="F97" s="6">
        <v>29.88605038</v>
      </c>
      <c r="G97" s="6">
        <v>36.67018381626</v>
      </c>
      <c r="H97" s="6">
        <v>48.295857414080004</v>
      </c>
      <c r="I97" s="7">
        <v>1</v>
      </c>
      <c r="J97" s="7">
        <v>110</v>
      </c>
    </row>
    <row r="98" spans="1:10" x14ac:dyDescent="0.25">
      <c r="A98" t="s">
        <v>5</v>
      </c>
      <c r="B98" t="s">
        <v>19</v>
      </c>
      <c r="C98" s="8">
        <v>43952</v>
      </c>
      <c r="D98" t="s">
        <v>8</v>
      </c>
      <c r="E98" s="6">
        <v>3.1064999800000002</v>
      </c>
      <c r="F98" s="6">
        <v>3.1064999800000002</v>
      </c>
      <c r="G98" s="6">
        <v>2.5380104836599999</v>
      </c>
      <c r="H98" s="6">
        <v>4.1813489730800004</v>
      </c>
      <c r="I98" s="7">
        <v>1</v>
      </c>
      <c r="J98" s="7">
        <v>134</v>
      </c>
    </row>
    <row r="99" spans="1:10" x14ac:dyDescent="0.25">
      <c r="A99" t="s">
        <v>5</v>
      </c>
      <c r="B99" t="s">
        <v>19</v>
      </c>
      <c r="C99" s="8">
        <v>43952</v>
      </c>
      <c r="D99" t="s">
        <v>11</v>
      </c>
      <c r="E99" s="6">
        <v>2.3313000399999999</v>
      </c>
      <c r="F99" s="6">
        <v>2.5536000599999999</v>
      </c>
      <c r="G99" s="6">
        <v>2.15412123696</v>
      </c>
      <c r="H99" s="6">
        <v>2.0198976474600001</v>
      </c>
      <c r="I99" s="7">
        <v>2</v>
      </c>
      <c r="J99" s="7">
        <v>48.5</v>
      </c>
    </row>
    <row r="100" spans="1:10" x14ac:dyDescent="0.25">
      <c r="A100" t="s">
        <v>5</v>
      </c>
      <c r="B100" t="s">
        <v>19</v>
      </c>
      <c r="C100" s="8">
        <v>43983</v>
      </c>
      <c r="D100" t="s">
        <v>8</v>
      </c>
      <c r="E100" s="6">
        <v>2.0734799599999998</v>
      </c>
      <c r="F100" s="6">
        <v>2.0734799599999998</v>
      </c>
      <c r="G100" s="6">
        <v>1.68159224756</v>
      </c>
      <c r="H100" s="6">
        <v>2.8572553848799993</v>
      </c>
      <c r="I100" s="7">
        <v>1</v>
      </c>
      <c r="J100" s="7">
        <v>21</v>
      </c>
    </row>
    <row r="101" spans="1:10" x14ac:dyDescent="0.25">
      <c r="A101" t="s">
        <v>5</v>
      </c>
      <c r="B101" t="s">
        <v>19</v>
      </c>
      <c r="C101" s="8">
        <v>44013</v>
      </c>
      <c r="D101" t="s">
        <v>10</v>
      </c>
      <c r="E101" s="6">
        <v>41.155054980000003</v>
      </c>
      <c r="F101" s="6">
        <v>82.00560102</v>
      </c>
      <c r="G101" s="6">
        <v>43.093334194380006</v>
      </c>
      <c r="H101" s="6">
        <v>84.793791454680004</v>
      </c>
      <c r="I101" s="7">
        <v>4</v>
      </c>
      <c r="J101" s="7">
        <v>57</v>
      </c>
    </row>
    <row r="102" spans="1:10" x14ac:dyDescent="0.25">
      <c r="A102" t="s">
        <v>5</v>
      </c>
      <c r="B102" t="s">
        <v>19</v>
      </c>
      <c r="C102" s="8">
        <v>44013</v>
      </c>
      <c r="D102" t="s">
        <v>7</v>
      </c>
      <c r="E102" s="6">
        <v>19.874000030000001</v>
      </c>
      <c r="F102" s="6">
        <v>19.874000030000001</v>
      </c>
      <c r="G102" s="6">
        <v>29.035914043830005</v>
      </c>
      <c r="H102" s="6">
        <v>22.159510033450001</v>
      </c>
      <c r="I102" s="7">
        <v>1</v>
      </c>
      <c r="J102" s="7">
        <v>56</v>
      </c>
    </row>
    <row r="103" spans="1:10" x14ac:dyDescent="0.25">
      <c r="A103" t="s">
        <v>5</v>
      </c>
      <c r="B103" t="s">
        <v>19</v>
      </c>
      <c r="C103" s="8">
        <v>44013</v>
      </c>
      <c r="D103" t="s">
        <v>8</v>
      </c>
      <c r="E103" s="6">
        <v>4.3397000199999995</v>
      </c>
      <c r="F103" s="6">
        <v>4.4080000799999999</v>
      </c>
      <c r="G103" s="6">
        <v>6.0104845276999992</v>
      </c>
      <c r="H103" s="6">
        <v>4.5534640826399997</v>
      </c>
      <c r="I103" s="7">
        <v>3</v>
      </c>
      <c r="J103" s="7">
        <v>26.666666666666668</v>
      </c>
    </row>
    <row r="104" spans="1:10" x14ac:dyDescent="0.25">
      <c r="A104" t="s">
        <v>5</v>
      </c>
      <c r="B104" t="s">
        <v>19</v>
      </c>
      <c r="C104" s="8">
        <v>44044</v>
      </c>
      <c r="D104" t="s">
        <v>10</v>
      </c>
      <c r="E104" s="6">
        <v>36.507758089999996</v>
      </c>
      <c r="F104" s="6">
        <v>41.369400399999996</v>
      </c>
      <c r="G104" s="6">
        <v>60.639386187489997</v>
      </c>
      <c r="H104" s="6">
        <v>33.467844923599998</v>
      </c>
      <c r="I104" s="7">
        <v>3</v>
      </c>
      <c r="J104" s="7">
        <v>46</v>
      </c>
    </row>
    <row r="105" spans="1:10" x14ac:dyDescent="0.25">
      <c r="A105" t="s">
        <v>5</v>
      </c>
      <c r="B105" t="s">
        <v>19</v>
      </c>
      <c r="C105" s="8">
        <v>44044</v>
      </c>
      <c r="D105" t="s">
        <v>7</v>
      </c>
      <c r="E105" s="6">
        <v>62.635329740000003</v>
      </c>
      <c r="F105" s="6">
        <v>74.379059139999995</v>
      </c>
      <c r="G105" s="6">
        <v>88.691626911840004</v>
      </c>
      <c r="H105" s="6">
        <v>85.461538951859993</v>
      </c>
      <c r="I105" s="7">
        <v>2</v>
      </c>
      <c r="J105" s="7">
        <v>114</v>
      </c>
    </row>
    <row r="106" spans="1:10" x14ac:dyDescent="0.25">
      <c r="A106" t="s">
        <v>5</v>
      </c>
      <c r="B106" t="s">
        <v>19</v>
      </c>
      <c r="C106" s="8">
        <v>44044</v>
      </c>
      <c r="D106" t="s">
        <v>8</v>
      </c>
      <c r="E106" s="6">
        <v>5.1893999600000003</v>
      </c>
      <c r="F106" s="6">
        <v>5.5985999</v>
      </c>
      <c r="G106" s="6">
        <v>7.37932674312</v>
      </c>
      <c r="H106" s="6">
        <v>4.1877527252000002</v>
      </c>
      <c r="I106" s="7">
        <v>2</v>
      </c>
      <c r="J106" s="7">
        <v>34.5</v>
      </c>
    </row>
    <row r="107" spans="1:10" x14ac:dyDescent="0.25">
      <c r="A107" t="s">
        <v>5</v>
      </c>
      <c r="B107" t="s">
        <v>19</v>
      </c>
      <c r="C107" s="8">
        <v>44075</v>
      </c>
      <c r="D107" t="s">
        <v>8</v>
      </c>
      <c r="E107" s="6">
        <v>4.0677000799999998</v>
      </c>
      <c r="F107" s="6">
        <v>5.4054001200000004</v>
      </c>
      <c r="G107" s="6">
        <v>2.70908825328</v>
      </c>
      <c r="H107" s="6">
        <v>4.0270230894000001</v>
      </c>
      <c r="I107" s="7">
        <v>2</v>
      </c>
      <c r="J107" s="7">
        <v>36</v>
      </c>
    </row>
    <row r="108" spans="1:10" x14ac:dyDescent="0.25">
      <c r="A108" t="s">
        <v>20</v>
      </c>
      <c r="B108" t="s">
        <v>14</v>
      </c>
      <c r="C108" s="8">
        <v>43739</v>
      </c>
      <c r="D108" t="s">
        <v>12</v>
      </c>
      <c r="E108" s="6">
        <v>60</v>
      </c>
      <c r="F108" s="6">
        <v>60</v>
      </c>
      <c r="G108" s="6">
        <v>62.52</v>
      </c>
      <c r="H108" s="6">
        <v>82.86</v>
      </c>
      <c r="I108" s="7">
        <v>3</v>
      </c>
      <c r="J108" s="7">
        <v>145</v>
      </c>
    </row>
    <row r="109" spans="1:10" x14ac:dyDescent="0.25">
      <c r="A109" t="s">
        <v>20</v>
      </c>
      <c r="B109" t="s">
        <v>14</v>
      </c>
      <c r="C109" s="8">
        <v>43770</v>
      </c>
      <c r="D109" t="s">
        <v>12</v>
      </c>
      <c r="E109" s="6">
        <v>30.796807000000001</v>
      </c>
      <c r="F109" s="6">
        <v>30.794</v>
      </c>
      <c r="G109" s="6">
        <v>51.954213409000005</v>
      </c>
      <c r="H109" s="6">
        <v>28.853978000000001</v>
      </c>
      <c r="I109" s="7">
        <v>4</v>
      </c>
      <c r="J109" s="7">
        <v>145</v>
      </c>
    </row>
    <row r="110" spans="1:10" x14ac:dyDescent="0.25">
      <c r="A110" t="s">
        <v>20</v>
      </c>
      <c r="B110" t="s">
        <v>14</v>
      </c>
      <c r="C110" s="8">
        <v>43800</v>
      </c>
      <c r="D110" t="s">
        <v>12</v>
      </c>
      <c r="E110" s="6">
        <v>5.77</v>
      </c>
      <c r="F110" s="6">
        <v>5.77</v>
      </c>
      <c r="G110" s="6">
        <v>7.645249999999999</v>
      </c>
      <c r="H110" s="6">
        <v>9.7628399999999989</v>
      </c>
      <c r="I110" s="7">
        <v>3</v>
      </c>
      <c r="J110" s="7">
        <v>102</v>
      </c>
    </row>
    <row r="111" spans="1:10" x14ac:dyDescent="0.25">
      <c r="A111" t="s">
        <v>20</v>
      </c>
      <c r="B111" t="s">
        <v>14</v>
      </c>
      <c r="C111" s="8">
        <v>43831</v>
      </c>
      <c r="D111" t="s">
        <v>12</v>
      </c>
      <c r="E111" s="6"/>
      <c r="F111" s="6"/>
      <c r="G111" s="6">
        <v>4</v>
      </c>
      <c r="H111" s="6">
        <v>0</v>
      </c>
      <c r="I111" s="7">
        <v>0</v>
      </c>
      <c r="J111" s="7"/>
    </row>
    <row r="112" spans="1:10" x14ac:dyDescent="0.25">
      <c r="A112" t="s">
        <v>20</v>
      </c>
      <c r="B112" t="s">
        <v>19</v>
      </c>
      <c r="C112" s="8">
        <v>43800</v>
      </c>
      <c r="D112" t="s">
        <v>10</v>
      </c>
      <c r="E112" s="6">
        <v>15.3</v>
      </c>
      <c r="F112" s="6">
        <v>15.3</v>
      </c>
      <c r="G112" s="6">
        <v>7.6653000000000002</v>
      </c>
      <c r="H112" s="6">
        <v>18.7578</v>
      </c>
      <c r="I112" s="7">
        <v>4</v>
      </c>
      <c r="J112" s="7">
        <v>108</v>
      </c>
    </row>
    <row r="113" spans="1:10" x14ac:dyDescent="0.25">
      <c r="A113" t="s">
        <v>20</v>
      </c>
      <c r="B113" t="s">
        <v>19</v>
      </c>
      <c r="C113" s="8">
        <v>43952</v>
      </c>
      <c r="D113" t="s">
        <v>10</v>
      </c>
      <c r="E113" s="6">
        <v>2</v>
      </c>
      <c r="F113" s="6">
        <v>23.5</v>
      </c>
      <c r="G113" s="6">
        <v>1.3520000000000001</v>
      </c>
      <c r="H113" s="6">
        <v>34.451000000000001</v>
      </c>
      <c r="I113" s="7">
        <v>2</v>
      </c>
      <c r="J113" s="7">
        <v>98</v>
      </c>
    </row>
    <row r="114" spans="1:10" x14ac:dyDescent="0.25">
      <c r="A114" t="s">
        <v>21</v>
      </c>
      <c r="B114" t="s">
        <v>22</v>
      </c>
      <c r="C114" s="8">
        <v>43770</v>
      </c>
      <c r="D114" t="s">
        <v>9</v>
      </c>
      <c r="E114" s="6">
        <v>61.05</v>
      </c>
      <c r="F114" s="6">
        <v>161.05000000000001</v>
      </c>
      <c r="G114" s="6">
        <v>71.916899999999998</v>
      </c>
      <c r="H114" s="6">
        <v>57.448049999999995</v>
      </c>
      <c r="I114" s="7">
        <v>1</v>
      </c>
      <c r="J114" s="7">
        <v>95</v>
      </c>
    </row>
    <row r="115" spans="1:10" x14ac:dyDescent="0.25">
      <c r="A115" t="s">
        <v>21</v>
      </c>
      <c r="B115" t="s">
        <v>22</v>
      </c>
      <c r="C115" s="8">
        <v>43831</v>
      </c>
      <c r="D115" t="s">
        <v>10</v>
      </c>
      <c r="E115" s="6"/>
      <c r="F115" s="6"/>
      <c r="G115" s="6">
        <v>0</v>
      </c>
      <c r="H115" s="6">
        <v>20</v>
      </c>
      <c r="I115" s="7">
        <v>0</v>
      </c>
      <c r="J115" s="7"/>
    </row>
    <row r="116" spans="1:10" x14ac:dyDescent="0.25">
      <c r="A116" t="s">
        <v>21</v>
      </c>
      <c r="B116" t="s">
        <v>22</v>
      </c>
      <c r="C116" s="8">
        <v>43862</v>
      </c>
      <c r="D116" t="s">
        <v>10</v>
      </c>
      <c r="E116" s="6"/>
      <c r="F116" s="6"/>
      <c r="G116" s="6">
        <v>5</v>
      </c>
      <c r="H116" s="6">
        <v>0</v>
      </c>
      <c r="I116" s="7">
        <v>0</v>
      </c>
      <c r="J116" s="7"/>
    </row>
    <row r="117" spans="1:10" x14ac:dyDescent="0.25">
      <c r="A117" t="s">
        <v>21</v>
      </c>
      <c r="B117" t="s">
        <v>22</v>
      </c>
      <c r="C117" s="8">
        <v>43862</v>
      </c>
      <c r="D117" t="s">
        <v>13</v>
      </c>
      <c r="E117" s="6">
        <v>15.10642803</v>
      </c>
      <c r="F117" s="6">
        <v>19.382399880000001</v>
      </c>
      <c r="G117" s="6">
        <v>19.608143582940002</v>
      </c>
      <c r="H117" s="6">
        <v>25.584767841600002</v>
      </c>
      <c r="I117" s="7">
        <v>4</v>
      </c>
      <c r="J117" s="7">
        <v>38.25</v>
      </c>
    </row>
    <row r="118" spans="1:10" x14ac:dyDescent="0.25">
      <c r="A118" t="s">
        <v>21</v>
      </c>
      <c r="B118" t="s">
        <v>22</v>
      </c>
      <c r="C118" s="8">
        <v>43891</v>
      </c>
      <c r="D118" t="s">
        <v>10</v>
      </c>
      <c r="E118" s="6"/>
      <c r="F118" s="6"/>
      <c r="G118" s="6">
        <v>5</v>
      </c>
      <c r="H118" s="6">
        <v>0</v>
      </c>
      <c r="I118" s="7">
        <v>0</v>
      </c>
      <c r="J118" s="7"/>
    </row>
    <row r="119" spans="1:10" x14ac:dyDescent="0.25">
      <c r="A119" t="s">
        <v>21</v>
      </c>
      <c r="B119" t="s">
        <v>22</v>
      </c>
      <c r="C119" s="8">
        <v>43891</v>
      </c>
      <c r="D119" t="s">
        <v>8</v>
      </c>
      <c r="E119" s="6">
        <v>7.7549999999999999</v>
      </c>
      <c r="F119" s="6">
        <v>10.26479986</v>
      </c>
      <c r="G119" s="6">
        <v>11.919435</v>
      </c>
      <c r="H119" s="6">
        <v>5.8509359201999995</v>
      </c>
      <c r="I119" s="7">
        <v>2</v>
      </c>
      <c r="J119" s="7">
        <v>50.5</v>
      </c>
    </row>
    <row r="120" spans="1:10" x14ac:dyDescent="0.25">
      <c r="A120" t="s">
        <v>21</v>
      </c>
      <c r="B120" t="s">
        <v>22</v>
      </c>
      <c r="C120" s="8">
        <v>43891</v>
      </c>
      <c r="D120" t="s">
        <v>13</v>
      </c>
      <c r="E120" s="6">
        <v>6.0100000800000002</v>
      </c>
      <c r="F120" s="6">
        <v>6.0100000800000002</v>
      </c>
      <c r="G120" s="6">
        <v>9.7482201297600017</v>
      </c>
      <c r="H120" s="6">
        <v>3.6480700485600002</v>
      </c>
      <c r="I120" s="7">
        <v>1</v>
      </c>
      <c r="J120" s="7">
        <v>151</v>
      </c>
    </row>
    <row r="121" spans="1:10" x14ac:dyDescent="0.25">
      <c r="A121" t="s">
        <v>21</v>
      </c>
      <c r="B121" t="s">
        <v>22</v>
      </c>
      <c r="C121" s="8">
        <v>43922</v>
      </c>
      <c r="D121" t="s">
        <v>10</v>
      </c>
      <c r="E121" s="6">
        <v>5</v>
      </c>
      <c r="F121" s="6">
        <v>12.4</v>
      </c>
      <c r="G121" s="6">
        <v>5</v>
      </c>
      <c r="H121" s="6">
        <v>0</v>
      </c>
      <c r="I121" s="7">
        <v>1</v>
      </c>
      <c r="J121" s="7"/>
    </row>
    <row r="122" spans="1:10" x14ac:dyDescent="0.25">
      <c r="A122" t="s">
        <v>21</v>
      </c>
      <c r="B122" t="s">
        <v>22</v>
      </c>
      <c r="C122" s="8">
        <v>43952</v>
      </c>
      <c r="D122" t="s">
        <v>10</v>
      </c>
      <c r="E122" s="6"/>
      <c r="F122" s="6"/>
      <c r="G122" s="6">
        <v>5</v>
      </c>
      <c r="H122" s="6">
        <v>0</v>
      </c>
      <c r="I122" s="7">
        <v>0</v>
      </c>
      <c r="J122" s="7"/>
    </row>
    <row r="123" spans="1:10" x14ac:dyDescent="0.25">
      <c r="A123" t="s">
        <v>21</v>
      </c>
      <c r="B123" t="s">
        <v>22</v>
      </c>
      <c r="C123" s="8">
        <v>44044</v>
      </c>
      <c r="D123" t="s">
        <v>8</v>
      </c>
      <c r="E123" s="6">
        <v>5.0000000399999998</v>
      </c>
      <c r="F123" s="6">
        <v>5.0000000399999998</v>
      </c>
      <c r="G123" s="6">
        <v>4.3400000347200001</v>
      </c>
      <c r="H123" s="6">
        <v>8.4900000679199987</v>
      </c>
      <c r="I123" s="7">
        <v>1</v>
      </c>
      <c r="J123" s="7">
        <v>11</v>
      </c>
    </row>
    <row r="124" spans="1:10" x14ac:dyDescent="0.25">
      <c r="A124" t="s">
        <v>21</v>
      </c>
      <c r="B124" t="s">
        <v>22</v>
      </c>
      <c r="C124" s="8">
        <v>44075</v>
      </c>
      <c r="D124" t="s">
        <v>8</v>
      </c>
      <c r="E124" s="6">
        <v>9.7659999099999997</v>
      </c>
      <c r="F124" s="6">
        <v>9.7659999200000005</v>
      </c>
      <c r="G124" s="6">
        <v>14.18999786923</v>
      </c>
      <c r="H124" s="6">
        <v>11.15277190864</v>
      </c>
      <c r="I124" s="7">
        <v>2</v>
      </c>
      <c r="J124" s="7">
        <v>28</v>
      </c>
    </row>
    <row r="125" spans="1:10" x14ac:dyDescent="0.25">
      <c r="A125" t="s">
        <v>21</v>
      </c>
      <c r="B125" t="s">
        <v>22</v>
      </c>
      <c r="C125" s="8">
        <v>44075</v>
      </c>
      <c r="D125" t="s">
        <v>13</v>
      </c>
      <c r="E125" s="6">
        <v>6.5000000899999995</v>
      </c>
      <c r="F125" s="6">
        <v>6.5000000899999995</v>
      </c>
      <c r="G125" s="6">
        <v>8.2615001143899995</v>
      </c>
      <c r="H125" s="6">
        <v>5.19350007191</v>
      </c>
      <c r="I125" s="7">
        <v>1</v>
      </c>
      <c r="J125" s="7">
        <v>84</v>
      </c>
    </row>
    <row r="126" spans="1:10" x14ac:dyDescent="0.25">
      <c r="A126" t="s">
        <v>21</v>
      </c>
      <c r="B126" t="s">
        <v>23</v>
      </c>
      <c r="C126" s="8">
        <v>43739</v>
      </c>
      <c r="D126" t="s">
        <v>7</v>
      </c>
      <c r="E126" s="6">
        <v>33.887209749999997</v>
      </c>
      <c r="F126" s="6">
        <v>33.887209749999997</v>
      </c>
      <c r="G126" s="6">
        <v>28.499143399749997</v>
      </c>
      <c r="H126" s="6">
        <v>68.905789916749995</v>
      </c>
      <c r="I126" s="7">
        <v>3</v>
      </c>
      <c r="J126" s="7">
        <v>140</v>
      </c>
    </row>
    <row r="127" spans="1:10" x14ac:dyDescent="0.25">
      <c r="A127" t="s">
        <v>21</v>
      </c>
      <c r="B127" t="s">
        <v>23</v>
      </c>
      <c r="C127" s="8">
        <v>43739</v>
      </c>
      <c r="D127" t="s">
        <v>8</v>
      </c>
      <c r="E127" s="6">
        <v>9.1080450600000002</v>
      </c>
      <c r="F127" s="6">
        <v>9.2338901399999997</v>
      </c>
      <c r="G127" s="6">
        <v>11.685621811979999</v>
      </c>
      <c r="H127" s="6">
        <v>13.19522901006</v>
      </c>
      <c r="I127" s="7">
        <v>2</v>
      </c>
      <c r="J127" s="7">
        <v>103.5</v>
      </c>
    </row>
    <row r="128" spans="1:10" x14ac:dyDescent="0.25">
      <c r="A128" t="s">
        <v>21</v>
      </c>
      <c r="B128" t="s">
        <v>23</v>
      </c>
      <c r="C128" s="8">
        <v>43739</v>
      </c>
      <c r="D128" t="s">
        <v>9</v>
      </c>
      <c r="E128" s="6">
        <v>65.995154749999998</v>
      </c>
      <c r="F128" s="6">
        <v>165.99515475000001</v>
      </c>
      <c r="G128" s="6">
        <v>80.514088794999992</v>
      </c>
      <c r="H128" s="6">
        <v>69.492897951749995</v>
      </c>
      <c r="I128" s="7">
        <v>1</v>
      </c>
      <c r="J128" s="7">
        <v>150</v>
      </c>
    </row>
    <row r="129" spans="1:10" x14ac:dyDescent="0.25">
      <c r="A129" t="s">
        <v>21</v>
      </c>
      <c r="B129" t="s">
        <v>23</v>
      </c>
      <c r="C129" s="8">
        <v>43770</v>
      </c>
      <c r="D129" t="s">
        <v>8</v>
      </c>
      <c r="E129" s="6">
        <v>5.19920004</v>
      </c>
      <c r="F129" s="6">
        <v>5.19920004</v>
      </c>
      <c r="G129" s="6">
        <v>6.5301952502400002</v>
      </c>
      <c r="H129" s="6">
        <v>8.8074448677599992</v>
      </c>
      <c r="I129" s="7">
        <v>3</v>
      </c>
      <c r="J129" s="7">
        <v>148</v>
      </c>
    </row>
    <row r="130" spans="1:10" x14ac:dyDescent="0.25">
      <c r="A130" t="s">
        <v>21</v>
      </c>
      <c r="B130" t="s">
        <v>23</v>
      </c>
      <c r="C130" s="8">
        <v>43800</v>
      </c>
      <c r="D130" t="s">
        <v>9</v>
      </c>
      <c r="E130" s="6">
        <v>60.485149399999997</v>
      </c>
      <c r="F130" s="6">
        <v>60.485149399999997</v>
      </c>
      <c r="G130" s="6">
        <v>65.323961351999998</v>
      </c>
      <c r="H130" s="6">
        <v>97.623031131600001</v>
      </c>
      <c r="I130" s="7">
        <v>1</v>
      </c>
      <c r="J130" s="7">
        <v>64</v>
      </c>
    </row>
    <row r="131" spans="1:10" x14ac:dyDescent="0.25">
      <c r="A131" t="s">
        <v>21</v>
      </c>
      <c r="B131" t="s">
        <v>23</v>
      </c>
      <c r="C131" s="8">
        <v>43800</v>
      </c>
      <c r="D131" t="s">
        <v>11</v>
      </c>
      <c r="E131" s="6">
        <v>1.81</v>
      </c>
      <c r="F131" s="6">
        <v>1.81</v>
      </c>
      <c r="G131" s="6">
        <v>2.9521100000000002</v>
      </c>
      <c r="H131" s="6">
        <v>1.98919</v>
      </c>
      <c r="I131" s="7">
        <v>1</v>
      </c>
      <c r="J131" s="7">
        <v>52</v>
      </c>
    </row>
    <row r="132" spans="1:10" x14ac:dyDescent="0.25">
      <c r="A132" t="s">
        <v>21</v>
      </c>
      <c r="B132" t="s">
        <v>23</v>
      </c>
      <c r="C132" s="8">
        <v>43862</v>
      </c>
      <c r="D132" t="s">
        <v>8</v>
      </c>
      <c r="E132" s="6">
        <v>19.910499999999999</v>
      </c>
      <c r="F132" s="6">
        <v>21.439999760000003</v>
      </c>
      <c r="G132" s="6">
        <v>26.142486499999997</v>
      </c>
      <c r="H132" s="6">
        <v>30.144639662560003</v>
      </c>
      <c r="I132" s="7">
        <v>4</v>
      </c>
      <c r="J132" s="7">
        <v>59.25</v>
      </c>
    </row>
    <row r="133" spans="1:10" x14ac:dyDescent="0.25">
      <c r="A133" t="s">
        <v>21</v>
      </c>
      <c r="B133" t="s">
        <v>23</v>
      </c>
      <c r="C133" s="8">
        <v>43862</v>
      </c>
      <c r="D133" t="s">
        <v>9</v>
      </c>
      <c r="E133" s="6">
        <v>131.53215</v>
      </c>
      <c r="F133" s="6">
        <v>135.80099936000002</v>
      </c>
      <c r="G133" s="6">
        <v>65.766075000000001</v>
      </c>
      <c r="H133" s="6">
        <v>130.09735738688002</v>
      </c>
      <c r="I133" s="7">
        <v>2</v>
      </c>
      <c r="J133" s="7">
        <v>79</v>
      </c>
    </row>
    <row r="134" spans="1:10" x14ac:dyDescent="0.25">
      <c r="A134" t="s">
        <v>21</v>
      </c>
      <c r="B134" t="s">
        <v>23</v>
      </c>
      <c r="C134" s="8">
        <v>43891</v>
      </c>
      <c r="D134" t="s">
        <v>8</v>
      </c>
      <c r="E134" s="6">
        <v>15.038425089999999</v>
      </c>
      <c r="F134" s="6">
        <v>16.839036059999998</v>
      </c>
      <c r="G134" s="6">
        <v>21.850831655769998</v>
      </c>
      <c r="H134" s="6">
        <v>13.050252946499999</v>
      </c>
      <c r="I134" s="7">
        <v>22</v>
      </c>
      <c r="J134" s="7">
        <v>153.04545454545453</v>
      </c>
    </row>
    <row r="135" spans="1:10" x14ac:dyDescent="0.25">
      <c r="A135" t="s">
        <v>21</v>
      </c>
      <c r="B135" t="s">
        <v>23</v>
      </c>
      <c r="C135" s="8">
        <v>43922</v>
      </c>
      <c r="D135" t="s">
        <v>10</v>
      </c>
      <c r="E135" s="6">
        <v>10.4</v>
      </c>
      <c r="F135" s="6">
        <v>12.4</v>
      </c>
      <c r="G135" s="6">
        <v>0</v>
      </c>
      <c r="H135" s="6">
        <v>12</v>
      </c>
      <c r="I135" s="7">
        <v>1</v>
      </c>
      <c r="J135" s="7"/>
    </row>
    <row r="136" spans="1:10" x14ac:dyDescent="0.25">
      <c r="A136" t="s">
        <v>21</v>
      </c>
      <c r="B136" t="s">
        <v>23</v>
      </c>
      <c r="C136" s="8">
        <v>43983</v>
      </c>
      <c r="D136" t="s">
        <v>10</v>
      </c>
      <c r="E136" s="6"/>
      <c r="F136" s="6"/>
      <c r="G136" s="6">
        <v>6</v>
      </c>
      <c r="H136" s="6">
        <v>0</v>
      </c>
      <c r="I136" s="7">
        <v>0</v>
      </c>
      <c r="J136" s="7"/>
    </row>
    <row r="137" spans="1:10" x14ac:dyDescent="0.25">
      <c r="A137" t="s">
        <v>21</v>
      </c>
      <c r="B137" t="s">
        <v>23</v>
      </c>
      <c r="C137" s="8">
        <v>43983</v>
      </c>
      <c r="D137" t="s">
        <v>8</v>
      </c>
      <c r="E137" s="6">
        <v>5.3</v>
      </c>
      <c r="F137" s="6">
        <v>5.2999999400000002</v>
      </c>
      <c r="G137" s="6">
        <v>7.7485999999999997</v>
      </c>
      <c r="H137" s="6">
        <v>3.2594999631000001</v>
      </c>
      <c r="I137" s="7">
        <v>1</v>
      </c>
      <c r="J137" s="7">
        <v>146</v>
      </c>
    </row>
    <row r="138" spans="1:10" x14ac:dyDescent="0.25">
      <c r="A138" t="s">
        <v>21</v>
      </c>
      <c r="B138" t="s">
        <v>23</v>
      </c>
      <c r="C138" s="8">
        <v>44013</v>
      </c>
      <c r="D138" t="s">
        <v>10</v>
      </c>
      <c r="E138" s="6"/>
      <c r="F138" s="6"/>
      <c r="G138" s="6">
        <v>6</v>
      </c>
      <c r="H138" s="6">
        <v>0</v>
      </c>
      <c r="I138" s="7">
        <v>0</v>
      </c>
      <c r="J138" s="7"/>
    </row>
    <row r="139" spans="1:10" x14ac:dyDescent="0.25">
      <c r="A139" t="s">
        <v>21</v>
      </c>
      <c r="B139" t="s">
        <v>23</v>
      </c>
      <c r="C139" s="8">
        <v>44013</v>
      </c>
      <c r="D139" t="s">
        <v>7</v>
      </c>
      <c r="E139" s="6">
        <v>37.049999820000004</v>
      </c>
      <c r="F139" s="6">
        <v>37.049999820000004</v>
      </c>
      <c r="G139" s="6">
        <v>48.276149765460005</v>
      </c>
      <c r="H139" s="6">
        <v>37.272299818920004</v>
      </c>
      <c r="I139" s="7">
        <v>1</v>
      </c>
      <c r="J139" s="7">
        <v>138</v>
      </c>
    </row>
    <row r="140" spans="1:10" x14ac:dyDescent="0.25">
      <c r="A140" t="s">
        <v>21</v>
      </c>
      <c r="B140" t="s">
        <v>23</v>
      </c>
      <c r="C140" s="8">
        <v>44044</v>
      </c>
      <c r="D140" t="s">
        <v>8</v>
      </c>
      <c r="E140" s="6">
        <v>1.4955670000000001</v>
      </c>
      <c r="F140" s="6">
        <v>5.5391360199999999</v>
      </c>
      <c r="G140" s="6">
        <v>1.5389384429999999</v>
      </c>
      <c r="H140" s="6">
        <v>3.2348554356799997</v>
      </c>
      <c r="I140" s="7">
        <v>1</v>
      </c>
      <c r="J140" s="7">
        <v>97</v>
      </c>
    </row>
    <row r="141" spans="1:10" x14ac:dyDescent="0.25">
      <c r="A141" t="s">
        <v>21</v>
      </c>
      <c r="B141" t="s">
        <v>23</v>
      </c>
      <c r="C141" s="8">
        <v>44075</v>
      </c>
      <c r="D141" t="s">
        <v>13</v>
      </c>
      <c r="E141" s="6">
        <v>2</v>
      </c>
      <c r="F141" s="6">
        <v>5.8899999699999999</v>
      </c>
      <c r="G141" s="6">
        <v>3.266</v>
      </c>
      <c r="H141" s="6">
        <v>4.8415799753399993</v>
      </c>
      <c r="I141" s="7">
        <v>2</v>
      </c>
      <c r="J141" s="7">
        <v>95</v>
      </c>
    </row>
    <row r="142" spans="1:10" x14ac:dyDescent="0.25">
      <c r="A142" t="s">
        <v>21</v>
      </c>
      <c r="B142" t="s">
        <v>24</v>
      </c>
      <c r="C142" s="8">
        <v>43739</v>
      </c>
      <c r="D142" t="s">
        <v>10</v>
      </c>
      <c r="E142" s="6">
        <v>44.105589189999996</v>
      </c>
      <c r="F142" s="6">
        <v>44.105589189999996</v>
      </c>
      <c r="G142" s="6">
        <v>74.362023374339998</v>
      </c>
      <c r="H142" s="6">
        <v>69.422197385060002</v>
      </c>
      <c r="I142" s="7">
        <v>3</v>
      </c>
      <c r="J142" s="7">
        <v>71</v>
      </c>
    </row>
    <row r="143" spans="1:10" x14ac:dyDescent="0.25">
      <c r="A143" t="s">
        <v>21</v>
      </c>
      <c r="B143" t="s">
        <v>24</v>
      </c>
      <c r="C143" s="8">
        <v>43739</v>
      </c>
      <c r="D143" t="s">
        <v>7</v>
      </c>
      <c r="E143" s="6">
        <v>33.878189899999995</v>
      </c>
      <c r="F143" s="6">
        <v>33.878189899999995</v>
      </c>
      <c r="G143" s="6">
        <v>40.72158425979999</v>
      </c>
      <c r="H143" s="6">
        <v>38.011329067799998</v>
      </c>
      <c r="I143" s="7">
        <v>5</v>
      </c>
      <c r="J143" s="7">
        <v>34</v>
      </c>
    </row>
    <row r="144" spans="1:10" x14ac:dyDescent="0.25">
      <c r="A144" t="s">
        <v>21</v>
      </c>
      <c r="B144" t="s">
        <v>24</v>
      </c>
      <c r="C144" s="8">
        <v>43739</v>
      </c>
      <c r="D144" t="s">
        <v>8</v>
      </c>
      <c r="E144" s="6">
        <v>0.86805009000000011</v>
      </c>
      <c r="F144" s="6">
        <v>8.8077000000000005</v>
      </c>
      <c r="G144" s="6">
        <v>0.88020279126000012</v>
      </c>
      <c r="H144" s="6">
        <v>8.2528149000000006</v>
      </c>
      <c r="I144" s="7">
        <v>2</v>
      </c>
      <c r="J144" s="7">
        <v>92</v>
      </c>
    </row>
    <row r="145" spans="1:10" x14ac:dyDescent="0.25">
      <c r="A145" t="s">
        <v>21</v>
      </c>
      <c r="B145" t="s">
        <v>24</v>
      </c>
      <c r="C145" s="8">
        <v>43770</v>
      </c>
      <c r="D145" t="s">
        <v>8</v>
      </c>
      <c r="E145" s="6">
        <v>4.7235999299999998</v>
      </c>
      <c r="F145" s="6">
        <v>4.7235999699999995</v>
      </c>
      <c r="G145" s="6">
        <v>3.4009919495999998</v>
      </c>
      <c r="H145" s="6">
        <v>4.9078203688299995</v>
      </c>
      <c r="I145" s="7">
        <v>2</v>
      </c>
      <c r="J145" s="7">
        <v>49</v>
      </c>
    </row>
    <row r="146" spans="1:10" x14ac:dyDescent="0.25">
      <c r="A146" t="s">
        <v>21</v>
      </c>
      <c r="B146" t="s">
        <v>24</v>
      </c>
      <c r="C146" s="8">
        <v>43770</v>
      </c>
      <c r="D146" t="s">
        <v>11</v>
      </c>
      <c r="E146" s="6">
        <v>2.2699999700000002</v>
      </c>
      <c r="F146" s="6">
        <v>2.2699999700000002</v>
      </c>
      <c r="G146" s="6">
        <v>1.6207799785800001</v>
      </c>
      <c r="H146" s="6">
        <v>23.820409949510001</v>
      </c>
      <c r="I146" s="7">
        <v>1</v>
      </c>
      <c r="J146" s="7">
        <v>85</v>
      </c>
    </row>
    <row r="147" spans="1:10" x14ac:dyDescent="0.25">
      <c r="A147" t="s">
        <v>21</v>
      </c>
      <c r="B147" t="s">
        <v>24</v>
      </c>
      <c r="C147" s="8">
        <v>43800</v>
      </c>
      <c r="D147" t="s">
        <v>9</v>
      </c>
      <c r="E147" s="6">
        <v>84.599560290000014</v>
      </c>
      <c r="F147" s="6">
        <v>184.59956029</v>
      </c>
      <c r="G147" s="6">
        <v>111.58682002251001</v>
      </c>
      <c r="H147" s="6">
        <v>190.85992775145999</v>
      </c>
      <c r="I147" s="7">
        <v>1</v>
      </c>
      <c r="J147" s="7">
        <v>114</v>
      </c>
    </row>
    <row r="148" spans="1:10" x14ac:dyDescent="0.25">
      <c r="A148" t="s">
        <v>21</v>
      </c>
      <c r="B148" t="s">
        <v>24</v>
      </c>
      <c r="C148" s="8">
        <v>43831</v>
      </c>
      <c r="D148" t="s">
        <v>9</v>
      </c>
      <c r="E148" s="6"/>
      <c r="F148" s="6"/>
      <c r="G148" s="6">
        <v>0</v>
      </c>
      <c r="H148" s="6">
        <v>30</v>
      </c>
      <c r="I148" s="7">
        <v>0</v>
      </c>
      <c r="J148" s="7"/>
    </row>
    <row r="149" spans="1:10" x14ac:dyDescent="0.25">
      <c r="A149" t="s">
        <v>21</v>
      </c>
      <c r="B149" t="s">
        <v>24</v>
      </c>
      <c r="C149" s="8">
        <v>43862</v>
      </c>
      <c r="D149" t="s">
        <v>9</v>
      </c>
      <c r="E149" s="6"/>
      <c r="F149" s="6"/>
      <c r="G149" s="6">
        <v>30</v>
      </c>
      <c r="H149" s="6">
        <v>40</v>
      </c>
      <c r="I149" s="7">
        <v>0</v>
      </c>
      <c r="J149" s="7"/>
    </row>
    <row r="150" spans="1:10" x14ac:dyDescent="0.25">
      <c r="A150" t="s">
        <v>21</v>
      </c>
      <c r="B150" t="s">
        <v>24</v>
      </c>
      <c r="C150" s="8">
        <v>43891</v>
      </c>
      <c r="D150" t="s">
        <v>9</v>
      </c>
      <c r="E150" s="6">
        <v>74.800000519999998</v>
      </c>
      <c r="F150" s="6">
        <v>279.66000000000003</v>
      </c>
      <c r="G150" s="6">
        <v>121.69960084604</v>
      </c>
      <c r="H150" s="6">
        <v>99.858000694200001</v>
      </c>
      <c r="I150" s="7">
        <v>1</v>
      </c>
      <c r="J150" s="7">
        <v>131</v>
      </c>
    </row>
    <row r="151" spans="1:10" x14ac:dyDescent="0.25">
      <c r="A151" t="s">
        <v>21</v>
      </c>
      <c r="B151" t="s">
        <v>24</v>
      </c>
      <c r="C151" s="8">
        <v>43983</v>
      </c>
      <c r="D151" t="s">
        <v>8</v>
      </c>
      <c r="E151" s="6">
        <v>9.2680000300000014</v>
      </c>
      <c r="F151" s="6">
        <v>9.2680000800000002</v>
      </c>
      <c r="G151" s="6">
        <v>7.7109760249600008</v>
      </c>
      <c r="H151" s="6">
        <v>10.3801600896</v>
      </c>
      <c r="I151" s="7">
        <v>2</v>
      </c>
      <c r="J151" s="7">
        <v>23</v>
      </c>
    </row>
    <row r="152" spans="1:10" x14ac:dyDescent="0.25">
      <c r="A152" t="s">
        <v>21</v>
      </c>
      <c r="B152" t="s">
        <v>24</v>
      </c>
      <c r="C152" s="8">
        <v>44013</v>
      </c>
      <c r="D152" t="s">
        <v>11</v>
      </c>
      <c r="E152" s="6">
        <v>4.5239999800000001</v>
      </c>
      <c r="F152" s="6">
        <v>4.5239999800000001</v>
      </c>
      <c r="G152" s="6">
        <v>3.99469198234</v>
      </c>
      <c r="H152" s="6">
        <v>5.7635759745200001</v>
      </c>
      <c r="I152" s="7">
        <v>2</v>
      </c>
      <c r="J152" s="7">
        <v>56</v>
      </c>
    </row>
    <row r="153" spans="1:10" x14ac:dyDescent="0.25">
      <c r="A153" t="s">
        <v>21</v>
      </c>
      <c r="B153" t="s">
        <v>24</v>
      </c>
      <c r="C153" s="8">
        <v>44044</v>
      </c>
      <c r="D153" t="s">
        <v>7</v>
      </c>
      <c r="E153" s="6">
        <v>36.798999930000001</v>
      </c>
      <c r="F153" s="6">
        <v>156.79899993000001</v>
      </c>
      <c r="G153" s="6">
        <v>21.26982195954</v>
      </c>
      <c r="H153" s="6">
        <v>50.267433904380006</v>
      </c>
      <c r="I153" s="7">
        <v>1</v>
      </c>
      <c r="J153" s="7">
        <v>22</v>
      </c>
    </row>
    <row r="154" spans="1:10" x14ac:dyDescent="0.25">
      <c r="A154" t="s">
        <v>21</v>
      </c>
      <c r="B154" t="s">
        <v>24</v>
      </c>
      <c r="C154" s="8">
        <v>44044</v>
      </c>
      <c r="D154" t="s">
        <v>8</v>
      </c>
      <c r="E154" s="6">
        <v>14.494800049999997</v>
      </c>
      <c r="F154" s="6">
        <v>14.494800179999999</v>
      </c>
      <c r="G154" s="6">
        <v>9.7839900337499977</v>
      </c>
      <c r="H154" s="6">
        <v>22.829310283499996</v>
      </c>
      <c r="I154" s="7">
        <v>3</v>
      </c>
      <c r="J154" s="7">
        <v>94.333333333333329</v>
      </c>
    </row>
    <row r="155" spans="1:10" x14ac:dyDescent="0.25">
      <c r="A155" t="s">
        <v>21</v>
      </c>
      <c r="B155" t="s">
        <v>24</v>
      </c>
      <c r="C155" s="8">
        <v>44075</v>
      </c>
      <c r="D155" t="s">
        <v>8</v>
      </c>
      <c r="E155" s="6">
        <v>10.772399910000001</v>
      </c>
      <c r="F155" s="6">
        <v>11.46799992</v>
      </c>
      <c r="G155" s="6">
        <v>6.7327499437500009</v>
      </c>
      <c r="H155" s="6">
        <v>10.160647929120001</v>
      </c>
      <c r="I155" s="7">
        <v>2</v>
      </c>
      <c r="J155" s="7">
        <v>89</v>
      </c>
    </row>
    <row r="156" spans="1:10" x14ac:dyDescent="0.25">
      <c r="A156" t="s">
        <v>21</v>
      </c>
      <c r="B156" t="s">
        <v>24</v>
      </c>
      <c r="C156" s="8">
        <v>44075</v>
      </c>
      <c r="D156" t="s">
        <v>13</v>
      </c>
      <c r="E156" s="6">
        <v>5</v>
      </c>
      <c r="F156" s="6">
        <v>6.0857999400000002</v>
      </c>
      <c r="G156" s="6">
        <v>2.75</v>
      </c>
      <c r="H156" s="6">
        <v>4.9173263515200007</v>
      </c>
      <c r="I156" s="7">
        <v>1</v>
      </c>
      <c r="J156" s="7">
        <v>82</v>
      </c>
    </row>
    <row r="157" spans="1:10" x14ac:dyDescent="0.25">
      <c r="A157" t="s">
        <v>25</v>
      </c>
      <c r="B157" t="s">
        <v>26</v>
      </c>
      <c r="C157" s="8">
        <v>43891</v>
      </c>
      <c r="D157" t="s">
        <v>8</v>
      </c>
      <c r="E157" s="6">
        <v>10.199999999999999</v>
      </c>
      <c r="F157" s="6">
        <v>10.200000080000001</v>
      </c>
      <c r="G157" s="6">
        <v>6.4361999999999995</v>
      </c>
      <c r="H157" s="6">
        <v>62.3</v>
      </c>
      <c r="I157" s="7">
        <v>2</v>
      </c>
      <c r="J157" s="7">
        <v>76</v>
      </c>
    </row>
    <row r="158" spans="1:10" x14ac:dyDescent="0.25">
      <c r="A158" t="s">
        <v>25</v>
      </c>
      <c r="B158" t="s">
        <v>26</v>
      </c>
      <c r="C158" s="8">
        <v>43891</v>
      </c>
      <c r="D158" t="s">
        <v>9</v>
      </c>
      <c r="E158" s="6">
        <v>107.26620038</v>
      </c>
      <c r="F158" s="6">
        <v>207.26620037999999</v>
      </c>
      <c r="G158" s="6">
        <v>106.08627217582</v>
      </c>
      <c r="H158" s="6">
        <v>114.13123720432</v>
      </c>
      <c r="I158" s="7">
        <v>1</v>
      </c>
      <c r="J158" s="7">
        <v>125</v>
      </c>
    </row>
    <row r="159" spans="1:10" x14ac:dyDescent="0.25">
      <c r="A159" t="s">
        <v>25</v>
      </c>
      <c r="B159" t="s">
        <v>26</v>
      </c>
      <c r="C159" s="8">
        <v>43983</v>
      </c>
      <c r="D159" t="s">
        <v>8</v>
      </c>
      <c r="E159" s="6">
        <v>5.1585000000000001</v>
      </c>
      <c r="F159" s="6">
        <v>50.158499999999997</v>
      </c>
      <c r="G159" s="6">
        <v>5.7620445</v>
      </c>
      <c r="H159" s="6">
        <v>5.4731684999999999</v>
      </c>
      <c r="I159" s="7">
        <v>1</v>
      </c>
      <c r="J159" s="7">
        <v>21</v>
      </c>
    </row>
    <row r="160" spans="1:10" x14ac:dyDescent="0.25">
      <c r="A160" t="s">
        <v>25</v>
      </c>
      <c r="B160" t="s">
        <v>27</v>
      </c>
      <c r="C160" s="8">
        <v>43739</v>
      </c>
      <c r="D160" t="s">
        <v>8</v>
      </c>
      <c r="E160" s="6">
        <v>9.8237000799999983</v>
      </c>
      <c r="F160" s="6">
        <v>9.8237001199999998</v>
      </c>
      <c r="G160" s="6">
        <v>11.994737797679999</v>
      </c>
      <c r="H160" s="6">
        <v>13.173581860919999</v>
      </c>
      <c r="I160" s="7">
        <v>2</v>
      </c>
      <c r="J160" s="7">
        <v>61</v>
      </c>
    </row>
    <row r="161" spans="1:10" x14ac:dyDescent="0.25">
      <c r="A161" t="s">
        <v>25</v>
      </c>
      <c r="B161" t="s">
        <v>27</v>
      </c>
      <c r="C161" s="8">
        <v>43770</v>
      </c>
      <c r="D161" t="s">
        <v>8</v>
      </c>
      <c r="E161" s="6"/>
      <c r="F161" s="6">
        <v>11.2</v>
      </c>
      <c r="G161" s="6">
        <v>3</v>
      </c>
      <c r="H161" s="6">
        <v>5</v>
      </c>
      <c r="I161" s="7">
        <v>4</v>
      </c>
      <c r="J161" s="7"/>
    </row>
    <row r="162" spans="1:10" x14ac:dyDescent="0.25">
      <c r="A162" t="s">
        <v>25</v>
      </c>
      <c r="B162" t="s">
        <v>27</v>
      </c>
      <c r="C162" s="8">
        <v>43800</v>
      </c>
      <c r="D162" t="s">
        <v>8</v>
      </c>
      <c r="E162" s="6">
        <v>10.79149999</v>
      </c>
      <c r="F162" s="6">
        <v>10.791500060000001</v>
      </c>
      <c r="G162" s="6">
        <v>9.6368094910700002</v>
      </c>
      <c r="H162" s="6">
        <v>11.546905064200001</v>
      </c>
      <c r="I162" s="7">
        <v>2</v>
      </c>
      <c r="J162" s="7">
        <v>112.5</v>
      </c>
    </row>
    <row r="163" spans="1:10" x14ac:dyDescent="0.25">
      <c r="A163" t="s">
        <v>25</v>
      </c>
      <c r="B163" t="s">
        <v>27</v>
      </c>
      <c r="C163" s="8">
        <v>43800</v>
      </c>
      <c r="D163" t="s">
        <v>13</v>
      </c>
      <c r="E163" s="6">
        <v>5.8</v>
      </c>
      <c r="F163" s="6">
        <v>15.3</v>
      </c>
      <c r="G163" s="6">
        <v>9.5815999999999999</v>
      </c>
      <c r="H163" s="6">
        <v>13.831200000000001</v>
      </c>
      <c r="I163" s="7">
        <v>3</v>
      </c>
      <c r="J163" s="7">
        <v>141</v>
      </c>
    </row>
    <row r="164" spans="1:10" x14ac:dyDescent="0.25">
      <c r="A164" t="s">
        <v>25</v>
      </c>
      <c r="B164" t="s">
        <v>27</v>
      </c>
      <c r="C164" s="8">
        <v>43831</v>
      </c>
      <c r="D164" t="s">
        <v>8</v>
      </c>
      <c r="E164" s="6"/>
      <c r="F164" s="6"/>
      <c r="G164" s="6">
        <v>2</v>
      </c>
      <c r="H164" s="6">
        <v>0</v>
      </c>
      <c r="I164" s="7">
        <v>0</v>
      </c>
      <c r="J164" s="7"/>
    </row>
    <row r="165" spans="1:10" x14ac:dyDescent="0.25">
      <c r="A165" t="s">
        <v>25</v>
      </c>
      <c r="B165" t="s">
        <v>27</v>
      </c>
      <c r="C165" s="8">
        <v>44044</v>
      </c>
      <c r="D165" t="s">
        <v>8</v>
      </c>
      <c r="E165" s="6">
        <v>5.08</v>
      </c>
      <c r="F165" s="6">
        <v>50.080000040000002</v>
      </c>
      <c r="G165" s="6">
        <v>4.4196</v>
      </c>
      <c r="H165" s="6">
        <v>5.1460400405199991</v>
      </c>
      <c r="I165" s="7">
        <v>1</v>
      </c>
      <c r="J165" s="7">
        <v>59</v>
      </c>
    </row>
    <row r="166" spans="1:10" x14ac:dyDescent="0.25">
      <c r="A166" t="s">
        <v>25</v>
      </c>
      <c r="B166" t="s">
        <v>27</v>
      </c>
      <c r="C166" s="8">
        <v>44075</v>
      </c>
      <c r="D166" t="s">
        <v>8</v>
      </c>
      <c r="E166" s="6">
        <v>15.5</v>
      </c>
      <c r="F166" s="6">
        <v>32</v>
      </c>
      <c r="G166" s="6">
        <v>23.451499999999999</v>
      </c>
      <c r="H166" s="6">
        <v>37.728000000000002</v>
      </c>
      <c r="I166" s="7">
        <v>3</v>
      </c>
      <c r="J166" s="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наброски</vt:lpstr>
      <vt:lpstr>Чистовик</vt:lpstr>
      <vt:lpstr>исх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user</cp:lastModifiedBy>
  <dcterms:created xsi:type="dcterms:W3CDTF">2021-01-22T07:02:36Z</dcterms:created>
  <dcterms:modified xsi:type="dcterms:W3CDTF">2022-01-06T14:44:36Z</dcterms:modified>
</cp:coreProperties>
</file>